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7376" activeTab="0"/>
  </bookViews>
  <sheets>
    <sheet name="FY22-23 Projections" sheetId="1" r:id="rId1"/>
    <sheet name="FY22-23 Est Donors" sheetId="2" r:id="rId2"/>
  </sheets>
  <definedNames>
    <definedName name="_xlnm.Print_Area" localSheetId="1">'FY22-23 Est Donors'!$A$1:$N$35</definedName>
    <definedName name="_xlnm.Print_Titles" localSheetId="1">'FY22-23 Est Donors'!$A:$A,'FY22-23 Est Donors'!$1:$4</definedName>
    <definedName name="_xlnm.Print_Titles" localSheetId="0">'FY22-23 Projections'!$A:$A,'FY22-23 Projections'!$1:$5</definedName>
  </definedNames>
  <calcPr fullCalcOnLoad="1"/>
</workbook>
</file>

<file path=xl/sharedStrings.xml><?xml version="1.0" encoding="utf-8"?>
<sst xmlns="http://schemas.openxmlformats.org/spreadsheetml/2006/main" count="133" uniqueCount="115">
  <si>
    <t>Bruning, B.</t>
  </si>
  <si>
    <t>Health Insurance Premium (Jeff)</t>
  </si>
  <si>
    <t>Independent Contractors/YP's</t>
  </si>
  <si>
    <t>FY22-23</t>
  </si>
  <si>
    <t>Donations / Memorial Scholarships</t>
  </si>
  <si>
    <t>Kain, L.</t>
  </si>
  <si>
    <t>D. Jibi</t>
  </si>
  <si>
    <t>L. Adams</t>
  </si>
  <si>
    <t>Adams, L.</t>
  </si>
  <si>
    <t xml:space="preserve">Beginning Balance </t>
  </si>
  <si>
    <t>PROJECTED</t>
  </si>
  <si>
    <t>PROJECTION</t>
  </si>
  <si>
    <t>Website Annual Fee</t>
  </si>
  <si>
    <t>Est 88 hrs per month</t>
  </si>
  <si>
    <t>Est 90 hrs per month</t>
  </si>
  <si>
    <t>Est 50 hrs per month</t>
  </si>
  <si>
    <t>Est 120 hrs per month</t>
  </si>
  <si>
    <t>NASHVILLE YOUTH FOR CHRIST FY 22-23 DONORS</t>
  </si>
  <si>
    <t>FY22-23</t>
  </si>
  <si>
    <t>PROJECTED DONOR CONTRIBUTIONS</t>
  </si>
  <si>
    <t>Ragland, P.</t>
  </si>
  <si>
    <t>Christian Bros Automotive</t>
  </si>
  <si>
    <t>Gilbert, F.</t>
  </si>
  <si>
    <t>Dhanarajan, H.</t>
  </si>
  <si>
    <t>Total Recurring Contributions</t>
  </si>
  <si>
    <t>Spring Event (net)</t>
  </si>
  <si>
    <t>Office Expense</t>
  </si>
  <si>
    <t>Credit Card Charges</t>
  </si>
  <si>
    <t>Accounting</t>
  </si>
  <si>
    <t xml:space="preserve">   Parent/Teen Life</t>
  </si>
  <si>
    <t>Ministry Expenses:</t>
  </si>
  <si>
    <t>J. Shicks</t>
  </si>
  <si>
    <t>E. Justian</t>
  </si>
  <si>
    <t>M. Sheridan</t>
  </si>
  <si>
    <t xml:space="preserve">  Campus Life/Parent Life site Director</t>
  </si>
  <si>
    <t xml:space="preserve">  City Life / JJM site Director </t>
  </si>
  <si>
    <t xml:space="preserve">  JJM Sites Director</t>
  </si>
  <si>
    <t xml:space="preserve">  Parent Life Sites Director</t>
  </si>
  <si>
    <t xml:space="preserve">  Communication / Development Director</t>
  </si>
  <si>
    <t xml:space="preserve">   Ministry Engagement Director</t>
  </si>
  <si>
    <t>TBD</t>
  </si>
  <si>
    <t>Shicks, J.</t>
  </si>
  <si>
    <t>Ullery, J.</t>
  </si>
  <si>
    <t>Projected</t>
  </si>
  <si>
    <t>Cash Balance - Beginning of Month</t>
  </si>
  <si>
    <t>Cash Surplus (Deficit)</t>
  </si>
  <si>
    <t>Total Operating Expenditures</t>
  </si>
  <si>
    <t>YFC/USA</t>
  </si>
  <si>
    <t>YFC/USA - Participation Fee</t>
  </si>
  <si>
    <t>YFC/USA - Liability Ins</t>
  </si>
  <si>
    <t>YFC/USA - Workers Comp Ins.</t>
  </si>
  <si>
    <t>YFC/USA - Web Services</t>
  </si>
  <si>
    <t>YFC/USA - Vehicle Insurance</t>
  </si>
  <si>
    <t>New Heights Chapel</t>
  </si>
  <si>
    <t>Brown, S.</t>
  </si>
  <si>
    <t>Foreman, J.</t>
  </si>
  <si>
    <t xml:space="preserve">   Travel &amp; Training</t>
  </si>
  <si>
    <t>Sneed, Todd</t>
  </si>
  <si>
    <t>Salary</t>
  </si>
  <si>
    <t>Forest Hills Baptist</t>
  </si>
  <si>
    <t>Harms, K.</t>
  </si>
  <si>
    <t>Schrecker, E.</t>
  </si>
  <si>
    <t>Sheridan, M.</t>
  </si>
  <si>
    <t>Sneed, G.</t>
  </si>
  <si>
    <t>Stanley, C.</t>
  </si>
  <si>
    <t>Williams, P.</t>
  </si>
  <si>
    <t>Woodbury, V.</t>
  </si>
  <si>
    <t>Miscellaneous</t>
  </si>
  <si>
    <t>Sam Bumpus Scholarship  - Pershing Fund:</t>
  </si>
  <si>
    <t>Sheridan, J.</t>
  </si>
  <si>
    <t>Transfer from Sam Bumpus Scholarship Fund</t>
  </si>
  <si>
    <t>Fiscal Year 2022-2023</t>
  </si>
  <si>
    <t xml:space="preserve">  City Life</t>
  </si>
  <si>
    <t xml:space="preserve">  Campus Life  </t>
  </si>
  <si>
    <t xml:space="preserve">  Juvenile Justice</t>
  </si>
  <si>
    <t>Herndon, K.</t>
  </si>
  <si>
    <t>Thigpen, P.</t>
  </si>
  <si>
    <t>Cash Balance - Available for Operations</t>
  </si>
  <si>
    <t xml:space="preserve">  Scholarships Awarded</t>
  </si>
  <si>
    <t xml:space="preserve">  Income Earned</t>
  </si>
  <si>
    <t>Balance in Bumpus Scholarship Fund</t>
  </si>
  <si>
    <t>Vehicle Maintenance</t>
  </si>
  <si>
    <t>Telephone</t>
  </si>
  <si>
    <t>Taxes</t>
  </si>
  <si>
    <t>Postage</t>
  </si>
  <si>
    <t>Payroll Taxes</t>
  </si>
  <si>
    <t xml:space="preserve">  Executive Director</t>
  </si>
  <si>
    <t xml:space="preserve">Salaries: </t>
  </si>
  <si>
    <t>Expenditures:</t>
  </si>
  <si>
    <t xml:space="preserve">  Total Contributions</t>
  </si>
  <si>
    <t>Speer Foundation</t>
  </si>
  <si>
    <t>Memorial Foundation</t>
  </si>
  <si>
    <t>EBS Foundation</t>
  </si>
  <si>
    <t>YFC Golf Tournament (net)</t>
  </si>
  <si>
    <t>General</t>
  </si>
  <si>
    <t>Contributions:</t>
  </si>
  <si>
    <t>Jun</t>
  </si>
  <si>
    <t>May</t>
  </si>
  <si>
    <t>Apr</t>
  </si>
  <si>
    <t>Mar</t>
  </si>
  <si>
    <t>Feb</t>
  </si>
  <si>
    <t>Jan</t>
  </si>
  <si>
    <t>AmazonSmile</t>
  </si>
  <si>
    <t>Dec</t>
  </si>
  <si>
    <t>Nov</t>
  </si>
  <si>
    <t>Oct</t>
  </si>
  <si>
    <t>Sep</t>
  </si>
  <si>
    <t>Aug</t>
  </si>
  <si>
    <t>Jul</t>
  </si>
  <si>
    <t>Totals</t>
  </si>
  <si>
    <t xml:space="preserve">   Summer Camp Scholarships</t>
  </si>
  <si>
    <t>Fed</t>
  </si>
  <si>
    <t xml:space="preserve">Apr </t>
  </si>
  <si>
    <t>Individual Donors:</t>
  </si>
  <si>
    <t xml:space="preserve">NASHVILLE YOUTH FOR CHRIST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</si>
</sst>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0" xfId="0" applyNumberFormat="1" applyBorder="1" applyAlignment="1">
      <alignment/>
    </xf>
    <xf numFmtId="41" fontId="2" fillId="0" borderId="11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41" fontId="2" fillId="0" borderId="10" xfId="0" applyNumberFormat="1" applyFont="1" applyBorder="1" applyAlignment="1">
      <alignment horizontal="center"/>
    </xf>
    <xf numFmtId="41" fontId="2" fillId="0" borderId="14" xfId="0" applyNumberFormat="1" applyFont="1" applyBorder="1" applyAlignment="1">
      <alignment horizontal="center"/>
    </xf>
    <xf numFmtId="41" fontId="0" fillId="0" borderId="12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Alignment="1">
      <alignment vertical="justify"/>
    </xf>
    <xf numFmtId="41" fontId="2" fillId="0" borderId="15" xfId="0" applyNumberFormat="1" applyFont="1" applyBorder="1" applyAlignment="1">
      <alignment horizontal="center" vertical="justify"/>
    </xf>
    <xf numFmtId="41" fontId="2" fillId="0" borderId="16" xfId="0" applyNumberFormat="1" applyFont="1" applyBorder="1" applyAlignment="1">
      <alignment horizontal="center" vertical="justify"/>
    </xf>
    <xf numFmtId="41" fontId="0" fillId="0" borderId="10" xfId="0" applyNumberFormat="1" applyFont="1" applyBorder="1" applyAlignment="1">
      <alignment horizontal="center"/>
    </xf>
    <xf numFmtId="41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42" fontId="2" fillId="0" borderId="17" xfId="0" applyNumberFormat="1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 horizontal="center"/>
    </xf>
    <xf numFmtId="41" fontId="2" fillId="0" borderId="18" xfId="0" applyNumberFormat="1" applyFont="1" applyFill="1" applyBorder="1" applyAlignment="1">
      <alignment horizontal="center"/>
    </xf>
    <xf numFmtId="42" fontId="0" fillId="0" borderId="11" xfId="0" applyNumberFormat="1" applyFont="1" applyBorder="1" applyAlignment="1">
      <alignment/>
    </xf>
    <xf numFmtId="42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2" fontId="0" fillId="0" borderId="20" xfId="0" applyNumberFormat="1" applyFont="1" applyBorder="1" applyAlignment="1">
      <alignment/>
    </xf>
    <xf numFmtId="42" fontId="0" fillId="0" borderId="21" xfId="0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42" fontId="0" fillId="0" borderId="22" xfId="0" applyNumberFormat="1" applyFont="1" applyBorder="1" applyAlignment="1">
      <alignment/>
    </xf>
    <xf numFmtId="42" fontId="0" fillId="0" borderId="23" xfId="0" applyNumberFormat="1" applyFont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24" xfId="0" applyNumberFormat="1" applyFont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24" xfId="0" applyNumberFormat="1" applyBorder="1" applyAlignment="1">
      <alignment/>
    </xf>
    <xf numFmtId="41" fontId="0" fillId="0" borderId="26" xfId="0" applyNumberFormat="1" applyBorder="1" applyAlignment="1">
      <alignment horizontal="center"/>
    </xf>
    <xf numFmtId="41" fontId="2" fillId="0" borderId="24" xfId="0" applyNumberFormat="1" applyFont="1" applyBorder="1" applyAlignment="1">
      <alignment/>
    </xf>
    <xf numFmtId="41" fontId="2" fillId="0" borderId="24" xfId="0" applyNumberFormat="1" applyFont="1" applyBorder="1" applyAlignment="1">
      <alignment vertical="justify"/>
    </xf>
    <xf numFmtId="41" fontId="0" fillId="0" borderId="24" xfId="0" applyNumberFormat="1" applyBorder="1" applyAlignment="1">
      <alignment horizontal="left"/>
    </xf>
    <xf numFmtId="41" fontId="0" fillId="0" borderId="24" xfId="0" applyNumberFormat="1" applyFont="1" applyBorder="1" applyAlignment="1">
      <alignment horizontal="left"/>
    </xf>
    <xf numFmtId="41" fontId="2" fillId="0" borderId="0" xfId="0" applyNumberFormat="1" applyFont="1" applyAlignment="1">
      <alignment/>
    </xf>
    <xf numFmtId="41" fontId="2" fillId="0" borderId="12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0" fillId="0" borderId="27" xfId="0" applyNumberFormat="1" applyBorder="1" applyAlignment="1">
      <alignment/>
    </xf>
    <xf numFmtId="41" fontId="2" fillId="0" borderId="20" xfId="0" applyNumberFormat="1" applyFont="1" applyBorder="1" applyAlignment="1">
      <alignment horizontal="center"/>
    </xf>
    <xf numFmtId="41" fontId="2" fillId="0" borderId="26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2" fillId="0" borderId="29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30" xfId="0" applyNumberFormat="1" applyFont="1" applyBorder="1" applyAlignment="1">
      <alignment horizontal="center"/>
    </xf>
    <xf numFmtId="41" fontId="2" fillId="0" borderId="30" xfId="0" applyNumberFormat="1" applyFon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2" xfId="0" applyNumberFormat="1" applyFont="1" applyBorder="1" applyAlignment="1">
      <alignment/>
    </xf>
    <xf numFmtId="41" fontId="0" fillId="0" borderId="33" xfId="0" applyNumberFormat="1" applyBorder="1" applyAlignment="1">
      <alignment/>
    </xf>
    <xf numFmtId="41" fontId="0" fillId="0" borderId="33" xfId="0" applyNumberFormat="1" applyBorder="1" applyAlignment="1">
      <alignment horizontal="center"/>
    </xf>
    <xf numFmtId="41" fontId="2" fillId="0" borderId="34" xfId="0" applyNumberFormat="1" applyFont="1" applyBorder="1" applyAlignment="1">
      <alignment/>
    </xf>
    <xf numFmtId="41" fontId="2" fillId="0" borderId="35" xfId="0" applyNumberFormat="1" applyFont="1" applyBorder="1" applyAlignment="1">
      <alignment horizontal="center"/>
    </xf>
    <xf numFmtId="41" fontId="2" fillId="0" borderId="36" xfId="0" applyNumberFormat="1" applyFont="1" applyBorder="1" applyAlignment="1">
      <alignment horizontal="center"/>
    </xf>
    <xf numFmtId="41" fontId="0" fillId="0" borderId="37" xfId="0" applyNumberFormat="1" applyBorder="1" applyAlignment="1">
      <alignment/>
    </xf>
    <xf numFmtId="41" fontId="0" fillId="0" borderId="0" xfId="0" applyNumberFormat="1" applyBorder="1" applyAlignment="1">
      <alignment horizontal="center"/>
    </xf>
    <xf numFmtId="41" fontId="2" fillId="0" borderId="38" xfId="0" applyNumberFormat="1" applyFont="1" applyBorder="1" applyAlignment="1">
      <alignment horizontal="center"/>
    </xf>
    <xf numFmtId="41" fontId="2" fillId="0" borderId="37" xfId="0" applyNumberFormat="1" applyFont="1" applyBorder="1" applyAlignment="1">
      <alignment horizontal="center"/>
    </xf>
    <xf numFmtId="41" fontId="2" fillId="0" borderId="39" xfId="0" applyNumberFormat="1" applyFont="1" applyBorder="1" applyAlignment="1">
      <alignment horizontal="center"/>
    </xf>
    <xf numFmtId="41" fontId="2" fillId="0" borderId="40" xfId="0" applyNumberFormat="1" applyFont="1" applyBorder="1" applyAlignment="1">
      <alignment/>
    </xf>
    <xf numFmtId="41" fontId="2" fillId="0" borderId="41" xfId="0" applyNumberFormat="1" applyFont="1" applyBorder="1" applyAlignment="1">
      <alignment/>
    </xf>
    <xf numFmtId="41" fontId="0" fillId="0" borderId="41" xfId="0" applyNumberFormat="1" applyBorder="1" applyAlignment="1">
      <alignment/>
    </xf>
    <xf numFmtId="41" fontId="0" fillId="0" borderId="42" xfId="0" applyNumberFormat="1" applyBorder="1" applyAlignment="1">
      <alignment/>
    </xf>
    <xf numFmtId="41" fontId="2" fillId="0" borderId="31" xfId="0" applyNumberFormat="1" applyFont="1" applyBorder="1" applyAlignment="1">
      <alignment/>
    </xf>
    <xf numFmtId="41" fontId="2" fillId="0" borderId="35" xfId="0" applyNumberFormat="1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36" xfId="0" applyNumberFormat="1" applyBorder="1" applyAlignment="1">
      <alignment/>
    </xf>
    <xf numFmtId="41" fontId="0" fillId="0" borderId="30" xfId="0" applyNumberFormat="1" applyFont="1" applyBorder="1" applyAlignment="1">
      <alignment/>
    </xf>
    <xf numFmtId="42" fontId="0" fillId="0" borderId="43" xfId="0" applyNumberFormat="1" applyFont="1" applyBorder="1" applyAlignment="1">
      <alignment/>
    </xf>
    <xf numFmtId="42" fontId="0" fillId="0" borderId="4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41" fontId="2" fillId="0" borderId="26" xfId="0" applyNumberFormat="1" applyFont="1" applyFill="1" applyBorder="1" applyAlignment="1">
      <alignment/>
    </xf>
    <xf numFmtId="41" fontId="0" fillId="0" borderId="45" xfId="0" applyNumberFormat="1" applyFont="1" applyFill="1" applyBorder="1" applyAlignment="1">
      <alignment/>
    </xf>
    <xf numFmtId="42" fontId="0" fillId="0" borderId="46" xfId="0" applyNumberFormat="1" applyFont="1" applyBorder="1" applyAlignment="1">
      <alignment/>
    </xf>
    <xf numFmtId="41" fontId="2" fillId="0" borderId="24" xfId="0" applyNumberFormat="1" applyFont="1" applyBorder="1" applyAlignment="1">
      <alignment horizontal="right"/>
    </xf>
    <xf numFmtId="42" fontId="0" fillId="0" borderId="47" xfId="0" applyNumberFormat="1" applyFont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45" xfId="0" applyNumberFormat="1" applyFont="1" applyBorder="1" applyAlignment="1">
      <alignment/>
    </xf>
    <xf numFmtId="41" fontId="2" fillId="0" borderId="34" xfId="0" applyNumberFormat="1" applyFont="1" applyBorder="1" applyAlignment="1">
      <alignment horizontal="center"/>
    </xf>
    <xf numFmtId="41" fontId="0" fillId="0" borderId="24" xfId="0" applyNumberFormat="1" applyFont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9" xfId="0" applyNumberFormat="1" applyFont="1" applyBorder="1" applyAlignment="1">
      <alignment/>
    </xf>
    <xf numFmtId="42" fontId="2" fillId="0" borderId="16" xfId="0" applyNumberFormat="1" applyFont="1" applyBorder="1" applyAlignment="1">
      <alignment/>
    </xf>
    <xf numFmtId="42" fontId="2" fillId="0" borderId="15" xfId="0" applyNumberFormat="1" applyFont="1" applyBorder="1" applyAlignment="1">
      <alignment/>
    </xf>
    <xf numFmtId="42" fontId="2" fillId="0" borderId="48" xfId="0" applyNumberFormat="1" applyFont="1" applyBorder="1" applyAlignment="1">
      <alignment/>
    </xf>
    <xf numFmtId="42" fontId="2" fillId="0" borderId="17" xfId="0" applyNumberFormat="1" applyFont="1" applyBorder="1" applyAlignment="1">
      <alignment/>
    </xf>
    <xf numFmtId="42" fontId="2" fillId="0" borderId="49" xfId="0" applyNumberFormat="1" applyFont="1" applyBorder="1" applyAlignment="1">
      <alignment/>
    </xf>
    <xf numFmtId="42" fontId="0" fillId="0" borderId="50" xfId="0" applyNumberFormat="1" applyFont="1" applyBorder="1" applyAlignment="1">
      <alignment/>
    </xf>
    <xf numFmtId="42" fontId="0" fillId="0" borderId="51" xfId="0" applyNumberFormat="1" applyFont="1" applyBorder="1" applyAlignment="1">
      <alignment/>
    </xf>
    <xf numFmtId="41" fontId="2" fillId="0" borderId="52" xfId="0" applyNumberFormat="1" applyFont="1" applyBorder="1" applyAlignment="1">
      <alignment horizontal="center"/>
    </xf>
    <xf numFmtId="41" fontId="0" fillId="0" borderId="52" xfId="0" applyNumberFormat="1" applyFont="1" applyBorder="1" applyAlignment="1">
      <alignment horizontal="center"/>
    </xf>
    <xf numFmtId="41" fontId="2" fillId="0" borderId="48" xfId="0" applyNumberFormat="1" applyFont="1" applyBorder="1" applyAlignment="1">
      <alignment vertical="justify"/>
    </xf>
    <xf numFmtId="41" fontId="0" fillId="0" borderId="52" xfId="0" applyNumberFormat="1" applyBorder="1" applyAlignment="1">
      <alignment/>
    </xf>
    <xf numFmtId="41" fontId="0" fillId="0" borderId="52" xfId="0" applyNumberFormat="1" applyBorder="1" applyAlignment="1">
      <alignment/>
    </xf>
    <xf numFmtId="41" fontId="2" fillId="0" borderId="48" xfId="0" applyNumberFormat="1" applyFont="1" applyBorder="1" applyAlignment="1">
      <alignment/>
    </xf>
    <xf numFmtId="41" fontId="2" fillId="0" borderId="53" xfId="0" applyNumberFormat="1" applyFont="1" applyBorder="1" applyAlignment="1">
      <alignment/>
    </xf>
    <xf numFmtId="41" fontId="2" fillId="0" borderId="26" xfId="0" applyNumberFormat="1" applyFont="1" applyBorder="1" applyAlignment="1">
      <alignment horizontal="center"/>
    </xf>
    <xf numFmtId="41" fontId="0" fillId="0" borderId="54" xfId="0" applyNumberFormat="1" applyFont="1" applyBorder="1" applyAlignment="1">
      <alignment/>
    </xf>
    <xf numFmtId="41" fontId="2" fillId="0" borderId="55" xfId="0" applyNumberFormat="1" applyFont="1" applyBorder="1" applyAlignment="1">
      <alignment/>
    </xf>
    <xf numFmtId="41" fontId="2" fillId="0" borderId="52" xfId="0" applyNumberFormat="1" applyFont="1" applyBorder="1" applyAlignment="1">
      <alignment/>
    </xf>
    <xf numFmtId="41" fontId="2" fillId="0" borderId="54" xfId="0" applyNumberFormat="1" applyFont="1" applyBorder="1" applyAlignment="1">
      <alignment/>
    </xf>
    <xf numFmtId="41" fontId="2" fillId="0" borderId="56" xfId="0" applyNumberFormat="1" applyFont="1" applyBorder="1" applyAlignment="1">
      <alignment/>
    </xf>
    <xf numFmtId="41" fontId="0" fillId="0" borderId="57" xfId="0" applyNumberFormat="1" applyBorder="1" applyAlignment="1">
      <alignment/>
    </xf>
    <xf numFmtId="41" fontId="0" fillId="0" borderId="40" xfId="0" applyNumberFormat="1" applyBorder="1" applyAlignment="1">
      <alignment/>
    </xf>
    <xf numFmtId="41" fontId="0" fillId="0" borderId="41" xfId="0" applyNumberFormat="1" applyBorder="1" applyAlignment="1">
      <alignment vertical="justify"/>
    </xf>
    <xf numFmtId="41" fontId="0" fillId="0" borderId="58" xfId="0" applyNumberFormat="1" applyBorder="1" applyAlignment="1">
      <alignment/>
    </xf>
    <xf numFmtId="41" fontId="2" fillId="0" borderId="25" xfId="0" applyNumberFormat="1" applyFont="1" applyFill="1" applyBorder="1" applyAlignment="1">
      <alignment/>
    </xf>
    <xf numFmtId="41" fontId="0" fillId="0" borderId="41" xfId="0" applyNumberFormat="1" applyFill="1" applyBorder="1" applyAlignment="1">
      <alignment/>
    </xf>
    <xf numFmtId="41" fontId="2" fillId="0" borderId="59" xfId="0" applyNumberFormat="1" applyFont="1" applyFill="1" applyBorder="1" applyAlignment="1">
      <alignment horizontal="center"/>
    </xf>
    <xf numFmtId="41" fontId="2" fillId="0" borderId="60" xfId="0" applyNumberFormat="1" applyFont="1" applyFill="1" applyBorder="1" applyAlignment="1">
      <alignment horizontal="center"/>
    </xf>
    <xf numFmtId="41" fontId="2" fillId="0" borderId="61" xfId="0" applyNumberFormat="1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0" fillId="0" borderId="36" xfId="0" applyNumberFormat="1" applyBorder="1" applyAlignment="1">
      <alignment/>
    </xf>
    <xf numFmtId="41" fontId="2" fillId="0" borderId="28" xfId="0" applyNumberFormat="1" applyFont="1" applyBorder="1" applyAlignment="1">
      <alignment horizontal="center"/>
    </xf>
    <xf numFmtId="41" fontId="2" fillId="0" borderId="62" xfId="0" applyNumberFormat="1" applyFont="1" applyBorder="1" applyAlignment="1">
      <alignment horizontal="center"/>
    </xf>
    <xf numFmtId="41" fontId="2" fillId="0" borderId="24" xfId="0" applyNumberFormat="1" applyFont="1" applyBorder="1" applyAlignment="1">
      <alignment horizontal="center"/>
    </xf>
    <xf numFmtId="41" fontId="2" fillId="0" borderId="63" xfId="0" applyNumberFormat="1" applyFont="1" applyBorder="1" applyAlignment="1">
      <alignment horizontal="center"/>
    </xf>
    <xf numFmtId="41" fontId="2" fillId="0" borderId="34" xfId="0" applyNumberFormat="1" applyFont="1" applyBorder="1" applyAlignment="1">
      <alignment horizontal="center"/>
    </xf>
    <xf numFmtId="41" fontId="2" fillId="0" borderId="6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93" zoomScaleNormal="93" workbookViewId="0" topLeftCell="A1">
      <selection activeCell="A2" sqref="A2:O2"/>
    </sheetView>
  </sheetViews>
  <sheetFormatPr defaultColWidth="9.140625" defaultRowHeight="13.5" customHeight="1"/>
  <cols>
    <col min="1" max="1" width="46.00390625" style="1" bestFit="1" customWidth="1"/>
    <col min="2" max="2" width="12.28125" style="1" bestFit="1" customWidth="1"/>
    <col min="3" max="3" width="9.7109375" style="2" bestFit="1" customWidth="1"/>
    <col min="4" max="4" width="10.140625" style="1" bestFit="1" customWidth="1"/>
    <col min="5" max="5" width="9.140625" style="1" customWidth="1"/>
    <col min="6" max="6" width="10.140625" style="1" bestFit="1" customWidth="1"/>
    <col min="7" max="11" width="9.140625" style="1" customWidth="1"/>
    <col min="12" max="12" width="11.00390625" style="1" bestFit="1" customWidth="1"/>
    <col min="13" max="14" width="9.140625" style="1" customWidth="1"/>
    <col min="15" max="15" width="10.140625" style="1" bestFit="1" customWidth="1"/>
    <col min="16" max="16" width="20.7109375" style="1" bestFit="1" customWidth="1"/>
    <col min="17" max="16384" width="9.140625" style="1" customWidth="1"/>
  </cols>
  <sheetData>
    <row r="1" spans="1:16" ht="13.5" customHeight="1">
      <c r="A1" s="124" t="s">
        <v>114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13"/>
    </row>
    <row r="2" spans="1:16" ht="13.5" customHeight="1">
      <c r="A2" s="126" t="s">
        <v>11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69"/>
    </row>
    <row r="3" spans="1:16" ht="13.5" customHeight="1" thickBot="1">
      <c r="A3" s="126" t="s">
        <v>71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69"/>
    </row>
    <row r="4" spans="1:16" s="2" customFormat="1" ht="13.5" customHeight="1" thickBot="1">
      <c r="A4" s="35"/>
      <c r="B4" s="49"/>
      <c r="C4" s="15" t="s">
        <v>3</v>
      </c>
      <c r="D4" s="128" t="s">
        <v>43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68"/>
    </row>
    <row r="5" spans="1:16" ht="13.5" customHeight="1" thickBot="1">
      <c r="A5" s="34"/>
      <c r="B5" s="34"/>
      <c r="C5" s="15" t="s">
        <v>109</v>
      </c>
      <c r="D5" s="15" t="s">
        <v>108</v>
      </c>
      <c r="E5" s="15" t="s">
        <v>107</v>
      </c>
      <c r="F5" s="15" t="s">
        <v>106</v>
      </c>
      <c r="G5" s="15" t="s">
        <v>105</v>
      </c>
      <c r="H5" s="15" t="s">
        <v>104</v>
      </c>
      <c r="I5" s="15" t="s">
        <v>103</v>
      </c>
      <c r="J5" s="15" t="s">
        <v>101</v>
      </c>
      <c r="K5" s="15" t="s">
        <v>100</v>
      </c>
      <c r="L5" s="15" t="s">
        <v>99</v>
      </c>
      <c r="M5" s="15" t="s">
        <v>98</v>
      </c>
      <c r="N5" s="15" t="s">
        <v>97</v>
      </c>
      <c r="O5" s="87" t="s">
        <v>96</v>
      </c>
      <c r="P5" s="69"/>
    </row>
    <row r="6" spans="1:16" ht="13.5" customHeight="1">
      <c r="A6" s="36" t="s">
        <v>95</v>
      </c>
      <c r="B6" s="36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9"/>
      <c r="P6" s="69"/>
    </row>
    <row r="7" spans="1:16" ht="13.5" customHeight="1">
      <c r="A7" s="32" t="s">
        <v>94</v>
      </c>
      <c r="B7" s="34"/>
      <c r="C7" s="10">
        <f aca="true" t="shared" si="0" ref="C7:C13">SUM(D7:O7)</f>
        <v>28030</v>
      </c>
      <c r="D7" s="14">
        <v>2095</v>
      </c>
      <c r="E7" s="14">
        <v>2725</v>
      </c>
      <c r="F7" s="14">
        <v>2095</v>
      </c>
      <c r="G7" s="14">
        <v>2095</v>
      </c>
      <c r="H7" s="14">
        <v>2710</v>
      </c>
      <c r="I7" s="14">
        <v>2345</v>
      </c>
      <c r="J7" s="14">
        <v>2095</v>
      </c>
      <c r="K7" s="14">
        <v>2710</v>
      </c>
      <c r="L7" s="14">
        <v>2045</v>
      </c>
      <c r="M7" s="14">
        <v>2095</v>
      </c>
      <c r="N7" s="14">
        <v>2725</v>
      </c>
      <c r="O7" s="100">
        <v>2295</v>
      </c>
      <c r="P7" s="69"/>
    </row>
    <row r="8" spans="1:16" ht="13.5" customHeight="1">
      <c r="A8" s="32" t="s">
        <v>93</v>
      </c>
      <c r="B8" s="32"/>
      <c r="C8" s="10">
        <f t="shared" si="0"/>
        <v>30000</v>
      </c>
      <c r="D8" s="14"/>
      <c r="E8" s="14"/>
      <c r="F8" s="14">
        <v>15000</v>
      </c>
      <c r="G8" s="14">
        <v>15000</v>
      </c>
      <c r="H8" s="14"/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00">
        <v>0</v>
      </c>
      <c r="P8" s="69"/>
    </row>
    <row r="9" spans="1:16" ht="13.5" customHeight="1">
      <c r="A9" s="88" t="s">
        <v>25</v>
      </c>
      <c r="B9" s="83"/>
      <c r="C9" s="10">
        <f>SUM(D9:O9)</f>
        <v>26000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13000</v>
      </c>
      <c r="L9" s="14">
        <v>13000</v>
      </c>
      <c r="M9" s="14">
        <v>0</v>
      </c>
      <c r="N9" s="14">
        <v>0</v>
      </c>
      <c r="O9" s="100">
        <v>0</v>
      </c>
      <c r="P9" s="69"/>
    </row>
    <row r="10" spans="1:16" ht="13.5" customHeight="1">
      <c r="A10" s="32" t="s">
        <v>70</v>
      </c>
      <c r="B10" s="32"/>
      <c r="C10" s="10">
        <f>SUM(D10:O10)</f>
        <v>4000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4000</v>
      </c>
      <c r="N10" s="14">
        <v>0</v>
      </c>
      <c r="O10" s="100">
        <v>0</v>
      </c>
      <c r="P10" s="69"/>
    </row>
    <row r="11" spans="1:16" ht="13.5" customHeight="1">
      <c r="A11" s="32" t="s">
        <v>92</v>
      </c>
      <c r="B11" s="32"/>
      <c r="C11" s="10">
        <f t="shared" si="0"/>
        <v>1000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1000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00">
        <v>0</v>
      </c>
      <c r="P11" s="69"/>
    </row>
    <row r="12" spans="1:16" ht="13.5" customHeight="1">
      <c r="A12" s="32" t="s">
        <v>91</v>
      </c>
      <c r="B12" s="32"/>
      <c r="C12" s="10">
        <f t="shared" si="0"/>
        <v>13000</v>
      </c>
      <c r="D12" s="14">
        <v>0</v>
      </c>
      <c r="E12" s="14"/>
      <c r="F12" s="14">
        <v>13000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00"/>
      <c r="P12" s="69"/>
    </row>
    <row r="13" spans="1:16" ht="13.5" customHeight="1" thickBot="1">
      <c r="A13" s="32" t="s">
        <v>90</v>
      </c>
      <c r="B13" s="32"/>
      <c r="C13" s="10">
        <f t="shared" si="0"/>
        <v>80000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40000</v>
      </c>
      <c r="J13" s="14">
        <v>0</v>
      </c>
      <c r="K13" s="14">
        <v>0</v>
      </c>
      <c r="L13" s="14">
        <v>0</v>
      </c>
      <c r="M13" s="14">
        <v>0</v>
      </c>
      <c r="N13" s="14"/>
      <c r="O13" s="100">
        <v>40000</v>
      </c>
      <c r="P13" s="69"/>
    </row>
    <row r="14" spans="1:16" s="11" customFormat="1" ht="13.5" customHeight="1" thickBot="1">
      <c r="A14" s="37" t="s">
        <v>89</v>
      </c>
      <c r="B14" s="37"/>
      <c r="C14" s="13">
        <f aca="true" t="shared" si="1" ref="C14:O14">SUM(C7:C13)</f>
        <v>182030</v>
      </c>
      <c r="D14" s="12">
        <f t="shared" si="1"/>
        <v>2095</v>
      </c>
      <c r="E14" s="12">
        <f t="shared" si="1"/>
        <v>2725</v>
      </c>
      <c r="F14" s="12">
        <f t="shared" si="1"/>
        <v>30095</v>
      </c>
      <c r="G14" s="12">
        <f t="shared" si="1"/>
        <v>17095</v>
      </c>
      <c r="H14" s="12">
        <f t="shared" si="1"/>
        <v>2710</v>
      </c>
      <c r="I14" s="12">
        <f t="shared" si="1"/>
        <v>43345</v>
      </c>
      <c r="J14" s="12">
        <f t="shared" si="1"/>
        <v>2095</v>
      </c>
      <c r="K14" s="12">
        <f t="shared" si="1"/>
        <v>15710</v>
      </c>
      <c r="L14" s="12">
        <f t="shared" si="1"/>
        <v>15045</v>
      </c>
      <c r="M14" s="12">
        <f t="shared" si="1"/>
        <v>6095</v>
      </c>
      <c r="N14" s="12">
        <f t="shared" si="1"/>
        <v>2725</v>
      </c>
      <c r="O14" s="101">
        <f t="shared" si="1"/>
        <v>42295</v>
      </c>
      <c r="P14" s="114"/>
    </row>
    <row r="15" spans="1:16" ht="13.5" customHeight="1">
      <c r="A15" s="36" t="s">
        <v>88</v>
      </c>
      <c r="B15" s="34"/>
      <c r="C15" s="1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02"/>
      <c r="P15" s="69"/>
    </row>
    <row r="16" spans="1:16" ht="13.5" customHeight="1">
      <c r="A16" s="32" t="s">
        <v>87</v>
      </c>
      <c r="B16" s="34"/>
      <c r="C16" s="1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02"/>
      <c r="P16" s="69"/>
    </row>
    <row r="17" spans="1:16" ht="13.5" customHeight="1">
      <c r="A17" s="38" t="s">
        <v>86</v>
      </c>
      <c r="B17" s="34" t="s">
        <v>31</v>
      </c>
      <c r="C17" s="10">
        <f aca="true" t="shared" si="2" ref="C17:C23">SUM(D17:O17)</f>
        <v>73950</v>
      </c>
      <c r="D17" s="73">
        <v>5750</v>
      </c>
      <c r="E17" s="73">
        <v>6200</v>
      </c>
      <c r="F17" s="73">
        <v>6200</v>
      </c>
      <c r="G17" s="73">
        <v>6200</v>
      </c>
      <c r="H17" s="73">
        <v>6200</v>
      </c>
      <c r="I17" s="73">
        <v>6200</v>
      </c>
      <c r="J17" s="73">
        <v>6200</v>
      </c>
      <c r="K17" s="73">
        <v>6200</v>
      </c>
      <c r="L17" s="73">
        <v>6200</v>
      </c>
      <c r="M17" s="73">
        <v>6200</v>
      </c>
      <c r="N17" s="73">
        <v>6200</v>
      </c>
      <c r="O17" s="103">
        <v>6200</v>
      </c>
      <c r="P17" s="69" t="s">
        <v>58</v>
      </c>
    </row>
    <row r="18" spans="1:16" ht="13.5" customHeight="1">
      <c r="A18" s="38" t="s">
        <v>38</v>
      </c>
      <c r="B18" s="34" t="s">
        <v>33</v>
      </c>
      <c r="C18" s="10">
        <f t="shared" si="2"/>
        <v>28600</v>
      </c>
      <c r="D18" s="103">
        <v>2200</v>
      </c>
      <c r="E18" s="73">
        <v>2400</v>
      </c>
      <c r="F18" s="73">
        <v>2400</v>
      </c>
      <c r="G18" s="73">
        <v>2400</v>
      </c>
      <c r="H18" s="73">
        <v>2400</v>
      </c>
      <c r="I18" s="73">
        <v>2400</v>
      </c>
      <c r="J18" s="73">
        <v>2400</v>
      </c>
      <c r="K18" s="73">
        <v>2400</v>
      </c>
      <c r="L18" s="73">
        <v>2400</v>
      </c>
      <c r="M18" s="73">
        <v>2400</v>
      </c>
      <c r="N18" s="123">
        <v>2400</v>
      </c>
      <c r="O18" s="102">
        <v>2400</v>
      </c>
      <c r="P18" s="69" t="s">
        <v>16</v>
      </c>
    </row>
    <row r="19" spans="1:16" ht="13.5" customHeight="1">
      <c r="A19" s="39" t="s">
        <v>37</v>
      </c>
      <c r="B19" s="32" t="s">
        <v>6</v>
      </c>
      <c r="C19" s="10">
        <f t="shared" si="2"/>
        <v>20780</v>
      </c>
      <c r="D19" s="102">
        <v>1420</v>
      </c>
      <c r="E19" s="3">
        <v>1760</v>
      </c>
      <c r="F19" s="3">
        <v>1760</v>
      </c>
      <c r="G19" s="3">
        <v>1760</v>
      </c>
      <c r="H19" s="3">
        <v>1760</v>
      </c>
      <c r="I19" s="3">
        <v>1760</v>
      </c>
      <c r="J19" s="3">
        <v>1760</v>
      </c>
      <c r="K19" s="3">
        <v>1760</v>
      </c>
      <c r="L19" s="3">
        <v>1760</v>
      </c>
      <c r="M19" s="3">
        <v>1760</v>
      </c>
      <c r="N19" s="3">
        <v>1760</v>
      </c>
      <c r="O19" s="3">
        <v>1760</v>
      </c>
      <c r="P19" s="69" t="s">
        <v>13</v>
      </c>
    </row>
    <row r="20" spans="1:16" ht="13.5" customHeight="1">
      <c r="A20" s="31" t="s">
        <v>36</v>
      </c>
      <c r="B20" s="34" t="s">
        <v>32</v>
      </c>
      <c r="C20" s="10">
        <f t="shared" si="2"/>
        <v>21500</v>
      </c>
      <c r="D20" s="73">
        <v>1700</v>
      </c>
      <c r="E20" s="73">
        <v>1800</v>
      </c>
      <c r="F20" s="73">
        <v>1800</v>
      </c>
      <c r="G20" s="73">
        <v>1800</v>
      </c>
      <c r="H20" s="73">
        <v>1800</v>
      </c>
      <c r="I20" s="73">
        <v>1800</v>
      </c>
      <c r="J20" s="73">
        <v>1800</v>
      </c>
      <c r="K20" s="73">
        <v>1800</v>
      </c>
      <c r="L20" s="73">
        <v>1800</v>
      </c>
      <c r="M20" s="73">
        <v>1800</v>
      </c>
      <c r="N20" s="73">
        <v>1800</v>
      </c>
      <c r="O20" s="103">
        <v>1800</v>
      </c>
      <c r="P20" s="69" t="s">
        <v>14</v>
      </c>
    </row>
    <row r="21" spans="1:16" ht="13.5" customHeight="1">
      <c r="A21" s="31" t="s">
        <v>39</v>
      </c>
      <c r="B21" s="34" t="s">
        <v>7</v>
      </c>
      <c r="C21" s="10">
        <f>SUM(D21:O21)</f>
        <v>20960</v>
      </c>
      <c r="D21" s="73">
        <v>1600</v>
      </c>
      <c r="E21" s="73">
        <v>1760</v>
      </c>
      <c r="F21" s="73">
        <v>1760</v>
      </c>
      <c r="G21" s="73">
        <v>1760</v>
      </c>
      <c r="H21" s="73">
        <v>1760</v>
      </c>
      <c r="I21" s="73">
        <v>1760</v>
      </c>
      <c r="J21" s="73">
        <v>1760</v>
      </c>
      <c r="K21" s="73">
        <v>1760</v>
      </c>
      <c r="L21" s="73">
        <v>1760</v>
      </c>
      <c r="M21" s="73">
        <v>1760</v>
      </c>
      <c r="N21" s="73">
        <v>1760</v>
      </c>
      <c r="O21" s="103">
        <v>1760</v>
      </c>
      <c r="P21" s="69" t="s">
        <v>13</v>
      </c>
    </row>
    <row r="22" spans="1:16" ht="13.5" customHeight="1">
      <c r="A22" s="39" t="s">
        <v>34</v>
      </c>
      <c r="B22" s="34" t="s">
        <v>40</v>
      </c>
      <c r="C22" s="10">
        <f t="shared" si="2"/>
        <v>10300</v>
      </c>
      <c r="D22" s="73">
        <v>0</v>
      </c>
      <c r="E22" s="73">
        <v>500</v>
      </c>
      <c r="F22" s="73">
        <v>1000</v>
      </c>
      <c r="G22" s="73">
        <v>1000</v>
      </c>
      <c r="H22" s="73">
        <v>1000</v>
      </c>
      <c r="I22" s="73">
        <v>1000</v>
      </c>
      <c r="J22" s="73">
        <v>1000</v>
      </c>
      <c r="K22" s="73">
        <v>1000</v>
      </c>
      <c r="L22" s="73">
        <v>1000</v>
      </c>
      <c r="M22" s="73">
        <v>1000</v>
      </c>
      <c r="N22" s="73">
        <v>1000</v>
      </c>
      <c r="O22" s="102">
        <v>800</v>
      </c>
      <c r="P22" s="69" t="s">
        <v>15</v>
      </c>
    </row>
    <row r="23" spans="1:16" ht="13.5" customHeight="1">
      <c r="A23" s="39" t="s">
        <v>35</v>
      </c>
      <c r="B23" s="32" t="s">
        <v>40</v>
      </c>
      <c r="C23" s="10">
        <f t="shared" si="2"/>
        <v>7800</v>
      </c>
      <c r="D23" s="73">
        <v>0</v>
      </c>
      <c r="E23" s="73">
        <v>0</v>
      </c>
      <c r="F23" s="73">
        <v>0</v>
      </c>
      <c r="G23" s="73">
        <v>0</v>
      </c>
      <c r="H23" s="73">
        <v>1000</v>
      </c>
      <c r="I23" s="73">
        <v>1000</v>
      </c>
      <c r="J23" s="73">
        <v>1000</v>
      </c>
      <c r="K23" s="73">
        <v>1000</v>
      </c>
      <c r="L23" s="73">
        <v>1000</v>
      </c>
      <c r="M23" s="73">
        <v>1000</v>
      </c>
      <c r="N23" s="73">
        <v>1000</v>
      </c>
      <c r="O23" s="102">
        <v>800</v>
      </c>
      <c r="P23" s="69" t="s">
        <v>15</v>
      </c>
    </row>
    <row r="24" spans="1:16" ht="13.5" customHeight="1">
      <c r="A24" s="31" t="s">
        <v>2</v>
      </c>
      <c r="B24" s="34"/>
      <c r="C24" s="10">
        <f>SUM(D24:O24)</f>
        <v>6200</v>
      </c>
      <c r="D24" s="73">
        <v>0</v>
      </c>
      <c r="E24" s="73">
        <v>400</v>
      </c>
      <c r="F24" s="73">
        <v>600</v>
      </c>
      <c r="G24" s="73">
        <v>600</v>
      </c>
      <c r="H24" s="73">
        <v>600</v>
      </c>
      <c r="I24" s="73">
        <v>600</v>
      </c>
      <c r="J24" s="73">
        <v>600</v>
      </c>
      <c r="K24" s="73">
        <v>600</v>
      </c>
      <c r="L24" s="73">
        <v>600</v>
      </c>
      <c r="M24" s="73">
        <v>600</v>
      </c>
      <c r="N24" s="73">
        <v>600</v>
      </c>
      <c r="O24" s="102">
        <v>400</v>
      </c>
      <c r="P24" s="69"/>
    </row>
    <row r="25" spans="1:16" ht="13.5" customHeight="1">
      <c r="A25" s="32" t="s">
        <v>30</v>
      </c>
      <c r="B25" s="34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02"/>
      <c r="P25" s="69"/>
    </row>
    <row r="26" spans="1:16" ht="13.5" customHeight="1">
      <c r="A26" s="34" t="s">
        <v>73</v>
      </c>
      <c r="B26" s="34"/>
      <c r="C26" s="10">
        <f aca="true" t="shared" si="3" ref="C26:C47">SUM(D26:O26)</f>
        <v>6850</v>
      </c>
      <c r="D26" s="73">
        <v>300</v>
      </c>
      <c r="E26" s="73">
        <v>500</v>
      </c>
      <c r="F26" s="73">
        <v>500</v>
      </c>
      <c r="G26" s="73">
        <v>400</v>
      </c>
      <c r="H26" s="73">
        <v>500</v>
      </c>
      <c r="I26" s="73">
        <v>2250</v>
      </c>
      <c r="J26" s="73">
        <v>400</v>
      </c>
      <c r="K26" s="73">
        <v>400</v>
      </c>
      <c r="L26" s="73">
        <v>400</v>
      </c>
      <c r="M26" s="73">
        <v>400</v>
      </c>
      <c r="N26" s="73">
        <v>500</v>
      </c>
      <c r="O26" s="102">
        <v>300</v>
      </c>
      <c r="P26" s="69"/>
    </row>
    <row r="27" spans="1:16" ht="13.5" customHeight="1">
      <c r="A27" s="32" t="s">
        <v>72</v>
      </c>
      <c r="B27" s="34"/>
      <c r="C27" s="10">
        <f t="shared" si="3"/>
        <v>6450</v>
      </c>
      <c r="D27" s="73">
        <v>700</v>
      </c>
      <c r="E27" s="73">
        <v>300</v>
      </c>
      <c r="F27" s="73">
        <v>400</v>
      </c>
      <c r="G27" s="73">
        <v>400</v>
      </c>
      <c r="H27" s="73">
        <v>500</v>
      </c>
      <c r="I27" s="73">
        <v>2250</v>
      </c>
      <c r="J27" s="73">
        <v>300</v>
      </c>
      <c r="K27" s="73">
        <v>300</v>
      </c>
      <c r="L27" s="73">
        <v>300</v>
      </c>
      <c r="M27" s="73">
        <v>300</v>
      </c>
      <c r="N27" s="73">
        <v>400</v>
      </c>
      <c r="O27" s="102">
        <v>300</v>
      </c>
      <c r="P27" s="69"/>
    </row>
    <row r="28" spans="1:16" ht="13.5" customHeight="1">
      <c r="A28" s="32" t="s">
        <v>74</v>
      </c>
      <c r="B28" s="34"/>
      <c r="C28" s="10">
        <f t="shared" si="3"/>
        <v>6250</v>
      </c>
      <c r="D28" s="73">
        <v>300</v>
      </c>
      <c r="E28" s="73">
        <v>300</v>
      </c>
      <c r="F28" s="73">
        <v>400</v>
      </c>
      <c r="G28" s="73">
        <v>400</v>
      </c>
      <c r="H28" s="73">
        <v>500</v>
      </c>
      <c r="I28" s="73">
        <v>2250</v>
      </c>
      <c r="J28" s="73">
        <v>300</v>
      </c>
      <c r="K28" s="73">
        <v>400</v>
      </c>
      <c r="L28" s="73">
        <v>400</v>
      </c>
      <c r="M28" s="73">
        <v>300</v>
      </c>
      <c r="N28" s="73">
        <v>400</v>
      </c>
      <c r="O28" s="102">
        <v>300</v>
      </c>
      <c r="P28" s="69"/>
    </row>
    <row r="29" spans="1:16" ht="13.5" customHeight="1">
      <c r="A29" s="32" t="s">
        <v>29</v>
      </c>
      <c r="B29" s="34"/>
      <c r="C29" s="10">
        <f t="shared" si="3"/>
        <v>7150</v>
      </c>
      <c r="D29" s="73">
        <v>500</v>
      </c>
      <c r="E29" s="73">
        <v>500</v>
      </c>
      <c r="F29" s="73">
        <v>500</v>
      </c>
      <c r="G29" s="73">
        <v>400</v>
      </c>
      <c r="H29" s="73">
        <v>500</v>
      </c>
      <c r="I29" s="73">
        <v>2250</v>
      </c>
      <c r="J29" s="73">
        <v>500</v>
      </c>
      <c r="K29" s="73">
        <v>400</v>
      </c>
      <c r="L29" s="73">
        <v>400</v>
      </c>
      <c r="M29" s="73">
        <v>400</v>
      </c>
      <c r="N29" s="73">
        <v>500</v>
      </c>
      <c r="O29" s="102">
        <v>300</v>
      </c>
      <c r="P29" s="69"/>
    </row>
    <row r="30" spans="1:16" ht="13.5" customHeight="1">
      <c r="A30" s="34" t="s">
        <v>110</v>
      </c>
      <c r="B30" s="34"/>
      <c r="C30" s="10">
        <f t="shared" si="3"/>
        <v>2500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1000</v>
      </c>
      <c r="K30" s="73">
        <v>0</v>
      </c>
      <c r="L30" s="73">
        <v>0</v>
      </c>
      <c r="M30" s="73">
        <v>0</v>
      </c>
      <c r="N30" s="73">
        <v>1500</v>
      </c>
      <c r="O30" s="102"/>
      <c r="P30" s="69"/>
    </row>
    <row r="31" spans="1:16" ht="13.5" customHeight="1">
      <c r="A31" s="32" t="s">
        <v>56</v>
      </c>
      <c r="B31" s="34"/>
      <c r="C31" s="10">
        <f t="shared" si="3"/>
        <v>7300</v>
      </c>
      <c r="D31" s="73">
        <v>750</v>
      </c>
      <c r="E31" s="73">
        <v>250</v>
      </c>
      <c r="F31" s="73">
        <v>2500</v>
      </c>
      <c r="G31" s="73">
        <v>0</v>
      </c>
      <c r="H31" s="73">
        <v>0</v>
      </c>
      <c r="I31" s="73">
        <v>0</v>
      </c>
      <c r="J31" s="73">
        <v>500</v>
      </c>
      <c r="K31" s="73">
        <v>2500</v>
      </c>
      <c r="L31" s="73">
        <v>0</v>
      </c>
      <c r="M31" s="73">
        <v>300</v>
      </c>
      <c r="N31" s="73">
        <v>0</v>
      </c>
      <c r="O31" s="102">
        <v>500</v>
      </c>
      <c r="P31" s="69"/>
    </row>
    <row r="32" spans="1:16" ht="13.5" customHeight="1">
      <c r="A32" s="34" t="s">
        <v>28</v>
      </c>
      <c r="B32" s="34"/>
      <c r="C32" s="10">
        <f t="shared" si="3"/>
        <v>1500</v>
      </c>
      <c r="D32" s="3">
        <v>0</v>
      </c>
      <c r="E32" s="3">
        <v>0</v>
      </c>
      <c r="F32" s="3">
        <v>1500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02">
        <v>0</v>
      </c>
      <c r="P32" s="69"/>
    </row>
    <row r="33" spans="1:16" ht="13.5" customHeight="1">
      <c r="A33" s="32" t="s">
        <v>4</v>
      </c>
      <c r="B33" s="34"/>
      <c r="C33" s="10">
        <f t="shared" si="3"/>
        <v>4000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4000</v>
      </c>
      <c r="N33" s="3">
        <v>0</v>
      </c>
      <c r="O33" s="102">
        <v>0</v>
      </c>
      <c r="P33" s="69"/>
    </row>
    <row r="34" spans="1:16" ht="13.5" customHeight="1">
      <c r="A34" s="34" t="s">
        <v>27</v>
      </c>
      <c r="B34" s="34"/>
      <c r="C34" s="10">
        <f t="shared" si="3"/>
        <v>1200</v>
      </c>
      <c r="D34" s="3">
        <v>100</v>
      </c>
      <c r="E34" s="3">
        <v>100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102">
        <v>100</v>
      </c>
      <c r="P34" s="69"/>
    </row>
    <row r="35" spans="1:16" ht="13.5" customHeight="1">
      <c r="A35" s="34" t="s">
        <v>1</v>
      </c>
      <c r="B35" s="34"/>
      <c r="C35" s="10">
        <f t="shared" si="3"/>
        <v>10200</v>
      </c>
      <c r="D35" s="3">
        <v>850</v>
      </c>
      <c r="E35" s="3">
        <v>850</v>
      </c>
      <c r="F35" s="3">
        <v>850</v>
      </c>
      <c r="G35" s="3">
        <v>850</v>
      </c>
      <c r="H35" s="3">
        <v>850</v>
      </c>
      <c r="I35" s="3">
        <v>850</v>
      </c>
      <c r="J35" s="3">
        <v>850</v>
      </c>
      <c r="K35" s="3">
        <v>850</v>
      </c>
      <c r="L35" s="3">
        <v>850</v>
      </c>
      <c r="M35" s="3">
        <v>850</v>
      </c>
      <c r="N35" s="3">
        <v>850</v>
      </c>
      <c r="O35" s="102">
        <v>850</v>
      </c>
      <c r="P35" s="69"/>
    </row>
    <row r="36" spans="1:16" ht="13.5" customHeight="1">
      <c r="A36" s="34" t="s">
        <v>26</v>
      </c>
      <c r="B36" s="34"/>
      <c r="C36" s="10">
        <f t="shared" si="3"/>
        <v>1750</v>
      </c>
      <c r="D36" s="3">
        <v>100</v>
      </c>
      <c r="E36" s="3">
        <v>200</v>
      </c>
      <c r="F36" s="3">
        <v>200</v>
      </c>
      <c r="G36" s="3">
        <v>100</v>
      </c>
      <c r="H36" s="3">
        <v>150</v>
      </c>
      <c r="I36" s="3">
        <v>100</v>
      </c>
      <c r="J36" s="3">
        <v>150</v>
      </c>
      <c r="K36" s="3">
        <v>100</v>
      </c>
      <c r="L36" s="3">
        <v>300</v>
      </c>
      <c r="M36" s="3">
        <v>150</v>
      </c>
      <c r="N36" s="3">
        <v>100</v>
      </c>
      <c r="O36" s="102">
        <v>100</v>
      </c>
      <c r="P36" s="69"/>
    </row>
    <row r="37" spans="1:16" ht="13.5" customHeight="1">
      <c r="A37" s="34" t="s">
        <v>85</v>
      </c>
      <c r="B37" s="34"/>
      <c r="C37" s="10">
        <f t="shared" si="3"/>
        <v>14067</v>
      </c>
      <c r="D37" s="3">
        <f aca="true" t="shared" si="4" ref="D37:O37">ROUND((SUM(D17:D23)*0.0765),0)</f>
        <v>969</v>
      </c>
      <c r="E37" s="3">
        <f t="shared" si="4"/>
        <v>1103</v>
      </c>
      <c r="F37" s="3">
        <f t="shared" si="4"/>
        <v>1141</v>
      </c>
      <c r="G37" s="3">
        <f t="shared" si="4"/>
        <v>1141</v>
      </c>
      <c r="H37" s="3">
        <f t="shared" si="4"/>
        <v>1218</v>
      </c>
      <c r="I37" s="3">
        <f t="shared" si="4"/>
        <v>1218</v>
      </c>
      <c r="J37" s="3">
        <f t="shared" si="4"/>
        <v>1218</v>
      </c>
      <c r="K37" s="3">
        <f t="shared" si="4"/>
        <v>1218</v>
      </c>
      <c r="L37" s="3">
        <f t="shared" si="4"/>
        <v>1218</v>
      </c>
      <c r="M37" s="3">
        <f t="shared" si="4"/>
        <v>1218</v>
      </c>
      <c r="N37" s="3">
        <f t="shared" si="4"/>
        <v>1218</v>
      </c>
      <c r="O37" s="102">
        <f t="shared" si="4"/>
        <v>1187</v>
      </c>
      <c r="P37" s="69"/>
    </row>
    <row r="38" spans="1:16" ht="13.5" customHeight="1">
      <c r="A38" s="34" t="s">
        <v>84</v>
      </c>
      <c r="B38" s="34"/>
      <c r="C38" s="10">
        <f t="shared" si="3"/>
        <v>600</v>
      </c>
      <c r="D38" s="3">
        <v>50</v>
      </c>
      <c r="E38" s="3">
        <v>50</v>
      </c>
      <c r="F38" s="3">
        <v>50</v>
      </c>
      <c r="G38" s="3">
        <v>50</v>
      </c>
      <c r="H38" s="3">
        <v>50</v>
      </c>
      <c r="I38" s="3">
        <v>50</v>
      </c>
      <c r="J38" s="3">
        <v>50</v>
      </c>
      <c r="K38" s="3">
        <v>50</v>
      </c>
      <c r="L38" s="3">
        <v>50</v>
      </c>
      <c r="M38" s="3">
        <v>50</v>
      </c>
      <c r="N38" s="3">
        <v>50</v>
      </c>
      <c r="O38" s="102">
        <v>50</v>
      </c>
      <c r="P38" s="69"/>
    </row>
    <row r="39" spans="1:16" ht="13.5" customHeight="1">
      <c r="A39" s="32" t="s">
        <v>83</v>
      </c>
      <c r="B39" s="34"/>
      <c r="C39" s="10">
        <f t="shared" si="3"/>
        <v>50</v>
      </c>
      <c r="D39" s="3">
        <v>0</v>
      </c>
      <c r="E39" s="3">
        <v>0</v>
      </c>
      <c r="F39" s="3">
        <v>20</v>
      </c>
      <c r="G39" s="3">
        <v>0</v>
      </c>
      <c r="H39" s="3">
        <v>0</v>
      </c>
      <c r="I39" s="3">
        <v>30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02">
        <v>0</v>
      </c>
      <c r="P39" s="69"/>
    </row>
    <row r="40" spans="1:16" ht="13.5" customHeight="1">
      <c r="A40" s="34" t="s">
        <v>82</v>
      </c>
      <c r="B40" s="34"/>
      <c r="C40" s="10">
        <f t="shared" si="3"/>
        <v>1116</v>
      </c>
      <c r="D40" s="3">
        <v>93</v>
      </c>
      <c r="E40" s="3">
        <v>93</v>
      </c>
      <c r="F40" s="3">
        <v>93</v>
      </c>
      <c r="G40" s="3">
        <v>93</v>
      </c>
      <c r="H40" s="3">
        <v>93</v>
      </c>
      <c r="I40" s="3">
        <v>93</v>
      </c>
      <c r="J40" s="3">
        <v>93</v>
      </c>
      <c r="K40" s="3">
        <v>93</v>
      </c>
      <c r="L40" s="3">
        <v>93</v>
      </c>
      <c r="M40" s="3">
        <v>93</v>
      </c>
      <c r="N40" s="3">
        <v>93</v>
      </c>
      <c r="O40" s="102">
        <v>93</v>
      </c>
      <c r="P40" s="69"/>
    </row>
    <row r="41" spans="1:16" ht="13.5" customHeight="1">
      <c r="A41" s="34" t="s">
        <v>81</v>
      </c>
      <c r="B41" s="34"/>
      <c r="C41" s="10">
        <f t="shared" si="3"/>
        <v>800</v>
      </c>
      <c r="D41" s="3">
        <v>200</v>
      </c>
      <c r="E41" s="3">
        <v>0</v>
      </c>
      <c r="F41" s="3">
        <v>0</v>
      </c>
      <c r="G41" s="3">
        <v>200</v>
      </c>
      <c r="H41" s="3">
        <v>0</v>
      </c>
      <c r="I41" s="3">
        <v>0</v>
      </c>
      <c r="J41" s="3">
        <v>200</v>
      </c>
      <c r="K41" s="3">
        <v>0</v>
      </c>
      <c r="L41" s="3">
        <v>0</v>
      </c>
      <c r="M41" s="3">
        <v>200</v>
      </c>
      <c r="N41" s="3"/>
      <c r="O41" s="102"/>
      <c r="P41" s="69"/>
    </row>
    <row r="42" spans="1:16" ht="13.5" customHeight="1">
      <c r="A42" s="34" t="s">
        <v>12</v>
      </c>
      <c r="B42" s="34"/>
      <c r="C42" s="10">
        <f>SUM(D42:O42)</f>
        <v>1700</v>
      </c>
      <c r="D42" s="3">
        <v>0</v>
      </c>
      <c r="E42" s="3">
        <v>0</v>
      </c>
      <c r="F42" s="3">
        <v>0</v>
      </c>
      <c r="G42" s="3">
        <v>0</v>
      </c>
      <c r="H42" s="3">
        <v>1700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02">
        <v>0</v>
      </c>
      <c r="P42" s="69"/>
    </row>
    <row r="43" spans="1:16" ht="13.5" customHeight="1">
      <c r="A43" s="34" t="s">
        <v>52</v>
      </c>
      <c r="B43" s="34" t="s">
        <v>47</v>
      </c>
      <c r="C43" s="10">
        <f t="shared" si="3"/>
        <v>1484</v>
      </c>
      <c r="D43" s="3">
        <v>0</v>
      </c>
      <c r="E43" s="3">
        <v>0</v>
      </c>
      <c r="F43" s="3">
        <v>371</v>
      </c>
      <c r="G43" s="3">
        <v>0</v>
      </c>
      <c r="H43" s="3">
        <v>0</v>
      </c>
      <c r="I43" s="3">
        <v>371</v>
      </c>
      <c r="J43" s="3">
        <v>0</v>
      </c>
      <c r="K43" s="3">
        <v>0</v>
      </c>
      <c r="L43" s="3">
        <v>371</v>
      </c>
      <c r="M43" s="3">
        <v>0</v>
      </c>
      <c r="N43" s="3">
        <v>0</v>
      </c>
      <c r="O43" s="102">
        <v>371</v>
      </c>
      <c r="P43" s="69"/>
    </row>
    <row r="44" spans="1:16" ht="13.5" customHeight="1">
      <c r="A44" s="34" t="s">
        <v>51</v>
      </c>
      <c r="B44" s="34" t="s">
        <v>47</v>
      </c>
      <c r="C44" s="10">
        <f t="shared" si="3"/>
        <v>224</v>
      </c>
      <c r="D44" s="3">
        <v>0</v>
      </c>
      <c r="E44" s="3">
        <v>0</v>
      </c>
      <c r="F44" s="3">
        <v>56</v>
      </c>
      <c r="G44" s="3">
        <v>0</v>
      </c>
      <c r="H44" s="3">
        <v>0</v>
      </c>
      <c r="I44" s="3">
        <v>56</v>
      </c>
      <c r="J44" s="3">
        <v>0</v>
      </c>
      <c r="K44" s="3">
        <v>0</v>
      </c>
      <c r="L44" s="3">
        <v>56</v>
      </c>
      <c r="M44" s="3">
        <v>0</v>
      </c>
      <c r="N44" s="3">
        <v>0</v>
      </c>
      <c r="O44" s="102">
        <v>56</v>
      </c>
      <c r="P44" s="69"/>
    </row>
    <row r="45" spans="1:16" ht="12.75">
      <c r="A45" s="34" t="s">
        <v>50</v>
      </c>
      <c r="B45" s="34" t="s">
        <v>47</v>
      </c>
      <c r="C45" s="10">
        <f t="shared" si="3"/>
        <v>854</v>
      </c>
      <c r="D45" s="3">
        <v>150</v>
      </c>
      <c r="E45" s="74">
        <v>64</v>
      </c>
      <c r="F45" s="10">
        <v>64</v>
      </c>
      <c r="G45" s="10">
        <v>64</v>
      </c>
      <c r="H45" s="10">
        <v>64</v>
      </c>
      <c r="I45" s="10">
        <v>64</v>
      </c>
      <c r="J45" s="10">
        <v>64</v>
      </c>
      <c r="K45" s="10">
        <v>64</v>
      </c>
      <c r="L45" s="10">
        <v>64</v>
      </c>
      <c r="M45" s="10">
        <v>64</v>
      </c>
      <c r="N45" s="10">
        <v>64</v>
      </c>
      <c r="O45" s="102">
        <v>64</v>
      </c>
      <c r="P45" s="69"/>
    </row>
    <row r="46" spans="1:16" ht="13.5" customHeight="1">
      <c r="A46" s="34" t="s">
        <v>49</v>
      </c>
      <c r="B46" s="34" t="s">
        <v>47</v>
      </c>
      <c r="C46" s="10">
        <f t="shared" si="3"/>
        <v>10000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10000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02">
        <v>0</v>
      </c>
      <c r="P46" s="69"/>
    </row>
    <row r="47" spans="1:16" ht="13.5" customHeight="1" thickBot="1">
      <c r="A47" s="34" t="s">
        <v>48</v>
      </c>
      <c r="B47" s="55" t="s">
        <v>47</v>
      </c>
      <c r="C47" s="6">
        <f t="shared" si="3"/>
        <v>9600</v>
      </c>
      <c r="D47" s="9">
        <v>800</v>
      </c>
      <c r="E47" s="9">
        <v>800</v>
      </c>
      <c r="F47" s="9">
        <v>800</v>
      </c>
      <c r="G47" s="9">
        <v>800</v>
      </c>
      <c r="H47" s="9">
        <v>800</v>
      </c>
      <c r="I47" s="9">
        <v>800</v>
      </c>
      <c r="J47" s="9">
        <v>800</v>
      </c>
      <c r="K47" s="9">
        <v>800</v>
      </c>
      <c r="L47" s="9">
        <v>800</v>
      </c>
      <c r="M47" s="9">
        <v>800</v>
      </c>
      <c r="N47" s="9">
        <v>800</v>
      </c>
      <c r="O47" s="102">
        <v>800</v>
      </c>
      <c r="P47" s="69"/>
    </row>
    <row r="48" spans="1:16" ht="13.5" customHeight="1" thickBot="1">
      <c r="A48" s="47" t="s">
        <v>46</v>
      </c>
      <c r="B48" s="59"/>
      <c r="C48" s="42">
        <f aca="true" t="shared" si="5" ref="C48:O48">SUM(C16:C47)</f>
        <v>285735</v>
      </c>
      <c r="D48" s="43">
        <f t="shared" si="5"/>
        <v>18532</v>
      </c>
      <c r="E48" s="43">
        <f t="shared" si="5"/>
        <v>19930</v>
      </c>
      <c r="F48" s="43">
        <f t="shared" si="5"/>
        <v>25065</v>
      </c>
      <c r="G48" s="43">
        <f t="shared" si="5"/>
        <v>20518</v>
      </c>
      <c r="H48" s="43">
        <f t="shared" si="5"/>
        <v>23545</v>
      </c>
      <c r="I48" s="43">
        <f t="shared" si="5"/>
        <v>39252</v>
      </c>
      <c r="J48" s="43">
        <f t="shared" si="5"/>
        <v>23045</v>
      </c>
      <c r="K48" s="43">
        <f t="shared" si="5"/>
        <v>23795</v>
      </c>
      <c r="L48" s="43">
        <f t="shared" si="5"/>
        <v>21922</v>
      </c>
      <c r="M48" s="43">
        <f t="shared" si="5"/>
        <v>25745</v>
      </c>
      <c r="N48" s="43">
        <f t="shared" si="5"/>
        <v>23095</v>
      </c>
      <c r="O48" s="104">
        <f t="shared" si="5"/>
        <v>21291</v>
      </c>
      <c r="P48" s="69"/>
    </row>
    <row r="49" spans="1:16" ht="13.5" customHeight="1">
      <c r="A49" s="36"/>
      <c r="B49" s="67"/>
      <c r="C49" s="7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05"/>
      <c r="P49" s="69"/>
    </row>
    <row r="50" spans="1:16" ht="13.5" customHeight="1">
      <c r="A50" s="36" t="s">
        <v>45</v>
      </c>
      <c r="B50" s="68"/>
      <c r="C50" s="60">
        <f aca="true" t="shared" si="6" ref="C50:O50">C14-C48</f>
        <v>-103705</v>
      </c>
      <c r="D50" s="46">
        <f t="shared" si="6"/>
        <v>-16437</v>
      </c>
      <c r="E50" s="46">
        <f t="shared" si="6"/>
        <v>-17205</v>
      </c>
      <c r="F50" s="46">
        <f t="shared" si="6"/>
        <v>5030</v>
      </c>
      <c r="G50" s="46">
        <f t="shared" si="6"/>
        <v>-3423</v>
      </c>
      <c r="H50" s="46">
        <f t="shared" si="6"/>
        <v>-20835</v>
      </c>
      <c r="I50" s="46">
        <f t="shared" si="6"/>
        <v>4093</v>
      </c>
      <c r="J50" s="46">
        <f t="shared" si="6"/>
        <v>-20950</v>
      </c>
      <c r="K50" s="46">
        <f t="shared" si="6"/>
        <v>-8085</v>
      </c>
      <c r="L50" s="46">
        <f t="shared" si="6"/>
        <v>-6877</v>
      </c>
      <c r="M50" s="46">
        <f t="shared" si="6"/>
        <v>-19650</v>
      </c>
      <c r="N50" s="46">
        <f t="shared" si="6"/>
        <v>-20370</v>
      </c>
      <c r="O50" s="106">
        <f t="shared" si="6"/>
        <v>21004</v>
      </c>
      <c r="P50" s="69"/>
    </row>
    <row r="51" spans="1:16" ht="13.5" customHeight="1" thickBot="1">
      <c r="A51" s="36" t="s">
        <v>44</v>
      </c>
      <c r="B51" s="68"/>
      <c r="C51" s="62">
        <v>262412</v>
      </c>
      <c r="D51" s="5">
        <v>262411</v>
      </c>
      <c r="E51" s="5">
        <f aca="true" t="shared" si="7" ref="E51:N51">D52</f>
        <v>245974</v>
      </c>
      <c r="F51" s="5">
        <f t="shared" si="7"/>
        <v>228769</v>
      </c>
      <c r="G51" s="5">
        <f t="shared" si="7"/>
        <v>233799</v>
      </c>
      <c r="H51" s="5">
        <f t="shared" si="7"/>
        <v>230376</v>
      </c>
      <c r="I51" s="5">
        <f t="shared" si="7"/>
        <v>209541</v>
      </c>
      <c r="J51" s="5">
        <f t="shared" si="7"/>
        <v>213634</v>
      </c>
      <c r="K51" s="5">
        <f t="shared" si="7"/>
        <v>192684</v>
      </c>
      <c r="L51" s="5">
        <f t="shared" si="7"/>
        <v>184599</v>
      </c>
      <c r="M51" s="5">
        <f t="shared" si="7"/>
        <v>177722</v>
      </c>
      <c r="N51" s="5">
        <f t="shared" si="7"/>
        <v>158072</v>
      </c>
      <c r="O51" s="107">
        <f>N52</f>
        <v>137702</v>
      </c>
      <c r="P51" s="115"/>
    </row>
    <row r="52" spans="1:16" s="122" customFormat="1" ht="13.5" customHeight="1" thickBot="1">
      <c r="A52" s="116" t="s">
        <v>77</v>
      </c>
      <c r="B52" s="117"/>
      <c r="C52" s="118">
        <f>SUM(C50:C51)</f>
        <v>158707</v>
      </c>
      <c r="D52" s="119">
        <f>SUM(D50:D51)</f>
        <v>245974</v>
      </c>
      <c r="E52" s="119">
        <f aca="true" t="shared" si="8" ref="E52:N52">SUM(E50:E51)</f>
        <v>228769</v>
      </c>
      <c r="F52" s="119">
        <f t="shared" si="8"/>
        <v>233799</v>
      </c>
      <c r="G52" s="119">
        <f t="shared" si="8"/>
        <v>230376</v>
      </c>
      <c r="H52" s="119">
        <f t="shared" si="8"/>
        <v>209541</v>
      </c>
      <c r="I52" s="119">
        <f t="shared" si="8"/>
        <v>213634</v>
      </c>
      <c r="J52" s="119">
        <f t="shared" si="8"/>
        <v>192684</v>
      </c>
      <c r="K52" s="119">
        <f t="shared" si="8"/>
        <v>184599</v>
      </c>
      <c r="L52" s="119">
        <f t="shared" si="8"/>
        <v>177722</v>
      </c>
      <c r="M52" s="119">
        <f t="shared" si="8"/>
        <v>158072</v>
      </c>
      <c r="N52" s="119">
        <f t="shared" si="8"/>
        <v>137702</v>
      </c>
      <c r="O52" s="120">
        <f>SUM(O50:O51)</f>
        <v>158706</v>
      </c>
      <c r="P52" s="121"/>
    </row>
    <row r="53" spans="1:16" ht="13.5" customHeight="1" thickBot="1">
      <c r="A53" s="45"/>
      <c r="B53" s="69"/>
      <c r="C53" s="6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70"/>
    </row>
    <row r="54" spans="1:16" s="40" customFormat="1" ht="13.5" customHeight="1">
      <c r="A54" s="52" t="s">
        <v>68</v>
      </c>
      <c r="B54" s="68"/>
      <c r="C54" s="64"/>
      <c r="D54" s="53"/>
      <c r="E54" s="53"/>
      <c r="F54" s="53"/>
      <c r="G54" s="53"/>
      <c r="H54" s="75"/>
      <c r="I54" s="54"/>
      <c r="J54" s="54"/>
      <c r="K54" s="54"/>
      <c r="L54" s="54"/>
      <c r="M54" s="54"/>
      <c r="N54" s="54"/>
      <c r="O54" s="108"/>
      <c r="P54" s="68"/>
    </row>
    <row r="55" spans="1:16" ht="13.5" customHeight="1">
      <c r="A55" s="32" t="s">
        <v>9</v>
      </c>
      <c r="B55" s="69"/>
      <c r="C55" s="61">
        <v>44350</v>
      </c>
      <c r="D55" s="7">
        <v>47911</v>
      </c>
      <c r="E55" s="7">
        <f>D59</f>
        <v>44350</v>
      </c>
      <c r="F55" s="7">
        <f aca="true" t="shared" si="9" ref="F55:O55">E59</f>
        <v>44350</v>
      </c>
      <c r="G55" s="7">
        <f t="shared" si="9"/>
        <v>44350</v>
      </c>
      <c r="H55" s="7">
        <f t="shared" si="9"/>
        <v>44350</v>
      </c>
      <c r="I55" s="7">
        <f t="shared" si="9"/>
        <v>44350</v>
      </c>
      <c r="J55" s="7">
        <f t="shared" si="9"/>
        <v>44350</v>
      </c>
      <c r="K55" s="7">
        <f t="shared" si="9"/>
        <v>44350</v>
      </c>
      <c r="L55" s="7">
        <f t="shared" si="9"/>
        <v>44350</v>
      </c>
      <c r="M55" s="7">
        <f t="shared" si="9"/>
        <v>44350</v>
      </c>
      <c r="N55" s="7">
        <f t="shared" si="9"/>
        <v>40350</v>
      </c>
      <c r="O55" s="99">
        <f t="shared" si="9"/>
        <v>40350</v>
      </c>
      <c r="P55" s="69"/>
    </row>
    <row r="56" spans="1:16" ht="13.5" customHeight="1">
      <c r="A56" s="32" t="s">
        <v>79</v>
      </c>
      <c r="B56" s="69"/>
      <c r="C56" s="61">
        <f>SUM(D56:O56)</f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109">
        <v>0</v>
      </c>
      <c r="P56" s="69"/>
    </row>
    <row r="57" spans="1:16" ht="13.5" customHeight="1" thickBot="1">
      <c r="A57" s="32" t="s">
        <v>78</v>
      </c>
      <c r="B57" s="69"/>
      <c r="C57" s="65">
        <f>SUM(D57:O57)</f>
        <v>-4000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-4000</v>
      </c>
      <c r="N57" s="41">
        <v>0</v>
      </c>
      <c r="O57" s="110">
        <v>0</v>
      </c>
      <c r="P57" s="69"/>
    </row>
    <row r="58" spans="1:16" ht="13.5" customHeight="1">
      <c r="A58" s="32"/>
      <c r="B58" s="70"/>
      <c r="C58" s="6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05"/>
      <c r="P58" s="69"/>
    </row>
    <row r="59" spans="1:16" s="40" customFormat="1" ht="13.5" customHeight="1" thickBot="1">
      <c r="A59" s="48" t="s">
        <v>80</v>
      </c>
      <c r="B59" s="71"/>
      <c r="C59" s="66">
        <f>SUM(C55:C58)</f>
        <v>40350</v>
      </c>
      <c r="D59" s="50">
        <f>C55+D56+D57</f>
        <v>44350</v>
      </c>
      <c r="E59" s="50">
        <f>D59+E56+E57</f>
        <v>44350</v>
      </c>
      <c r="F59" s="50">
        <f aca="true" t="shared" si="10" ref="F59:O59">E59+F56+F57</f>
        <v>44350</v>
      </c>
      <c r="G59" s="50">
        <f t="shared" si="10"/>
        <v>44350</v>
      </c>
      <c r="H59" s="50">
        <f t="shared" si="10"/>
        <v>44350</v>
      </c>
      <c r="I59" s="50">
        <f t="shared" si="10"/>
        <v>44350</v>
      </c>
      <c r="J59" s="50">
        <f t="shared" si="10"/>
        <v>44350</v>
      </c>
      <c r="K59" s="50">
        <f t="shared" si="10"/>
        <v>44350</v>
      </c>
      <c r="L59" s="50">
        <f t="shared" si="10"/>
        <v>44350</v>
      </c>
      <c r="M59" s="50">
        <f t="shared" si="10"/>
        <v>40350</v>
      </c>
      <c r="N59" s="50">
        <f t="shared" si="10"/>
        <v>40350</v>
      </c>
      <c r="O59" s="111">
        <f t="shared" si="10"/>
        <v>40350</v>
      </c>
      <c r="P59" s="68"/>
    </row>
    <row r="60" spans="1:16" ht="13.5" customHeight="1" thickBot="1">
      <c r="A60" s="56"/>
      <c r="B60" s="57"/>
      <c r="C60" s="5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112"/>
      <c r="P60" s="55"/>
    </row>
  </sheetData>
  <sheetProtection/>
  <mergeCells count="4">
    <mergeCell ref="A1:O1"/>
    <mergeCell ref="A2:O2"/>
    <mergeCell ref="A3:O3"/>
    <mergeCell ref="D4:O4"/>
  </mergeCells>
  <printOptions horizontalCentered="1" verticalCentered="1"/>
  <pageMargins left="0" right="0" top="0.5" bottom="0.5" header="0.5" footer="0"/>
  <pageSetup horizontalDpi="600" verticalDpi="600" orientation="landscape" scale="6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N1"/>
    </sheetView>
  </sheetViews>
  <sheetFormatPr defaultColWidth="8.7109375" defaultRowHeight="18" customHeight="1"/>
  <cols>
    <col min="1" max="1" width="27.7109375" style="23" bestFit="1" customWidth="1"/>
    <col min="2" max="2" width="10.140625" style="16" bestFit="1" customWidth="1"/>
    <col min="3" max="3" width="8.28125" style="16" bestFit="1" customWidth="1"/>
    <col min="4" max="4" width="9.421875" style="16" bestFit="1" customWidth="1"/>
    <col min="5" max="11" width="8.7109375" style="16" bestFit="1" customWidth="1"/>
    <col min="12" max="12" width="8.7109375" style="24" bestFit="1" customWidth="1"/>
    <col min="13" max="14" width="8.7109375" style="16" bestFit="1" customWidth="1"/>
    <col min="15" max="16384" width="8.7109375" style="16" customWidth="1"/>
  </cols>
  <sheetData>
    <row r="1" spans="1:14" ht="18" customHeight="1" thickBot="1">
      <c r="A1" s="130" t="s">
        <v>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ht="18" customHeight="1" thickBot="1">
      <c r="A2" s="130" t="s">
        <v>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79" customFormat="1" ht="18" customHeight="1" thickBot="1">
      <c r="A3" s="78"/>
      <c r="B3" s="15" t="s">
        <v>18</v>
      </c>
      <c r="C3" s="130" t="s">
        <v>10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1:14" ht="18" customHeight="1" thickBot="1">
      <c r="A4" s="25"/>
      <c r="B4" s="15" t="s">
        <v>109</v>
      </c>
      <c r="C4" s="15" t="s">
        <v>108</v>
      </c>
      <c r="D4" s="15" t="s">
        <v>107</v>
      </c>
      <c r="E4" s="15" t="s">
        <v>106</v>
      </c>
      <c r="F4" s="15" t="s">
        <v>105</v>
      </c>
      <c r="G4" s="15" t="s">
        <v>104</v>
      </c>
      <c r="H4" s="15" t="s">
        <v>103</v>
      </c>
      <c r="I4" s="15" t="s">
        <v>101</v>
      </c>
      <c r="J4" s="15" t="s">
        <v>111</v>
      </c>
      <c r="K4" s="15" t="s">
        <v>99</v>
      </c>
      <c r="L4" s="17" t="s">
        <v>112</v>
      </c>
      <c r="M4" s="18" t="s">
        <v>97</v>
      </c>
      <c r="N4" s="19" t="s">
        <v>96</v>
      </c>
    </row>
    <row r="5" spans="1:14" ht="18" customHeight="1">
      <c r="A5" s="80" t="s">
        <v>113</v>
      </c>
      <c r="B5" s="2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7"/>
    </row>
    <row r="6" spans="1:14" ht="18" customHeight="1">
      <c r="A6" s="90"/>
      <c r="B6" s="97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98"/>
    </row>
    <row r="7" spans="1:14" ht="18" customHeight="1">
      <c r="A7" s="85" t="s">
        <v>8</v>
      </c>
      <c r="B7" s="21">
        <f aca="true" t="shared" si="0" ref="B7:B33">SUM(C7:N7)</f>
        <v>600</v>
      </c>
      <c r="C7" s="21">
        <v>50</v>
      </c>
      <c r="D7" s="21">
        <v>50</v>
      </c>
      <c r="E7" s="21">
        <v>50</v>
      </c>
      <c r="F7" s="21">
        <v>50</v>
      </c>
      <c r="G7" s="21">
        <v>50</v>
      </c>
      <c r="H7" s="21">
        <v>50</v>
      </c>
      <c r="I7" s="21">
        <v>50</v>
      </c>
      <c r="J7" s="21">
        <v>50</v>
      </c>
      <c r="K7" s="21">
        <v>50</v>
      </c>
      <c r="L7" s="21">
        <v>50</v>
      </c>
      <c r="M7" s="21">
        <v>50</v>
      </c>
      <c r="N7" s="29">
        <v>50</v>
      </c>
    </row>
    <row r="8" spans="1:14" ht="18" customHeight="1">
      <c r="A8" s="32" t="s">
        <v>102</v>
      </c>
      <c r="B8" s="28">
        <f t="shared" si="0"/>
        <v>120</v>
      </c>
      <c r="C8" s="21">
        <v>0</v>
      </c>
      <c r="D8" s="21">
        <v>30</v>
      </c>
      <c r="E8" s="21">
        <v>0</v>
      </c>
      <c r="F8" s="21">
        <v>0</v>
      </c>
      <c r="G8" s="21">
        <v>30</v>
      </c>
      <c r="H8" s="21">
        <v>0</v>
      </c>
      <c r="I8" s="21">
        <v>0</v>
      </c>
      <c r="J8" s="21">
        <v>30</v>
      </c>
      <c r="K8" s="21">
        <v>0</v>
      </c>
      <c r="L8" s="21">
        <v>0</v>
      </c>
      <c r="M8" s="21">
        <v>30</v>
      </c>
      <c r="N8" s="29">
        <v>0</v>
      </c>
    </row>
    <row r="9" spans="1:14" ht="18" customHeight="1">
      <c r="A9" s="31" t="s">
        <v>54</v>
      </c>
      <c r="B9" s="28">
        <f t="shared" si="0"/>
        <v>2400</v>
      </c>
      <c r="C9" s="21">
        <v>0</v>
      </c>
      <c r="D9" s="21">
        <v>600</v>
      </c>
      <c r="E9" s="21">
        <v>0</v>
      </c>
      <c r="F9" s="21">
        <v>0</v>
      </c>
      <c r="G9" s="21">
        <v>600</v>
      </c>
      <c r="H9" s="21">
        <v>0</v>
      </c>
      <c r="I9" s="21">
        <v>0</v>
      </c>
      <c r="J9" s="21">
        <v>600</v>
      </c>
      <c r="K9" s="21">
        <v>0</v>
      </c>
      <c r="L9" s="21">
        <v>0</v>
      </c>
      <c r="M9" s="21">
        <v>600</v>
      </c>
      <c r="N9" s="29">
        <v>0</v>
      </c>
    </row>
    <row r="10" spans="1:14" ht="18" customHeight="1">
      <c r="A10" s="32" t="s">
        <v>0</v>
      </c>
      <c r="B10" s="28">
        <f t="shared" si="0"/>
        <v>360</v>
      </c>
      <c r="C10" s="21">
        <v>30</v>
      </c>
      <c r="D10" s="21">
        <v>30</v>
      </c>
      <c r="E10" s="21">
        <v>30</v>
      </c>
      <c r="F10" s="21">
        <v>30</v>
      </c>
      <c r="G10" s="21">
        <v>30</v>
      </c>
      <c r="H10" s="21">
        <v>30</v>
      </c>
      <c r="I10" s="21">
        <v>30</v>
      </c>
      <c r="J10" s="21">
        <v>30</v>
      </c>
      <c r="K10" s="21">
        <v>30</v>
      </c>
      <c r="L10" s="21">
        <v>30</v>
      </c>
      <c r="M10" s="21">
        <v>30</v>
      </c>
      <c r="N10" s="29">
        <v>30</v>
      </c>
    </row>
    <row r="11" spans="1:14" ht="18" customHeight="1">
      <c r="A11" s="89" t="s">
        <v>21</v>
      </c>
      <c r="B11" s="28">
        <f t="shared" si="0"/>
        <v>240</v>
      </c>
      <c r="C11" s="21">
        <v>20</v>
      </c>
      <c r="D11" s="21">
        <v>20</v>
      </c>
      <c r="E11" s="21">
        <v>20</v>
      </c>
      <c r="F11" s="21">
        <v>20</v>
      </c>
      <c r="G11" s="21">
        <v>20</v>
      </c>
      <c r="H11" s="21">
        <v>20</v>
      </c>
      <c r="I11" s="21">
        <v>20</v>
      </c>
      <c r="J11" s="21">
        <v>20</v>
      </c>
      <c r="K11" s="21">
        <v>20</v>
      </c>
      <c r="L11" s="21">
        <v>20</v>
      </c>
      <c r="M11" s="21">
        <v>20</v>
      </c>
      <c r="N11" s="29">
        <v>20</v>
      </c>
    </row>
    <row r="12" spans="1:14" ht="18" customHeight="1">
      <c r="A12" s="89" t="s">
        <v>23</v>
      </c>
      <c r="B12" s="28">
        <f t="shared" si="0"/>
        <v>240</v>
      </c>
      <c r="C12" s="21">
        <v>20</v>
      </c>
      <c r="D12" s="21">
        <v>20</v>
      </c>
      <c r="E12" s="21">
        <v>20</v>
      </c>
      <c r="F12" s="21">
        <v>20</v>
      </c>
      <c r="G12" s="21">
        <v>20</v>
      </c>
      <c r="H12" s="21">
        <v>20</v>
      </c>
      <c r="I12" s="21">
        <v>20</v>
      </c>
      <c r="J12" s="21">
        <v>20</v>
      </c>
      <c r="K12" s="21">
        <v>20</v>
      </c>
      <c r="L12" s="21">
        <v>20</v>
      </c>
      <c r="M12" s="21">
        <v>20</v>
      </c>
      <c r="N12" s="29">
        <v>20</v>
      </c>
    </row>
    <row r="13" spans="1:14" ht="18" customHeight="1">
      <c r="A13" s="31" t="s">
        <v>55</v>
      </c>
      <c r="B13" s="28">
        <f t="shared" si="0"/>
        <v>1200</v>
      </c>
      <c r="C13" s="21">
        <v>100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  <c r="L13" s="21">
        <v>100</v>
      </c>
      <c r="M13" s="21">
        <v>100</v>
      </c>
      <c r="N13" s="29">
        <v>100</v>
      </c>
    </row>
    <row r="14" spans="1:14" ht="18" customHeight="1">
      <c r="A14" s="32" t="s">
        <v>59</v>
      </c>
      <c r="B14" s="28">
        <f t="shared" si="0"/>
        <v>6000</v>
      </c>
      <c r="C14" s="21">
        <v>500</v>
      </c>
      <c r="D14" s="21">
        <v>500</v>
      </c>
      <c r="E14" s="21">
        <v>500</v>
      </c>
      <c r="F14" s="21">
        <v>500</v>
      </c>
      <c r="G14" s="21">
        <v>500</v>
      </c>
      <c r="H14" s="21">
        <v>500</v>
      </c>
      <c r="I14" s="21">
        <v>500</v>
      </c>
      <c r="J14" s="21">
        <v>500</v>
      </c>
      <c r="K14" s="21">
        <v>500</v>
      </c>
      <c r="L14" s="21">
        <v>500</v>
      </c>
      <c r="M14" s="21">
        <v>500</v>
      </c>
      <c r="N14" s="29">
        <v>500</v>
      </c>
    </row>
    <row r="15" spans="1:14" ht="18" customHeight="1">
      <c r="A15" s="89" t="s">
        <v>22</v>
      </c>
      <c r="B15" s="28">
        <f t="shared" si="0"/>
        <v>300</v>
      </c>
      <c r="C15" s="21">
        <v>25</v>
      </c>
      <c r="D15" s="21">
        <v>25</v>
      </c>
      <c r="E15" s="21">
        <v>25</v>
      </c>
      <c r="F15" s="21">
        <v>25</v>
      </c>
      <c r="G15" s="21">
        <v>25</v>
      </c>
      <c r="H15" s="21">
        <v>25</v>
      </c>
      <c r="I15" s="21">
        <v>25</v>
      </c>
      <c r="J15" s="21">
        <v>25</v>
      </c>
      <c r="K15" s="21">
        <v>25</v>
      </c>
      <c r="L15" s="21">
        <v>25</v>
      </c>
      <c r="M15" s="21">
        <v>25</v>
      </c>
      <c r="N15" s="29">
        <v>25</v>
      </c>
    </row>
    <row r="16" spans="1:14" ht="18" customHeight="1">
      <c r="A16" s="32" t="s">
        <v>60</v>
      </c>
      <c r="B16" s="28">
        <f t="shared" si="0"/>
        <v>1020</v>
      </c>
      <c r="C16" s="21">
        <v>85</v>
      </c>
      <c r="D16" s="21">
        <v>85</v>
      </c>
      <c r="E16" s="21">
        <v>85</v>
      </c>
      <c r="F16" s="21">
        <v>85</v>
      </c>
      <c r="G16" s="21">
        <v>85</v>
      </c>
      <c r="H16" s="21">
        <v>85</v>
      </c>
      <c r="I16" s="21">
        <v>85</v>
      </c>
      <c r="J16" s="21">
        <v>85</v>
      </c>
      <c r="K16" s="21">
        <v>85</v>
      </c>
      <c r="L16" s="21">
        <v>85</v>
      </c>
      <c r="M16" s="21">
        <v>85</v>
      </c>
      <c r="N16" s="29">
        <v>85</v>
      </c>
    </row>
    <row r="17" spans="1:14" ht="18" customHeight="1">
      <c r="A17" s="32" t="s">
        <v>75</v>
      </c>
      <c r="B17" s="28">
        <f t="shared" si="0"/>
        <v>325</v>
      </c>
      <c r="C17" s="21">
        <v>25</v>
      </c>
      <c r="D17" s="21">
        <v>25</v>
      </c>
      <c r="E17" s="21">
        <v>25</v>
      </c>
      <c r="F17" s="21">
        <v>50</v>
      </c>
      <c r="G17" s="21">
        <v>25</v>
      </c>
      <c r="H17" s="21">
        <v>25</v>
      </c>
      <c r="I17" s="21">
        <v>25</v>
      </c>
      <c r="J17" s="21">
        <v>25</v>
      </c>
      <c r="K17" s="21">
        <v>25</v>
      </c>
      <c r="L17" s="21">
        <v>25</v>
      </c>
      <c r="M17" s="21">
        <v>25</v>
      </c>
      <c r="N17" s="29">
        <v>25</v>
      </c>
    </row>
    <row r="18" spans="1:14" ht="18" customHeight="1">
      <c r="A18" s="32" t="s">
        <v>5</v>
      </c>
      <c r="B18" s="28">
        <f t="shared" si="0"/>
        <v>300</v>
      </c>
      <c r="C18" s="21">
        <v>25</v>
      </c>
      <c r="D18" s="21">
        <v>25</v>
      </c>
      <c r="E18" s="21">
        <v>25</v>
      </c>
      <c r="F18" s="21">
        <v>25</v>
      </c>
      <c r="G18" s="21">
        <v>25</v>
      </c>
      <c r="H18" s="21">
        <v>25</v>
      </c>
      <c r="I18" s="21">
        <v>25</v>
      </c>
      <c r="J18" s="21">
        <v>25</v>
      </c>
      <c r="K18" s="21">
        <v>25</v>
      </c>
      <c r="L18" s="21">
        <v>25</v>
      </c>
      <c r="M18" s="21">
        <v>25</v>
      </c>
      <c r="N18" s="29">
        <v>25</v>
      </c>
    </row>
    <row r="19" spans="1:14" ht="18" customHeight="1">
      <c r="A19" s="31" t="s">
        <v>53</v>
      </c>
      <c r="B19" s="28">
        <f t="shared" si="0"/>
        <v>400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200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9">
        <v>200</v>
      </c>
    </row>
    <row r="20" spans="1:14" ht="18" customHeight="1">
      <c r="A20" s="88" t="s">
        <v>20</v>
      </c>
      <c r="B20" s="28">
        <f t="shared" si="0"/>
        <v>300</v>
      </c>
      <c r="C20" s="21">
        <v>25</v>
      </c>
      <c r="D20" s="21">
        <v>25</v>
      </c>
      <c r="E20" s="21">
        <v>25</v>
      </c>
      <c r="F20" s="21">
        <v>25</v>
      </c>
      <c r="G20" s="21">
        <v>25</v>
      </c>
      <c r="H20" s="21">
        <v>25</v>
      </c>
      <c r="I20" s="21">
        <v>25</v>
      </c>
      <c r="J20" s="21">
        <v>25</v>
      </c>
      <c r="K20" s="21">
        <v>25</v>
      </c>
      <c r="L20" s="21">
        <v>25</v>
      </c>
      <c r="M20" s="21">
        <v>25</v>
      </c>
      <c r="N20" s="29">
        <v>25</v>
      </c>
    </row>
    <row r="21" spans="1:14" ht="18" customHeight="1">
      <c r="A21" s="32" t="s">
        <v>61</v>
      </c>
      <c r="B21" s="28">
        <f t="shared" si="0"/>
        <v>3000</v>
      </c>
      <c r="C21" s="21">
        <v>250</v>
      </c>
      <c r="D21" s="21">
        <v>250</v>
      </c>
      <c r="E21" s="21">
        <v>250</v>
      </c>
      <c r="F21" s="21">
        <v>250</v>
      </c>
      <c r="G21" s="21">
        <v>250</v>
      </c>
      <c r="H21" s="21">
        <v>250</v>
      </c>
      <c r="I21" s="21">
        <v>250</v>
      </c>
      <c r="J21" s="21">
        <v>250</v>
      </c>
      <c r="K21" s="21">
        <v>250</v>
      </c>
      <c r="L21" s="21">
        <v>250</v>
      </c>
      <c r="M21" s="21">
        <v>250</v>
      </c>
      <c r="N21" s="29">
        <v>250</v>
      </c>
    </row>
    <row r="22" spans="1:14" ht="18" customHeight="1">
      <c r="A22" s="31" t="s">
        <v>69</v>
      </c>
      <c r="B22" s="28">
        <f t="shared" si="0"/>
        <v>600</v>
      </c>
      <c r="C22" s="21">
        <v>50</v>
      </c>
      <c r="D22" s="21">
        <v>50</v>
      </c>
      <c r="E22" s="21">
        <v>50</v>
      </c>
      <c r="F22" s="21">
        <v>50</v>
      </c>
      <c r="G22" s="21">
        <v>50</v>
      </c>
      <c r="H22" s="21">
        <v>50</v>
      </c>
      <c r="I22" s="21">
        <v>50</v>
      </c>
      <c r="J22" s="21">
        <v>50</v>
      </c>
      <c r="K22" s="21">
        <v>50</v>
      </c>
      <c r="L22" s="21">
        <v>50</v>
      </c>
      <c r="M22" s="21">
        <v>50</v>
      </c>
      <c r="N22" s="29">
        <v>50</v>
      </c>
    </row>
    <row r="23" spans="1:14" ht="18" customHeight="1">
      <c r="A23" s="32" t="s">
        <v>62</v>
      </c>
      <c r="B23" s="28">
        <f t="shared" si="0"/>
        <v>240</v>
      </c>
      <c r="C23" s="21">
        <v>20</v>
      </c>
      <c r="D23" s="21">
        <v>20</v>
      </c>
      <c r="E23" s="21">
        <v>20</v>
      </c>
      <c r="F23" s="21">
        <v>20</v>
      </c>
      <c r="G23" s="21">
        <v>20</v>
      </c>
      <c r="H23" s="21">
        <v>20</v>
      </c>
      <c r="I23" s="21">
        <v>20</v>
      </c>
      <c r="J23" s="21">
        <v>20</v>
      </c>
      <c r="K23" s="21">
        <v>20</v>
      </c>
      <c r="L23" s="21">
        <v>20</v>
      </c>
      <c r="M23" s="21">
        <v>20</v>
      </c>
      <c r="N23" s="29">
        <v>20</v>
      </c>
    </row>
    <row r="24" spans="1:14" ht="18" customHeight="1">
      <c r="A24" s="32" t="s">
        <v>41</v>
      </c>
      <c r="B24" s="28">
        <f t="shared" si="0"/>
        <v>3000</v>
      </c>
      <c r="C24" s="21">
        <v>250</v>
      </c>
      <c r="D24" s="21">
        <v>250</v>
      </c>
      <c r="E24" s="21">
        <v>250</v>
      </c>
      <c r="F24" s="21">
        <v>250</v>
      </c>
      <c r="G24" s="21">
        <v>250</v>
      </c>
      <c r="H24" s="21">
        <v>250</v>
      </c>
      <c r="I24" s="21">
        <v>250</v>
      </c>
      <c r="J24" s="21">
        <v>250</v>
      </c>
      <c r="K24" s="21">
        <v>250</v>
      </c>
      <c r="L24" s="21">
        <v>250</v>
      </c>
      <c r="M24" s="21">
        <v>250</v>
      </c>
      <c r="N24" s="29">
        <v>250</v>
      </c>
    </row>
    <row r="25" spans="1:14" ht="18" customHeight="1">
      <c r="A25" s="32" t="s">
        <v>63</v>
      </c>
      <c r="B25" s="28">
        <f t="shared" si="0"/>
        <v>600</v>
      </c>
      <c r="C25" s="21">
        <v>50</v>
      </c>
      <c r="D25" s="21">
        <v>50</v>
      </c>
      <c r="E25" s="21">
        <v>50</v>
      </c>
      <c r="F25" s="21">
        <v>50</v>
      </c>
      <c r="G25" s="21">
        <v>50</v>
      </c>
      <c r="H25" s="21">
        <v>50</v>
      </c>
      <c r="I25" s="21">
        <v>50</v>
      </c>
      <c r="J25" s="21">
        <v>50</v>
      </c>
      <c r="K25" s="21">
        <v>50</v>
      </c>
      <c r="L25" s="21">
        <v>50</v>
      </c>
      <c r="M25" s="21">
        <v>50</v>
      </c>
      <c r="N25" s="29">
        <v>50</v>
      </c>
    </row>
    <row r="26" spans="1:14" ht="18" customHeight="1">
      <c r="A26" s="86" t="s">
        <v>57</v>
      </c>
      <c r="B26" s="76">
        <f t="shared" si="0"/>
        <v>600</v>
      </c>
      <c r="C26" s="77">
        <v>50</v>
      </c>
      <c r="D26" s="77">
        <v>50</v>
      </c>
      <c r="E26" s="77">
        <v>50</v>
      </c>
      <c r="F26" s="77">
        <v>50</v>
      </c>
      <c r="G26" s="77">
        <v>50</v>
      </c>
      <c r="H26" s="77">
        <v>50</v>
      </c>
      <c r="I26" s="77">
        <v>50</v>
      </c>
      <c r="J26" s="77">
        <v>50</v>
      </c>
      <c r="K26" s="77">
        <v>50</v>
      </c>
      <c r="L26" s="77">
        <v>50</v>
      </c>
      <c r="M26" s="77">
        <v>50</v>
      </c>
      <c r="N26" s="82">
        <v>50</v>
      </c>
    </row>
    <row r="27" spans="1:14" ht="18" customHeight="1">
      <c r="A27" s="86" t="s">
        <v>64</v>
      </c>
      <c r="B27" s="76">
        <f t="shared" si="0"/>
        <v>2400</v>
      </c>
      <c r="C27" s="77">
        <v>200</v>
      </c>
      <c r="D27" s="77">
        <v>200</v>
      </c>
      <c r="E27" s="77">
        <v>200</v>
      </c>
      <c r="F27" s="77">
        <v>200</v>
      </c>
      <c r="G27" s="77">
        <v>200</v>
      </c>
      <c r="H27" s="77">
        <v>200</v>
      </c>
      <c r="I27" s="77">
        <v>200</v>
      </c>
      <c r="J27" s="77">
        <v>200</v>
      </c>
      <c r="K27" s="77">
        <v>200</v>
      </c>
      <c r="L27" s="77">
        <v>200</v>
      </c>
      <c r="M27" s="77">
        <v>200</v>
      </c>
      <c r="N27" s="82">
        <v>200</v>
      </c>
    </row>
    <row r="28" spans="1:14" ht="18" customHeight="1">
      <c r="A28" s="86" t="s">
        <v>76</v>
      </c>
      <c r="B28" s="76">
        <f t="shared" si="0"/>
        <v>545</v>
      </c>
      <c r="C28" s="77">
        <v>50</v>
      </c>
      <c r="D28" s="77">
        <v>50</v>
      </c>
      <c r="E28" s="77">
        <v>50</v>
      </c>
      <c r="F28" s="77">
        <v>25</v>
      </c>
      <c r="G28" s="77">
        <v>35</v>
      </c>
      <c r="H28" s="77">
        <v>100</v>
      </c>
      <c r="I28" s="77">
        <v>50</v>
      </c>
      <c r="J28" s="77">
        <v>35</v>
      </c>
      <c r="K28" s="77">
        <v>0</v>
      </c>
      <c r="L28" s="77">
        <v>50</v>
      </c>
      <c r="M28" s="77">
        <v>50</v>
      </c>
      <c r="N28" s="82">
        <v>50</v>
      </c>
    </row>
    <row r="29" spans="1:14" ht="18" customHeight="1">
      <c r="A29" s="86" t="s">
        <v>42</v>
      </c>
      <c r="B29" s="76">
        <f t="shared" si="0"/>
        <v>1200</v>
      </c>
      <c r="C29" s="77">
        <v>100</v>
      </c>
      <c r="D29" s="77">
        <v>100</v>
      </c>
      <c r="E29" s="77">
        <v>100</v>
      </c>
      <c r="F29" s="77">
        <v>100</v>
      </c>
      <c r="G29" s="77">
        <v>100</v>
      </c>
      <c r="H29" s="77">
        <v>100</v>
      </c>
      <c r="I29" s="77">
        <v>100</v>
      </c>
      <c r="J29" s="77">
        <v>100</v>
      </c>
      <c r="K29" s="77">
        <v>100</v>
      </c>
      <c r="L29" s="77">
        <v>100</v>
      </c>
      <c r="M29" s="77">
        <v>100</v>
      </c>
      <c r="N29" s="82">
        <v>100</v>
      </c>
    </row>
    <row r="30" spans="1:14" ht="18" customHeight="1">
      <c r="A30" s="86" t="s">
        <v>65</v>
      </c>
      <c r="B30" s="76">
        <f t="shared" si="0"/>
        <v>1440</v>
      </c>
      <c r="C30" s="77">
        <v>120</v>
      </c>
      <c r="D30" s="77">
        <v>120</v>
      </c>
      <c r="E30" s="77">
        <v>120</v>
      </c>
      <c r="F30" s="77">
        <v>120</v>
      </c>
      <c r="G30" s="77">
        <v>120</v>
      </c>
      <c r="H30" s="77">
        <v>120</v>
      </c>
      <c r="I30" s="77">
        <v>120</v>
      </c>
      <c r="J30" s="77">
        <v>120</v>
      </c>
      <c r="K30" s="77">
        <v>120</v>
      </c>
      <c r="L30" s="77">
        <v>120</v>
      </c>
      <c r="M30" s="77">
        <v>120</v>
      </c>
      <c r="N30" s="82">
        <v>120</v>
      </c>
    </row>
    <row r="31" spans="1:14" ht="18" customHeight="1">
      <c r="A31" s="86" t="s">
        <v>66</v>
      </c>
      <c r="B31" s="76">
        <f t="shared" si="0"/>
        <v>600</v>
      </c>
      <c r="C31" s="77">
        <v>50</v>
      </c>
      <c r="D31" s="77">
        <v>50</v>
      </c>
      <c r="E31" s="77">
        <v>50</v>
      </c>
      <c r="F31" s="77">
        <v>50</v>
      </c>
      <c r="G31" s="77">
        <v>50</v>
      </c>
      <c r="H31" s="77">
        <v>50</v>
      </c>
      <c r="I31" s="77">
        <v>50</v>
      </c>
      <c r="J31" s="77">
        <v>50</v>
      </c>
      <c r="K31" s="77">
        <v>50</v>
      </c>
      <c r="L31" s="77">
        <v>50</v>
      </c>
      <c r="M31" s="77">
        <v>50</v>
      </c>
      <c r="N31" s="82">
        <v>50</v>
      </c>
    </row>
    <row r="32" spans="1:14" ht="18" customHeight="1">
      <c r="A32" s="81"/>
      <c r="B32" s="76">
        <f t="shared" si="0"/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82">
        <v>0</v>
      </c>
    </row>
    <row r="33" spans="1:14" ht="18" customHeight="1" thickBot="1">
      <c r="A33" s="33" t="s">
        <v>67</v>
      </c>
      <c r="B33" s="76">
        <f t="shared" si="0"/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30">
        <v>0</v>
      </c>
    </row>
    <row r="34" spans="1:14" s="22" customFormat="1" ht="18" customHeight="1" thickBot="1">
      <c r="A34" s="91" t="s">
        <v>24</v>
      </c>
      <c r="B34" s="92">
        <f aca="true" t="shared" si="1" ref="B34:N34">SUM(B7:B33)</f>
        <v>28030</v>
      </c>
      <c r="C34" s="93">
        <f t="shared" si="1"/>
        <v>2095</v>
      </c>
      <c r="D34" s="93">
        <f t="shared" si="1"/>
        <v>2725</v>
      </c>
      <c r="E34" s="93">
        <f t="shared" si="1"/>
        <v>2095</v>
      </c>
      <c r="F34" s="93">
        <f t="shared" si="1"/>
        <v>2095</v>
      </c>
      <c r="G34" s="93">
        <f t="shared" si="1"/>
        <v>2710</v>
      </c>
      <c r="H34" s="93">
        <f t="shared" si="1"/>
        <v>2345</v>
      </c>
      <c r="I34" s="93">
        <f t="shared" si="1"/>
        <v>2095</v>
      </c>
      <c r="J34" s="93">
        <f t="shared" si="1"/>
        <v>2710</v>
      </c>
      <c r="K34" s="93">
        <f t="shared" si="1"/>
        <v>2045</v>
      </c>
      <c r="L34" s="93">
        <f t="shared" si="1"/>
        <v>2095</v>
      </c>
      <c r="M34" s="94">
        <f t="shared" si="1"/>
        <v>2725</v>
      </c>
      <c r="N34" s="95">
        <f t="shared" si="1"/>
        <v>2295</v>
      </c>
    </row>
    <row r="35" spans="1:14" s="22" customFormat="1" ht="18" customHeight="1" thickBot="1">
      <c r="A35" s="59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6"/>
    </row>
  </sheetData>
  <sheetProtection/>
  <mergeCells count="3">
    <mergeCell ref="A1:N1"/>
    <mergeCell ref="A2:N2"/>
    <mergeCell ref="C3:N3"/>
  </mergeCells>
  <printOptions horizontalCentered="1"/>
  <pageMargins left="0" right="0" top="0.75" bottom="0.5" header="0" footer="0"/>
  <pageSetup horizontalDpi="600" verticalDpi="6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J. Foreman</dc:creator>
  <cp:keywords/>
  <dc:description/>
  <cp:lastModifiedBy>Laura</cp:lastModifiedBy>
  <cp:lastPrinted>2022-06-29T17:26:46Z</cp:lastPrinted>
  <dcterms:created xsi:type="dcterms:W3CDTF">2017-07-01T20:50:59Z</dcterms:created>
  <dcterms:modified xsi:type="dcterms:W3CDTF">2022-06-30T19:25:30Z</dcterms:modified>
  <cp:category/>
  <cp:version/>
  <cp:contentType/>
  <cp:contentStatus/>
</cp:coreProperties>
</file>