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01eh1\Documents\Board\2023 Board\"/>
    </mc:Choice>
  </mc:AlternateContent>
  <xr:revisionPtr revIDLastSave="0" documentId="13_ncr:1_{140CD228-A2F5-474B-A71F-7AE727DED78C}" xr6:coauthVersionLast="47" xr6:coauthVersionMax="47" xr10:uidLastSave="{00000000-0000-0000-0000-000000000000}"/>
  <bookViews>
    <workbookView xWindow="-120" yWindow="-120" windowWidth="20730" windowHeight="11160" xr2:uid="{53468257-84B5-4EAD-8C3D-1C7BB0004819}"/>
  </bookViews>
  <sheets>
    <sheet name="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K6" i="3"/>
  <c r="K22" i="3" s="1"/>
  <c r="E13" i="3"/>
  <c r="D19" i="3"/>
  <c r="E8" i="3"/>
  <c r="E7" i="3"/>
  <c r="E10" i="3"/>
  <c r="D4" i="3"/>
  <c r="D28" i="3"/>
  <c r="J4" i="3"/>
  <c r="E6" i="3"/>
  <c r="J14" i="3"/>
  <c r="E35" i="3" l="1"/>
  <c r="D35" i="3"/>
  <c r="J22" i="3"/>
</calcChain>
</file>

<file path=xl/sharedStrings.xml><?xml version="1.0" encoding="utf-8"?>
<sst xmlns="http://schemas.openxmlformats.org/spreadsheetml/2006/main" count="43" uniqueCount="40">
  <si>
    <t>Intern</t>
  </si>
  <si>
    <t>Museum Supplies</t>
  </si>
  <si>
    <t>Supplies</t>
  </si>
  <si>
    <t>Journal Communications</t>
  </si>
  <si>
    <t>Business Expenses</t>
  </si>
  <si>
    <t>Marketing</t>
  </si>
  <si>
    <t>Curated Coffee</t>
  </si>
  <si>
    <t>Events &amp; Programs</t>
  </si>
  <si>
    <t>Farm Fun Days</t>
  </si>
  <si>
    <t>First Fridays</t>
  </si>
  <si>
    <t>Farm To Table Dinner</t>
  </si>
  <si>
    <t>Christmas Open House</t>
  </si>
  <si>
    <t>EXPENSES</t>
  </si>
  <si>
    <t>INCOME</t>
  </si>
  <si>
    <t>Donations</t>
  </si>
  <si>
    <t>TN Soybean Promotion</t>
  </si>
  <si>
    <t>Individual</t>
  </si>
  <si>
    <t>Davidson Co. Soil Conservation</t>
  </si>
  <si>
    <t>Davidson Co. Farm Burea</t>
  </si>
  <si>
    <t>Fundraisers</t>
  </si>
  <si>
    <t>Big Payback</t>
  </si>
  <si>
    <t>Food/ Refreshments</t>
  </si>
  <si>
    <t>Musuem Interpertaion</t>
  </si>
  <si>
    <t>Insurance- Board Liability</t>
  </si>
  <si>
    <t>Insurance- Events</t>
  </si>
  <si>
    <t>Business Fees</t>
  </si>
  <si>
    <t>Accounting Services</t>
  </si>
  <si>
    <t>Financial Director</t>
  </si>
  <si>
    <t>My Emma Subscription</t>
  </si>
  <si>
    <t>Vaction Guide</t>
  </si>
  <si>
    <t>Association Fees</t>
  </si>
  <si>
    <t>TOTAL PROJECTED EXPENSES</t>
  </si>
  <si>
    <t>22/23 OFAMA Budget</t>
  </si>
  <si>
    <t>TOTAL PROJECTED INCOME</t>
  </si>
  <si>
    <t>ACTUAL</t>
  </si>
  <si>
    <t>SHARP Grant</t>
  </si>
  <si>
    <t>Bank Fees</t>
  </si>
  <si>
    <t>Collection Care</t>
  </si>
  <si>
    <t>TN Corn Promotion</t>
  </si>
  <si>
    <t>Artifact Repair/ Maintence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</si>
</sst>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44" fontId="2" fillId="0" borderId="0" xfId="1" applyFont="1"/>
    <xf numFmtId="44" fontId="3" fillId="0" borderId="0" xfId="1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E026-A138-48DA-95BA-0F06766260DC}">
  <dimension ref="A1:S35"/>
  <sheetViews>
    <sheetView tabSelected="1" zoomScale="55" zoomScaleNormal="55" workbookViewId="0">
      <selection activeCell="Q24" sqref="Q24"/>
    </sheetView>
  </sheetViews>
  <sheetFormatPr defaultRowHeight="15.75" x14ac:dyDescent="0.25"/>
  <cols>
    <col min="1" max="1" width="8.85546875" style="1"/>
    <col min="2" max="2" width="25.42578125" style="1" customWidth="1"/>
    <col min="3" max="3" width="10.140625" style="2" bestFit="1" customWidth="1"/>
    <col min="4" max="4" width="11.140625" style="2" bestFit="1" customWidth="1"/>
    <col min="5" max="5" width="13.85546875" style="4" customWidth="1"/>
    <col min="6" max="6" width="8.85546875" style="1"/>
    <col min="7" max="7" width="10.28515625" style="1" customWidth="1"/>
    <col min="8" max="8" width="30.140625" style="1" customWidth="1"/>
    <col min="9" max="9" width="8.85546875" style="1"/>
    <col min="10" max="10" width="10.5703125" style="1" customWidth="1"/>
    <col min="11" max="11" width="16.42578125" style="4" customWidth="1"/>
    <col min="12" max="19" width="8.85546875" style="1"/>
  </cols>
  <sheetData>
    <row r="1" spans="1:11" ht="26.45" customHeight="1" x14ac:dyDescent="0.3">
      <c r="A1" s="6" t="s">
        <v>32</v>
      </c>
      <c r="B1" s="6"/>
      <c r="C1" s="6"/>
      <c r="D1" s="6"/>
      <c r="E1" s="6"/>
      <c r="F1" s="6"/>
      <c r="G1" s="6"/>
      <c r="H1" s="6"/>
      <c r="I1" s="6"/>
    </row>
    <row r="2" spans="1:11" ht="13.9" customHeight="1" x14ac:dyDescent="0.25"/>
    <row r="3" spans="1:11" ht="13.9" customHeight="1" x14ac:dyDescent="0.25">
      <c r="A3" s="3" t="s">
        <v>12</v>
      </c>
      <c r="E3" s="5" t="s">
        <v>34</v>
      </c>
      <c r="G3" s="3" t="s">
        <v>13</v>
      </c>
      <c r="K3" s="5" t="s">
        <v>34</v>
      </c>
    </row>
    <row r="4" spans="1:11" x14ac:dyDescent="0.25">
      <c r="A4" s="1" t="s">
        <v>7</v>
      </c>
      <c r="D4" s="2">
        <f>SUM(C5:C10)</f>
        <v>20150</v>
      </c>
      <c r="G4" s="1" t="s">
        <v>14</v>
      </c>
      <c r="J4" s="1">
        <f>SUM(I5:I12)</f>
        <v>21500</v>
      </c>
    </row>
    <row r="5" spans="1:11" x14ac:dyDescent="0.25">
      <c r="B5" s="1" t="s">
        <v>8</v>
      </c>
      <c r="C5" s="2">
        <v>3000</v>
      </c>
      <c r="E5" s="4">
        <v>1856</v>
      </c>
      <c r="H5" s="1" t="s">
        <v>15</v>
      </c>
      <c r="I5" s="1">
        <v>8000</v>
      </c>
    </row>
    <row r="6" spans="1:11" x14ac:dyDescent="0.25">
      <c r="B6" s="1" t="s">
        <v>9</v>
      </c>
      <c r="C6" s="2">
        <v>2400</v>
      </c>
      <c r="E6" s="4">
        <f>601.23+33.22</f>
        <v>634.45000000000005</v>
      </c>
      <c r="H6" s="1" t="s">
        <v>16</v>
      </c>
      <c r="I6" s="1">
        <v>5000</v>
      </c>
      <c r="K6" s="4">
        <f>1721.44-490</f>
        <v>1231.44</v>
      </c>
    </row>
    <row r="7" spans="1:11" x14ac:dyDescent="0.25">
      <c r="B7" s="1" t="s">
        <v>10</v>
      </c>
      <c r="C7" s="2">
        <v>5000</v>
      </c>
      <c r="E7" s="4">
        <f>3846.24+300</f>
        <v>4146.24</v>
      </c>
      <c r="H7" s="1" t="s">
        <v>17</v>
      </c>
      <c r="I7" s="1">
        <v>1000</v>
      </c>
      <c r="K7" s="4">
        <v>35</v>
      </c>
    </row>
    <row r="8" spans="1:11" x14ac:dyDescent="0.25">
      <c r="B8" s="1" t="s">
        <v>11</v>
      </c>
      <c r="C8" s="2">
        <v>750</v>
      </c>
      <c r="E8" s="4">
        <f>1056.57+80</f>
        <v>1136.57</v>
      </c>
      <c r="H8" s="1" t="s">
        <v>18</v>
      </c>
      <c r="I8" s="1">
        <v>1000</v>
      </c>
      <c r="K8" s="4">
        <v>750</v>
      </c>
    </row>
    <row r="9" spans="1:11" x14ac:dyDescent="0.25">
      <c r="B9" s="1" t="s">
        <v>0</v>
      </c>
      <c r="C9" s="2">
        <v>8000</v>
      </c>
      <c r="E9" s="4">
        <v>2664.43</v>
      </c>
      <c r="H9" s="1" t="s">
        <v>35</v>
      </c>
      <c r="I9" s="1">
        <v>1500</v>
      </c>
      <c r="K9" s="4">
        <v>1500</v>
      </c>
    </row>
    <row r="10" spans="1:11" x14ac:dyDescent="0.25">
      <c r="B10" s="1" t="s">
        <v>6</v>
      </c>
      <c r="C10" s="2">
        <v>1000</v>
      </c>
      <c r="E10" s="4">
        <f>982.07-284</f>
        <v>698.07</v>
      </c>
      <c r="H10" s="1" t="s">
        <v>38</v>
      </c>
      <c r="I10" s="1">
        <v>5000</v>
      </c>
    </row>
    <row r="12" spans="1:11" x14ac:dyDescent="0.25">
      <c r="A12" s="1" t="s">
        <v>2</v>
      </c>
      <c r="D12" s="2">
        <f>SUM(C13:C17)</f>
        <v>4900</v>
      </c>
    </row>
    <row r="13" spans="1:11" x14ac:dyDescent="0.25">
      <c r="B13" s="1" t="s">
        <v>1</v>
      </c>
      <c r="C13" s="2">
        <v>400</v>
      </c>
      <c r="E13" s="4">
        <f>443+102.34</f>
        <v>545.34</v>
      </c>
    </row>
    <row r="14" spans="1:11" x14ac:dyDescent="0.25">
      <c r="B14" s="1" t="s">
        <v>21</v>
      </c>
      <c r="C14" s="2">
        <v>500</v>
      </c>
      <c r="E14" s="4">
        <v>337.68</v>
      </c>
      <c r="G14" s="1" t="s">
        <v>19</v>
      </c>
      <c r="J14" s="1">
        <f>SUM(I15:I19)</f>
        <v>7000</v>
      </c>
    </row>
    <row r="15" spans="1:11" x14ac:dyDescent="0.25">
      <c r="B15" s="1" t="s">
        <v>22</v>
      </c>
      <c r="C15" s="2">
        <v>1000</v>
      </c>
      <c r="E15" s="4">
        <v>750</v>
      </c>
      <c r="H15" s="1" t="s">
        <v>10</v>
      </c>
      <c r="I15" s="1">
        <v>6000</v>
      </c>
      <c r="K15" s="4">
        <v>8688</v>
      </c>
    </row>
    <row r="16" spans="1:11" x14ac:dyDescent="0.25">
      <c r="B16" s="1" t="s">
        <v>37</v>
      </c>
      <c r="C16" s="2">
        <v>1500</v>
      </c>
      <c r="H16" s="1" t="s">
        <v>20</v>
      </c>
      <c r="I16" s="1">
        <v>500</v>
      </c>
    </row>
    <row r="17" spans="1:11" x14ac:dyDescent="0.25">
      <c r="B17" s="1" t="s">
        <v>39</v>
      </c>
      <c r="C17" s="2">
        <v>1500</v>
      </c>
      <c r="H17" s="1" t="s">
        <v>6</v>
      </c>
      <c r="I17" s="1">
        <v>500</v>
      </c>
      <c r="K17" s="4">
        <v>510</v>
      </c>
    </row>
    <row r="19" spans="1:11" x14ac:dyDescent="0.25">
      <c r="A19" s="1" t="s">
        <v>4</v>
      </c>
      <c r="D19" s="2">
        <f>SUM(C20:C26)</f>
        <v>3817</v>
      </c>
    </row>
    <row r="20" spans="1:11" x14ac:dyDescent="0.25">
      <c r="B20" s="1" t="s">
        <v>23</v>
      </c>
      <c r="C20" s="2">
        <v>770</v>
      </c>
      <c r="E20" s="4">
        <v>670</v>
      </c>
    </row>
    <row r="21" spans="1:11" x14ac:dyDescent="0.25">
      <c r="B21" s="1" t="s">
        <v>24</v>
      </c>
      <c r="C21" s="2">
        <v>1022</v>
      </c>
      <c r="E21" s="4">
        <v>829</v>
      </c>
    </row>
    <row r="22" spans="1:11" x14ac:dyDescent="0.25">
      <c r="B22" s="1" t="s">
        <v>25</v>
      </c>
      <c r="C22" s="2">
        <v>125</v>
      </c>
      <c r="G22" s="1" t="s">
        <v>33</v>
      </c>
      <c r="J22" s="1">
        <f>SUM(J4:J14)</f>
        <v>28500</v>
      </c>
      <c r="K22" s="4">
        <f>SUM(K5:K20)</f>
        <v>12714.44</v>
      </c>
    </row>
    <row r="23" spans="1:11" x14ac:dyDescent="0.25">
      <c r="B23" s="1" t="s">
        <v>26</v>
      </c>
      <c r="C23" s="2">
        <v>500</v>
      </c>
    </row>
    <row r="24" spans="1:11" x14ac:dyDescent="0.25">
      <c r="B24" s="1" t="s">
        <v>27</v>
      </c>
      <c r="C24" s="2">
        <v>1000</v>
      </c>
      <c r="E24" s="4">
        <v>500</v>
      </c>
    </row>
    <row r="25" spans="1:11" x14ac:dyDescent="0.25">
      <c r="B25" s="1" t="s">
        <v>30</v>
      </c>
      <c r="C25" s="2">
        <v>300</v>
      </c>
    </row>
    <row r="26" spans="1:11" x14ac:dyDescent="0.25">
      <c r="B26" s="1" t="s">
        <v>36</v>
      </c>
      <c r="C26" s="2">
        <v>100</v>
      </c>
      <c r="E26" s="4">
        <v>35</v>
      </c>
    </row>
    <row r="28" spans="1:11" x14ac:dyDescent="0.25">
      <c r="A28" s="1" t="s">
        <v>5</v>
      </c>
      <c r="D28" s="2">
        <f>SUM(C29:C31)</f>
        <v>295</v>
      </c>
    </row>
    <row r="29" spans="1:11" x14ac:dyDescent="0.25">
      <c r="B29" s="1" t="s">
        <v>28</v>
      </c>
      <c r="C29" s="2">
        <v>100</v>
      </c>
    </row>
    <row r="30" spans="1:11" x14ac:dyDescent="0.25">
      <c r="B30" s="1" t="s">
        <v>29</v>
      </c>
      <c r="C30" s="2">
        <v>95</v>
      </c>
    </row>
    <row r="31" spans="1:11" x14ac:dyDescent="0.25">
      <c r="B31" s="1" t="s">
        <v>3</v>
      </c>
      <c r="C31" s="2">
        <v>100</v>
      </c>
      <c r="E31" s="4">
        <v>100</v>
      </c>
    </row>
    <row r="35" spans="1:5" x14ac:dyDescent="0.25">
      <c r="A35" s="1" t="s">
        <v>31</v>
      </c>
      <c r="D35" s="2">
        <f>SUM(D4:D32)</f>
        <v>29162</v>
      </c>
      <c r="E35" s="4">
        <f>SUM(E5:E32)</f>
        <v>14902.779999999999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Giles</dc:creator>
  <cp:lastModifiedBy>Elaura Guttormson</cp:lastModifiedBy>
  <dcterms:created xsi:type="dcterms:W3CDTF">2023-01-23T17:22:20Z</dcterms:created>
  <dcterms:modified xsi:type="dcterms:W3CDTF">2023-02-03T19:35:02Z</dcterms:modified>
</cp:coreProperties>
</file>