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am Kelner\Budget\"/>
    </mc:Choice>
  </mc:AlternateContent>
  <xr:revisionPtr revIDLastSave="0" documentId="13_ncr:1_{0E9C1448-D5DB-4C17-9338-2EEE2DCF4575}" xr6:coauthVersionLast="47" xr6:coauthVersionMax="47" xr10:uidLastSave="{00000000-0000-0000-0000-000000000000}"/>
  <bookViews>
    <workbookView xWindow="-120" yWindow="-120" windowWidth="29040" windowHeight="15840" xr2:uid="{0DF1BD6D-9229-4304-BF88-4693EAA46D4F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8" i="1" l="1"/>
  <c r="E49" i="1" s="1"/>
  <c r="E39" i="1"/>
  <c r="E21" i="1"/>
  <c r="E7" i="1"/>
  <c r="E12" i="1" s="1"/>
  <c r="E41" i="1" l="1"/>
  <c r="E43" i="1" s="1"/>
  <c r="E52" i="1"/>
  <c r="E86" i="1" s="1"/>
  <c r="E8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Kevin Gougary</author>
    <author>tc={15ADB88B-B7C9-4DF8-9086-B4BF30254EAE}</author>
    <author>Pam Kelner</author>
    <author>tc={D5A4C701-7724-4000-90CC-B7871D555F9C}</author>
    <author>tc={B5204997-26D7-4795-8413-7D90B4149502}</author>
    <author>tc={64767A9B-5F99-462D-A272-2C68A57959A7}</author>
  </authors>
  <commentList>
    <comment ref="E7" authorId="0" shapeId="0" xr:uid="{57C07460-AA84-46FD-AB02-BA28763B8039}">
      <text>
        <r>
          <rPr>
            <b/>
            <sz val="9"/>
            <color indexed="81"/>
            <rFont val="Tahoma"/>
            <family val="2"/>
          </rPr>
          <t>Kevin Gougary:</t>
        </r>
        <r>
          <rPr>
            <sz val="9"/>
            <color indexed="81"/>
            <rFont val="Tahoma"/>
            <family val="2"/>
          </rPr>
          <t xml:space="preserve">
1250 temple + 125 cash per month </t>
        </r>
      </text>
    </comment>
    <comment ref="E14" authorId="1" shapeId="0" xr:uid="{15ADB88B-B7C9-4DF8-9086-B4BF30254EAE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past year's numbers didn't include corporate or chesed meals due to no in person dinnerl- the total for these 2 range from $21,000-$27,000</t>
      </text>
    </comment>
    <comment ref="E35" authorId="0" shapeId="0" xr:uid="{464BA1BC-B89D-43AF-96E7-A5654DC3A1EA}">
      <text>
        <r>
          <rPr>
            <b/>
            <sz val="9"/>
            <color indexed="81"/>
            <rFont val="Tahoma"/>
            <family val="2"/>
          </rPr>
          <t>Kevin Gougary:</t>
        </r>
        <r>
          <rPr>
            <sz val="9"/>
            <color indexed="81"/>
            <rFont val="Tahoma"/>
            <family val="2"/>
          </rPr>
          <t xml:space="preserve">
average write-off down due to high % of medicare clients</t>
        </r>
      </text>
    </comment>
    <comment ref="E50" authorId="0" shapeId="0" xr:uid="{91D2AE0F-0DD3-4BC2-810B-08A631248324}">
      <text>
        <r>
          <rPr>
            <b/>
            <sz val="9"/>
            <color indexed="81"/>
            <rFont val="Tahoma"/>
            <family val="2"/>
          </rPr>
          <t>Kevin Gougary:</t>
        </r>
        <r>
          <rPr>
            <sz val="9"/>
            <color indexed="81"/>
            <rFont val="Tahoma"/>
            <family val="2"/>
          </rPr>
          <t xml:space="preserve">
New 2023 rates plus - est net employer 10% BXBS inc for 2024
</t>
        </r>
      </text>
    </comment>
    <comment ref="E51" authorId="0" shapeId="0" xr:uid="{75B90E98-EA7D-403E-AEE4-6FD383090898}">
      <text>
        <r>
          <rPr>
            <b/>
            <sz val="9"/>
            <color indexed="81"/>
            <rFont val="Tahoma"/>
            <family val="2"/>
          </rPr>
          <t>Kevin Gougary:</t>
        </r>
        <r>
          <rPr>
            <sz val="9"/>
            <color indexed="81"/>
            <rFont val="Tahoma"/>
            <family val="2"/>
          </rPr>
          <t xml:space="preserve">
5% of Salary line covers max participation</t>
        </r>
      </text>
    </comment>
    <comment ref="E61" authorId="2" shapeId="0" xr:uid="{A75C5E9D-3658-4E66-9511-980AB4A46140}">
      <text>
        <r>
          <rPr>
            <b/>
            <sz val="9"/>
            <color indexed="81"/>
            <rFont val="Tahoma"/>
            <family val="2"/>
          </rPr>
          <t>Pam Kelner:</t>
        </r>
        <r>
          <rPr>
            <sz val="9"/>
            <color indexed="81"/>
            <rFont val="Tahoma"/>
            <family val="2"/>
          </rPr>
          <t xml:space="preserve">
Musical Helping Hands and OMA $8700
Rosh Hodesh $1250
Marketing professional $20,000
</t>
        </r>
      </text>
    </comment>
    <comment ref="E64" authorId="2" shapeId="0" xr:uid="{4BDC0B05-F117-49EE-AE27-65CFA0B878E5}">
      <text>
        <r>
          <rPr>
            <b/>
            <sz val="9"/>
            <color indexed="81"/>
            <rFont val="Tahoma"/>
            <family val="2"/>
          </rPr>
          <t>Pam Kelner:</t>
        </r>
        <r>
          <rPr>
            <sz val="9"/>
            <color indexed="81"/>
            <rFont val="Tahoma"/>
            <family val="2"/>
          </rPr>
          <t xml:space="preserve">
Mental Health workshops
FLE programming
Caregiver support group lunches
shabbat facilitators
</t>
        </r>
      </text>
    </comment>
    <comment ref="E81" authorId="3" shapeId="0" xr:uid="{D5A4C701-7724-4000-90CC-B7871D555F9C}">
      <text>
        <t>[Threaded comment]
Your version of Excel allows you to read this threaded comment; however, any edits to it will get removed if the file is opened in a newer version of Excel. Learn more: https://go.microsoft.com/fwlink/?linkid=870924
Comment:
    20 families @ $100/box</t>
      </text>
    </comment>
    <comment ref="E83" authorId="4" shapeId="0" xr:uid="{B5204997-26D7-4795-8413-7D90B4149502}">
      <text>
        <t>[Threaded comment]
Your version of Excel allows you to read this threaded comment; however, any edits to it will get removed if the file is opened in a newer version of Excel. Learn more: https://go.microsoft.com/fwlink/?linkid=870924
Comment:
    7 families at $1500 each</t>
      </text>
    </comment>
    <comment ref="E84" authorId="5" shapeId="0" xr:uid="{64767A9B-5F99-462D-A272-2C68A57959A7}">
      <text>
        <t>[Threaded comment]
Your version of Excel allows you to read this threaded comment; however, any edits to it will get removed if the file is opened in a newer version of Excel. Learn more: https://go.microsoft.com/fwlink/?linkid=870924
Comment:
    7 families @ $1500 each</t>
      </text>
    </comment>
  </commentList>
</comments>
</file>

<file path=xl/sharedStrings.xml><?xml version="1.0" encoding="utf-8"?>
<sst xmlns="http://schemas.openxmlformats.org/spreadsheetml/2006/main" count="81" uniqueCount="81">
  <si>
    <t>Jul23-Jun24</t>
  </si>
  <si>
    <t>Budget</t>
  </si>
  <si>
    <t>Ordinary Income/Expense</t>
  </si>
  <si>
    <t>Income</t>
  </si>
  <si>
    <t>Grants</t>
  </si>
  <si>
    <t>Temple Social Action Group</t>
  </si>
  <si>
    <t>Temple Senior Program Revenue</t>
  </si>
  <si>
    <t>Ukrainian Resettlement</t>
  </si>
  <si>
    <t>Brooks Foundation</t>
  </si>
  <si>
    <t>NCJW Food Box Grant</t>
  </si>
  <si>
    <t>Rosenblum Grant</t>
  </si>
  <si>
    <t>Total  Grants</t>
  </si>
  <si>
    <t>Fundraising</t>
  </si>
  <si>
    <t>Annual Campaigns</t>
  </si>
  <si>
    <t>Annual Campaign Expenses</t>
  </si>
  <si>
    <t>Contributions</t>
  </si>
  <si>
    <t>Merchant rebates</t>
  </si>
  <si>
    <t>United Way Designations</t>
  </si>
  <si>
    <t>Designated for Current Year</t>
  </si>
  <si>
    <t>Donated for Specific Program</t>
  </si>
  <si>
    <t>Total Fundraising</t>
  </si>
  <si>
    <t>Allocations</t>
  </si>
  <si>
    <t>Federation Program Funding</t>
  </si>
  <si>
    <t>Federation Program Funding - COVID</t>
  </si>
  <si>
    <t>Use of Donated Facility</t>
  </si>
  <si>
    <t>Indigent Fund Reimbursements</t>
  </si>
  <si>
    <t>Disaster Relief Reimbursements - tornado</t>
  </si>
  <si>
    <t>Senior Seder Income</t>
  </si>
  <si>
    <t>Investment Income</t>
  </si>
  <si>
    <t>Other Income</t>
  </si>
  <si>
    <t>Income From Foundation Trusts</t>
  </si>
  <si>
    <t>Fees for Services</t>
  </si>
  <si>
    <t>Client Fees</t>
  </si>
  <si>
    <t>Less: Client Fee Discounts-SS</t>
  </si>
  <si>
    <t>Less: Client Fee Write-offs-Ins</t>
  </si>
  <si>
    <t>Family Life Education/Info &amp; Referral</t>
  </si>
  <si>
    <t>Rosh Hodesh Program Fees</t>
  </si>
  <si>
    <t>Adoption Fees(net)</t>
  </si>
  <si>
    <t>Total Fees for Services</t>
  </si>
  <si>
    <t>Total Revenue</t>
  </si>
  <si>
    <t>Transfer from Reserves</t>
  </si>
  <si>
    <t>Expenses</t>
  </si>
  <si>
    <t>Staff Salaries</t>
  </si>
  <si>
    <t>Payroll Taxes</t>
  </si>
  <si>
    <t>Health Insurance and Other Benefits</t>
  </si>
  <si>
    <t>Retirement Plan</t>
  </si>
  <si>
    <t xml:space="preserve">     Subtotal</t>
  </si>
  <si>
    <t>Accounting and Auditing</t>
  </si>
  <si>
    <t>Annual Meeting</t>
  </si>
  <si>
    <t>NJHSA Conference</t>
  </si>
  <si>
    <t>Mileage</t>
  </si>
  <si>
    <t>Professional Education</t>
  </si>
  <si>
    <t>Board Development</t>
  </si>
  <si>
    <t>Temple Senior Lunches</t>
  </si>
  <si>
    <t>Consultants</t>
  </si>
  <si>
    <t xml:space="preserve">    Consulting - Duff &amp; Phelps</t>
  </si>
  <si>
    <t>Website Re-design/Maintenance</t>
  </si>
  <si>
    <t>Program Expenses</t>
  </si>
  <si>
    <t>Dues/Employee Search</t>
  </si>
  <si>
    <t>Printing and Copying</t>
  </si>
  <si>
    <t>Marketing/Newsletter</t>
  </si>
  <si>
    <t>Donated Office Facility</t>
  </si>
  <si>
    <t>Office Supplies</t>
  </si>
  <si>
    <t>Telephone</t>
  </si>
  <si>
    <t>Postage</t>
  </si>
  <si>
    <t>Insurance</t>
  </si>
  <si>
    <t>Taxes and Licenses</t>
  </si>
  <si>
    <t>Credit Card/Bank Fees</t>
  </si>
  <si>
    <t>Investment Management Fees</t>
  </si>
  <si>
    <t>Purchase of Equipment</t>
  </si>
  <si>
    <t>Background Checks/Storage</t>
  </si>
  <si>
    <t>Jewish Holiday/Religious Supplies</t>
  </si>
  <si>
    <t>Donor Management System</t>
  </si>
  <si>
    <t>Specific Assistance to Individuals</t>
  </si>
  <si>
    <t>Kosher Food Boxes</t>
  </si>
  <si>
    <t>Ukranian Resettlement Aid</t>
  </si>
  <si>
    <t>Local Emergency Assistance</t>
  </si>
  <si>
    <t>COVID-19 Assistance</t>
  </si>
  <si>
    <t>Holiday Financial Assistance</t>
  </si>
  <si>
    <t>Total Expenses</t>
  </si>
  <si>
    <t>Net income/deficit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</si>
</sst>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b/>
      <u val="double"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10"/>
      <name val="Arial"/>
      <family val="2"/>
    </font>
    <font>
      <b/>
      <u val="doubleAccounting"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64" fontId="2" fillId="0" borderId="1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164" fontId="4" fillId="2" borderId="1" xfId="1" applyNumberFormat="1" applyFont="1" applyFill="1" applyBorder="1" applyAlignment="1">
      <alignment horizontal="center"/>
    </xf>
    <xf numFmtId="164" fontId="2" fillId="0" borderId="1" xfId="1" applyNumberFormat="1" applyFont="1" applyBorder="1"/>
    <xf numFmtId="164" fontId="3" fillId="0" borderId="1" xfId="1" applyNumberFormat="1" applyFont="1" applyBorder="1"/>
    <xf numFmtId="164" fontId="3" fillId="2" borderId="1" xfId="1" applyNumberFormat="1" applyFont="1" applyFill="1" applyBorder="1"/>
    <xf numFmtId="164" fontId="3" fillId="2" borderId="1" xfId="1" applyNumberFormat="1" applyFont="1" applyFill="1" applyBorder="1" applyAlignment="1">
      <alignment horizontal="right"/>
    </xf>
    <xf numFmtId="164" fontId="4" fillId="2" borderId="1" xfId="1" applyNumberFormat="1" applyFont="1" applyFill="1" applyBorder="1" applyAlignment="1">
      <alignment horizontal="right"/>
    </xf>
    <xf numFmtId="164" fontId="2" fillId="2" borderId="1" xfId="1" applyNumberFormat="1" applyFont="1" applyFill="1" applyBorder="1" applyAlignment="1">
      <alignment horizontal="right"/>
    </xf>
    <xf numFmtId="164" fontId="0" fillId="2" borderId="1" xfId="1" applyNumberFormat="1" applyFont="1" applyFill="1" applyBorder="1"/>
    <xf numFmtId="164" fontId="5" fillId="2" borderId="1" xfId="1" applyNumberFormat="1" applyFont="1" applyFill="1" applyBorder="1" applyAlignment="1">
      <alignment horizontal="right"/>
    </xf>
    <xf numFmtId="164" fontId="0" fillId="0" borderId="1" xfId="1" applyNumberFormat="1" applyFont="1" applyBorder="1"/>
    <xf numFmtId="164" fontId="6" fillId="2" borderId="1" xfId="1" applyNumberFormat="1" applyFont="1" applyFill="1" applyBorder="1"/>
    <xf numFmtId="164" fontId="7" fillId="2" borderId="1" xfId="1" applyNumberFormat="1" applyFont="1" applyFill="1" applyBorder="1"/>
    <xf numFmtId="164" fontId="8" fillId="2" borderId="1" xfId="1" applyNumberFormat="1" applyFont="1" applyFill="1" applyBorder="1"/>
    <xf numFmtId="164" fontId="9" fillId="2" borderId="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216535</xdr:colOff>
      <xdr:row>1</xdr:row>
      <xdr:rowOff>25400</xdr:rowOff>
    </xdr:to>
    <xdr:sp macro="" textlink="">
      <xdr:nvSpPr>
        <xdr:cNvPr id="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209A4C6-84C9-4B27-AF91-8616164245A9}"/>
            </a:ext>
          </a:extLst>
        </xdr:cNvPr>
        <xdr:cNvSpPr/>
      </xdr:nvSpPr>
      <xdr:spPr bwMode="auto">
        <a:xfrm>
          <a:off x="0" y="0"/>
          <a:ext cx="921385" cy="215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216535</xdr:colOff>
      <xdr:row>1</xdr:row>
      <xdr:rowOff>25400</xdr:rowOff>
    </xdr:to>
    <xdr:sp macro="" textlink="">
      <xdr:nvSpPr>
        <xdr:cNvPr id="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CC4DCB7-BD57-491D-AAEA-7A28FBBFBCBD}"/>
            </a:ext>
          </a:extLst>
        </xdr:cNvPr>
        <xdr:cNvSpPr/>
      </xdr:nvSpPr>
      <xdr:spPr bwMode="auto">
        <a:xfrm>
          <a:off x="0" y="0"/>
          <a:ext cx="921385" cy="215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137160</xdr:colOff>
      <xdr:row>1</xdr:row>
      <xdr:rowOff>19050</xdr:rowOff>
    </xdr:to>
    <xdr:pic>
      <xdr:nvPicPr>
        <xdr:cNvPr id="8" name="FILTER" hidden="1">
          <a:extLst>
            <a:ext uri="{FF2B5EF4-FFF2-40B4-BE49-F238E27FC236}">
              <a16:creationId xmlns:a16="http://schemas.microsoft.com/office/drawing/2014/main" id="{1402F6C6-E6C1-457E-B6D5-900EAC9EFBB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2010" cy="209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137160</xdr:colOff>
      <xdr:row>1</xdr:row>
      <xdr:rowOff>19050</xdr:rowOff>
    </xdr:to>
    <xdr:pic>
      <xdr:nvPicPr>
        <xdr:cNvPr id="9" name="HEADER" hidden="1">
          <a:extLst>
            <a:ext uri="{FF2B5EF4-FFF2-40B4-BE49-F238E27FC236}">
              <a16:creationId xmlns:a16="http://schemas.microsoft.com/office/drawing/2014/main" id="{BB99A379-5759-4FA2-9B3D-F80A4E442F8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2010" cy="209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jewishnashville-my.sharepoint.com/personal/kevin_jfsnashville_org/Documents/Desktop/Budget%20Files%202023-2024/Pam-Copy%20of%20budget%20for%202021-22%20(1).xlsx" TargetMode="External"/><Relationship Id="rId1" Type="http://schemas.openxmlformats.org/officeDocument/2006/relationships/externalLinkPath" Target="https://jewishnashville-my.sharepoint.com/personal/kevin_jfsnashville_org/Documents/Desktop/Budget%20Files%202023-2024/Pam-Copy%20of%20budget%20for%202021-2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budget "/>
      <sheetName val="Benefitsrev"/>
      <sheetName val="PRIncrrevagain"/>
      <sheetName val="PayrollAllocrev"/>
      <sheetName val="PayrollAllocrev 21-22"/>
      <sheetName val="PayrollAllocrev 22-23"/>
      <sheetName val="PayrollAllocrev 23-24"/>
      <sheetName val="Sheet2"/>
      <sheetName val="BudgetbyClass"/>
      <sheetName val="Budgetby Class 21-22"/>
      <sheetName val="Sheet3"/>
      <sheetName val="Sheet1"/>
    </sheetNames>
    <sheetDataSet>
      <sheetData sheetId="0" refreshError="1"/>
      <sheetData sheetId="1" refreshError="1"/>
      <sheetData sheetId="2" refreshError="1">
        <row r="8">
          <cell r="S8">
            <v>100000</v>
          </cell>
        </row>
        <row r="31">
          <cell r="S31">
            <v>356822.02635150007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Pam Kelner" id="{F74071D4-B3F7-4CB8-80E6-B93461749EFF}" userId="Pam Kelner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14" dT="2021-05-10T20:33:27.71" personId="{F74071D4-B3F7-4CB8-80E6-B93461749EFF}" id="{15ADB88B-B7C9-4DF8-9086-B4BF30254EAE}">
    <text>this past year's numbers didn't include corporate or chesed meals due to no in person dinnerl- the total for these 2 range from $21,000-$27,000</text>
  </threadedComment>
  <threadedComment ref="E81" dT="2021-04-15T14:45:01.40" personId="{F74071D4-B3F7-4CB8-80E6-B93461749EFF}" id="{D5A4C701-7724-4000-90CC-B7871D555F9C}">
    <text>20 families @ $100/box</text>
  </threadedComment>
  <threadedComment ref="E83" dT="2021-04-15T14:47:27.78" personId="{F74071D4-B3F7-4CB8-80E6-B93461749EFF}" id="{B5204997-26D7-4795-8413-7D90B4149502}">
    <text>7 families at $1500 each</text>
  </threadedComment>
  <threadedComment ref="E84" dT="2021-04-15T14:46:38.40" personId="{F74071D4-B3F7-4CB8-80E6-B93461749EFF}" id="{64767A9B-5F99-462D-A272-2C68A57959A7}">
    <text>7 families @ $1500 each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E15A5-8F6F-434D-9AC4-BFB490828872}">
  <dimension ref="A1:E88"/>
  <sheetViews>
    <sheetView tabSelected="1" topLeftCell="A63" workbookViewId="0">
      <selection activeCell="E50" sqref="E50"/>
    </sheetView>
  </sheetViews>
  <sheetFormatPr defaultRowHeight="15" x14ac:dyDescent="0.25"/>
  <cols>
    <col min="1" max="1" width="1.42578125" customWidth="1"/>
    <col min="4" max="4" width="37.42578125" bestFit="1" customWidth="1"/>
    <col min="5" max="5" width="11.85546875" bestFit="1" customWidth="1"/>
  </cols>
  <sheetData>
    <row r="1" spans="1:5" x14ac:dyDescent="0.25">
      <c r="A1" s="1"/>
      <c r="B1" s="1"/>
      <c r="C1" s="1"/>
      <c r="D1" s="2"/>
      <c r="E1" s="3" t="s">
        <v>0</v>
      </c>
    </row>
    <row r="2" spans="1:5" x14ac:dyDescent="0.25">
      <c r="A2" s="1"/>
      <c r="B2" s="1"/>
      <c r="C2" s="1"/>
      <c r="D2" s="2"/>
      <c r="E2" s="4" t="s">
        <v>1</v>
      </c>
    </row>
    <row r="3" spans="1:5" x14ac:dyDescent="0.25">
      <c r="A3" s="5" t="s">
        <v>2</v>
      </c>
      <c r="B3" s="5"/>
      <c r="C3" s="5"/>
      <c r="D3" s="6"/>
      <c r="E3" s="7"/>
    </row>
    <row r="4" spans="1:5" x14ac:dyDescent="0.25">
      <c r="A4" s="5"/>
      <c r="B4" s="5" t="s">
        <v>3</v>
      </c>
      <c r="C4" s="5"/>
      <c r="D4" s="6"/>
      <c r="E4" s="7"/>
    </row>
    <row r="5" spans="1:5" x14ac:dyDescent="0.25">
      <c r="A5" s="5"/>
      <c r="B5" s="5"/>
      <c r="C5" s="5" t="s">
        <v>4</v>
      </c>
      <c r="D5" s="6"/>
      <c r="E5" s="8"/>
    </row>
    <row r="6" spans="1:5" x14ac:dyDescent="0.25">
      <c r="A6" s="5"/>
      <c r="B6" s="5"/>
      <c r="C6" s="5"/>
      <c r="D6" s="6" t="s">
        <v>5</v>
      </c>
      <c r="E6" s="8">
        <v>2500</v>
      </c>
    </row>
    <row r="7" spans="1:5" x14ac:dyDescent="0.25">
      <c r="A7" s="5"/>
      <c r="B7" s="5"/>
      <c r="C7" s="5"/>
      <c r="D7" s="6" t="s">
        <v>6</v>
      </c>
      <c r="E7" s="8">
        <f>1375*12</f>
        <v>16500</v>
      </c>
    </row>
    <row r="8" spans="1:5" x14ac:dyDescent="0.25">
      <c r="A8" s="5"/>
      <c r="B8" s="5"/>
      <c r="C8" s="5"/>
      <c r="D8" s="6" t="s">
        <v>7</v>
      </c>
      <c r="E8" s="8">
        <v>0</v>
      </c>
    </row>
    <row r="9" spans="1:5" x14ac:dyDescent="0.25">
      <c r="A9" s="5"/>
      <c r="B9" s="5"/>
      <c r="C9" s="5"/>
      <c r="D9" s="6" t="s">
        <v>8</v>
      </c>
      <c r="E9" s="8">
        <v>2000</v>
      </c>
    </row>
    <row r="10" spans="1:5" x14ac:dyDescent="0.25">
      <c r="A10" s="5"/>
      <c r="B10" s="5"/>
      <c r="C10" s="5"/>
      <c r="D10" s="6" t="s">
        <v>9</v>
      </c>
      <c r="E10" s="8">
        <v>5000</v>
      </c>
    </row>
    <row r="11" spans="1:5" x14ac:dyDescent="0.25">
      <c r="A11" s="5"/>
      <c r="B11" s="5"/>
      <c r="C11" s="5"/>
      <c r="D11" s="6" t="s">
        <v>10</v>
      </c>
      <c r="E11" s="8">
        <v>25000</v>
      </c>
    </row>
    <row r="12" spans="1:5" x14ac:dyDescent="0.25">
      <c r="A12" s="5"/>
      <c r="B12" s="5"/>
      <c r="C12" s="5" t="s">
        <v>11</v>
      </c>
      <c r="D12" s="6"/>
      <c r="E12" s="10">
        <f>SUM(E6:E11)</f>
        <v>51000</v>
      </c>
    </row>
    <row r="13" spans="1:5" x14ac:dyDescent="0.25">
      <c r="A13" s="5"/>
      <c r="B13" s="5" t="s">
        <v>12</v>
      </c>
      <c r="C13" s="5"/>
      <c r="D13" s="6"/>
      <c r="E13" s="8"/>
    </row>
    <row r="14" spans="1:5" x14ac:dyDescent="0.25">
      <c r="A14" s="5"/>
      <c r="B14" s="5"/>
      <c r="C14" s="5"/>
      <c r="D14" s="6" t="s">
        <v>13</v>
      </c>
      <c r="E14" s="8">
        <v>282000</v>
      </c>
    </row>
    <row r="15" spans="1:5" x14ac:dyDescent="0.25">
      <c r="A15" s="5"/>
      <c r="B15" s="5"/>
      <c r="C15" s="5"/>
      <c r="D15" s="6" t="s">
        <v>14</v>
      </c>
      <c r="E15" s="8">
        <v>-30000</v>
      </c>
    </row>
    <row r="16" spans="1:5" x14ac:dyDescent="0.25">
      <c r="A16" s="5"/>
      <c r="B16" s="5"/>
      <c r="C16" s="5"/>
      <c r="D16" s="6" t="s">
        <v>15</v>
      </c>
      <c r="E16" s="8">
        <v>21000</v>
      </c>
    </row>
    <row r="17" spans="1:5" x14ac:dyDescent="0.25">
      <c r="A17" s="5"/>
      <c r="B17" s="5"/>
      <c r="C17" s="5"/>
      <c r="D17" s="6" t="s">
        <v>16</v>
      </c>
      <c r="E17" s="8">
        <v>500</v>
      </c>
    </row>
    <row r="18" spans="1:5" x14ac:dyDescent="0.25">
      <c r="A18" s="5"/>
      <c r="B18" s="5"/>
      <c r="C18" s="5"/>
      <c r="D18" s="6" t="s">
        <v>17</v>
      </c>
      <c r="E18" s="8">
        <v>2000</v>
      </c>
    </row>
    <row r="19" spans="1:5" x14ac:dyDescent="0.25">
      <c r="A19" s="5"/>
      <c r="B19" s="5"/>
      <c r="C19" s="5"/>
      <c r="D19" s="6" t="s">
        <v>18</v>
      </c>
      <c r="E19" s="8">
        <v>7500</v>
      </c>
    </row>
    <row r="20" spans="1:5" x14ac:dyDescent="0.25">
      <c r="A20" s="5"/>
      <c r="B20" s="5"/>
      <c r="C20" s="5"/>
      <c r="D20" s="6" t="s">
        <v>19</v>
      </c>
      <c r="E20" s="8">
        <v>8000</v>
      </c>
    </row>
    <row r="21" spans="1:5" x14ac:dyDescent="0.25">
      <c r="A21" s="5"/>
      <c r="B21" s="5"/>
      <c r="C21" s="5" t="s">
        <v>20</v>
      </c>
      <c r="D21" s="6"/>
      <c r="E21" s="10">
        <f>SUM(E14:E20)</f>
        <v>291000</v>
      </c>
    </row>
    <row r="22" spans="1:5" x14ac:dyDescent="0.25">
      <c r="A22" s="5"/>
      <c r="B22" s="5" t="s">
        <v>21</v>
      </c>
      <c r="C22" s="5"/>
      <c r="D22" s="6"/>
      <c r="E22" s="8"/>
    </row>
    <row r="23" spans="1:5" x14ac:dyDescent="0.25">
      <c r="A23" s="5"/>
      <c r="B23" s="5"/>
      <c r="C23" s="5"/>
      <c r="D23" s="6" t="s">
        <v>22</v>
      </c>
      <c r="E23" s="8">
        <v>140000</v>
      </c>
    </row>
    <row r="24" spans="1:5" hidden="1" x14ac:dyDescent="0.25">
      <c r="A24" s="5"/>
      <c r="B24" s="5"/>
      <c r="C24" s="5"/>
      <c r="D24" s="6" t="s">
        <v>23</v>
      </c>
      <c r="E24" s="8"/>
    </row>
    <row r="25" spans="1:5" x14ac:dyDescent="0.25">
      <c r="A25" s="5"/>
      <c r="B25" s="5"/>
      <c r="C25" s="5"/>
      <c r="D25" s="6" t="s">
        <v>24</v>
      </c>
      <c r="E25" s="8">
        <v>36000</v>
      </c>
    </row>
    <row r="26" spans="1:5" hidden="1" x14ac:dyDescent="0.25">
      <c r="A26" s="5"/>
      <c r="B26" s="5"/>
      <c r="C26" s="5"/>
      <c r="D26" s="6" t="s">
        <v>25</v>
      </c>
      <c r="E26" s="8"/>
    </row>
    <row r="27" spans="1:5" hidden="1" x14ac:dyDescent="0.25">
      <c r="A27" s="5"/>
      <c r="B27" s="5"/>
      <c r="C27" s="5"/>
      <c r="D27" s="6" t="s">
        <v>26</v>
      </c>
      <c r="E27" s="11"/>
    </row>
    <row r="28" spans="1:5" x14ac:dyDescent="0.25">
      <c r="A28" s="5"/>
      <c r="B28" s="5"/>
      <c r="C28" s="5"/>
      <c r="D28" s="6" t="s">
        <v>27</v>
      </c>
      <c r="E28" s="8">
        <v>1500</v>
      </c>
    </row>
    <row r="29" spans="1:5" x14ac:dyDescent="0.25">
      <c r="A29" s="5"/>
      <c r="B29" s="5"/>
      <c r="C29" s="5"/>
      <c r="D29" s="6" t="s">
        <v>28</v>
      </c>
      <c r="E29" s="8">
        <v>42500</v>
      </c>
    </row>
    <row r="30" spans="1:5" x14ac:dyDescent="0.25">
      <c r="A30" s="5"/>
      <c r="B30" s="5"/>
      <c r="C30" s="5"/>
      <c r="D30" s="6" t="s">
        <v>29</v>
      </c>
      <c r="E30" s="8">
        <v>500</v>
      </c>
    </row>
    <row r="31" spans="1:5" x14ac:dyDescent="0.25">
      <c r="A31" s="5"/>
      <c r="B31" s="5"/>
      <c r="C31" s="5"/>
      <c r="D31" s="6" t="s">
        <v>30</v>
      </c>
      <c r="E31" s="8">
        <v>3500</v>
      </c>
    </row>
    <row r="32" spans="1:5" x14ac:dyDescent="0.25">
      <c r="A32" s="5"/>
      <c r="B32" s="5" t="s">
        <v>31</v>
      </c>
      <c r="C32" s="5"/>
      <c r="D32" s="6"/>
      <c r="E32" s="8"/>
    </row>
    <row r="33" spans="1:5" x14ac:dyDescent="0.25">
      <c r="A33" s="5"/>
      <c r="B33" s="5"/>
      <c r="C33" s="5"/>
      <c r="D33" s="6" t="s">
        <v>32</v>
      </c>
      <c r="E33" s="8">
        <v>60000</v>
      </c>
    </row>
    <row r="34" spans="1:5" x14ac:dyDescent="0.25">
      <c r="A34" s="5"/>
      <c r="B34" s="5"/>
      <c r="C34" s="5"/>
      <c r="D34" s="6" t="s">
        <v>33</v>
      </c>
      <c r="E34" s="8">
        <v>-24000</v>
      </c>
    </row>
    <row r="35" spans="1:5" x14ac:dyDescent="0.25">
      <c r="A35" s="5"/>
      <c r="B35" s="5"/>
      <c r="C35" s="5"/>
      <c r="D35" s="6" t="s">
        <v>34</v>
      </c>
      <c r="E35" s="8">
        <v>-10000</v>
      </c>
    </row>
    <row r="36" spans="1:5" hidden="1" x14ac:dyDescent="0.25">
      <c r="A36" s="5"/>
      <c r="B36" s="5"/>
      <c r="C36" s="5"/>
      <c r="D36" s="6" t="s">
        <v>35</v>
      </c>
      <c r="E36" s="8"/>
    </row>
    <row r="37" spans="1:5" hidden="1" x14ac:dyDescent="0.25">
      <c r="A37" s="5"/>
      <c r="B37" s="5"/>
      <c r="C37" s="5"/>
      <c r="D37" s="6" t="s">
        <v>36</v>
      </c>
      <c r="E37" s="8"/>
    </row>
    <row r="38" spans="1:5" x14ac:dyDescent="0.25">
      <c r="A38" s="5"/>
      <c r="B38" s="5"/>
      <c r="C38" s="5"/>
      <c r="D38" s="6" t="s">
        <v>37</v>
      </c>
      <c r="E38" s="9">
        <v>12000</v>
      </c>
    </row>
    <row r="39" spans="1:5" x14ac:dyDescent="0.25">
      <c r="A39" s="5"/>
      <c r="B39" s="5"/>
      <c r="C39" s="5" t="s">
        <v>38</v>
      </c>
      <c r="D39" s="6"/>
      <c r="E39" s="8">
        <f>SUM(E33:E38)</f>
        <v>38000</v>
      </c>
    </row>
    <row r="40" spans="1:5" x14ac:dyDescent="0.25">
      <c r="A40" s="5"/>
      <c r="B40" s="5"/>
      <c r="C40" s="5"/>
      <c r="D40" s="6"/>
      <c r="E40" s="8"/>
    </row>
    <row r="41" spans="1:5" x14ac:dyDescent="0.25">
      <c r="A41" s="5"/>
      <c r="B41" s="5"/>
      <c r="C41" s="5"/>
      <c r="D41" s="5" t="s">
        <v>39</v>
      </c>
      <c r="E41" s="12">
        <f>E39+E32+E31+E30+E29+E25+E23+E21+E12+E28+E24</f>
        <v>604000</v>
      </c>
    </row>
    <row r="42" spans="1:5" x14ac:dyDescent="0.25">
      <c r="A42" s="5"/>
      <c r="B42" s="5" t="s">
        <v>40</v>
      </c>
      <c r="C42" s="5"/>
      <c r="D42" s="6"/>
      <c r="E42" s="8">
        <v>30000</v>
      </c>
    </row>
    <row r="43" spans="1:5" x14ac:dyDescent="0.25">
      <c r="A43" s="5"/>
      <c r="B43" s="13"/>
      <c r="C43" s="13"/>
      <c r="D43" s="13"/>
      <c r="E43" s="14">
        <f>SUM(E41:E42)</f>
        <v>634000</v>
      </c>
    </row>
    <row r="44" spans="1:5" x14ac:dyDescent="0.25">
      <c r="A44" s="5"/>
      <c r="B44" s="5"/>
      <c r="C44" s="5"/>
      <c r="D44" s="6"/>
      <c r="E44" s="8"/>
    </row>
    <row r="45" spans="1:5" x14ac:dyDescent="0.25">
      <c r="A45" s="5"/>
      <c r="B45" s="5"/>
      <c r="C45" s="5"/>
      <c r="D45" s="6"/>
      <c r="E45" s="8"/>
    </row>
    <row r="46" spans="1:5" x14ac:dyDescent="0.25">
      <c r="A46" s="5"/>
      <c r="B46" s="5"/>
      <c r="C46" s="5"/>
      <c r="D46" s="6"/>
      <c r="E46" s="8"/>
    </row>
    <row r="47" spans="1:5" x14ac:dyDescent="0.25">
      <c r="A47" s="5"/>
      <c r="B47" s="5" t="s">
        <v>41</v>
      </c>
      <c r="C47" s="5"/>
      <c r="D47" s="6"/>
      <c r="E47" s="8"/>
    </row>
    <row r="48" spans="1:5" x14ac:dyDescent="0.25">
      <c r="A48" s="5"/>
      <c r="B48" s="5"/>
      <c r="C48" s="5"/>
      <c r="D48" s="6" t="s">
        <v>42</v>
      </c>
      <c r="E48" s="8">
        <f>[1]PRIncrrevagain!$S$31</f>
        <v>356822.02635150007</v>
      </c>
    </row>
    <row r="49" spans="1:5" x14ac:dyDescent="0.25">
      <c r="A49" s="5"/>
      <c r="B49" s="5"/>
      <c r="C49" s="5"/>
      <c r="D49" s="6" t="s">
        <v>43</v>
      </c>
      <c r="E49" s="8">
        <f>E48*0.0765</f>
        <v>27296.885015889755</v>
      </c>
    </row>
    <row r="50" spans="1:5" x14ac:dyDescent="0.25">
      <c r="A50" s="5"/>
      <c r="B50" s="5"/>
      <c r="C50" s="5"/>
      <c r="D50" s="6" t="s">
        <v>44</v>
      </c>
      <c r="E50" s="8">
        <v>31090</v>
      </c>
    </row>
    <row r="51" spans="1:5" x14ac:dyDescent="0.25">
      <c r="A51" s="5"/>
      <c r="B51" s="5"/>
      <c r="C51" s="5"/>
      <c r="D51" s="6" t="s">
        <v>45</v>
      </c>
      <c r="E51" s="9">
        <v>13241</v>
      </c>
    </row>
    <row r="52" spans="1:5" x14ac:dyDescent="0.25">
      <c r="A52" s="5"/>
      <c r="B52" s="5"/>
      <c r="C52" s="5"/>
      <c r="D52" s="5" t="s">
        <v>46</v>
      </c>
      <c r="E52" s="10">
        <f>SUM(E48:E51)</f>
        <v>428449.91136738984</v>
      </c>
    </row>
    <row r="53" spans="1:5" x14ac:dyDescent="0.25">
      <c r="A53" s="5"/>
      <c r="B53" s="5"/>
      <c r="C53" s="5"/>
      <c r="D53" s="6"/>
      <c r="E53" s="8"/>
    </row>
    <row r="54" spans="1:5" x14ac:dyDescent="0.25">
      <c r="A54" s="5"/>
      <c r="B54" s="5"/>
      <c r="C54" s="5"/>
      <c r="D54" s="6" t="s">
        <v>47</v>
      </c>
      <c r="E54" s="8">
        <v>18250</v>
      </c>
    </row>
    <row r="55" spans="1:5" x14ac:dyDescent="0.25">
      <c r="A55" s="5"/>
      <c r="B55" s="5"/>
      <c r="C55" s="5"/>
      <c r="D55" s="6" t="s">
        <v>48</v>
      </c>
      <c r="E55" s="8">
        <v>250</v>
      </c>
    </row>
    <row r="56" spans="1:5" x14ac:dyDescent="0.25">
      <c r="A56" s="5"/>
      <c r="B56" s="13"/>
      <c r="C56" s="13"/>
      <c r="D56" s="6" t="s">
        <v>49</v>
      </c>
      <c r="E56" s="8">
        <v>2000</v>
      </c>
    </row>
    <row r="57" spans="1:5" x14ac:dyDescent="0.25">
      <c r="A57" s="5"/>
      <c r="B57" s="5"/>
      <c r="C57" s="5"/>
      <c r="D57" s="6" t="s">
        <v>50</v>
      </c>
      <c r="E57" s="8">
        <v>1000</v>
      </c>
    </row>
    <row r="58" spans="1:5" x14ac:dyDescent="0.25">
      <c r="A58" s="5"/>
      <c r="B58" s="5"/>
      <c r="C58" s="5"/>
      <c r="D58" s="6" t="s">
        <v>51</v>
      </c>
      <c r="E58" s="8">
        <v>1100</v>
      </c>
    </row>
    <row r="59" spans="1:5" x14ac:dyDescent="0.25">
      <c r="A59" s="5"/>
      <c r="B59" s="5"/>
      <c r="C59" s="5"/>
      <c r="D59" s="6" t="s">
        <v>52</v>
      </c>
      <c r="E59" s="8"/>
    </row>
    <row r="60" spans="1:5" x14ac:dyDescent="0.25">
      <c r="A60" s="5"/>
      <c r="B60" s="5"/>
      <c r="C60" s="5"/>
      <c r="D60" s="6" t="s">
        <v>53</v>
      </c>
      <c r="E60" s="8">
        <v>15000</v>
      </c>
    </row>
    <row r="61" spans="1:5" x14ac:dyDescent="0.25">
      <c r="A61" s="5"/>
      <c r="B61" s="5"/>
      <c r="C61" s="5"/>
      <c r="D61" s="6" t="s">
        <v>54</v>
      </c>
      <c r="E61" s="8">
        <v>35000</v>
      </c>
    </row>
    <row r="62" spans="1:5" x14ac:dyDescent="0.25">
      <c r="A62" s="5"/>
      <c r="B62" s="5"/>
      <c r="C62" s="5"/>
      <c r="D62" s="6" t="s">
        <v>55</v>
      </c>
      <c r="E62" s="8"/>
    </row>
    <row r="63" spans="1:5" x14ac:dyDescent="0.25">
      <c r="A63" s="5"/>
      <c r="B63" s="5"/>
      <c r="C63" s="5"/>
      <c r="D63" s="6" t="s">
        <v>56</v>
      </c>
      <c r="E63" s="8">
        <v>6000</v>
      </c>
    </row>
    <row r="64" spans="1:5" x14ac:dyDescent="0.25">
      <c r="A64" s="5"/>
      <c r="B64" s="5"/>
      <c r="C64" s="5"/>
      <c r="D64" s="6" t="s">
        <v>57</v>
      </c>
      <c r="E64" s="8">
        <v>13000</v>
      </c>
    </row>
    <row r="65" spans="1:5" x14ac:dyDescent="0.25">
      <c r="A65" s="5"/>
      <c r="B65" s="5"/>
      <c r="C65" s="5"/>
      <c r="D65" s="6" t="s">
        <v>58</v>
      </c>
      <c r="E65" s="8">
        <v>3500</v>
      </c>
    </row>
    <row r="66" spans="1:5" x14ac:dyDescent="0.25">
      <c r="A66" s="5"/>
      <c r="B66" s="5"/>
      <c r="C66" s="5"/>
      <c r="D66" s="6" t="s">
        <v>59</v>
      </c>
      <c r="E66" s="8">
        <v>2600</v>
      </c>
    </row>
    <row r="67" spans="1:5" x14ac:dyDescent="0.25">
      <c r="A67" s="5"/>
      <c r="B67" s="5"/>
      <c r="C67" s="5"/>
      <c r="D67" s="6" t="s">
        <v>60</v>
      </c>
      <c r="E67" s="8">
        <v>7500</v>
      </c>
    </row>
    <row r="68" spans="1:5" x14ac:dyDescent="0.25">
      <c r="A68" s="5"/>
      <c r="B68" s="5"/>
      <c r="C68" s="5"/>
      <c r="D68" s="6" t="s">
        <v>61</v>
      </c>
      <c r="E68" s="8">
        <v>36000</v>
      </c>
    </row>
    <row r="69" spans="1:5" x14ac:dyDescent="0.25">
      <c r="A69" s="5"/>
      <c r="B69" s="5"/>
      <c r="C69" s="5"/>
      <c r="D69" s="6" t="s">
        <v>62</v>
      </c>
      <c r="E69" s="8">
        <v>6500</v>
      </c>
    </row>
    <row r="70" spans="1:5" x14ac:dyDescent="0.25">
      <c r="A70" s="5"/>
      <c r="B70" s="5"/>
      <c r="C70" s="5"/>
      <c r="D70" s="6" t="s">
        <v>63</v>
      </c>
      <c r="E70" s="8">
        <v>7000</v>
      </c>
    </row>
    <row r="71" spans="1:5" x14ac:dyDescent="0.25">
      <c r="A71" s="5"/>
      <c r="B71" s="5"/>
      <c r="C71" s="5"/>
      <c r="D71" s="6" t="s">
        <v>64</v>
      </c>
      <c r="E71" s="8">
        <v>1500</v>
      </c>
    </row>
    <row r="72" spans="1:5" x14ac:dyDescent="0.25">
      <c r="A72" s="5"/>
      <c r="B72" s="5"/>
      <c r="C72" s="5"/>
      <c r="D72" s="6" t="s">
        <v>65</v>
      </c>
      <c r="E72" s="8">
        <v>5000</v>
      </c>
    </row>
    <row r="73" spans="1:5" x14ac:dyDescent="0.25">
      <c r="A73" s="5"/>
      <c r="B73" s="5"/>
      <c r="C73" s="5"/>
      <c r="D73" s="6" t="s">
        <v>66</v>
      </c>
      <c r="E73" s="8">
        <v>250</v>
      </c>
    </row>
    <row r="74" spans="1:5" x14ac:dyDescent="0.25">
      <c r="A74" s="5"/>
      <c r="B74" s="5"/>
      <c r="C74" s="5"/>
      <c r="D74" s="6" t="s">
        <v>67</v>
      </c>
      <c r="E74" s="8">
        <v>2700</v>
      </c>
    </row>
    <row r="75" spans="1:5" x14ac:dyDescent="0.25">
      <c r="A75" s="5"/>
      <c r="B75" s="5"/>
      <c r="C75" s="5"/>
      <c r="D75" s="6" t="s">
        <v>68</v>
      </c>
      <c r="E75" s="8">
        <v>6850</v>
      </c>
    </row>
    <row r="76" spans="1:5" x14ac:dyDescent="0.25">
      <c r="A76" s="5"/>
      <c r="B76" s="5"/>
      <c r="C76" s="5"/>
      <c r="D76" s="6" t="s">
        <v>69</v>
      </c>
      <c r="E76" s="8">
        <v>1500</v>
      </c>
    </row>
    <row r="77" spans="1:5" x14ac:dyDescent="0.25">
      <c r="A77" s="5"/>
      <c r="B77" s="5"/>
      <c r="C77" s="5"/>
      <c r="D77" s="6" t="s">
        <v>70</v>
      </c>
      <c r="E77" s="8">
        <v>550</v>
      </c>
    </row>
    <row r="78" spans="1:5" x14ac:dyDescent="0.25">
      <c r="A78" s="5"/>
      <c r="B78" s="5"/>
      <c r="C78" s="5"/>
      <c r="D78" s="6" t="s">
        <v>71</v>
      </c>
      <c r="E78" s="8">
        <v>1500</v>
      </c>
    </row>
    <row r="79" spans="1:5" x14ac:dyDescent="0.25">
      <c r="A79" s="5"/>
      <c r="B79" s="5"/>
      <c r="C79" s="5"/>
      <c r="D79" s="6" t="s">
        <v>72</v>
      </c>
      <c r="E79" s="8">
        <v>4000</v>
      </c>
    </row>
    <row r="80" spans="1:5" x14ac:dyDescent="0.25">
      <c r="A80" s="5" t="s">
        <v>73</v>
      </c>
      <c r="B80" s="5"/>
      <c r="C80" s="5"/>
      <c r="D80" s="6"/>
      <c r="E80" s="8"/>
    </row>
    <row r="81" spans="1:5" x14ac:dyDescent="0.25">
      <c r="A81" s="5"/>
      <c r="B81" s="5"/>
      <c r="C81" s="5"/>
      <c r="D81" s="6" t="s">
        <v>74</v>
      </c>
      <c r="E81" s="8">
        <v>16000</v>
      </c>
    </row>
    <row r="82" spans="1:5" x14ac:dyDescent="0.25">
      <c r="A82" s="5"/>
      <c r="B82" s="5"/>
      <c r="C82" s="5"/>
      <c r="D82" s="6" t="s">
        <v>75</v>
      </c>
      <c r="E82" s="8"/>
    </row>
    <row r="83" spans="1:5" x14ac:dyDescent="0.25">
      <c r="A83" s="5"/>
      <c r="B83" s="5"/>
      <c r="C83" s="5"/>
      <c r="D83" s="6" t="s">
        <v>76</v>
      </c>
      <c r="E83" s="8">
        <v>11000</v>
      </c>
    </row>
    <row r="84" spans="1:5" hidden="1" x14ac:dyDescent="0.25">
      <c r="A84" s="5"/>
      <c r="B84" s="5"/>
      <c r="C84" s="5"/>
      <c r="D84" s="6" t="s">
        <v>77</v>
      </c>
      <c r="E84" s="8"/>
    </row>
    <row r="85" spans="1:5" ht="17.25" hidden="1" x14ac:dyDescent="0.4">
      <c r="A85" s="5"/>
      <c r="B85" s="5"/>
      <c r="C85" s="5"/>
      <c r="D85" s="6" t="s">
        <v>78</v>
      </c>
      <c r="E85" s="15">
        <v>0</v>
      </c>
    </row>
    <row r="86" spans="1:5" x14ac:dyDescent="0.25">
      <c r="A86" s="5"/>
      <c r="B86" s="5" t="s">
        <v>79</v>
      </c>
      <c r="C86" s="5"/>
      <c r="D86" s="6"/>
      <c r="E86" s="16">
        <f>E83+E81+E78+E77+E76+E74+E73+E72+E71+E70+E69+E68+E67+E66+E65+E64+E61+E60+E59+E58+E57+E56+E55+E54+E52+E79+E82+E84+E85+E62+E63+E75</f>
        <v>633999.91136738984</v>
      </c>
    </row>
    <row r="87" spans="1:5" x14ac:dyDescent="0.25">
      <c r="A87" s="13"/>
      <c r="B87" s="13"/>
      <c r="C87" s="13"/>
      <c r="D87" s="13"/>
      <c r="E87" s="11"/>
    </row>
    <row r="88" spans="1:5" ht="17.25" x14ac:dyDescent="0.4">
      <c r="A88" s="13"/>
      <c r="B88" s="13" t="s">
        <v>80</v>
      </c>
      <c r="C88" s="13"/>
      <c r="D88" s="13"/>
      <c r="E88" s="17">
        <f>E43-E86</f>
        <v>8.8632610160857439E-2</v>
      </c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Kelner</dc:creator>
  <cp:lastModifiedBy>Pam Kelner</cp:lastModifiedBy>
  <dcterms:created xsi:type="dcterms:W3CDTF">2023-06-30T14:45:36Z</dcterms:created>
  <dcterms:modified xsi:type="dcterms:W3CDTF">2023-06-30T14:49:37Z</dcterms:modified>
</cp:coreProperties>
</file>