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nashvillehumane-my.sharepoint.com/personal/becca_nashvillehumane_org/Documents/Desktop/Document Review/"/>
    </mc:Choice>
  </mc:AlternateContent>
  <xr:revisionPtr revIDLastSave="0" documentId="8_{5AA17C12-3B49-4642-BFDE-2243CD54F991}" xr6:coauthVersionLast="47" xr6:coauthVersionMax="47" xr10:uidLastSave="{00000000-0000-0000-0000-000000000000}"/>
  <bookViews>
    <workbookView xWindow="24975" yWindow="1035" windowWidth="21600" windowHeight="11325" xr2:uid="{00000000-000D-0000-FFFF-FFFF00000000}"/>
  </bookViews>
  <sheets>
    <sheet name="2022 Budget Draft" sheetId="2" r:id="rId1"/>
    <sheet name="Sheet1" sheetId="3" r:id="rId2"/>
  </sheets>
  <definedNames>
    <definedName name="_xlnm.Print_Area" localSheetId="0">'2022 Budget Draft'!$A$1:$L$307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2" i="2" l="1"/>
  <c r="G292" i="2"/>
  <c r="F272" i="2"/>
  <c r="G272" i="2"/>
  <c r="H272" i="2"/>
  <c r="I272" i="2"/>
  <c r="J272" i="2"/>
  <c r="F267" i="2"/>
  <c r="G267" i="2"/>
  <c r="H267" i="2"/>
  <c r="I267" i="2"/>
  <c r="J267" i="2"/>
  <c r="K267" i="2"/>
  <c r="F261" i="2"/>
  <c r="G261" i="2"/>
  <c r="H261" i="2"/>
  <c r="I261" i="2"/>
  <c r="J261" i="2"/>
  <c r="K261" i="2"/>
  <c r="F254" i="2"/>
  <c r="G254" i="2"/>
  <c r="H254" i="2"/>
  <c r="I254" i="2"/>
  <c r="F249" i="2"/>
  <c r="G249" i="2"/>
  <c r="H249" i="2"/>
  <c r="I249" i="2"/>
  <c r="F244" i="2"/>
  <c r="G244" i="2"/>
  <c r="H244" i="2"/>
  <c r="I244" i="2"/>
  <c r="F239" i="2"/>
  <c r="G239" i="2"/>
  <c r="H239" i="2"/>
  <c r="I239" i="2"/>
  <c r="F234" i="2"/>
  <c r="G234" i="2"/>
  <c r="H234" i="2"/>
  <c r="I234" i="2"/>
  <c r="J234" i="2"/>
  <c r="K234" i="2"/>
  <c r="F229" i="2"/>
  <c r="G229" i="2"/>
  <c r="H229" i="2"/>
  <c r="I229" i="2"/>
  <c r="J229" i="2"/>
  <c r="K229" i="2"/>
  <c r="F224" i="2"/>
  <c r="G224" i="2"/>
  <c r="H224" i="2"/>
  <c r="I224" i="2"/>
  <c r="J224" i="2"/>
  <c r="K224" i="2"/>
  <c r="F220" i="2"/>
  <c r="G220" i="2"/>
  <c r="H220" i="2"/>
  <c r="I220" i="2"/>
  <c r="F215" i="2"/>
  <c r="G215" i="2"/>
  <c r="H215" i="2"/>
  <c r="I215" i="2"/>
  <c r="J215" i="2"/>
  <c r="K215" i="2"/>
  <c r="F210" i="2"/>
  <c r="G210" i="2"/>
  <c r="H210" i="2"/>
  <c r="I210" i="2"/>
  <c r="J210" i="2"/>
  <c r="K210" i="2"/>
  <c r="F205" i="2"/>
  <c r="G205" i="2"/>
  <c r="I205" i="2"/>
  <c r="J205" i="2"/>
  <c r="K205" i="2"/>
  <c r="F194" i="2"/>
  <c r="G194" i="2"/>
  <c r="F189" i="2"/>
  <c r="G189" i="2"/>
  <c r="K189" i="2"/>
  <c r="F183" i="2"/>
  <c r="G183" i="2"/>
  <c r="H183" i="2"/>
  <c r="I183" i="2"/>
  <c r="J183" i="2"/>
  <c r="K183" i="2"/>
  <c r="F178" i="2"/>
  <c r="G178" i="2"/>
  <c r="F173" i="2"/>
  <c r="G173" i="2"/>
  <c r="H173" i="2"/>
  <c r="I173" i="2"/>
  <c r="J173" i="2"/>
  <c r="F167" i="2"/>
  <c r="G167" i="2"/>
  <c r="H167" i="2"/>
  <c r="I167" i="2"/>
  <c r="F162" i="2"/>
  <c r="G162" i="2"/>
  <c r="H162" i="2"/>
  <c r="I162" i="2"/>
  <c r="J162" i="2"/>
  <c r="K162" i="2"/>
  <c r="F142" i="2"/>
  <c r="G142" i="2"/>
  <c r="H142" i="2"/>
  <c r="I142" i="2"/>
  <c r="J142" i="2"/>
  <c r="K142" i="2"/>
  <c r="F137" i="2"/>
  <c r="G137" i="2"/>
  <c r="F132" i="2"/>
  <c r="G132" i="2"/>
  <c r="F28" i="2"/>
  <c r="G28" i="2"/>
  <c r="F46" i="2"/>
  <c r="L46" i="2"/>
  <c r="K46" i="2"/>
  <c r="J46" i="2"/>
  <c r="I46" i="2"/>
  <c r="H46" i="2"/>
  <c r="G46" i="2"/>
  <c r="F111" i="2"/>
  <c r="H111" i="2"/>
  <c r="G9" i="2"/>
  <c r="G32" i="2"/>
  <c r="G38" i="2"/>
  <c r="G50" i="2"/>
  <c r="G55" i="2"/>
  <c r="G60" i="2"/>
  <c r="G78" i="2"/>
  <c r="G120" i="2"/>
  <c r="F120" i="2"/>
  <c r="F85" i="2"/>
  <c r="F78" i="2"/>
  <c r="F55" i="2"/>
  <c r="F50" i="2"/>
  <c r="F38" i="2"/>
  <c r="F32" i="2"/>
  <c r="F9" i="2"/>
  <c r="J93" i="2"/>
  <c r="I93" i="2"/>
  <c r="H93" i="2"/>
  <c r="G85" i="2"/>
  <c r="F103" i="2"/>
  <c r="F93" i="2"/>
  <c r="G111" i="2"/>
  <c r="G103" i="2"/>
  <c r="G113" i="2" s="1"/>
  <c r="G93" i="2"/>
  <c r="L38" i="2"/>
  <c r="K38" i="2"/>
  <c r="J38" i="2"/>
  <c r="H38" i="2"/>
  <c r="L183" i="2"/>
  <c r="I137" i="2"/>
  <c r="I194" i="2"/>
  <c r="I189" i="2"/>
  <c r="I178" i="2"/>
  <c r="H50" i="2"/>
  <c r="H9" i="2"/>
  <c r="F295" i="2" l="1"/>
  <c r="G295" i="2"/>
  <c r="F113" i="2"/>
  <c r="F122" i="2" s="1"/>
  <c r="G122" i="2"/>
  <c r="H132" i="2"/>
  <c r="H205" i="2"/>
  <c r="H292" i="2"/>
  <c r="I292" i="2"/>
  <c r="I295" i="2" s="1"/>
  <c r="I132" i="2"/>
  <c r="I120" i="2"/>
  <c r="I111" i="2"/>
  <c r="I103" i="2"/>
  <c r="I85" i="2"/>
  <c r="I78" i="2"/>
  <c r="I28" i="2"/>
  <c r="F297" i="2" l="1"/>
  <c r="G297" i="2"/>
  <c r="I113" i="2"/>
  <c r="I122" i="2" s="1"/>
  <c r="I297" i="2" s="1"/>
  <c r="H25" i="2" l="1"/>
  <c r="H28" i="2" s="1"/>
  <c r="L28" i="2" l="1"/>
  <c r="K28" i="2"/>
  <c r="J28" i="2"/>
  <c r="H78" i="2" l="1"/>
  <c r="H194" i="2" l="1"/>
  <c r="H189" i="2"/>
  <c r="H178" i="2"/>
  <c r="H137" i="2"/>
  <c r="H120" i="2"/>
  <c r="H103" i="2"/>
  <c r="H113" i="2" s="1"/>
  <c r="H85" i="2"/>
  <c r="H60" i="2"/>
  <c r="H55" i="2"/>
  <c r="H32" i="2"/>
  <c r="H295" i="2" l="1"/>
  <c r="H122" i="2"/>
  <c r="L305" i="2"/>
  <c r="L307" i="2" s="1"/>
  <c r="L292" i="2"/>
  <c r="K292" i="2"/>
  <c r="J292" i="2"/>
  <c r="L272" i="2"/>
  <c r="K272" i="2"/>
  <c r="L267" i="2"/>
  <c r="L261" i="2"/>
  <c r="L254" i="2"/>
  <c r="K254" i="2"/>
  <c r="J254" i="2"/>
  <c r="L249" i="2"/>
  <c r="K249" i="2"/>
  <c r="J249" i="2"/>
  <c r="L244" i="2"/>
  <c r="K244" i="2"/>
  <c r="J244" i="2"/>
  <c r="L239" i="2"/>
  <c r="K239" i="2"/>
  <c r="J239" i="2"/>
  <c r="L234" i="2"/>
  <c r="L229" i="2"/>
  <c r="L224" i="2"/>
  <c r="L220" i="2"/>
  <c r="K220" i="2"/>
  <c r="J220" i="2"/>
  <c r="L215" i="2"/>
  <c r="L210" i="2"/>
  <c r="L205" i="2"/>
  <c r="L194" i="2"/>
  <c r="K194" i="2"/>
  <c r="J194" i="2"/>
  <c r="L189" i="2"/>
  <c r="J189" i="2"/>
  <c r="L178" i="2"/>
  <c r="K178" i="2"/>
  <c r="J178" i="2"/>
  <c r="L173" i="2"/>
  <c r="K173" i="2"/>
  <c r="L167" i="2"/>
  <c r="K167" i="2"/>
  <c r="J167" i="2"/>
  <c r="L162" i="2"/>
  <c r="L142" i="2"/>
  <c r="L137" i="2"/>
  <c r="K137" i="2"/>
  <c r="J137" i="2"/>
  <c r="L132" i="2"/>
  <c r="K132" i="2"/>
  <c r="J132" i="2"/>
  <c r="L120" i="2"/>
  <c r="K120" i="2"/>
  <c r="J120" i="2"/>
  <c r="L111" i="2"/>
  <c r="K111" i="2"/>
  <c r="J111" i="2"/>
  <c r="L103" i="2"/>
  <c r="K103" i="2"/>
  <c r="J103" i="2"/>
  <c r="L93" i="2"/>
  <c r="K93" i="2"/>
  <c r="L85" i="2"/>
  <c r="K85" i="2"/>
  <c r="J85" i="2"/>
  <c r="L78" i="2"/>
  <c r="K78" i="2"/>
  <c r="J78" i="2"/>
  <c r="L60" i="2"/>
  <c r="K60" i="2"/>
  <c r="J60" i="2"/>
  <c r="L55" i="2"/>
  <c r="K55" i="2"/>
  <c r="J55" i="2"/>
  <c r="L32" i="2"/>
  <c r="K32" i="2"/>
  <c r="J32" i="2"/>
  <c r="L9" i="2"/>
  <c r="K9" i="2"/>
  <c r="K295" i="2" l="1"/>
  <c r="J295" i="2"/>
  <c r="H297" i="2"/>
  <c r="L295" i="2"/>
  <c r="K113" i="2"/>
  <c r="K122" i="2" s="1"/>
  <c r="K297" i="2" s="1"/>
  <c r="J113" i="2"/>
  <c r="J122" i="2" s="1"/>
  <c r="J297" i="2" s="1"/>
  <c r="L113" i="2"/>
  <c r="L122" i="2" s="1"/>
  <c r="L297" i="2" l="1"/>
</calcChain>
</file>

<file path=xl/sharedStrings.xml><?xml version="1.0" encoding="utf-8"?>
<sst xmlns="http://schemas.openxmlformats.org/spreadsheetml/2006/main" count="257" uniqueCount="244">
  <si>
    <t xml:space="preserve"> 2022 Budget Draft</t>
  </si>
  <si>
    <t>2022 Budget</t>
  </si>
  <si>
    <t>2021 YTD</t>
  </si>
  <si>
    <t>2021 Budget</t>
  </si>
  <si>
    <t>2020 Actual</t>
  </si>
  <si>
    <t>2020 Budget</t>
  </si>
  <si>
    <t>2019 Actual</t>
  </si>
  <si>
    <t>2019 Budget</t>
  </si>
  <si>
    <t>Ordinary Income/Expense</t>
  </si>
  <si>
    <t>Income</t>
  </si>
  <si>
    <t>400 · Investments</t>
  </si>
  <si>
    <t>400-001 · Int./Div. - Shelter</t>
  </si>
  <si>
    <t>400 · Investments - Other</t>
  </si>
  <si>
    <t>Total 400 · Investments</t>
  </si>
  <si>
    <t>402 · Grants</t>
  </si>
  <si>
    <t>402-001 · Community Foundation - Patton/Rover</t>
  </si>
  <si>
    <t>402-003 · General - Shelter</t>
  </si>
  <si>
    <t>402-005 · Metro Grant - Rover</t>
  </si>
  <si>
    <t>402-019 · Zelle Foundation - Shelter</t>
  </si>
  <si>
    <t>402-011 · Pedigree Foundation - Shelter</t>
  </si>
  <si>
    <t>402-025 · Greater Good - Shelter</t>
  </si>
  <si>
    <t>402-028 · HSUS Grant</t>
  </si>
  <si>
    <t>402-031 · Ingram Fund Grant</t>
  </si>
  <si>
    <t>402-027 · Predator Grant</t>
  </si>
  <si>
    <t>402-038 · Mars Grant</t>
  </si>
  <si>
    <t>402-039 · Osbourne Grant</t>
  </si>
  <si>
    <t>402-040 · Relief Fund</t>
  </si>
  <si>
    <t xml:space="preserve">402-041· Big Payback </t>
  </si>
  <si>
    <t>-</t>
  </si>
  <si>
    <t>402-042· Bissell Grant</t>
  </si>
  <si>
    <t>402-045· Grounds &amp; Hounds Grant</t>
  </si>
  <si>
    <t>Total 402 · Grants</t>
  </si>
  <si>
    <t>403 -Taxable Sales - NHA Store</t>
  </si>
  <si>
    <t>403 · NHA Store</t>
  </si>
  <si>
    <t>Total 404 - Taxable Merch Income</t>
  </si>
  <si>
    <t>404 -Rover Income</t>
  </si>
  <si>
    <t>404-001 · Rover Client Donations</t>
  </si>
  <si>
    <t>404-002 · Rover Sterilization Fees</t>
  </si>
  <si>
    <t>Total 404 - Rover Income</t>
  </si>
  <si>
    <t>406-</t>
  </si>
  <si>
    <t xml:space="preserve">Unsolicited Donations </t>
  </si>
  <si>
    <t>406-004 · Unsol Don - Adoption - Shelter</t>
  </si>
  <si>
    <t>406-005 · Relief Fund</t>
  </si>
  <si>
    <t>406-006 · Companion Protect Funds</t>
  </si>
  <si>
    <t>406-007 · Online/Website</t>
  </si>
  <si>
    <t xml:space="preserve"> </t>
  </si>
  <si>
    <t>406 Unsolicited Donations - Other</t>
  </si>
  <si>
    <t>Total 406 · Unsolicited Donations</t>
  </si>
  <si>
    <t>407 · Online Store Sales</t>
  </si>
  <si>
    <t>Total 406 - Online Store Sales</t>
  </si>
  <si>
    <t>408 · Memorial/Honorariums</t>
  </si>
  <si>
    <t>408-001 · Mem./Honor</t>
  </si>
  <si>
    <t>Total 408 · Memorial/Honorariums</t>
  </si>
  <si>
    <t>414 · Bequests</t>
  </si>
  <si>
    <t>414-002 · Bequests - Shelter</t>
  </si>
  <si>
    <t>Total 414 · Bequests</t>
  </si>
  <si>
    <t>418 · Solicited Donations</t>
  </si>
  <si>
    <t xml:space="preserve">418 </t>
  </si>
  <si>
    <t>Solicited Donations General</t>
  </si>
  <si>
    <t>418-008 · Canisters - Shelters</t>
  </si>
  <si>
    <t>418-011 · Community Food Bank - Shelter</t>
  </si>
  <si>
    <t>418-012 · Social Media/Website Appeals</t>
  </si>
  <si>
    <t>Emergency Medical Fund</t>
  </si>
  <si>
    <t>Transportation Fund</t>
  </si>
  <si>
    <t>418-016 · Volunteer Program - Shelter</t>
  </si>
  <si>
    <t>418-028 - Medical Fund - Shelter</t>
  </si>
  <si>
    <t>418-029 - Specialty Events - Shelter</t>
  </si>
  <si>
    <t>418-030 - Humane Education - Shelter</t>
  </si>
  <si>
    <t>Humane Education - Shelter</t>
  </si>
  <si>
    <t>418-031 · Giving Tuesday</t>
  </si>
  <si>
    <t>418-033 · Foster Program - Shelter</t>
  </si>
  <si>
    <t>418-034 · Matching Funds</t>
  </si>
  <si>
    <t>418-035 · Merchandise</t>
  </si>
  <si>
    <t>Total 418 · Solicited Donations</t>
  </si>
  <si>
    <t>420 · Support Projects</t>
  </si>
  <si>
    <t>420-010 · Dog Day - Shelter</t>
  </si>
  <si>
    <t>420-011 · Dog Day - Sponsorship</t>
  </si>
  <si>
    <t>420-012 · Dog Day - Vendor</t>
  </si>
  <si>
    <t>420-010 · Dog Day - Shelter - Other</t>
  </si>
  <si>
    <t>Total 420-010 · Dog Day - Shelter</t>
  </si>
  <si>
    <t xml:space="preserve">420- · Mutt Strutt </t>
  </si>
  <si>
    <t>Mutt Strutt - Sponsorship</t>
  </si>
  <si>
    <t>Mutt Strutt - Registration Fees</t>
  </si>
  <si>
    <t>Mutt Strutt - Donations</t>
  </si>
  <si>
    <t>Mutt Strutt - Vendors</t>
  </si>
  <si>
    <t>Mutt Strutt - Other</t>
  </si>
  <si>
    <t>Total Mutt Strutt</t>
  </si>
  <si>
    <t>420-020 · Top Tails - Shelter</t>
  </si>
  <si>
    <t>420-030 · Pet Photos - Shelter</t>
  </si>
  <si>
    <t>420-040</t>
  </si>
  <si>
    <t>Cause for Paws</t>
  </si>
  <si>
    <t>420-040 · Cause For Paws - Shelter - Other</t>
  </si>
  <si>
    <t>420-041 · Cause For Paws - Sponsorship</t>
  </si>
  <si>
    <t>420-042 · Cause For Paws - Donation</t>
  </si>
  <si>
    <t>420-043 · Cause For Paws - Tickets</t>
  </si>
  <si>
    <t>Total 420-040 · Cause For Paws - Shelter</t>
  </si>
  <si>
    <t>420-050</t>
  </si>
  <si>
    <t>Unleashed</t>
  </si>
  <si>
    <t>420-051 · Unleashed - Shelter - Other</t>
  </si>
  <si>
    <t>420-051 · Unleashed - Sponsor</t>
  </si>
  <si>
    <t>420-052 · Unleashed - Tickets</t>
  </si>
  <si>
    <t>420-053 · Unleashed - Auction Items</t>
  </si>
  <si>
    <t>420-054 · Unleashed - Donations</t>
  </si>
  <si>
    <t>Total 420-050 · Unleashed - Shelter</t>
  </si>
  <si>
    <t>Total 420 · Support Projects</t>
  </si>
  <si>
    <t>422 · Operating Income</t>
  </si>
  <si>
    <t>422-001 · Adoptions - Shelter</t>
  </si>
  <si>
    <t>422-002 · Adoptions - Teddys Wagon</t>
  </si>
  <si>
    <t>422-004 · Service Fees - Shelter</t>
  </si>
  <si>
    <t>Total 422 · Operating Income</t>
  </si>
  <si>
    <t>Total Revenue</t>
  </si>
  <si>
    <t>Expense</t>
  </si>
  <si>
    <t>700 · Salary &amp; Wages</t>
  </si>
  <si>
    <t>700-001 · Salary &amp; Wages - Shelter</t>
  </si>
  <si>
    <t>Metro Grant Salaries</t>
  </si>
  <si>
    <t xml:space="preserve">Overtime - Wages- Shelter </t>
  </si>
  <si>
    <t xml:space="preserve">Short staffed has been the norm so OT </t>
  </si>
  <si>
    <t>Regular Salary &amp; Wages</t>
  </si>
  <si>
    <t>Total 700 · Salary &amp; Wages</t>
  </si>
  <si>
    <t>Additional vet, merit based raises, etc.</t>
  </si>
  <si>
    <t>702 · Payroll Taxes</t>
  </si>
  <si>
    <t>702-001 · Payroll Taxes - Shelter</t>
  </si>
  <si>
    <t>Total 702 · Payroll Taxes</t>
  </si>
  <si>
    <t>704 · Employee Benefits</t>
  </si>
  <si>
    <t>704-001 · Employee Benefits - Shelter</t>
  </si>
  <si>
    <t>Total 704 · Employee Benefits</t>
  </si>
  <si>
    <t>705 · Grant Expenses</t>
  </si>
  <si>
    <t>705-001 · CMT Grant Expense</t>
  </si>
  <si>
    <t>705-002 · Greater Good Grant Expense</t>
  </si>
  <si>
    <t>705-003 · Rachael Ray fund Expense</t>
  </si>
  <si>
    <t>705-004 · Summerlee Grant Expense</t>
  </si>
  <si>
    <t>705-009 · Ingram Fund Grant Expense</t>
  </si>
  <si>
    <t>705-010 · HSUS Grant Expense</t>
  </si>
  <si>
    <t>705-011 · General Grant Expense</t>
  </si>
  <si>
    <t>705-013 · HSUS Transport Grant Expense</t>
  </si>
  <si>
    <t>705-014 · Lagasses Expense</t>
  </si>
  <si>
    <t>705-15 · ASPCA Grant Expense</t>
  </si>
  <si>
    <t>705-16 · Big Payback Expense</t>
  </si>
  <si>
    <t>705-17 · Bissell Grant Expense</t>
  </si>
  <si>
    <t>705-18 · Osborne Grant Expense</t>
  </si>
  <si>
    <t>705-19 · Mars Grant Expense</t>
  </si>
  <si>
    <t>705-020 · ASPCA Covid Grant Expense</t>
  </si>
  <si>
    <t>705-021 · Grounds &amp; Hounds Grant Expense</t>
  </si>
  <si>
    <t>705-022 · Predators Grant Expense</t>
  </si>
  <si>
    <t>Total 705 · Grant Expense Total</t>
  </si>
  <si>
    <t>Total 706 · Professional Fees</t>
  </si>
  <si>
    <t>706-001 · Professional Fee - Shelter</t>
  </si>
  <si>
    <t>708 · Vet Fees</t>
  </si>
  <si>
    <t>708-005 · Metro Contracted Vet - Rover</t>
  </si>
  <si>
    <t>708-006 · Vet Fees - Other</t>
  </si>
  <si>
    <t>Total 708 · Vet Fees</t>
  </si>
  <si>
    <t>710 · Repairs &amp; Maintenance</t>
  </si>
  <si>
    <t>710-001 · Repairs &amp; Maint. - Shelter</t>
  </si>
  <si>
    <t>Total 710 · Repairs &amp; Maintenance</t>
  </si>
  <si>
    <t>712 · Vehicle Expenses</t>
  </si>
  <si>
    <t>712-001 · Vehicle Expense - Shelter</t>
  </si>
  <si>
    <t>Total 712 · Vehicle Expenses</t>
  </si>
  <si>
    <t>714 · Telephone</t>
  </si>
  <si>
    <t>714-001 · Telephone - Shelter</t>
  </si>
  <si>
    <t>714-002 · Telephone &amp; Comp Vet Services</t>
  </si>
  <si>
    <t>Total 714 · Telephone &amp; IT</t>
  </si>
  <si>
    <t>716 · Utilities</t>
  </si>
  <si>
    <t>716-001 · Utilities - Shelter</t>
  </si>
  <si>
    <t>Total 716 · Utilities</t>
  </si>
  <si>
    <t>720 · Supplies</t>
  </si>
  <si>
    <t>720-001 · Supplies - Shelter</t>
  </si>
  <si>
    <t xml:space="preserve">720-004 · Vet Supplies </t>
  </si>
  <si>
    <t>Combined lab fees &amp; vet supplies</t>
  </si>
  <si>
    <t>720-007 · Office Supplies - Shelter</t>
  </si>
  <si>
    <t xml:space="preserve">Combined printing and office supplies </t>
  </si>
  <si>
    <t>720-010 · Food/Litter - Shelter</t>
  </si>
  <si>
    <t>720-011 · Rabies Books CSNP - Shelter</t>
  </si>
  <si>
    <t>720-015 · Foster Supplies</t>
  </si>
  <si>
    <t>720-016 · Enrichment Supplies</t>
  </si>
  <si>
    <t>Total 720 · Supplies</t>
  </si>
  <si>
    <t>722 · Insurance</t>
  </si>
  <si>
    <t>722-001 · Insurance - Shelter</t>
  </si>
  <si>
    <t>Total 722 · Insurance</t>
  </si>
  <si>
    <t>724 · Taxes &amp; License</t>
  </si>
  <si>
    <t>724-001 · Taxes &amp; Lisc. - Shelter</t>
  </si>
  <si>
    <t>Total 724 · Taxes &amp; License</t>
  </si>
  <si>
    <t>726 · Uniforms</t>
  </si>
  <si>
    <t>726-001 · Uniforms - Shelter</t>
  </si>
  <si>
    <t>Total 726 · Uniforms</t>
  </si>
  <si>
    <t>727 · Merchandise</t>
  </si>
  <si>
    <t>Total 727 · Merchandise</t>
  </si>
  <si>
    <t>Added in revenue stream which is why this account was created and increased</t>
  </si>
  <si>
    <t>728 · Leasing/Rent</t>
  </si>
  <si>
    <t>728-001 · Equipment Leasing - Shelter</t>
  </si>
  <si>
    <t>Total 728 · Leasing/Rent</t>
  </si>
  <si>
    <t>730 · Seminars/Memberships</t>
  </si>
  <si>
    <t>730-001 · Memberships/Training - Shelter</t>
  </si>
  <si>
    <t>Total 730 · Seminars/Memberships</t>
  </si>
  <si>
    <t>732 · Bank, Cr. Cd. &amp; Checkcard Fees</t>
  </si>
  <si>
    <t>732-001 · Bk, Cr Cd &amp; Ckcd Fees - Shelter</t>
  </si>
  <si>
    <t>Total 732 · Bank, Cr. Cd. &amp; Checkcard Fees</t>
  </si>
  <si>
    <t>736 · Cremation Fees</t>
  </si>
  <si>
    <t>736-001 · Cremation Fees - Shelter</t>
  </si>
  <si>
    <t>Total 736 · Cremation Fees</t>
  </si>
  <si>
    <t>738 · Education/Advocacy/Marketing</t>
  </si>
  <si>
    <t>738-001 · Educ./Advoc./Mktg. - Shelter</t>
  </si>
  <si>
    <t>Total 738 · Education/Advocacy/Marketing</t>
  </si>
  <si>
    <t>740 · Miscellaneous Expense</t>
  </si>
  <si>
    <t xml:space="preserve">740-001 · Miscellaneous </t>
  </si>
  <si>
    <t>Total 740 · Miscellaneous Expense</t>
  </si>
  <si>
    <t>744 · Depreciation</t>
  </si>
  <si>
    <t>744-001 · Depreciation - Shelter</t>
  </si>
  <si>
    <t>744-001 · Depreciation - Rover</t>
  </si>
  <si>
    <t>744-003 · Depreciation - TW</t>
  </si>
  <si>
    <t>Total 744 · Depreciation</t>
  </si>
  <si>
    <t>752 · Emergency &amp; Medical Services</t>
  </si>
  <si>
    <t>752-002 · Emergency Med Serv CSNP - Shltr</t>
  </si>
  <si>
    <t>Total 752 · Emergency &amp; Medical Services</t>
  </si>
  <si>
    <t>756 · Transport Expense</t>
  </si>
  <si>
    <t>Total 756 · Transport Expense</t>
  </si>
  <si>
    <t>758 · Fundraising Expenses</t>
  </si>
  <si>
    <t>758-001 · Dog Day Exp. - Shelter</t>
  </si>
  <si>
    <t>Events expense and revenue subject to change with covid</t>
  </si>
  <si>
    <t>758-002 · Top Tails Exp. - Shelter</t>
  </si>
  <si>
    <t>758-003 · Pet Photos Exp. - Shelter</t>
  </si>
  <si>
    <t>758-004 · Cause For Paws Exp. - Shelter</t>
  </si>
  <si>
    <t>758-005 · Unleashed Exp - Shelter</t>
  </si>
  <si>
    <t>758-006 · Canisters Exp. - Shelter</t>
  </si>
  <si>
    <t>758-016 · Community Events Exp - Shltr</t>
  </si>
  <si>
    <t>758-020 · Volunteer Prog Exp - Shelter</t>
  </si>
  <si>
    <t>758-022 · Mutt Strutt Exp</t>
  </si>
  <si>
    <t>758-024 · Bricks Exp - Shelter</t>
  </si>
  <si>
    <t>758-028 · Community Food Bank - Shelter</t>
  </si>
  <si>
    <t>758-030 · Website/Social- Shelter</t>
  </si>
  <si>
    <t>758-032 · Donor Database - Shelter</t>
  </si>
  <si>
    <t>758-040 · Medical Fund - Shelter</t>
  </si>
  <si>
    <t>758-042 · Specialty Events Exp. - Shelter</t>
  </si>
  <si>
    <t>758 · 043 Fundraising Expenses - Other</t>
  </si>
  <si>
    <t>Total 758 · Fundraising Expenses</t>
  </si>
  <si>
    <t>Total Expense</t>
  </si>
  <si>
    <t>Net Ordinary Income</t>
  </si>
  <si>
    <t>Other Income/Expense</t>
  </si>
  <si>
    <t>428 · In-Kind Donations - Shelter</t>
  </si>
  <si>
    <t>Total Other Income</t>
  </si>
  <si>
    <t>Other Expense</t>
  </si>
  <si>
    <t>760 · In-Kind Expenses - Shelter</t>
  </si>
  <si>
    <t>762</t>
  </si>
  <si>
    <t>Unrealized Loss</t>
  </si>
  <si>
    <t>Total Other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</si>
</sst>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0000"/>
  </numFmts>
  <fonts count="40" x14ac:knownFonts="1">
    <font>
      <sz val="11"/>
      <color theme="1"/>
      <name val="Arial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Calibri"/>
      <family val="2"/>
    </font>
    <font>
      <sz val="2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6"/>
      <color rgb="FF000000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9" tint="0.39997558519241921"/>
        <bgColor rgb="FF00B050"/>
      </patternFill>
    </fill>
    <fill>
      <patternFill patternType="solid">
        <fgColor rgb="FFFF7E79"/>
        <bgColor rgb="FFFF0000"/>
      </patternFill>
    </fill>
    <fill>
      <patternFill patternType="solid">
        <fgColor theme="9" tint="0.59999389629810485"/>
        <bgColor rgb="FFFF000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49" fontId="1" fillId="0" borderId="0" xfId="0" applyNumberFormat="1" applyFont="1"/>
    <xf numFmtId="164" fontId="3" fillId="0" borderId="0" xfId="0" applyNumberFormat="1" applyFont="1"/>
    <xf numFmtId="0" fontId="2" fillId="0" borderId="0" xfId="0" applyFont="1"/>
    <xf numFmtId="43" fontId="3" fillId="0" borderId="0" xfId="0" applyNumberFormat="1" applyFont="1"/>
    <xf numFmtId="164" fontId="4" fillId="0" borderId="0" xfId="0" applyNumberFormat="1" applyFont="1"/>
    <xf numFmtId="43" fontId="2" fillId="0" borderId="0" xfId="0" applyNumberFormat="1" applyFont="1"/>
    <xf numFmtId="4" fontId="2" fillId="0" borderId="0" xfId="0" applyNumberFormat="1" applyFont="1"/>
    <xf numFmtId="164" fontId="6" fillId="2" borderId="2" xfId="0" applyNumberFormat="1" applyFont="1" applyFill="1" applyBorder="1"/>
    <xf numFmtId="164" fontId="6" fillId="0" borderId="0" xfId="0" applyNumberFormat="1" applyFont="1"/>
    <xf numFmtId="16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7" fillId="0" borderId="0" xfId="0" applyNumberFormat="1" applyFont="1"/>
    <xf numFmtId="49" fontId="3" fillId="0" borderId="0" xfId="0" applyNumberFormat="1" applyFont="1"/>
    <xf numFmtId="164" fontId="5" fillId="0" borderId="0" xfId="0" applyNumberFormat="1" applyFont="1"/>
    <xf numFmtId="49" fontId="8" fillId="0" borderId="0" xfId="0" applyNumberFormat="1" applyFont="1"/>
    <xf numFmtId="164" fontId="9" fillId="0" borderId="0" xfId="0" applyNumberFormat="1" applyFont="1"/>
    <xf numFmtId="43" fontId="10" fillId="0" borderId="0" xfId="0" applyNumberFormat="1" applyFont="1"/>
    <xf numFmtId="49" fontId="8" fillId="0" borderId="1" xfId="0" applyNumberFormat="1" applyFont="1" applyBorder="1"/>
    <xf numFmtId="43" fontId="9" fillId="0" borderId="0" xfId="0" applyNumberFormat="1" applyFont="1"/>
    <xf numFmtId="43" fontId="9" fillId="0" borderId="3" xfId="0" applyNumberFormat="1" applyFont="1" applyBorder="1"/>
    <xf numFmtId="0" fontId="10" fillId="0" borderId="0" xfId="0" applyFont="1"/>
    <xf numFmtId="43" fontId="10" fillId="0" borderId="3" xfId="0" applyNumberFormat="1" applyFont="1" applyBorder="1"/>
    <xf numFmtId="43" fontId="13" fillId="0" borderId="0" xfId="0" applyNumberFormat="1" applyFont="1"/>
    <xf numFmtId="43" fontId="9" fillId="0" borderId="2" xfId="0" applyNumberFormat="1" applyFont="1" applyBorder="1"/>
    <xf numFmtId="49" fontId="8" fillId="0" borderId="2" xfId="0" applyNumberFormat="1" applyFont="1" applyBorder="1"/>
    <xf numFmtId="43" fontId="11" fillId="0" borderId="2" xfId="0" applyNumberFormat="1" applyFont="1" applyBorder="1"/>
    <xf numFmtId="49" fontId="14" fillId="0" borderId="0" xfId="0" applyNumberFormat="1" applyFont="1"/>
    <xf numFmtId="43" fontId="11" fillId="0" borderId="0" xfId="0" applyNumberFormat="1" applyFont="1"/>
    <xf numFmtId="0" fontId="13" fillId="0" borderId="0" xfId="0" applyFont="1"/>
    <xf numFmtId="4" fontId="9" fillId="0" borderId="0" xfId="0" applyNumberFormat="1" applyFont="1" applyAlignment="1">
      <alignment horizontal="right"/>
    </xf>
    <xf numFmtId="164" fontId="16" fillId="0" borderId="0" xfId="0" applyNumberFormat="1" applyFont="1"/>
    <xf numFmtId="43" fontId="16" fillId="0" borderId="0" xfId="0" applyNumberFormat="1" applyFont="1"/>
    <xf numFmtId="0" fontId="13" fillId="0" borderId="2" xfId="0" applyFont="1" applyBorder="1"/>
    <xf numFmtId="43" fontId="13" fillId="0" borderId="2" xfId="0" applyNumberFormat="1" applyFont="1" applyBorder="1"/>
    <xf numFmtId="43" fontId="16" fillId="0" borderId="4" xfId="0" applyNumberFormat="1" applyFont="1" applyBorder="1"/>
    <xf numFmtId="164" fontId="3" fillId="3" borderId="0" xfId="0" applyNumberFormat="1" applyFont="1" applyFill="1"/>
    <xf numFmtId="164" fontId="9" fillId="0" borderId="2" xfId="0" applyNumberFormat="1" applyFont="1" applyBorder="1"/>
    <xf numFmtId="165" fontId="13" fillId="0" borderId="2" xfId="0" applyNumberFormat="1" applyFont="1" applyBorder="1"/>
    <xf numFmtId="43" fontId="16" fillId="0" borderId="2" xfId="0" applyNumberFormat="1" applyFont="1" applyBorder="1"/>
    <xf numFmtId="165" fontId="11" fillId="0" borderId="2" xfId="0" applyNumberFormat="1" applyFont="1" applyBorder="1"/>
    <xf numFmtId="164" fontId="16" fillId="0" borderId="2" xfId="0" applyNumberFormat="1" applyFont="1" applyBorder="1"/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49" fontId="8" fillId="0" borderId="6" xfId="0" applyNumberFormat="1" applyFont="1" applyBorder="1"/>
    <xf numFmtId="43" fontId="10" fillId="0" borderId="6" xfId="0" applyNumberFormat="1" applyFont="1" applyBorder="1"/>
    <xf numFmtId="43" fontId="9" fillId="0" borderId="6" xfId="0" applyNumberFormat="1" applyFont="1" applyBorder="1"/>
    <xf numFmtId="43" fontId="11" fillId="0" borderId="6" xfId="0" applyNumberFormat="1" applyFont="1" applyBorder="1"/>
    <xf numFmtId="49" fontId="8" fillId="0" borderId="8" xfId="0" applyNumberFormat="1" applyFont="1" applyBorder="1"/>
    <xf numFmtId="43" fontId="10" fillId="0" borderId="8" xfId="0" applyNumberFormat="1" applyFont="1" applyBorder="1"/>
    <xf numFmtId="43" fontId="9" fillId="0" borderId="8" xfId="0" applyNumberFormat="1" applyFont="1" applyBorder="1"/>
    <xf numFmtId="49" fontId="8" fillId="0" borderId="9" xfId="0" applyNumberFormat="1" applyFont="1" applyBorder="1"/>
    <xf numFmtId="43" fontId="11" fillId="0" borderId="11" xfId="0" applyNumberFormat="1" applyFont="1" applyBorder="1"/>
    <xf numFmtId="49" fontId="21" fillId="0" borderId="7" xfId="0" applyNumberFormat="1" applyFont="1" applyBorder="1"/>
    <xf numFmtId="49" fontId="21" fillId="0" borderId="10" xfId="0" applyNumberFormat="1" applyFont="1" applyBorder="1"/>
    <xf numFmtId="49" fontId="9" fillId="0" borderId="6" xfId="0" applyNumberFormat="1" applyFont="1" applyBorder="1"/>
    <xf numFmtId="49" fontId="8" fillId="0" borderId="12" xfId="0" applyNumberFormat="1" applyFont="1" applyBorder="1"/>
    <xf numFmtId="49" fontId="9" fillId="0" borderId="13" xfId="0" applyNumberFormat="1" applyFont="1" applyBorder="1"/>
    <xf numFmtId="49" fontId="8" fillId="0" borderId="13" xfId="0" applyNumberFormat="1" applyFont="1" applyBorder="1"/>
    <xf numFmtId="43" fontId="9" fillId="0" borderId="13" xfId="0" applyNumberFormat="1" applyFont="1" applyBorder="1"/>
    <xf numFmtId="43" fontId="12" fillId="0" borderId="6" xfId="0" applyNumberFormat="1" applyFont="1" applyBorder="1"/>
    <xf numFmtId="43" fontId="10" fillId="0" borderId="6" xfId="0" applyNumberFormat="1" applyFont="1" applyBorder="1" applyAlignment="1">
      <alignment horizontal="center"/>
    </xf>
    <xf numFmtId="43" fontId="14" fillId="0" borderId="6" xfId="0" applyNumberFormat="1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10" fillId="0" borderId="8" xfId="0" applyNumberFormat="1" applyFont="1" applyBorder="1"/>
    <xf numFmtId="165" fontId="9" fillId="0" borderId="8" xfId="0" applyNumberFormat="1" applyFont="1" applyBorder="1"/>
    <xf numFmtId="0" fontId="10" fillId="0" borderId="9" xfId="0" applyFont="1" applyBorder="1"/>
    <xf numFmtId="49" fontId="21" fillId="0" borderId="0" xfId="0" applyNumberFormat="1" applyFont="1"/>
    <xf numFmtId="164" fontId="23" fillId="0" borderId="0" xfId="0" applyNumberFormat="1" applyFont="1"/>
    <xf numFmtId="0" fontId="24" fillId="0" borderId="0" xfId="0" applyFont="1"/>
    <xf numFmtId="0" fontId="25" fillId="0" borderId="0" xfId="0" applyFont="1"/>
    <xf numFmtId="49" fontId="21" fillId="4" borderId="0" xfId="0" applyNumberFormat="1" applyFont="1" applyFill="1"/>
    <xf numFmtId="49" fontId="21" fillId="4" borderId="2" xfId="0" applyNumberFormat="1" applyFont="1" applyFill="1" applyBorder="1"/>
    <xf numFmtId="164" fontId="23" fillId="4" borderId="2" xfId="0" applyNumberFormat="1" applyFont="1" applyFill="1" applyBorder="1"/>
    <xf numFmtId="165" fontId="13" fillId="0" borderId="8" xfId="0" applyNumberFormat="1" applyFont="1" applyBorder="1"/>
    <xf numFmtId="165" fontId="11" fillId="0" borderId="8" xfId="0" applyNumberFormat="1" applyFont="1" applyBorder="1"/>
    <xf numFmtId="43" fontId="10" fillId="0" borderId="13" xfId="0" applyNumberFormat="1" applyFont="1" applyBorder="1"/>
    <xf numFmtId="43" fontId="26" fillId="0" borderId="11" xfId="0" applyNumberFormat="1" applyFont="1" applyBorder="1"/>
    <xf numFmtId="43" fontId="27" fillId="0" borderId="11" xfId="0" applyNumberFormat="1" applyFont="1" applyBorder="1"/>
    <xf numFmtId="164" fontId="27" fillId="0" borderId="0" xfId="0" applyNumberFormat="1" applyFont="1"/>
    <xf numFmtId="0" fontId="28" fillId="0" borderId="0" xfId="0" applyFont="1"/>
    <xf numFmtId="0" fontId="29" fillId="0" borderId="0" xfId="0" applyFont="1"/>
    <xf numFmtId="43" fontId="13" fillId="0" borderId="6" xfId="0" applyNumberFormat="1" applyFont="1" applyBorder="1"/>
    <xf numFmtId="49" fontId="21" fillId="0" borderId="8" xfId="0" applyNumberFormat="1" applyFont="1" applyBorder="1"/>
    <xf numFmtId="43" fontId="24" fillId="0" borderId="8" xfId="0" applyNumberFormat="1" applyFont="1" applyBorder="1"/>
    <xf numFmtId="43" fontId="25" fillId="0" borderId="8" xfId="0" applyNumberFormat="1" applyFont="1" applyBorder="1"/>
    <xf numFmtId="49" fontId="21" fillId="0" borderId="11" xfId="0" applyNumberFormat="1" applyFont="1" applyBorder="1"/>
    <xf numFmtId="43" fontId="29" fillId="0" borderId="11" xfId="0" applyNumberFormat="1" applyFont="1" applyBorder="1"/>
    <xf numFmtId="49" fontId="9" fillId="0" borderId="0" xfId="0" applyNumberFormat="1" applyFont="1"/>
    <xf numFmtId="49" fontId="9" fillId="0" borderId="9" xfId="0" applyNumberFormat="1" applyFont="1" applyBorder="1"/>
    <xf numFmtId="0" fontId="17" fillId="0" borderId="0" xfId="0" applyFont="1"/>
    <xf numFmtId="49" fontId="9" fillId="0" borderId="12" xfId="0" applyNumberFormat="1" applyFont="1" applyBorder="1"/>
    <xf numFmtId="164" fontId="21" fillId="0" borderId="0" xfId="0" applyNumberFormat="1" applyFont="1"/>
    <xf numFmtId="165" fontId="28" fillId="0" borderId="8" xfId="0" applyNumberFormat="1" applyFont="1" applyBorder="1"/>
    <xf numFmtId="165" fontId="29" fillId="0" borderId="8" xfId="0" applyNumberFormat="1" applyFont="1" applyBorder="1"/>
    <xf numFmtId="43" fontId="28" fillId="0" borderId="8" xfId="0" applyNumberFormat="1" applyFont="1" applyBorder="1"/>
    <xf numFmtId="43" fontId="29" fillId="0" borderId="8" xfId="0" applyNumberFormat="1" applyFont="1" applyBorder="1"/>
    <xf numFmtId="4" fontId="28" fillId="0" borderId="0" xfId="0" applyNumberFormat="1" applyFont="1"/>
    <xf numFmtId="43" fontId="12" fillId="0" borderId="13" xfId="0" applyNumberFormat="1" applyFont="1" applyBorder="1"/>
    <xf numFmtId="49" fontId="10" fillId="0" borderId="6" xfId="0" applyNumberFormat="1" applyFont="1" applyBorder="1"/>
    <xf numFmtId="0" fontId="10" fillId="0" borderId="6" xfId="0" applyFont="1" applyBorder="1"/>
    <xf numFmtId="164" fontId="9" fillId="0" borderId="2" xfId="0" applyNumberFormat="1" applyFont="1" applyBorder="1" applyAlignment="1">
      <alignment horizontal="right"/>
    </xf>
    <xf numFmtId="43" fontId="10" fillId="2" borderId="6" xfId="0" applyNumberFormat="1" applyFont="1" applyFill="1" applyBorder="1"/>
    <xf numFmtId="43" fontId="9" fillId="2" borderId="6" xfId="0" applyNumberFormat="1" applyFont="1" applyFill="1" applyBorder="1"/>
    <xf numFmtId="43" fontId="11" fillId="0" borderId="13" xfId="0" applyNumberFormat="1" applyFont="1" applyBorder="1"/>
    <xf numFmtId="43" fontId="27" fillId="0" borderId="1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/>
    </xf>
    <xf numFmtId="0" fontId="24" fillId="0" borderId="8" xfId="0" applyFont="1" applyBorder="1"/>
    <xf numFmtId="0" fontId="25" fillId="0" borderId="8" xfId="0" applyFont="1" applyBorder="1"/>
    <xf numFmtId="49" fontId="21" fillId="0" borderId="2" xfId="0" applyNumberFormat="1" applyFont="1" applyBorder="1"/>
    <xf numFmtId="43" fontId="26" fillId="0" borderId="2" xfId="0" applyNumberFormat="1" applyFont="1" applyBorder="1"/>
    <xf numFmtId="49" fontId="22" fillId="0" borderId="0" xfId="0" applyNumberFormat="1" applyFont="1"/>
    <xf numFmtId="4" fontId="30" fillId="0" borderId="0" xfId="0" applyNumberFormat="1" applyFont="1" applyAlignment="1">
      <alignment horizontal="right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0" fontId="30" fillId="0" borderId="0" xfId="0" applyFont="1"/>
    <xf numFmtId="49" fontId="22" fillId="4" borderId="0" xfId="0" applyNumberFormat="1" applyFont="1" applyFill="1"/>
    <xf numFmtId="43" fontId="30" fillId="6" borderId="2" xfId="0" applyNumberFormat="1" applyFont="1" applyFill="1" applyBorder="1"/>
    <xf numFmtId="43" fontId="30" fillId="0" borderId="2" xfId="0" applyNumberFormat="1" applyFont="1" applyBorder="1"/>
    <xf numFmtId="49" fontId="21" fillId="5" borderId="2" xfId="0" applyNumberFormat="1" applyFont="1" applyFill="1" applyBorder="1"/>
    <xf numFmtId="0" fontId="24" fillId="5" borderId="2" xfId="0" applyFont="1" applyFill="1" applyBorder="1"/>
    <xf numFmtId="0" fontId="25" fillId="5" borderId="2" xfId="0" applyFont="1" applyFill="1" applyBorder="1"/>
    <xf numFmtId="0" fontId="33" fillId="0" borderId="0" xfId="0" applyFont="1"/>
    <xf numFmtId="164" fontId="22" fillId="0" borderId="0" xfId="0" applyNumberFormat="1" applyFont="1"/>
    <xf numFmtId="0" fontId="34" fillId="0" borderId="0" xfId="0" applyFont="1"/>
    <xf numFmtId="164" fontId="37" fillId="0" borderId="0" xfId="0" applyNumberFormat="1" applyFont="1"/>
    <xf numFmtId="164" fontId="32" fillId="0" borderId="0" xfId="0" applyNumberFormat="1" applyFont="1"/>
    <xf numFmtId="164" fontId="35" fillId="0" borderId="0" xfId="0" applyNumberFormat="1" applyFont="1"/>
    <xf numFmtId="164" fontId="36" fillId="0" borderId="0" xfId="0" applyNumberFormat="1" applyFont="1"/>
    <xf numFmtId="49" fontId="32" fillId="0" borderId="0" xfId="0" applyNumberFormat="1" applyFont="1"/>
    <xf numFmtId="164" fontId="38" fillId="0" borderId="0" xfId="0" applyNumberFormat="1" applyFont="1"/>
    <xf numFmtId="0" fontId="13" fillId="0" borderId="6" xfId="0" applyFont="1" applyBorder="1"/>
    <xf numFmtId="164" fontId="9" fillId="0" borderId="6" xfId="0" applyNumberFormat="1" applyFont="1" applyBorder="1"/>
    <xf numFmtId="44" fontId="10" fillId="0" borderId="6" xfId="0" applyNumberFormat="1" applyFont="1" applyBorder="1"/>
    <xf numFmtId="49" fontId="22" fillId="0" borderId="7" xfId="0" applyNumberFormat="1" applyFont="1" applyBorder="1"/>
    <xf numFmtId="49" fontId="22" fillId="0" borderId="8" xfId="0" applyNumberFormat="1" applyFont="1" applyBorder="1"/>
    <xf numFmtId="0" fontId="33" fillId="0" borderId="8" xfId="0" applyFont="1" applyBorder="1"/>
    <xf numFmtId="0" fontId="34" fillId="0" borderId="8" xfId="0" applyFont="1" applyBorder="1"/>
    <xf numFmtId="43" fontId="30" fillId="0" borderId="8" xfId="0" applyNumberFormat="1" applyFont="1" applyBorder="1"/>
    <xf numFmtId="43" fontId="36" fillId="0" borderId="11" xfId="0" applyNumberFormat="1" applyFont="1" applyBorder="1"/>
    <xf numFmtId="43" fontId="31" fillId="0" borderId="8" xfId="0" applyNumberFormat="1" applyFont="1" applyBorder="1"/>
    <xf numFmtId="0" fontId="31" fillId="0" borderId="8" xfId="0" applyFont="1" applyBorder="1"/>
    <xf numFmtId="164" fontId="35" fillId="0" borderId="8" xfId="0" applyNumberFormat="1" applyFont="1" applyBorder="1"/>
    <xf numFmtId="43" fontId="35" fillId="0" borderId="11" xfId="0" applyNumberFormat="1" applyFont="1" applyBorder="1"/>
    <xf numFmtId="49" fontId="14" fillId="0" borderId="2" xfId="0" applyNumberFormat="1" applyFont="1" applyBorder="1"/>
    <xf numFmtId="0" fontId="30" fillId="0" borderId="8" xfId="0" applyFont="1" applyBorder="1"/>
    <xf numFmtId="43" fontId="32" fillId="0" borderId="8" xfId="0" applyNumberFormat="1" applyFont="1" applyBorder="1"/>
    <xf numFmtId="49" fontId="15" fillId="0" borderId="2" xfId="0" applyNumberFormat="1" applyFont="1" applyBorder="1"/>
    <xf numFmtId="49" fontId="16" fillId="0" borderId="6" xfId="0" applyNumberFormat="1" applyFont="1" applyBorder="1"/>
    <xf numFmtId="49" fontId="16" fillId="0" borderId="9" xfId="0" applyNumberFormat="1" applyFont="1" applyBorder="1"/>
    <xf numFmtId="49" fontId="22" fillId="5" borderId="0" xfId="0" applyNumberFormat="1" applyFont="1" applyFill="1"/>
    <xf numFmtId="43" fontId="34" fillId="7" borderId="5" xfId="0" applyNumberFormat="1" applyFont="1" applyFill="1" applyBorder="1"/>
    <xf numFmtId="49" fontId="21" fillId="0" borderId="2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3" fontId="27" fillId="0" borderId="18" xfId="0" applyNumberFormat="1" applyFont="1" applyBorder="1"/>
    <xf numFmtId="49" fontId="21" fillId="0" borderId="19" xfId="0" applyNumberFormat="1" applyFont="1" applyBorder="1"/>
    <xf numFmtId="49" fontId="21" fillId="0" borderId="20" xfId="0" applyNumberFormat="1" applyFont="1" applyBorder="1" applyAlignment="1">
      <alignment horizontal="center"/>
    </xf>
    <xf numFmtId="164" fontId="33" fillId="0" borderId="0" xfId="0" applyNumberFormat="1" applyFont="1"/>
    <xf numFmtId="0" fontId="2" fillId="3" borderId="0" xfId="0" applyFont="1" applyFill="1"/>
    <xf numFmtId="0" fontId="0" fillId="3" borderId="0" xfId="0" applyFill="1"/>
    <xf numFmtId="6" fontId="10" fillId="2" borderId="6" xfId="0" applyNumberFormat="1" applyFont="1" applyFill="1" applyBorder="1"/>
    <xf numFmtId="6" fontId="11" fillId="0" borderId="6" xfId="0" applyNumberFormat="1" applyFont="1" applyBorder="1"/>
    <xf numFmtId="43" fontId="25" fillId="7" borderId="5" xfId="0" applyNumberFormat="1" applyFont="1" applyFill="1" applyBorder="1"/>
    <xf numFmtId="43" fontId="25" fillId="8" borderId="5" xfId="0" applyNumberFormat="1" applyFont="1" applyFill="1" applyBorder="1"/>
    <xf numFmtId="49" fontId="21" fillId="0" borderId="22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3" fontId="27" fillId="0" borderId="13" xfId="0" applyNumberFormat="1" applyFont="1" applyBorder="1"/>
    <xf numFmtId="49" fontId="22" fillId="0" borderId="6" xfId="0" applyNumberFormat="1" applyFont="1" applyBorder="1" applyAlignment="1">
      <alignment horizontal="center"/>
    </xf>
    <xf numFmtId="49" fontId="39" fillId="0" borderId="6" xfId="0" applyNumberFormat="1" applyFont="1" applyBorder="1"/>
    <xf numFmtId="49" fontId="12" fillId="0" borderId="6" xfId="0" applyNumberFormat="1" applyFont="1" applyBorder="1"/>
    <xf numFmtId="43" fontId="13" fillId="0" borderId="25" xfId="0" applyNumberFormat="1" applyFont="1" applyBorder="1"/>
    <xf numFmtId="43" fontId="25" fillId="8" borderId="26" xfId="0" applyNumberFormat="1" applyFont="1" applyFill="1" applyBorder="1"/>
    <xf numFmtId="49" fontId="21" fillId="0" borderId="14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13"/>
  <sheetViews>
    <sheetView tabSelected="1" zoomScale="80" zoomScaleNormal="80" workbookViewId="0">
      <pane ySplit="1" topLeftCell="A272" activePane="bottomLeft" state="frozen"/>
      <selection pane="bottomLeft" activeCell="G1" sqref="G1:G1048576"/>
    </sheetView>
  </sheetViews>
  <sheetFormatPr defaultColWidth="12.5" defaultRowHeight="15" customHeight="1" x14ac:dyDescent="0.2"/>
  <cols>
    <col min="1" max="1" width="6.25" customWidth="1"/>
    <col min="2" max="2" width="5.5" customWidth="1"/>
    <col min="3" max="3" width="7.5" customWidth="1"/>
    <col min="4" max="4" width="26.5" customWidth="1"/>
    <col min="5" max="5" width="46.5" customWidth="1"/>
    <col min="6" max="6" width="19" bestFit="1" customWidth="1"/>
    <col min="7" max="7" width="20.75" customWidth="1"/>
    <col min="8" max="12" width="18.75" bestFit="1" customWidth="1"/>
    <col min="13" max="13" width="33" customWidth="1"/>
    <col min="14" max="14" width="25.75" customWidth="1"/>
    <col min="15" max="15" width="18" customWidth="1"/>
    <col min="16" max="16" width="10.75" customWidth="1"/>
    <col min="17" max="17" width="12.25" customWidth="1"/>
    <col min="18" max="28" width="7.5" customWidth="1"/>
  </cols>
  <sheetData>
    <row r="1" spans="1:28" s="46" customFormat="1" ht="26.25" x14ac:dyDescent="0.4">
      <c r="A1" s="183" t="s">
        <v>0</v>
      </c>
      <c r="B1" s="183"/>
      <c r="C1" s="183"/>
      <c r="D1" s="183"/>
      <c r="E1" s="183"/>
      <c r="F1" s="173" t="s">
        <v>1</v>
      </c>
      <c r="G1" s="173" t="s">
        <v>2</v>
      </c>
      <c r="H1" s="173" t="s">
        <v>3</v>
      </c>
      <c r="I1" s="173" t="s">
        <v>4</v>
      </c>
      <c r="J1" s="173" t="s">
        <v>5</v>
      </c>
      <c r="K1" s="173" t="s">
        <v>6</v>
      </c>
      <c r="L1" s="173" t="s">
        <v>7</v>
      </c>
      <c r="M1" s="43"/>
      <c r="N1" s="45"/>
    </row>
    <row r="2" spans="1:28" s="46" customFormat="1" ht="26.25" x14ac:dyDescent="0.4">
      <c r="A2" s="42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3"/>
      <c r="N2" s="45"/>
    </row>
    <row r="3" spans="1:28" s="74" customFormat="1" ht="18.75" x14ac:dyDescent="0.3">
      <c r="A3" s="71" t="s">
        <v>8</v>
      </c>
      <c r="B3" s="71"/>
      <c r="C3" s="71"/>
      <c r="D3" s="71"/>
      <c r="E3" s="71"/>
      <c r="F3" s="72"/>
      <c r="G3" s="72"/>
      <c r="H3" s="72"/>
      <c r="I3" s="72"/>
      <c r="J3" s="72"/>
      <c r="K3" s="72"/>
      <c r="L3" s="72"/>
      <c r="M3" s="72"/>
      <c r="N3" s="73"/>
    </row>
    <row r="4" spans="1:28" s="74" customFormat="1" ht="19.5" thickBot="1" x14ac:dyDescent="0.35">
      <c r="A4" s="71"/>
      <c r="B4" s="75" t="s">
        <v>9</v>
      </c>
      <c r="C4" s="76"/>
      <c r="D4" s="76"/>
      <c r="E4" s="76"/>
      <c r="F4" s="77"/>
      <c r="G4" s="77"/>
      <c r="H4" s="77"/>
      <c r="I4" s="77"/>
      <c r="J4" s="77"/>
      <c r="K4" s="77"/>
      <c r="L4" s="77"/>
      <c r="M4" s="72"/>
      <c r="N4" s="73"/>
    </row>
    <row r="5" spans="1:28" ht="18" x14ac:dyDescent="0.25">
      <c r="A5" s="15"/>
      <c r="B5" s="15"/>
      <c r="C5" s="56" t="s">
        <v>10</v>
      </c>
      <c r="D5" s="51"/>
      <c r="E5" s="51"/>
      <c r="F5" s="52"/>
      <c r="G5" s="52"/>
      <c r="H5" s="52"/>
      <c r="I5" s="52"/>
      <c r="J5" s="52"/>
      <c r="K5" s="53"/>
      <c r="L5" s="53"/>
      <c r="M5" s="2"/>
      <c r="N5" s="3"/>
    </row>
    <row r="6" spans="1:28" ht="15.75" x14ac:dyDescent="0.25">
      <c r="A6" s="15"/>
      <c r="B6" s="15"/>
      <c r="C6" s="54"/>
      <c r="D6" s="58" t="s">
        <v>11</v>
      </c>
      <c r="E6" s="47"/>
      <c r="F6" s="49">
        <v>1500</v>
      </c>
      <c r="G6" s="49">
        <v>1212.51</v>
      </c>
      <c r="H6" s="49">
        <v>0</v>
      </c>
      <c r="I6" s="49">
        <v>8360.0300000000007</v>
      </c>
      <c r="J6" s="49">
        <v>0</v>
      </c>
      <c r="K6" s="49">
        <v>14576.91</v>
      </c>
      <c r="L6" s="49">
        <v>150</v>
      </c>
      <c r="M6" s="2"/>
      <c r="N6" s="3"/>
    </row>
    <row r="7" spans="1:28" ht="15.75" x14ac:dyDescent="0.25">
      <c r="A7" s="15"/>
      <c r="B7" s="15"/>
      <c r="C7" s="54"/>
      <c r="D7" s="58" t="s">
        <v>12</v>
      </c>
      <c r="E7" s="47"/>
      <c r="F7" s="49">
        <v>1500</v>
      </c>
      <c r="G7" s="49">
        <v>1212.51</v>
      </c>
      <c r="H7" s="49"/>
      <c r="I7" s="49"/>
      <c r="J7" s="49"/>
      <c r="K7" s="49">
        <v>1853.34</v>
      </c>
      <c r="L7" s="49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x14ac:dyDescent="0.25">
      <c r="A8" s="15"/>
      <c r="B8" s="15"/>
      <c r="C8" s="54"/>
      <c r="D8" s="58"/>
      <c r="E8" s="47"/>
      <c r="F8" s="49"/>
      <c r="G8" s="49"/>
      <c r="H8" s="49"/>
      <c r="I8" s="49"/>
      <c r="J8" s="49"/>
      <c r="K8" s="49"/>
      <c r="L8" s="49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8.75" thickBot="1" x14ac:dyDescent="0.3">
      <c r="A9" s="15"/>
      <c r="B9" s="15"/>
      <c r="C9" s="181" t="s">
        <v>13</v>
      </c>
      <c r="D9" s="182"/>
      <c r="E9" s="182"/>
      <c r="F9" s="55">
        <f>SUM(F6:F8)</f>
        <v>3000</v>
      </c>
      <c r="G9" s="55">
        <f>SUM(G6:G8)</f>
        <v>2425.02</v>
      </c>
      <c r="H9" s="55">
        <f t="shared" ref="H9" si="0">SUM(H6:H7)</f>
        <v>0</v>
      </c>
      <c r="I9" s="55">
        <v>8360.0300000000007</v>
      </c>
      <c r="J9" s="55">
        <v>15000</v>
      </c>
      <c r="K9" s="55">
        <f t="shared" ref="K9:L9" si="1">SUM(K6:K7)</f>
        <v>16430.25</v>
      </c>
      <c r="L9" s="55">
        <f t="shared" si="1"/>
        <v>150</v>
      </c>
      <c r="M9" s="5"/>
      <c r="N9" s="3"/>
    </row>
    <row r="10" spans="1:28" ht="16.5" thickBot="1" x14ac:dyDescent="0.3">
      <c r="A10" s="15"/>
      <c r="B10" s="15"/>
      <c r="C10" s="25"/>
      <c r="D10" s="25"/>
      <c r="E10" s="25"/>
      <c r="F10" s="24"/>
      <c r="G10" s="24"/>
      <c r="H10" s="24"/>
      <c r="I10" s="24"/>
      <c r="J10" s="24"/>
      <c r="K10" s="24"/>
      <c r="L10" s="24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" x14ac:dyDescent="0.25">
      <c r="A11" s="15"/>
      <c r="B11" s="15"/>
      <c r="C11" s="56" t="s">
        <v>14</v>
      </c>
      <c r="D11" s="51"/>
      <c r="E11" s="51"/>
      <c r="F11" s="68"/>
      <c r="G11" s="68"/>
      <c r="H11" s="68"/>
      <c r="I11" s="68"/>
      <c r="J11" s="68"/>
      <c r="K11" s="69"/>
      <c r="L11" s="69"/>
      <c r="M11" s="2"/>
      <c r="N11" s="3"/>
    </row>
    <row r="12" spans="1:28" s="164" customFormat="1" ht="15.75" x14ac:dyDescent="0.25">
      <c r="A12" s="15"/>
      <c r="B12" s="15"/>
      <c r="C12" s="54"/>
      <c r="D12" s="58" t="s">
        <v>15</v>
      </c>
      <c r="E12" s="47"/>
      <c r="F12" s="48">
        <v>125000</v>
      </c>
      <c r="G12" s="48">
        <v>125000</v>
      </c>
      <c r="H12" s="63">
        <v>125000</v>
      </c>
      <c r="I12" s="48">
        <v>125000</v>
      </c>
      <c r="J12" s="48">
        <v>125000</v>
      </c>
      <c r="K12" s="49">
        <v>125000</v>
      </c>
      <c r="L12" s="49">
        <v>125000</v>
      </c>
      <c r="M12" s="36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28" ht="30.75" customHeight="1" x14ac:dyDescent="0.25">
      <c r="A13" s="15"/>
      <c r="B13" s="15"/>
      <c r="C13" s="54"/>
      <c r="D13" s="58" t="s">
        <v>16</v>
      </c>
      <c r="E13" s="47"/>
      <c r="F13" s="49">
        <v>50000</v>
      </c>
      <c r="G13" s="49">
        <v>20225</v>
      </c>
      <c r="H13" s="49">
        <v>130000</v>
      </c>
      <c r="I13" s="49">
        <v>64724.83</v>
      </c>
      <c r="J13" s="49">
        <v>130000</v>
      </c>
      <c r="K13" s="49">
        <v>29481</v>
      </c>
      <c r="L13" s="49">
        <v>26559.15</v>
      </c>
      <c r="M13" s="2"/>
      <c r="N13" s="3"/>
    </row>
    <row r="14" spans="1:28" ht="15.75" x14ac:dyDescent="0.25">
      <c r="A14" s="15"/>
      <c r="B14" s="15"/>
      <c r="C14" s="54"/>
      <c r="D14" s="58" t="s">
        <v>17</v>
      </c>
      <c r="E14" s="47"/>
      <c r="F14" s="48">
        <v>12500</v>
      </c>
      <c r="G14" s="48">
        <v>12500</v>
      </c>
      <c r="H14" s="48">
        <v>12500</v>
      </c>
      <c r="I14" s="48">
        <v>12500</v>
      </c>
      <c r="J14" s="48">
        <v>12500</v>
      </c>
      <c r="K14" s="49">
        <v>12500</v>
      </c>
      <c r="L14" s="49">
        <v>12500</v>
      </c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x14ac:dyDescent="0.25">
      <c r="A15" s="15"/>
      <c r="B15" s="15"/>
      <c r="C15" s="54"/>
      <c r="D15" s="58" t="s">
        <v>18</v>
      </c>
      <c r="E15" s="47"/>
      <c r="F15" s="48">
        <v>75000</v>
      </c>
      <c r="G15" s="48">
        <v>76300</v>
      </c>
      <c r="H15" s="48">
        <v>75000</v>
      </c>
      <c r="I15" s="48">
        <v>77300</v>
      </c>
      <c r="J15" s="48">
        <v>75000</v>
      </c>
      <c r="K15" s="49">
        <v>77000</v>
      </c>
      <c r="L15" s="49">
        <v>75000</v>
      </c>
      <c r="M15" s="2"/>
      <c r="N15" s="3"/>
      <c r="O15" s="3"/>
    </row>
    <row r="16" spans="1:28" ht="15.75" x14ac:dyDescent="0.25">
      <c r="A16" s="15"/>
      <c r="B16" s="15"/>
      <c r="C16" s="54"/>
      <c r="D16" s="58" t="s">
        <v>19</v>
      </c>
      <c r="E16" s="47"/>
      <c r="F16" s="48">
        <v>2500</v>
      </c>
      <c r="G16" s="48">
        <v>2500</v>
      </c>
      <c r="H16" s="48">
        <v>0</v>
      </c>
      <c r="I16" s="48">
        <v>0</v>
      </c>
      <c r="J16" s="48">
        <v>12500</v>
      </c>
      <c r="K16" s="49">
        <v>12763.01</v>
      </c>
      <c r="L16" s="49">
        <v>12763.01</v>
      </c>
      <c r="M16" s="2"/>
      <c r="N16" s="3"/>
      <c r="O16" s="3"/>
    </row>
    <row r="17" spans="1:28" ht="15.75" x14ac:dyDescent="0.25">
      <c r="A17" s="15"/>
      <c r="B17" s="15"/>
      <c r="C17" s="54"/>
      <c r="D17" s="58" t="s">
        <v>20</v>
      </c>
      <c r="E17" s="47"/>
      <c r="F17" s="48">
        <v>5000</v>
      </c>
      <c r="G17" s="48">
        <v>5000</v>
      </c>
      <c r="H17" s="48">
        <v>0</v>
      </c>
      <c r="I17" s="48">
        <v>200</v>
      </c>
      <c r="J17" s="48">
        <v>0</v>
      </c>
      <c r="K17" s="49">
        <v>900</v>
      </c>
      <c r="L17" s="49">
        <v>0</v>
      </c>
      <c r="M17" s="2"/>
      <c r="N17" s="3"/>
      <c r="O17" s="3"/>
    </row>
    <row r="18" spans="1:28" ht="15.75" customHeight="1" x14ac:dyDescent="0.25">
      <c r="A18" s="15"/>
      <c r="B18" s="15"/>
      <c r="C18" s="54"/>
      <c r="D18" s="58" t="s">
        <v>21</v>
      </c>
      <c r="E18" s="47"/>
      <c r="F18" s="48">
        <v>2500</v>
      </c>
      <c r="G18" s="48">
        <v>0</v>
      </c>
      <c r="H18" s="48">
        <v>5000</v>
      </c>
      <c r="I18" s="48">
        <v>0</v>
      </c>
      <c r="J18" s="48">
        <v>5000</v>
      </c>
      <c r="K18" s="49">
        <v>3000</v>
      </c>
      <c r="L18" s="49">
        <v>0</v>
      </c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4.25" customHeight="1" x14ac:dyDescent="0.25">
      <c r="A19" s="15"/>
      <c r="B19" s="15"/>
      <c r="C19" s="54"/>
      <c r="D19" s="58" t="s">
        <v>22</v>
      </c>
      <c r="E19" s="47"/>
      <c r="F19" s="64">
        <v>99500</v>
      </c>
      <c r="G19" s="64">
        <v>99500</v>
      </c>
      <c r="H19" s="65">
        <v>100000</v>
      </c>
      <c r="I19" s="64">
        <v>100200</v>
      </c>
      <c r="J19" s="64">
        <v>100000</v>
      </c>
      <c r="K19" s="66">
        <v>99800</v>
      </c>
      <c r="L19" s="66">
        <v>0</v>
      </c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4.25" customHeight="1" x14ac:dyDescent="0.25">
      <c r="A20" s="15"/>
      <c r="B20" s="15"/>
      <c r="C20" s="54"/>
      <c r="D20" s="58" t="s">
        <v>23</v>
      </c>
      <c r="E20" s="47"/>
      <c r="F20" s="64">
        <v>1500</v>
      </c>
      <c r="G20" s="64">
        <v>1500</v>
      </c>
      <c r="H20" s="64">
        <v>0</v>
      </c>
      <c r="I20" s="64">
        <v>16507</v>
      </c>
      <c r="J20" s="64">
        <v>0</v>
      </c>
      <c r="K20" s="66">
        <v>0</v>
      </c>
      <c r="L20" s="66">
        <v>0</v>
      </c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4.25" customHeight="1" x14ac:dyDescent="0.25">
      <c r="A21" s="15"/>
      <c r="B21" s="15"/>
      <c r="C21" s="54"/>
      <c r="D21" s="58" t="s">
        <v>24</v>
      </c>
      <c r="E21" s="47"/>
      <c r="F21" s="64">
        <v>10000</v>
      </c>
      <c r="G21" s="64">
        <v>9900</v>
      </c>
      <c r="H21" s="64">
        <v>0</v>
      </c>
      <c r="I21" s="64">
        <v>10755</v>
      </c>
      <c r="J21" s="64">
        <v>0</v>
      </c>
      <c r="K21" s="66">
        <v>0</v>
      </c>
      <c r="L21" s="66">
        <v>0</v>
      </c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 customHeight="1" x14ac:dyDescent="0.25">
      <c r="A22" s="15"/>
      <c r="B22" s="15"/>
      <c r="C22" s="54"/>
      <c r="D22" s="58" t="s">
        <v>25</v>
      </c>
      <c r="E22" s="47"/>
      <c r="F22" s="64">
        <v>0</v>
      </c>
      <c r="G22" s="64">
        <v>0</v>
      </c>
      <c r="H22" s="64">
        <v>0</v>
      </c>
      <c r="I22" s="64">
        <v>10000</v>
      </c>
      <c r="J22" s="64">
        <v>0</v>
      </c>
      <c r="K22" s="66">
        <v>0</v>
      </c>
      <c r="L22" s="66">
        <v>0</v>
      </c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 customHeight="1" x14ac:dyDescent="0.25">
      <c r="A23" s="15"/>
      <c r="B23" s="15"/>
      <c r="C23" s="54"/>
      <c r="D23" s="58" t="s">
        <v>26</v>
      </c>
      <c r="E23" s="47"/>
      <c r="F23" s="64">
        <v>0</v>
      </c>
      <c r="G23" s="64">
        <v>0</v>
      </c>
      <c r="H23" s="64">
        <v>0</v>
      </c>
      <c r="I23" s="64">
        <v>7500</v>
      </c>
      <c r="J23" s="64">
        <v>0</v>
      </c>
      <c r="K23" s="66">
        <v>0</v>
      </c>
      <c r="L23" s="66">
        <v>0</v>
      </c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4.25" customHeight="1" x14ac:dyDescent="0.25">
      <c r="A24" s="15"/>
      <c r="B24" s="15"/>
      <c r="C24" s="54"/>
      <c r="D24" s="58" t="s">
        <v>27</v>
      </c>
      <c r="E24" s="47"/>
      <c r="F24" s="64">
        <v>25000</v>
      </c>
      <c r="G24" s="64">
        <v>25000</v>
      </c>
      <c r="H24" s="64">
        <v>25000</v>
      </c>
      <c r="I24" s="64">
        <v>31792.33</v>
      </c>
      <c r="J24" s="64"/>
      <c r="K24" s="66" t="s">
        <v>28</v>
      </c>
      <c r="L24" s="66" t="s">
        <v>28</v>
      </c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4.25" customHeight="1" x14ac:dyDescent="0.25">
      <c r="A25" s="15"/>
      <c r="B25" s="15"/>
      <c r="C25" s="54"/>
      <c r="D25" s="58" t="s">
        <v>29</v>
      </c>
      <c r="E25" s="47"/>
      <c r="F25" s="64">
        <v>10000</v>
      </c>
      <c r="G25" s="64">
        <v>20050</v>
      </c>
      <c r="H25" s="64">
        <f>-N6</f>
        <v>0</v>
      </c>
      <c r="I25" s="64">
        <v>9750</v>
      </c>
      <c r="J25" s="64" t="s">
        <v>28</v>
      </c>
      <c r="K25" s="66" t="s">
        <v>28</v>
      </c>
      <c r="L25" s="66" t="s">
        <v>28</v>
      </c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 customHeight="1" x14ac:dyDescent="0.25">
      <c r="A26" s="21"/>
      <c r="B26" s="21"/>
      <c r="C26" s="70"/>
      <c r="D26" s="58" t="s">
        <v>30</v>
      </c>
      <c r="E26" s="47"/>
      <c r="F26" s="64">
        <v>2000</v>
      </c>
      <c r="G26" s="64">
        <v>2750</v>
      </c>
      <c r="H26" s="67" t="s">
        <v>28</v>
      </c>
      <c r="I26" s="64">
        <v>25000</v>
      </c>
      <c r="J26" s="67" t="s">
        <v>28</v>
      </c>
      <c r="K26" s="67" t="s">
        <v>28</v>
      </c>
      <c r="L26" s="67" t="s">
        <v>28</v>
      </c>
    </row>
    <row r="27" spans="1:28" ht="15" customHeight="1" x14ac:dyDescent="0.25">
      <c r="A27" s="21"/>
      <c r="B27" s="21"/>
      <c r="C27" s="70"/>
      <c r="D27" s="58"/>
      <c r="E27" s="47"/>
      <c r="F27" s="64"/>
      <c r="G27" s="64"/>
      <c r="H27" s="67"/>
      <c r="I27" s="64"/>
      <c r="J27" s="67"/>
      <c r="K27" s="67"/>
      <c r="L27" s="67"/>
    </row>
    <row r="28" spans="1:28" s="85" customFormat="1" ht="19.5" thickBot="1" x14ac:dyDescent="0.35">
      <c r="A28" s="71"/>
      <c r="B28" s="71"/>
      <c r="C28" s="181" t="s">
        <v>31</v>
      </c>
      <c r="D28" s="182"/>
      <c r="E28" s="182"/>
      <c r="F28" s="82">
        <f>SUM(F12:F26)</f>
        <v>420500</v>
      </c>
      <c r="G28" s="82">
        <f>SUM(G12:G26)</f>
        <v>400225</v>
      </c>
      <c r="H28" s="82">
        <f>SUM(H12:H26)</f>
        <v>472500</v>
      </c>
      <c r="I28" s="82">
        <f>SUM(I12:I26)</f>
        <v>491229.16000000003</v>
      </c>
      <c r="J28" s="82">
        <f>SUM(J12:J23)</f>
        <v>460000</v>
      </c>
      <c r="K28" s="82">
        <f>SUM(K12:K23)</f>
        <v>360444.01</v>
      </c>
      <c r="L28" s="82">
        <f>SUM(L12:L23)</f>
        <v>251822.16</v>
      </c>
      <c r="M28" s="83"/>
      <c r="N28" s="84"/>
      <c r="O28" s="84"/>
    </row>
    <row r="29" spans="1:28" ht="15.75" customHeight="1" thickBot="1" x14ac:dyDescent="0.3">
      <c r="A29" s="15"/>
      <c r="B29" s="15"/>
      <c r="C29" s="25"/>
      <c r="D29" s="25"/>
      <c r="E29" s="25"/>
      <c r="F29" s="38"/>
      <c r="G29" s="38"/>
      <c r="H29" s="38"/>
      <c r="I29" s="38"/>
      <c r="J29" s="38"/>
      <c r="K29" s="40"/>
      <c r="L29" s="40"/>
      <c r="M29" s="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customHeight="1" x14ac:dyDescent="0.25">
      <c r="A30" s="15"/>
      <c r="B30" s="15"/>
      <c r="C30" s="56" t="s">
        <v>32</v>
      </c>
      <c r="D30" s="51"/>
      <c r="E30" s="51"/>
      <c r="F30" s="78"/>
      <c r="G30" s="78"/>
      <c r="H30" s="78"/>
      <c r="I30" s="78"/>
      <c r="J30" s="78"/>
      <c r="K30" s="79"/>
      <c r="L30" s="79"/>
      <c r="M30" s="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94" customFormat="1" ht="15.75" customHeight="1" x14ac:dyDescent="0.25">
      <c r="A31" s="92"/>
      <c r="B31" s="92"/>
      <c r="C31" s="93"/>
      <c r="D31" s="58" t="s">
        <v>33</v>
      </c>
      <c r="E31" s="58"/>
      <c r="F31" s="48">
        <v>25000</v>
      </c>
      <c r="G31" s="48">
        <v>19102.060000000001</v>
      </c>
      <c r="H31" s="48"/>
      <c r="I31" s="48"/>
      <c r="J31" s="48"/>
      <c r="K31" s="48">
        <v>1060</v>
      </c>
      <c r="L31" s="48">
        <v>15000</v>
      </c>
      <c r="M31" s="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85" customFormat="1" ht="19.5" thickBot="1" x14ac:dyDescent="0.35">
      <c r="A32" s="71"/>
      <c r="B32" s="71"/>
      <c r="C32" s="184" t="s">
        <v>34</v>
      </c>
      <c r="D32" s="179"/>
      <c r="E32" s="180"/>
      <c r="F32" s="82">
        <f>SUM(F31)</f>
        <v>25000</v>
      </c>
      <c r="G32" s="82">
        <f>SUM(G31)</f>
        <v>19102.060000000001</v>
      </c>
      <c r="H32" s="82">
        <f>SUM(H31:H31)</f>
        <v>0</v>
      </c>
      <c r="I32" s="82"/>
      <c r="J32" s="82">
        <f>SUM(J31:J31)</f>
        <v>0</v>
      </c>
      <c r="K32" s="82">
        <f>SUM(K31:K31)</f>
        <v>1060</v>
      </c>
      <c r="L32" s="82">
        <f>SUM(L31:L31)</f>
        <v>15000</v>
      </c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s="85" customFormat="1" ht="19.5" thickBot="1" x14ac:dyDescent="0.35">
      <c r="A33" s="71"/>
      <c r="B33" s="71"/>
      <c r="C33" s="161"/>
      <c r="D33" s="157"/>
      <c r="E33" s="158"/>
      <c r="F33" s="159"/>
      <c r="G33" s="159"/>
      <c r="H33" s="159"/>
      <c r="I33" s="159"/>
      <c r="J33" s="159"/>
      <c r="K33" s="159"/>
      <c r="L33" s="159"/>
      <c r="M33" s="8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5.75" customHeight="1" x14ac:dyDescent="0.25">
      <c r="A34" s="15"/>
      <c r="B34" s="15"/>
      <c r="C34" s="160" t="s">
        <v>35</v>
      </c>
      <c r="D34" s="51"/>
      <c r="E34" s="51"/>
      <c r="F34" s="78"/>
      <c r="G34" s="78"/>
      <c r="H34" s="78"/>
      <c r="I34" s="78"/>
      <c r="J34" s="78"/>
      <c r="K34" s="79"/>
      <c r="L34" s="79"/>
      <c r="M34" s="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74" customFormat="1" ht="18.75" x14ac:dyDescent="0.3">
      <c r="A35" s="71"/>
      <c r="B35" s="71"/>
      <c r="C35" s="93"/>
      <c r="D35" s="58" t="s">
        <v>36</v>
      </c>
      <c r="E35" s="58"/>
      <c r="F35" s="48">
        <v>15000</v>
      </c>
      <c r="G35" s="48">
        <v>10275</v>
      </c>
      <c r="H35" s="48">
        <v>2500</v>
      </c>
      <c r="I35" s="48">
        <v>175</v>
      </c>
      <c r="J35" s="48">
        <v>2500</v>
      </c>
      <c r="K35" s="48">
        <v>1060</v>
      </c>
      <c r="L35" s="48">
        <v>15000</v>
      </c>
      <c r="M35" s="72"/>
      <c r="N35" s="73"/>
    </row>
    <row r="36" spans="1:28" s="94" customFormat="1" ht="15.75" customHeight="1" x14ac:dyDescent="0.25">
      <c r="A36" s="92"/>
      <c r="B36" s="92"/>
      <c r="C36" s="93"/>
      <c r="D36" s="58" t="s">
        <v>37</v>
      </c>
      <c r="E36" s="58"/>
      <c r="F36" s="48">
        <v>0</v>
      </c>
      <c r="G36" s="48">
        <v>0</v>
      </c>
      <c r="H36" s="48">
        <v>48000</v>
      </c>
      <c r="I36" s="48">
        <v>0</v>
      </c>
      <c r="J36" s="48">
        <v>15000</v>
      </c>
      <c r="K36" s="48">
        <v>0</v>
      </c>
      <c r="L36" s="48">
        <v>0</v>
      </c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94" customFormat="1" ht="15.75" customHeight="1" x14ac:dyDescent="0.25">
      <c r="A37" s="92"/>
      <c r="B37" s="92"/>
      <c r="C37" s="95"/>
      <c r="D37" s="60"/>
      <c r="E37" s="60"/>
      <c r="F37" s="80"/>
      <c r="G37" s="80"/>
      <c r="H37" s="80"/>
      <c r="I37" s="80"/>
      <c r="J37" s="80"/>
      <c r="K37" s="80"/>
      <c r="L37" s="80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94" customFormat="1" ht="15.75" customHeight="1" thickBot="1" x14ac:dyDescent="0.3">
      <c r="A38" s="92"/>
      <c r="B38" s="92"/>
      <c r="C38" s="178" t="s">
        <v>38</v>
      </c>
      <c r="D38" s="179"/>
      <c r="E38" s="180"/>
      <c r="F38" s="82">
        <f>SUM(F35:F37)</f>
        <v>15000</v>
      </c>
      <c r="G38" s="82">
        <f>SUM(G35:G37)</f>
        <v>10275</v>
      </c>
      <c r="H38" s="82">
        <f t="shared" ref="H38" si="2">SUM(H35:H36)</f>
        <v>50500</v>
      </c>
      <c r="I38" s="82">
        <v>175</v>
      </c>
      <c r="J38" s="82">
        <f t="shared" ref="J38" si="3">SUM(J35:J36)</f>
        <v>17500</v>
      </c>
      <c r="K38" s="82">
        <f t="shared" ref="K38:L38" si="4">SUM(K35:K36)</f>
        <v>1060</v>
      </c>
      <c r="L38" s="82">
        <f t="shared" si="4"/>
        <v>15000</v>
      </c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94" customFormat="1" ht="15.75" customHeight="1" x14ac:dyDescent="0.25">
      <c r="A39" s="92"/>
      <c r="B39" s="92"/>
      <c r="C39" s="169"/>
      <c r="D39" s="170"/>
      <c r="E39" s="171"/>
      <c r="F39" s="172"/>
      <c r="G39" s="172"/>
      <c r="H39" s="172"/>
      <c r="I39" s="172"/>
      <c r="J39" s="172"/>
      <c r="K39" s="172"/>
      <c r="L39" s="17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94" customFormat="1" ht="15.75" customHeight="1" x14ac:dyDescent="0.25">
      <c r="A40" s="92"/>
      <c r="B40" s="92"/>
      <c r="C40" s="169" t="s">
        <v>39</v>
      </c>
      <c r="D40" s="170" t="s">
        <v>40</v>
      </c>
      <c r="E40" s="171"/>
      <c r="F40" s="172"/>
      <c r="G40" s="172"/>
      <c r="H40" s="172"/>
      <c r="I40" s="172"/>
      <c r="J40" s="172"/>
      <c r="K40" s="172"/>
      <c r="L40" s="17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94" customFormat="1" ht="15.75" customHeight="1" x14ac:dyDescent="0.25">
      <c r="A41" s="92"/>
      <c r="B41" s="92"/>
      <c r="C41" s="93"/>
      <c r="D41" s="58" t="s">
        <v>41</v>
      </c>
      <c r="E41" s="58"/>
      <c r="F41" s="48">
        <v>35000</v>
      </c>
      <c r="G41" s="48">
        <v>29303.74</v>
      </c>
      <c r="H41" s="48">
        <v>15000</v>
      </c>
      <c r="I41" s="48">
        <v>7206.65</v>
      </c>
      <c r="J41" s="48">
        <v>15000</v>
      </c>
      <c r="K41" s="49">
        <v>10514.5</v>
      </c>
      <c r="L41" s="49">
        <v>15000</v>
      </c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94" customFormat="1" ht="15.75" customHeight="1" x14ac:dyDescent="0.25">
      <c r="A42" s="92"/>
      <c r="B42" s="92"/>
      <c r="C42" s="93"/>
      <c r="D42" s="58" t="s">
        <v>42</v>
      </c>
      <c r="E42" s="58"/>
      <c r="F42" s="48">
        <v>0</v>
      </c>
      <c r="G42" s="48">
        <v>0</v>
      </c>
      <c r="H42" s="48"/>
      <c r="I42" s="48"/>
      <c r="J42" s="48"/>
      <c r="K42" s="49"/>
      <c r="L42" s="49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94" customFormat="1" ht="15.75" customHeight="1" x14ac:dyDescent="0.25">
      <c r="A43" s="92"/>
      <c r="B43" s="92"/>
      <c r="C43" s="93"/>
      <c r="D43" s="58" t="s">
        <v>43</v>
      </c>
      <c r="E43" s="58"/>
      <c r="F43" s="48">
        <v>750</v>
      </c>
      <c r="G43" s="48">
        <v>636</v>
      </c>
      <c r="H43" s="48"/>
      <c r="I43" s="48"/>
      <c r="J43" s="48"/>
      <c r="K43" s="49"/>
      <c r="L43" s="49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94" customFormat="1" ht="15" customHeight="1" x14ac:dyDescent="0.25">
      <c r="A44" s="92"/>
      <c r="B44" s="92"/>
      <c r="C44" s="93"/>
      <c r="D44" s="58" t="s">
        <v>44</v>
      </c>
      <c r="E44" s="58"/>
      <c r="F44" s="48">
        <v>50000</v>
      </c>
      <c r="G44" s="48">
        <v>48580.45</v>
      </c>
      <c r="H44" s="48">
        <v>0</v>
      </c>
      <c r="I44" s="48">
        <v>16410</v>
      </c>
      <c r="J44" s="48">
        <v>15000</v>
      </c>
      <c r="K44" s="49">
        <v>10514.5</v>
      </c>
      <c r="L44" s="49">
        <v>15000</v>
      </c>
      <c r="M44" s="2" t="s">
        <v>45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94" customFormat="1" ht="15.75" x14ac:dyDescent="0.25">
      <c r="A45" s="92"/>
      <c r="B45" s="92"/>
      <c r="C45" s="95"/>
      <c r="D45" s="60" t="s">
        <v>46</v>
      </c>
      <c r="E45" s="60"/>
      <c r="F45" s="80">
        <v>300000</v>
      </c>
      <c r="G45" s="80">
        <v>260244.23</v>
      </c>
      <c r="H45" s="80"/>
      <c r="I45" s="80"/>
      <c r="J45" s="80"/>
      <c r="K45" s="62"/>
      <c r="L45" s="6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85" customFormat="1" ht="19.5" thickBot="1" x14ac:dyDescent="0.35">
      <c r="A46" s="71"/>
      <c r="B46" s="71"/>
      <c r="C46" s="178" t="s">
        <v>47</v>
      </c>
      <c r="D46" s="179"/>
      <c r="E46" s="180"/>
      <c r="F46" s="82">
        <f>SUM(F41:F45)</f>
        <v>385750</v>
      </c>
      <c r="G46" s="82">
        <f t="shared" ref="G46:L46" si="5">SUM(G41:G45)</f>
        <v>338764.42000000004</v>
      </c>
      <c r="H46" s="82">
        <f t="shared" si="5"/>
        <v>15000</v>
      </c>
      <c r="I46" s="82">
        <f t="shared" si="5"/>
        <v>23616.65</v>
      </c>
      <c r="J46" s="82">
        <f t="shared" si="5"/>
        <v>30000</v>
      </c>
      <c r="K46" s="82">
        <f t="shared" si="5"/>
        <v>21029</v>
      </c>
      <c r="L46" s="82">
        <f t="shared" si="5"/>
        <v>30000</v>
      </c>
      <c r="M46" s="8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5.75" customHeight="1" thickBot="1" x14ac:dyDescent="0.3">
      <c r="A47" s="15"/>
      <c r="B47" s="15"/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" x14ac:dyDescent="0.25">
      <c r="A48" s="15"/>
      <c r="B48" s="15"/>
      <c r="C48" s="56" t="s">
        <v>48</v>
      </c>
      <c r="D48" s="51"/>
      <c r="E48" s="51"/>
      <c r="F48" s="52">
        <v>7000</v>
      </c>
      <c r="G48" s="52">
        <v>4125.88</v>
      </c>
      <c r="H48" s="52">
        <v>8000</v>
      </c>
      <c r="I48" s="52">
        <v>7987.25</v>
      </c>
      <c r="J48" s="52">
        <v>0</v>
      </c>
      <c r="K48" s="52">
        <v>0</v>
      </c>
      <c r="L48" s="52">
        <v>0</v>
      </c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.75" customHeight="1" x14ac:dyDescent="0.25">
      <c r="A49" s="15"/>
      <c r="B49" s="15"/>
      <c r="C49" s="54"/>
      <c r="D49" s="47"/>
      <c r="E49" s="47"/>
      <c r="F49" s="48"/>
      <c r="G49" s="48"/>
      <c r="H49" s="48"/>
      <c r="I49" s="48"/>
      <c r="J49" s="48"/>
      <c r="K49" s="48"/>
      <c r="L49" s="48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85" customFormat="1" ht="19.5" thickBot="1" x14ac:dyDescent="0.35">
      <c r="A50" s="71"/>
      <c r="B50" s="71"/>
      <c r="C50" s="178" t="s">
        <v>49</v>
      </c>
      <c r="D50" s="179"/>
      <c r="E50" s="180"/>
      <c r="F50" s="82">
        <f>SUM(F48:F49)</f>
        <v>7000</v>
      </c>
      <c r="G50" s="82">
        <f>SUM(G48:G49)</f>
        <v>4125.88</v>
      </c>
      <c r="H50" s="82">
        <f>SUM(H48:H48)</f>
        <v>8000</v>
      </c>
      <c r="I50" s="82">
        <v>7987.25</v>
      </c>
      <c r="J50" s="91"/>
      <c r="K50" s="91"/>
      <c r="L50" s="91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16.5" thickBot="1" x14ac:dyDescent="0.3">
      <c r="A51" s="15"/>
      <c r="B51" s="15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85" customFormat="1" ht="18.75" x14ac:dyDescent="0.3">
      <c r="A52" s="71"/>
      <c r="B52" s="71"/>
      <c r="C52" s="56" t="s">
        <v>50</v>
      </c>
      <c r="D52" s="87"/>
      <c r="E52" s="87"/>
      <c r="F52" s="97"/>
      <c r="G52" s="97"/>
      <c r="H52" s="97"/>
      <c r="I52" s="97"/>
      <c r="J52" s="97"/>
      <c r="K52" s="98"/>
      <c r="L52" s="98"/>
      <c r="M52" s="96"/>
      <c r="N52" s="84"/>
    </row>
    <row r="53" spans="1:28" ht="15.75" customHeight="1" x14ac:dyDescent="0.25">
      <c r="A53" s="15"/>
      <c r="B53" s="15"/>
      <c r="C53" s="54"/>
      <c r="D53" s="47" t="s">
        <v>51</v>
      </c>
      <c r="E53" s="47"/>
      <c r="F53" s="48">
        <v>70000</v>
      </c>
      <c r="G53" s="48">
        <v>69728.36</v>
      </c>
      <c r="H53" s="48">
        <v>60000</v>
      </c>
      <c r="I53" s="48">
        <v>53481.55</v>
      </c>
      <c r="J53" s="48">
        <v>60000</v>
      </c>
      <c r="K53" s="48">
        <v>63154.53</v>
      </c>
      <c r="L53" s="48">
        <v>75000</v>
      </c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.75" customHeight="1" x14ac:dyDescent="0.25">
      <c r="A54" s="15"/>
      <c r="B54" s="15"/>
      <c r="C54" s="54"/>
      <c r="D54" s="47"/>
      <c r="E54" s="47"/>
      <c r="F54" s="48"/>
      <c r="G54" s="48"/>
      <c r="H54" s="48"/>
      <c r="I54" s="48"/>
      <c r="J54" s="48"/>
      <c r="K54" s="48"/>
      <c r="L54" s="48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85" customFormat="1" ht="19.5" thickBot="1" x14ac:dyDescent="0.35">
      <c r="A55" s="71"/>
      <c r="B55" s="71"/>
      <c r="C55" s="178" t="s">
        <v>52</v>
      </c>
      <c r="D55" s="179"/>
      <c r="E55" s="180"/>
      <c r="F55" s="82">
        <f>SUM(F53:F54)</f>
        <v>70000</v>
      </c>
      <c r="G55" s="82">
        <f>SUM(G53:G54)</f>
        <v>69728.36</v>
      </c>
      <c r="H55" s="82">
        <f t="shared" ref="H55" si="6">SUM(H53)</f>
        <v>60000</v>
      </c>
      <c r="I55" s="82">
        <v>53481.55</v>
      </c>
      <c r="J55" s="82">
        <f t="shared" ref="J55:L55" si="7">SUM(J53)</f>
        <v>60000</v>
      </c>
      <c r="K55" s="82">
        <f t="shared" si="7"/>
        <v>63154.53</v>
      </c>
      <c r="L55" s="82">
        <f t="shared" si="7"/>
        <v>75000</v>
      </c>
      <c r="M55" s="83"/>
      <c r="N55" s="84"/>
    </row>
    <row r="56" spans="1:28" ht="15.75" customHeight="1" thickBot="1" x14ac:dyDescent="0.3">
      <c r="A56" s="15"/>
      <c r="B56" s="15"/>
      <c r="C56" s="25"/>
      <c r="D56" s="25"/>
      <c r="E56" s="25"/>
      <c r="F56" s="34"/>
      <c r="G56" s="34"/>
      <c r="H56" s="34"/>
      <c r="I56" s="34"/>
      <c r="J56" s="34"/>
      <c r="K56" s="24"/>
      <c r="L56" s="2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85" customFormat="1" ht="18.75" x14ac:dyDescent="0.3">
      <c r="A57" s="71"/>
      <c r="B57" s="71"/>
      <c r="C57" s="56" t="s">
        <v>53</v>
      </c>
      <c r="D57" s="87"/>
      <c r="E57" s="87"/>
      <c r="F57" s="99"/>
      <c r="G57" s="99"/>
      <c r="H57" s="99"/>
      <c r="I57" s="99"/>
      <c r="J57" s="99"/>
      <c r="K57" s="100"/>
      <c r="L57" s="100"/>
      <c r="M57" s="96"/>
      <c r="N57" s="84"/>
      <c r="O57" s="84"/>
      <c r="P57" s="84"/>
    </row>
    <row r="58" spans="1:28" ht="15.75" customHeight="1" x14ac:dyDescent="0.25">
      <c r="A58" s="15"/>
      <c r="B58" s="15"/>
      <c r="C58" s="54"/>
      <c r="D58" s="58" t="s">
        <v>54</v>
      </c>
      <c r="E58" s="47"/>
      <c r="F58" s="48">
        <v>0</v>
      </c>
      <c r="G58" s="48">
        <v>169954.93</v>
      </c>
      <c r="H58" s="86">
        <v>0</v>
      </c>
      <c r="I58" s="48">
        <v>123398.73</v>
      </c>
      <c r="J58" s="86">
        <v>0</v>
      </c>
      <c r="K58" s="49">
        <v>1380131.3</v>
      </c>
      <c r="L58" s="49">
        <v>0</v>
      </c>
      <c r="M58" s="2"/>
      <c r="N58" s="3"/>
      <c r="O58" s="3"/>
      <c r="P58" s="3"/>
    </row>
    <row r="59" spans="1:28" ht="15.75" customHeight="1" x14ac:dyDescent="0.25">
      <c r="A59" s="15"/>
      <c r="B59" s="15"/>
      <c r="C59" s="54"/>
      <c r="D59" s="47"/>
      <c r="E59" s="47"/>
      <c r="F59" s="48"/>
      <c r="G59" s="48"/>
      <c r="H59" s="86"/>
      <c r="I59" s="48"/>
      <c r="J59" s="86"/>
      <c r="K59" s="49"/>
      <c r="L59" s="49"/>
      <c r="M59" s="2"/>
      <c r="N59" s="3"/>
      <c r="O59" s="3"/>
      <c r="P59" s="3"/>
    </row>
    <row r="60" spans="1:28" s="85" customFormat="1" ht="19.5" thickBot="1" x14ac:dyDescent="0.35">
      <c r="A60" s="71"/>
      <c r="B60" s="71"/>
      <c r="C60" s="178" t="s">
        <v>55</v>
      </c>
      <c r="D60" s="179"/>
      <c r="E60" s="180"/>
      <c r="F60" s="82">
        <v>0</v>
      </c>
      <c r="G60" s="82">
        <f>SUM(G58:G59)</f>
        <v>169954.93</v>
      </c>
      <c r="H60" s="82">
        <f t="shared" ref="H60" si="8">SUM(H58)</f>
        <v>0</v>
      </c>
      <c r="I60" s="82">
        <v>123398.73</v>
      </c>
      <c r="J60" s="82">
        <f t="shared" ref="J60:L60" si="9">SUM(J58)</f>
        <v>0</v>
      </c>
      <c r="K60" s="82">
        <f t="shared" si="9"/>
        <v>1380131.3</v>
      </c>
      <c r="L60" s="82">
        <f t="shared" si="9"/>
        <v>0</v>
      </c>
      <c r="M60" s="83"/>
      <c r="N60" s="84"/>
      <c r="O60" s="84"/>
      <c r="P60" s="101"/>
    </row>
    <row r="61" spans="1:28" ht="15.75" customHeight="1" thickBot="1" x14ac:dyDescent="0.3">
      <c r="A61" s="15"/>
      <c r="B61" s="15"/>
      <c r="C61" s="25"/>
      <c r="D61" s="25"/>
      <c r="E61" s="25"/>
      <c r="F61" s="34"/>
      <c r="G61" s="34"/>
      <c r="H61" s="34"/>
      <c r="I61" s="34"/>
      <c r="J61" s="34"/>
      <c r="K61" s="24"/>
      <c r="L61" s="24"/>
      <c r="M61" s="2"/>
      <c r="N61" s="3"/>
      <c r="O61" s="3"/>
      <c r="P61" s="7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74" customFormat="1" ht="18.75" x14ac:dyDescent="0.3">
      <c r="A62" s="71"/>
      <c r="B62" s="71"/>
      <c r="C62" s="56" t="s">
        <v>56</v>
      </c>
      <c r="D62" s="87"/>
      <c r="E62" s="87"/>
      <c r="F62" s="88"/>
      <c r="G62" s="88"/>
      <c r="H62" s="88"/>
      <c r="I62" s="88"/>
      <c r="J62" s="88"/>
      <c r="K62" s="89"/>
      <c r="L62" s="89"/>
      <c r="M62" s="72"/>
      <c r="N62" s="73"/>
      <c r="O62" s="73"/>
      <c r="P62" s="73"/>
    </row>
    <row r="63" spans="1:28" s="94" customFormat="1" ht="15.75" customHeight="1" x14ac:dyDescent="0.25">
      <c r="A63" s="92"/>
      <c r="B63" s="92"/>
      <c r="C63" s="93"/>
      <c r="D63" s="58" t="s">
        <v>57</v>
      </c>
      <c r="E63" s="58" t="s">
        <v>58</v>
      </c>
      <c r="F63" s="49">
        <v>350000</v>
      </c>
      <c r="G63" s="49">
        <v>325940.03000000003</v>
      </c>
      <c r="H63" s="63">
        <v>250000</v>
      </c>
      <c r="I63" s="49">
        <v>403319.19</v>
      </c>
      <c r="J63" s="49">
        <v>250000</v>
      </c>
      <c r="K63" s="49">
        <v>238935.52</v>
      </c>
      <c r="L63" s="49">
        <v>225000</v>
      </c>
      <c r="M63" s="2"/>
      <c r="N63" s="3"/>
      <c r="O63" s="3"/>
      <c r="P63" s="3"/>
    </row>
    <row r="64" spans="1:28" s="94" customFormat="1" ht="15.75" customHeight="1" x14ac:dyDescent="0.25">
      <c r="A64" s="92"/>
      <c r="B64" s="92"/>
      <c r="C64" s="93"/>
      <c r="D64" s="58" t="s">
        <v>59</v>
      </c>
      <c r="E64" s="58"/>
      <c r="F64" s="48">
        <v>7500</v>
      </c>
      <c r="G64" s="48">
        <v>4036.73</v>
      </c>
      <c r="H64" s="48">
        <v>7500</v>
      </c>
      <c r="I64" s="48">
        <v>3098.92</v>
      </c>
      <c r="J64" s="48">
        <v>7500</v>
      </c>
      <c r="K64" s="49">
        <v>4394.2299999999996</v>
      </c>
      <c r="L64" s="49">
        <v>7500</v>
      </c>
      <c r="M64" s="2"/>
      <c r="N64" s="3"/>
      <c r="O64" s="3"/>
      <c r="P64" s="3"/>
    </row>
    <row r="65" spans="1:28" s="94" customFormat="1" ht="15.75" customHeight="1" x14ac:dyDescent="0.25">
      <c r="A65" s="92"/>
      <c r="B65" s="92"/>
      <c r="C65" s="93"/>
      <c r="D65" s="58" t="s">
        <v>60</v>
      </c>
      <c r="E65" s="58"/>
      <c r="F65" s="48">
        <v>2000</v>
      </c>
      <c r="G65" s="48">
        <v>0</v>
      </c>
      <c r="H65" s="48">
        <v>3000</v>
      </c>
      <c r="I65" s="48">
        <v>6933.33</v>
      </c>
      <c r="J65" s="48">
        <v>3000</v>
      </c>
      <c r="K65" s="49">
        <v>2281.7199999999998</v>
      </c>
      <c r="L65" s="49">
        <v>750</v>
      </c>
      <c r="M65" s="2"/>
      <c r="N65" s="3"/>
      <c r="O65" s="3"/>
      <c r="P65" s="3"/>
    </row>
    <row r="66" spans="1:28" s="94" customFormat="1" ht="15.75" customHeight="1" x14ac:dyDescent="0.25">
      <c r="A66" s="92"/>
      <c r="B66" s="92"/>
      <c r="C66" s="93"/>
      <c r="D66" s="58" t="s">
        <v>61</v>
      </c>
      <c r="E66" s="103"/>
      <c r="F66" s="49">
        <v>225000</v>
      </c>
      <c r="G66" s="49">
        <v>192686.84</v>
      </c>
      <c r="H66" s="49">
        <v>175000</v>
      </c>
      <c r="I66" s="49">
        <v>380872.88</v>
      </c>
      <c r="J66" s="49">
        <v>145000</v>
      </c>
      <c r="K66" s="49">
        <v>136948.09</v>
      </c>
      <c r="L66" s="49">
        <v>40000</v>
      </c>
      <c r="M66" s="2"/>
      <c r="N66" s="3"/>
      <c r="O66" s="3"/>
      <c r="P66" s="3"/>
    </row>
    <row r="67" spans="1:28" s="94" customFormat="1" ht="15.75" customHeight="1" x14ac:dyDescent="0.25">
      <c r="A67" s="92"/>
      <c r="B67" s="92"/>
      <c r="C67" s="93"/>
      <c r="D67" s="58"/>
      <c r="E67" s="103" t="s">
        <v>62</v>
      </c>
      <c r="F67" s="49">
        <v>750</v>
      </c>
      <c r="G67" s="49">
        <v>692.6</v>
      </c>
      <c r="H67" s="49">
        <v>0</v>
      </c>
      <c r="I67" s="49">
        <v>570</v>
      </c>
      <c r="J67" s="49">
        <v>35000</v>
      </c>
      <c r="K67" s="49">
        <v>23132.42</v>
      </c>
      <c r="L67" s="49">
        <v>0</v>
      </c>
      <c r="M67" s="2"/>
      <c r="N67" s="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94" customFormat="1" ht="15.75" customHeight="1" x14ac:dyDescent="0.25">
      <c r="A68" s="92"/>
      <c r="B68" s="92"/>
      <c r="C68" s="93"/>
      <c r="D68" s="58"/>
      <c r="E68" s="103" t="s">
        <v>63</v>
      </c>
      <c r="F68" s="49">
        <v>0</v>
      </c>
      <c r="G68" s="49">
        <v>0</v>
      </c>
      <c r="H68" s="49">
        <v>0</v>
      </c>
      <c r="I68" s="49">
        <v>190</v>
      </c>
      <c r="J68" s="49">
        <v>10000</v>
      </c>
      <c r="K68" s="49">
        <v>6201</v>
      </c>
      <c r="L68" s="49">
        <v>0</v>
      </c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94" customFormat="1" ht="15.75" customHeight="1" x14ac:dyDescent="0.25">
      <c r="A69" s="92"/>
      <c r="B69" s="92"/>
      <c r="C69" s="93"/>
      <c r="D69" s="58" t="s">
        <v>64</v>
      </c>
      <c r="E69" s="58"/>
      <c r="F69" s="48">
        <v>7500</v>
      </c>
      <c r="G69" s="48">
        <v>6122.19</v>
      </c>
      <c r="H69" s="48">
        <v>6500</v>
      </c>
      <c r="I69" s="48">
        <v>8428.27</v>
      </c>
      <c r="J69" s="48">
        <v>6500</v>
      </c>
      <c r="K69" s="49">
        <v>6039.5</v>
      </c>
      <c r="L69" s="49">
        <v>10000</v>
      </c>
      <c r="M69" s="2"/>
      <c r="N69" s="3"/>
      <c r="O69" s="3"/>
      <c r="P69" s="3"/>
    </row>
    <row r="70" spans="1:28" s="94" customFormat="1" ht="15.75" customHeight="1" x14ac:dyDescent="0.25">
      <c r="A70" s="92"/>
      <c r="B70" s="92"/>
      <c r="C70" s="93"/>
      <c r="D70" s="58" t="s">
        <v>65</v>
      </c>
      <c r="E70" s="104"/>
      <c r="F70" s="49">
        <v>1000</v>
      </c>
      <c r="G70" s="49">
        <v>701</v>
      </c>
      <c r="H70" s="49">
        <v>10000</v>
      </c>
      <c r="I70" s="49">
        <v>6666.66</v>
      </c>
      <c r="J70" s="49">
        <v>10000</v>
      </c>
      <c r="K70" s="48">
        <v>1065</v>
      </c>
      <c r="L70" s="48">
        <v>5000</v>
      </c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94" customFormat="1" ht="15.75" customHeight="1" x14ac:dyDescent="0.25">
      <c r="A71" s="92"/>
      <c r="B71" s="92"/>
      <c r="C71" s="93"/>
      <c r="D71" s="58" t="s">
        <v>66</v>
      </c>
      <c r="E71" s="58"/>
      <c r="F71" s="48">
        <v>40000</v>
      </c>
      <c r="G71" s="48">
        <v>22289.95</v>
      </c>
      <c r="H71" s="48">
        <v>40000</v>
      </c>
      <c r="I71" s="48">
        <v>32780.239999999998</v>
      </c>
      <c r="J71" s="48">
        <v>75000</v>
      </c>
      <c r="K71" s="49">
        <v>76773.899999999994</v>
      </c>
      <c r="L71" s="49">
        <v>75000</v>
      </c>
      <c r="M71" s="2"/>
      <c r="N71" s="3"/>
      <c r="O71" s="3"/>
      <c r="P71" s="3"/>
    </row>
    <row r="72" spans="1:28" s="94" customFormat="1" ht="15.75" customHeight="1" x14ac:dyDescent="0.25">
      <c r="A72" s="92"/>
      <c r="B72" s="92"/>
      <c r="C72" s="93"/>
      <c r="D72" s="58" t="s">
        <v>67</v>
      </c>
      <c r="E72" s="58" t="s">
        <v>68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9">
        <v>68</v>
      </c>
      <c r="L72" s="49">
        <v>750</v>
      </c>
      <c r="M72" s="2"/>
      <c r="N72" s="3"/>
    </row>
    <row r="73" spans="1:28" s="94" customFormat="1" ht="15.75" customHeight="1" x14ac:dyDescent="0.25">
      <c r="A73" s="92"/>
      <c r="B73" s="92"/>
      <c r="C73" s="93"/>
      <c r="D73" s="58" t="s">
        <v>69</v>
      </c>
      <c r="E73" s="58"/>
      <c r="F73" s="48">
        <v>10000</v>
      </c>
      <c r="G73" s="48">
        <v>0</v>
      </c>
      <c r="H73" s="48">
        <v>7500</v>
      </c>
      <c r="I73" s="48">
        <v>7500</v>
      </c>
      <c r="J73" s="48">
        <v>7500</v>
      </c>
      <c r="K73" s="49">
        <v>394.5</v>
      </c>
      <c r="L73" s="49">
        <v>0</v>
      </c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94" customFormat="1" ht="15.75" customHeight="1" x14ac:dyDescent="0.25">
      <c r="A74" s="92"/>
      <c r="B74" s="92"/>
      <c r="C74" s="93"/>
      <c r="D74" s="58" t="s">
        <v>70</v>
      </c>
      <c r="E74" s="58"/>
      <c r="F74" s="48">
        <v>500</v>
      </c>
      <c r="G74" s="48">
        <v>0</v>
      </c>
      <c r="H74" s="48">
        <v>500</v>
      </c>
      <c r="I74" s="48">
        <v>52</v>
      </c>
      <c r="J74" s="48">
        <v>500</v>
      </c>
      <c r="K74" s="49">
        <v>381</v>
      </c>
      <c r="L74" s="49">
        <v>0</v>
      </c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94" customFormat="1" ht="48" customHeight="1" x14ac:dyDescent="0.25">
      <c r="A75" s="92"/>
      <c r="B75" s="92"/>
      <c r="C75" s="93"/>
      <c r="D75" s="175" t="s">
        <v>71</v>
      </c>
      <c r="E75" s="175"/>
      <c r="F75" s="49">
        <v>35000</v>
      </c>
      <c r="G75" s="49">
        <v>1800</v>
      </c>
      <c r="H75" s="49">
        <v>35000</v>
      </c>
      <c r="I75" s="49">
        <v>16826.28</v>
      </c>
      <c r="J75" s="49">
        <v>35000</v>
      </c>
      <c r="K75" s="49">
        <v>10100</v>
      </c>
      <c r="L75" s="49">
        <v>0</v>
      </c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94" customFormat="1" ht="15.75" customHeight="1" x14ac:dyDescent="0.25">
      <c r="A76" s="92"/>
      <c r="B76" s="92"/>
      <c r="C76" s="93"/>
      <c r="D76" s="58" t="s">
        <v>72</v>
      </c>
      <c r="E76" s="58"/>
      <c r="F76" s="63">
        <v>20000</v>
      </c>
      <c r="G76" s="63">
        <v>0</v>
      </c>
      <c r="H76" s="49">
        <v>15000</v>
      </c>
      <c r="I76" s="63">
        <v>15000</v>
      </c>
      <c r="J76" s="49">
        <v>15000</v>
      </c>
      <c r="K76" s="49">
        <v>12296</v>
      </c>
      <c r="L76" s="49">
        <v>7500</v>
      </c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94" customFormat="1" ht="15.75" customHeight="1" x14ac:dyDescent="0.25">
      <c r="A77" s="92"/>
      <c r="B77" s="92"/>
      <c r="C77" s="95"/>
      <c r="D77" s="60"/>
      <c r="E77" s="60"/>
      <c r="F77" s="102"/>
      <c r="G77" s="102"/>
      <c r="H77" s="62"/>
      <c r="I77" s="102"/>
      <c r="J77" s="62"/>
      <c r="K77" s="62"/>
      <c r="L77" s="6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85" customFormat="1" ht="19.5" thickBot="1" x14ac:dyDescent="0.35">
      <c r="A78" s="71"/>
      <c r="B78" s="71"/>
      <c r="C78" s="178" t="s">
        <v>73</v>
      </c>
      <c r="D78" s="179"/>
      <c r="E78" s="180"/>
      <c r="F78" s="82">
        <f>SUM(F63:F77)</f>
        <v>699250</v>
      </c>
      <c r="G78" s="82">
        <f>SUM(G63:G77)</f>
        <v>554269.33999999985</v>
      </c>
      <c r="H78" s="82">
        <f>SUM(H63:H76)</f>
        <v>550000</v>
      </c>
      <c r="I78" s="82">
        <f>SUM(I63:I76)</f>
        <v>882237.77000000014</v>
      </c>
      <c r="J78" s="82">
        <f>SUM(J63:J76)</f>
        <v>600000</v>
      </c>
      <c r="K78" s="82">
        <f>SUM(K63:K76)</f>
        <v>519010.88</v>
      </c>
      <c r="L78" s="82">
        <f>SUM(L63:L76)</f>
        <v>371500</v>
      </c>
      <c r="M78" s="83"/>
      <c r="N78" s="84"/>
    </row>
    <row r="79" spans="1:28" ht="16.5" thickBot="1" x14ac:dyDescent="0.3">
      <c r="A79" s="15"/>
      <c r="B79" s="15"/>
      <c r="C79" s="25"/>
      <c r="D79" s="25"/>
      <c r="E79" s="25"/>
      <c r="F79" s="34"/>
      <c r="G79" s="34"/>
      <c r="H79" s="34"/>
      <c r="I79" s="34"/>
      <c r="J79" s="34"/>
      <c r="K79" s="24"/>
      <c r="L79" s="24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74" customFormat="1" ht="18.75" x14ac:dyDescent="0.3">
      <c r="A80" s="71"/>
      <c r="B80" s="71"/>
      <c r="C80" s="56" t="s">
        <v>74</v>
      </c>
      <c r="D80" s="87"/>
      <c r="E80" s="87"/>
      <c r="F80" s="88"/>
      <c r="G80" s="88"/>
      <c r="H80" s="88"/>
      <c r="I80" s="88"/>
      <c r="J80" s="88"/>
      <c r="K80" s="89"/>
      <c r="L80" s="89"/>
      <c r="M80" s="72"/>
      <c r="N80" s="73"/>
    </row>
    <row r="81" spans="1:28" s="94" customFormat="1" ht="15.75" customHeight="1" x14ac:dyDescent="0.25">
      <c r="A81" s="92"/>
      <c r="B81" s="92"/>
      <c r="C81" s="93"/>
      <c r="D81" s="58" t="s">
        <v>75</v>
      </c>
      <c r="E81" s="58"/>
      <c r="F81" s="86"/>
      <c r="G81" s="86"/>
      <c r="H81" s="86"/>
      <c r="I81" s="86"/>
      <c r="J81" s="86"/>
      <c r="K81" s="86"/>
      <c r="L81" s="86"/>
      <c r="M81" s="2"/>
      <c r="N81" s="3"/>
    </row>
    <row r="82" spans="1:28" s="94" customFormat="1" ht="15.75" customHeight="1" x14ac:dyDescent="0.25">
      <c r="A82" s="92"/>
      <c r="B82" s="92"/>
      <c r="C82" s="93"/>
      <c r="D82" s="58"/>
      <c r="E82" s="58" t="s">
        <v>76</v>
      </c>
      <c r="F82" s="106">
        <v>55000</v>
      </c>
      <c r="G82" s="165">
        <v>27500</v>
      </c>
      <c r="H82" s="106">
        <v>55000</v>
      </c>
      <c r="I82" s="106">
        <v>39000</v>
      </c>
      <c r="J82" s="106">
        <v>55000</v>
      </c>
      <c r="K82" s="106">
        <v>49760</v>
      </c>
      <c r="L82" s="48">
        <v>65000</v>
      </c>
      <c r="M82" s="2"/>
      <c r="N82" s="3"/>
    </row>
    <row r="83" spans="1:28" s="94" customFormat="1" ht="15.75" customHeight="1" x14ac:dyDescent="0.25">
      <c r="A83" s="92"/>
      <c r="B83" s="92"/>
      <c r="C83" s="93"/>
      <c r="D83" s="58"/>
      <c r="E83" s="58" t="s">
        <v>77</v>
      </c>
      <c r="F83" s="106">
        <v>10000</v>
      </c>
      <c r="G83" s="106">
        <v>7000</v>
      </c>
      <c r="H83" s="106">
        <v>10000</v>
      </c>
      <c r="I83" s="106">
        <v>0</v>
      </c>
      <c r="J83" s="106">
        <v>10000</v>
      </c>
      <c r="K83" s="106">
        <v>7351</v>
      </c>
      <c r="L83" s="48">
        <v>12000</v>
      </c>
      <c r="M83" s="2"/>
      <c r="N83" s="3"/>
    </row>
    <row r="84" spans="1:28" s="94" customFormat="1" ht="15.75" customHeight="1" x14ac:dyDescent="0.25">
      <c r="A84" s="92"/>
      <c r="B84" s="92"/>
      <c r="C84" s="93"/>
      <c r="D84" s="58"/>
      <c r="E84" s="58" t="s">
        <v>78</v>
      </c>
      <c r="F84" s="48">
        <v>10000</v>
      </c>
      <c r="G84" s="48">
        <v>34176</v>
      </c>
      <c r="H84" s="48">
        <v>10000</v>
      </c>
      <c r="I84" s="48">
        <v>11936.95</v>
      </c>
      <c r="J84" s="48">
        <v>10000</v>
      </c>
      <c r="K84" s="48">
        <v>20163.330000000002</v>
      </c>
      <c r="L84" s="48">
        <v>30000</v>
      </c>
      <c r="M84" s="2"/>
      <c r="N84" s="3"/>
    </row>
    <row r="85" spans="1:28" ht="15.75" customHeight="1" x14ac:dyDescent="0.25">
      <c r="A85" s="15"/>
      <c r="B85" s="15"/>
      <c r="C85" s="54"/>
      <c r="D85" s="47" t="s">
        <v>79</v>
      </c>
      <c r="E85" s="47"/>
      <c r="F85" s="50">
        <f>SUM(F82:F84)</f>
        <v>75000</v>
      </c>
      <c r="G85" s="166">
        <f>SUM(G82:G84)</f>
        <v>68676</v>
      </c>
      <c r="H85" s="50">
        <f t="shared" ref="H85" si="10">SUM(H82:H84)</f>
        <v>75000</v>
      </c>
      <c r="I85" s="50">
        <f>SUM(I82:I84)</f>
        <v>50936.95</v>
      </c>
      <c r="J85" s="50">
        <f t="shared" ref="J85:L85" si="11">SUM(J82:J84)</f>
        <v>75000</v>
      </c>
      <c r="K85" s="50">
        <f t="shared" si="11"/>
        <v>77274.33</v>
      </c>
      <c r="L85" s="50">
        <f t="shared" si="11"/>
        <v>107000</v>
      </c>
      <c r="M85" s="8"/>
      <c r="N85" s="3"/>
    </row>
    <row r="86" spans="1:28" ht="15.75" customHeight="1" x14ac:dyDescent="0.25">
      <c r="A86" s="15"/>
      <c r="B86" s="15"/>
      <c r="C86" s="54"/>
      <c r="D86" s="47"/>
      <c r="E86" s="47"/>
      <c r="F86" s="50"/>
      <c r="G86" s="50"/>
      <c r="H86" s="50"/>
      <c r="I86" s="50"/>
      <c r="J86" s="50"/>
      <c r="K86" s="50"/>
      <c r="L86" s="50"/>
      <c r="M86" s="8"/>
      <c r="N86" s="3"/>
    </row>
    <row r="87" spans="1:28" s="94" customFormat="1" ht="15.75" customHeight="1" x14ac:dyDescent="0.25">
      <c r="A87" s="92"/>
      <c r="B87" s="92"/>
      <c r="C87" s="93"/>
      <c r="D87" s="58" t="s">
        <v>80</v>
      </c>
      <c r="E87" s="58"/>
      <c r="F87" s="48"/>
      <c r="G87" s="48"/>
      <c r="H87" s="48"/>
      <c r="I87" s="48"/>
      <c r="J87" s="48"/>
      <c r="K87" s="48"/>
      <c r="L87" s="48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94" customFormat="1" ht="15.75" customHeight="1" x14ac:dyDescent="0.25">
      <c r="A88" s="92"/>
      <c r="B88" s="92"/>
      <c r="C88" s="93"/>
      <c r="D88" s="58"/>
      <c r="E88" s="58" t="s">
        <v>81</v>
      </c>
      <c r="F88" s="48">
        <v>20000</v>
      </c>
      <c r="G88" s="48">
        <v>7000</v>
      </c>
      <c r="H88" s="48">
        <v>20000</v>
      </c>
      <c r="I88" s="48">
        <v>13236.7</v>
      </c>
      <c r="J88" s="48">
        <v>20000</v>
      </c>
      <c r="K88" s="48">
        <v>16000</v>
      </c>
      <c r="L88" s="49">
        <v>30000</v>
      </c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94" customFormat="1" ht="15.75" customHeight="1" x14ac:dyDescent="0.25">
      <c r="A89" s="92"/>
      <c r="B89" s="92"/>
      <c r="C89" s="93"/>
      <c r="D89" s="58"/>
      <c r="E89" s="58" t="s">
        <v>82</v>
      </c>
      <c r="F89" s="48">
        <v>7500</v>
      </c>
      <c r="G89" s="48">
        <v>7301.3</v>
      </c>
      <c r="H89" s="48">
        <v>7500</v>
      </c>
      <c r="I89" s="48">
        <v>2090.96</v>
      </c>
      <c r="J89" s="48">
        <v>8000</v>
      </c>
      <c r="K89" s="49">
        <v>8351.2999999999993</v>
      </c>
      <c r="L89" s="49">
        <v>8000</v>
      </c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94" customFormat="1" ht="15.75" customHeight="1" x14ac:dyDescent="0.25">
      <c r="A90" s="92"/>
      <c r="B90" s="92"/>
      <c r="C90" s="93"/>
      <c r="D90" s="58"/>
      <c r="E90" s="58" t="s">
        <v>83</v>
      </c>
      <c r="F90" s="48">
        <v>15000</v>
      </c>
      <c r="G90" s="48">
        <v>18385.16</v>
      </c>
      <c r="H90" s="48">
        <v>7000</v>
      </c>
      <c r="I90" s="48">
        <v>2929.14</v>
      </c>
      <c r="J90" s="48">
        <v>7000</v>
      </c>
      <c r="K90" s="49">
        <v>5686.79</v>
      </c>
      <c r="L90" s="49">
        <v>12000</v>
      </c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94" customFormat="1" ht="15.75" customHeight="1" x14ac:dyDescent="0.25">
      <c r="A91" s="92"/>
      <c r="B91" s="92"/>
      <c r="C91" s="93"/>
      <c r="D91" s="58"/>
      <c r="E91" s="58" t="s">
        <v>84</v>
      </c>
      <c r="F91" s="48">
        <v>1500</v>
      </c>
      <c r="G91" s="48">
        <v>0</v>
      </c>
      <c r="H91" s="48">
        <v>1500</v>
      </c>
      <c r="I91" s="48">
        <v>236.7</v>
      </c>
      <c r="J91" s="48">
        <v>1500</v>
      </c>
      <c r="K91" s="49">
        <v>700</v>
      </c>
      <c r="L91" s="107">
        <v>0</v>
      </c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94" customFormat="1" ht="15.75" customHeight="1" x14ac:dyDescent="0.25">
      <c r="A92" s="92"/>
      <c r="B92" s="92"/>
      <c r="C92" s="93"/>
      <c r="D92" s="58"/>
      <c r="E92" s="58" t="s">
        <v>85</v>
      </c>
      <c r="F92" s="48">
        <v>500</v>
      </c>
      <c r="G92" s="48">
        <v>729</v>
      </c>
      <c r="H92" s="48">
        <v>0</v>
      </c>
      <c r="I92" s="48">
        <v>0</v>
      </c>
      <c r="J92" s="48">
        <v>0</v>
      </c>
      <c r="K92" s="49"/>
      <c r="L92" s="107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.75" customHeight="1" x14ac:dyDescent="0.25">
      <c r="A93" s="15"/>
      <c r="B93" s="15"/>
      <c r="C93" s="54"/>
      <c r="D93" s="47" t="s">
        <v>86</v>
      </c>
      <c r="E93" s="47"/>
      <c r="F93" s="50">
        <f>SUM(F88:F92)</f>
        <v>44500</v>
      </c>
      <c r="G93" s="50">
        <f>SUM(G88:G92)</f>
        <v>33415.46</v>
      </c>
      <c r="H93" s="50">
        <f>SUM(H88:H92)</f>
        <v>36000</v>
      </c>
      <c r="I93" s="50">
        <f>SUM(I88:I92)</f>
        <v>18493.5</v>
      </c>
      <c r="J93" s="50">
        <f>SUM(J88:J92)</f>
        <v>36500</v>
      </c>
      <c r="K93" s="50">
        <f>SUM(K88:K91)</f>
        <v>30738.09</v>
      </c>
      <c r="L93" s="50">
        <f>SUM(L88:L91)</f>
        <v>50000</v>
      </c>
      <c r="M93" s="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.75" customHeight="1" x14ac:dyDescent="0.25">
      <c r="A94" s="15"/>
      <c r="B94" s="15"/>
      <c r="C94" s="54"/>
      <c r="D94" s="47"/>
      <c r="E94" s="47"/>
      <c r="F94" s="50"/>
      <c r="G94" s="50"/>
      <c r="H94" s="50"/>
      <c r="I94" s="50"/>
      <c r="J94" s="50"/>
      <c r="K94" s="50"/>
      <c r="L94" s="50"/>
      <c r="M94" s="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.75" customHeight="1" x14ac:dyDescent="0.25">
      <c r="A95" s="15"/>
      <c r="B95" s="15"/>
      <c r="C95" s="54"/>
      <c r="D95" s="174" t="s">
        <v>87</v>
      </c>
      <c r="E95" s="47"/>
      <c r="F95" s="50">
        <v>75000</v>
      </c>
      <c r="G95" s="50">
        <v>44728</v>
      </c>
      <c r="H95" s="50">
        <v>75000</v>
      </c>
      <c r="I95" s="50">
        <v>10652.66</v>
      </c>
      <c r="J95" s="50">
        <v>175000</v>
      </c>
      <c r="K95" s="50">
        <v>16775</v>
      </c>
      <c r="L95" s="50">
        <v>175000</v>
      </c>
      <c r="M95" s="9"/>
      <c r="N95" s="3"/>
      <c r="O95" s="3"/>
      <c r="P95" s="3"/>
      <c r="Q95" s="3"/>
    </row>
    <row r="96" spans="1:28" ht="15.75" customHeight="1" x14ac:dyDescent="0.25">
      <c r="A96" s="15"/>
      <c r="B96" s="15"/>
      <c r="C96" s="54"/>
      <c r="D96" s="47" t="s">
        <v>88</v>
      </c>
      <c r="E96" s="47"/>
      <c r="F96" s="50">
        <v>0</v>
      </c>
      <c r="G96" s="50">
        <v>0</v>
      </c>
      <c r="H96" s="50">
        <v>4000</v>
      </c>
      <c r="I96" s="50">
        <v>0</v>
      </c>
      <c r="J96" s="50">
        <v>4000</v>
      </c>
      <c r="K96" s="50">
        <v>0</v>
      </c>
      <c r="L96" s="50">
        <v>4000</v>
      </c>
      <c r="M96" s="9"/>
      <c r="N96" s="3"/>
      <c r="O96" s="3"/>
      <c r="P96" s="3"/>
      <c r="Q96" s="3"/>
    </row>
    <row r="97" spans="1:28" ht="15.75" customHeight="1" x14ac:dyDescent="0.25">
      <c r="A97" s="15"/>
      <c r="B97" s="15"/>
      <c r="C97" s="54"/>
      <c r="D97" s="47"/>
      <c r="E97" s="47"/>
      <c r="F97" s="50"/>
      <c r="G97" s="50"/>
      <c r="H97" s="50"/>
      <c r="I97" s="50"/>
      <c r="J97" s="50"/>
      <c r="K97" s="50"/>
      <c r="L97" s="50"/>
      <c r="M97" s="9"/>
      <c r="N97" s="3"/>
      <c r="O97" s="3"/>
      <c r="P97" s="3"/>
      <c r="Q97" s="3"/>
    </row>
    <row r="98" spans="1:28" s="94" customFormat="1" ht="15.75" customHeight="1" x14ac:dyDescent="0.25">
      <c r="A98" s="92"/>
      <c r="B98" s="92"/>
      <c r="C98" s="93"/>
      <c r="D98" s="58" t="s">
        <v>89</v>
      </c>
      <c r="E98" s="58" t="s">
        <v>90</v>
      </c>
      <c r="F98" s="50"/>
      <c r="G98" s="50"/>
      <c r="H98" s="50"/>
      <c r="I98" s="50"/>
      <c r="J98" s="50"/>
      <c r="K98" s="50"/>
      <c r="L98" s="50"/>
      <c r="M98" s="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94" customFormat="1" ht="15.75" customHeight="1" x14ac:dyDescent="0.25">
      <c r="A99" s="92"/>
      <c r="B99" s="92"/>
      <c r="C99" s="93"/>
      <c r="D99" s="58"/>
      <c r="E99" s="58" t="s">
        <v>91</v>
      </c>
      <c r="F99" s="48">
        <v>10000</v>
      </c>
      <c r="G99" s="48">
        <v>21</v>
      </c>
      <c r="H99" s="48">
        <v>13000</v>
      </c>
      <c r="I99" s="48">
        <v>15000</v>
      </c>
      <c r="J99" s="48">
        <v>15000</v>
      </c>
      <c r="K99" s="49">
        <v>11606.5</v>
      </c>
      <c r="L99" s="49">
        <v>5000</v>
      </c>
      <c r="M99" s="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94" customFormat="1" ht="15.75" customHeight="1" x14ac:dyDescent="0.25">
      <c r="A100" s="92"/>
      <c r="B100" s="92"/>
      <c r="C100" s="93"/>
      <c r="D100" s="58"/>
      <c r="E100" s="58" t="s">
        <v>92</v>
      </c>
      <c r="F100" s="48">
        <v>50000</v>
      </c>
      <c r="G100" s="48">
        <v>50717.5</v>
      </c>
      <c r="H100" s="48">
        <v>35000</v>
      </c>
      <c r="I100" s="48">
        <v>31000</v>
      </c>
      <c r="J100" s="48">
        <v>50000</v>
      </c>
      <c r="K100" s="49">
        <v>44552</v>
      </c>
      <c r="L100" s="49">
        <v>40000</v>
      </c>
      <c r="M100" s="2"/>
      <c r="N100" s="3"/>
      <c r="O100" s="3"/>
      <c r="P100" s="3"/>
      <c r="Q100" s="3"/>
    </row>
    <row r="101" spans="1:28" s="94" customFormat="1" ht="15.75" customHeight="1" x14ac:dyDescent="0.25">
      <c r="A101" s="92"/>
      <c r="B101" s="92"/>
      <c r="C101" s="93"/>
      <c r="D101" s="58"/>
      <c r="E101" s="58" t="s">
        <v>93</v>
      </c>
      <c r="F101" s="48">
        <v>5000</v>
      </c>
      <c r="G101" s="48">
        <v>4533.8</v>
      </c>
      <c r="H101" s="48">
        <v>10000</v>
      </c>
      <c r="I101" s="48">
        <v>0</v>
      </c>
      <c r="J101" s="48">
        <v>15000</v>
      </c>
      <c r="K101" s="49">
        <v>18869</v>
      </c>
      <c r="L101" s="49">
        <v>20000</v>
      </c>
      <c r="M101" s="2"/>
      <c r="N101" s="3"/>
      <c r="O101" s="3"/>
      <c r="P101" s="3"/>
      <c r="Q101" s="3"/>
    </row>
    <row r="102" spans="1:28" s="94" customFormat="1" ht="15.75" customHeight="1" x14ac:dyDescent="0.25">
      <c r="A102" s="92"/>
      <c r="B102" s="92"/>
      <c r="C102" s="93"/>
      <c r="D102" s="58"/>
      <c r="E102" s="58" t="s">
        <v>94</v>
      </c>
      <c r="F102" s="48">
        <v>35000</v>
      </c>
      <c r="G102" s="48">
        <v>34920</v>
      </c>
      <c r="H102" s="48">
        <v>30000</v>
      </c>
      <c r="I102" s="48">
        <v>21495.68</v>
      </c>
      <c r="J102" s="48">
        <v>35000</v>
      </c>
      <c r="K102" s="49">
        <v>23455</v>
      </c>
      <c r="L102" s="49">
        <v>37000</v>
      </c>
      <c r="M102" s="2"/>
      <c r="N102" s="3"/>
      <c r="O102" s="3"/>
      <c r="P102" s="3"/>
      <c r="Q102" s="3"/>
    </row>
    <row r="103" spans="1:28" ht="15.75" customHeight="1" x14ac:dyDescent="0.25">
      <c r="A103" s="15"/>
      <c r="B103" s="15"/>
      <c r="C103" s="54"/>
      <c r="D103" s="47" t="s">
        <v>95</v>
      </c>
      <c r="E103" s="47"/>
      <c r="F103" s="50">
        <f>SUM(F99:F102)</f>
        <v>100000</v>
      </c>
      <c r="G103" s="50">
        <f>SUM(G99:G102)</f>
        <v>90192.3</v>
      </c>
      <c r="H103" s="50">
        <f t="shared" ref="H103" si="12">SUM(H99:H102)</f>
        <v>88000</v>
      </c>
      <c r="I103" s="50">
        <f>SUM(I99:I102)</f>
        <v>67495.679999999993</v>
      </c>
      <c r="J103" s="50">
        <f t="shared" ref="J103:L103" si="13">SUM(J99:J102)</f>
        <v>115000</v>
      </c>
      <c r="K103" s="50">
        <f t="shared" si="13"/>
        <v>98482.5</v>
      </c>
      <c r="L103" s="50">
        <f t="shared" si="13"/>
        <v>102000</v>
      </c>
      <c r="M103" s="9"/>
      <c r="N103" s="3"/>
      <c r="O103" s="3"/>
      <c r="P103" s="3"/>
      <c r="Q103" s="3"/>
    </row>
    <row r="104" spans="1:28" ht="15.75" customHeight="1" x14ac:dyDescent="0.25">
      <c r="A104" s="15"/>
      <c r="B104" s="15"/>
      <c r="C104" s="54"/>
      <c r="D104" s="47"/>
      <c r="E104" s="47"/>
      <c r="F104" s="50"/>
      <c r="G104" s="50"/>
      <c r="H104" s="50"/>
      <c r="I104" s="50"/>
      <c r="J104" s="50"/>
      <c r="K104" s="50"/>
      <c r="L104" s="50"/>
      <c r="M104" s="9"/>
      <c r="N104" s="3"/>
      <c r="O104" s="3"/>
      <c r="P104" s="3"/>
      <c r="Q104" s="3"/>
    </row>
    <row r="105" spans="1:28" s="94" customFormat="1" ht="15.75" customHeight="1" x14ac:dyDescent="0.25">
      <c r="A105" s="92"/>
      <c r="B105" s="92"/>
      <c r="C105" s="93"/>
      <c r="D105" s="58" t="s">
        <v>96</v>
      </c>
      <c r="E105" s="58" t="s">
        <v>97</v>
      </c>
      <c r="F105" s="50"/>
      <c r="G105" s="50"/>
      <c r="H105" s="50"/>
      <c r="I105" s="50"/>
      <c r="J105" s="50"/>
      <c r="K105" s="50"/>
      <c r="L105" s="50"/>
      <c r="M105" s="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94" customFormat="1" ht="15.75" customHeight="1" x14ac:dyDescent="0.25">
      <c r="A106" s="92"/>
      <c r="B106" s="92"/>
      <c r="C106" s="93"/>
      <c r="D106" s="58"/>
      <c r="E106" s="58" t="s">
        <v>98</v>
      </c>
      <c r="F106" s="63">
        <v>5000</v>
      </c>
      <c r="G106" s="63">
        <v>0</v>
      </c>
      <c r="H106" s="63">
        <v>5000</v>
      </c>
      <c r="I106" s="63">
        <v>20427.16</v>
      </c>
      <c r="J106" s="63">
        <v>0</v>
      </c>
      <c r="K106" s="63">
        <v>0</v>
      </c>
      <c r="L106" s="63">
        <v>0</v>
      </c>
      <c r="M106" s="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94" customFormat="1" ht="15.75" customHeight="1" x14ac:dyDescent="0.25">
      <c r="A107" s="92"/>
      <c r="B107" s="92"/>
      <c r="C107" s="93"/>
      <c r="D107" s="58"/>
      <c r="E107" s="58" t="s">
        <v>99</v>
      </c>
      <c r="F107" s="48">
        <v>30000</v>
      </c>
      <c r="G107" s="48">
        <v>16750</v>
      </c>
      <c r="H107" s="48">
        <v>30000</v>
      </c>
      <c r="I107" s="48">
        <v>16000</v>
      </c>
      <c r="J107" s="48">
        <v>35000</v>
      </c>
      <c r="K107" s="49">
        <v>10500</v>
      </c>
      <c r="L107" s="49">
        <v>30000</v>
      </c>
      <c r="M107" s="2"/>
      <c r="N107" s="3"/>
      <c r="O107" s="3"/>
      <c r="P107" s="3"/>
      <c r="Q107" s="3"/>
    </row>
    <row r="108" spans="1:28" s="94" customFormat="1" ht="15.75" customHeight="1" x14ac:dyDescent="0.25">
      <c r="A108" s="92"/>
      <c r="B108" s="92"/>
      <c r="C108" s="93"/>
      <c r="D108" s="58"/>
      <c r="E108" s="58" t="s">
        <v>100</v>
      </c>
      <c r="F108" s="48">
        <v>20000</v>
      </c>
      <c r="G108" s="48">
        <v>29002</v>
      </c>
      <c r="H108" s="48">
        <v>20000</v>
      </c>
      <c r="I108" s="48">
        <v>26235</v>
      </c>
      <c r="J108" s="48">
        <v>35000</v>
      </c>
      <c r="K108" s="49">
        <v>23815</v>
      </c>
      <c r="L108" s="107">
        <v>35000</v>
      </c>
      <c r="M108" s="2"/>
      <c r="N108" s="3"/>
      <c r="O108" s="3"/>
      <c r="P108" s="3"/>
      <c r="Q108" s="3"/>
    </row>
    <row r="109" spans="1:28" s="94" customFormat="1" ht="15.75" customHeight="1" x14ac:dyDescent="0.25">
      <c r="A109" s="92"/>
      <c r="B109" s="92"/>
      <c r="C109" s="93"/>
      <c r="D109" s="58"/>
      <c r="E109" s="58" t="s">
        <v>101</v>
      </c>
      <c r="F109" s="48">
        <v>10000</v>
      </c>
      <c r="G109" s="48">
        <v>0</v>
      </c>
      <c r="H109" s="48">
        <v>10000</v>
      </c>
      <c r="I109" s="48">
        <v>33765</v>
      </c>
      <c r="J109" s="48">
        <v>25000</v>
      </c>
      <c r="K109" s="49">
        <v>28613.5</v>
      </c>
      <c r="L109" s="107">
        <v>25000</v>
      </c>
      <c r="M109" s="2"/>
      <c r="N109" s="3"/>
      <c r="O109" s="3"/>
      <c r="P109" s="3"/>
      <c r="Q109" s="3"/>
    </row>
    <row r="110" spans="1:28" s="94" customFormat="1" ht="15.75" customHeight="1" x14ac:dyDescent="0.25">
      <c r="A110" s="92"/>
      <c r="B110" s="92"/>
      <c r="C110" s="93"/>
      <c r="D110" s="58"/>
      <c r="E110" s="58" t="s">
        <v>102</v>
      </c>
      <c r="F110" s="48">
        <v>20000</v>
      </c>
      <c r="G110" s="48">
        <v>31623.74</v>
      </c>
      <c r="H110" s="48">
        <v>20000</v>
      </c>
      <c r="I110" s="48">
        <v>19608.03</v>
      </c>
      <c r="J110" s="48">
        <v>20000</v>
      </c>
      <c r="K110" s="49">
        <v>11861.15</v>
      </c>
      <c r="L110" s="107">
        <v>20000</v>
      </c>
      <c r="M110" s="2"/>
      <c r="N110" s="3"/>
      <c r="O110" s="3"/>
      <c r="P110" s="3"/>
      <c r="Q110" s="3"/>
    </row>
    <row r="111" spans="1:28" ht="15.75" customHeight="1" x14ac:dyDescent="0.25">
      <c r="A111" s="15"/>
      <c r="B111" s="15"/>
      <c r="C111" s="54"/>
      <c r="D111" s="47" t="s">
        <v>103</v>
      </c>
      <c r="E111" s="47"/>
      <c r="F111" s="50">
        <f>SUM(F106:F110)</f>
        <v>85000</v>
      </c>
      <c r="G111" s="50">
        <f>SUM(G106:G110)</f>
        <v>77375.740000000005</v>
      </c>
      <c r="H111" s="50">
        <f>SUM(H106:H110)</f>
        <v>85000</v>
      </c>
      <c r="I111" s="50">
        <f>SUM(I106:I110)</f>
        <v>116035.19</v>
      </c>
      <c r="J111" s="50">
        <f t="shared" ref="J111:L111" si="14">SUM(J107:J110)</f>
        <v>115000</v>
      </c>
      <c r="K111" s="50">
        <f t="shared" si="14"/>
        <v>74789.649999999994</v>
      </c>
      <c r="L111" s="50">
        <f t="shared" si="14"/>
        <v>110000</v>
      </c>
      <c r="M111" s="9"/>
      <c r="N111" s="7"/>
      <c r="O111" s="3"/>
      <c r="P111" s="3"/>
      <c r="Q111" s="3"/>
    </row>
    <row r="112" spans="1:28" ht="15.75" customHeight="1" x14ac:dyDescent="0.25">
      <c r="A112" s="15"/>
      <c r="B112" s="15"/>
      <c r="C112" s="59"/>
      <c r="D112" s="61"/>
      <c r="E112" s="61"/>
      <c r="F112" s="108"/>
      <c r="G112" s="108"/>
      <c r="H112" s="108"/>
      <c r="I112" s="108"/>
      <c r="J112" s="108"/>
      <c r="K112" s="108"/>
      <c r="L112" s="108"/>
      <c r="M112" s="9"/>
      <c r="N112" s="7"/>
      <c r="O112" s="3"/>
      <c r="P112" s="3"/>
      <c r="Q112" s="3"/>
    </row>
    <row r="113" spans="1:28" s="85" customFormat="1" ht="19.5" thickBot="1" x14ac:dyDescent="0.35">
      <c r="A113" s="71"/>
      <c r="B113" s="71"/>
      <c r="C113" s="178" t="s">
        <v>104</v>
      </c>
      <c r="D113" s="179"/>
      <c r="E113" s="180"/>
      <c r="F113" s="109">
        <f>SUM(F85,F93,F95,F103,F111,F96)</f>
        <v>379500</v>
      </c>
      <c r="G113" s="109">
        <f t="shared" ref="G113:L113" si="15">G111+G103+G96+G95+G93+G85</f>
        <v>314387.5</v>
      </c>
      <c r="H113" s="109">
        <f t="shared" si="15"/>
        <v>363000</v>
      </c>
      <c r="I113" s="109">
        <f t="shared" si="15"/>
        <v>263613.98</v>
      </c>
      <c r="J113" s="82">
        <f t="shared" si="15"/>
        <v>520500</v>
      </c>
      <c r="K113" s="82">
        <f t="shared" si="15"/>
        <v>298059.57</v>
      </c>
      <c r="L113" s="82">
        <f t="shared" si="15"/>
        <v>548000</v>
      </c>
      <c r="M113" s="110"/>
      <c r="N113" s="84"/>
      <c r="O113" s="84"/>
      <c r="P113" s="84"/>
      <c r="Q113" s="84"/>
    </row>
    <row r="114" spans="1:28" ht="15.75" customHeight="1" thickBot="1" x14ac:dyDescent="0.3">
      <c r="A114" s="15"/>
      <c r="B114" s="15"/>
      <c r="C114" s="25"/>
      <c r="D114" s="25"/>
      <c r="E114" s="25"/>
      <c r="F114" s="33"/>
      <c r="G114" s="33"/>
      <c r="H114" s="33"/>
      <c r="I114" s="33"/>
      <c r="J114" s="33"/>
      <c r="K114" s="105"/>
      <c r="L114" s="105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74" customFormat="1" ht="18.75" x14ac:dyDescent="0.3">
      <c r="A115" s="71"/>
      <c r="B115" s="71"/>
      <c r="C115" s="56" t="s">
        <v>105</v>
      </c>
      <c r="D115" s="87"/>
      <c r="E115" s="87"/>
      <c r="F115" s="111"/>
      <c r="G115" s="111"/>
      <c r="H115" s="111"/>
      <c r="I115" s="111"/>
      <c r="J115" s="111"/>
      <c r="K115" s="112"/>
      <c r="L115" s="112"/>
      <c r="M115" s="72"/>
      <c r="N115" s="73"/>
      <c r="O115" s="73"/>
      <c r="P115" s="73"/>
      <c r="Q115" s="73"/>
    </row>
    <row r="116" spans="1:28" s="94" customFormat="1" ht="15.75" customHeight="1" x14ac:dyDescent="0.25">
      <c r="A116" s="92"/>
      <c r="B116" s="92"/>
      <c r="C116" s="93"/>
      <c r="D116" s="58" t="s">
        <v>106</v>
      </c>
      <c r="E116" s="58"/>
      <c r="F116" s="48">
        <v>350000</v>
      </c>
      <c r="G116" s="48">
        <v>339031.68</v>
      </c>
      <c r="H116" s="48">
        <v>325000</v>
      </c>
      <c r="I116" s="48">
        <v>292578.76</v>
      </c>
      <c r="J116" s="48">
        <v>325000</v>
      </c>
      <c r="K116" s="49">
        <v>276759.90000000002</v>
      </c>
      <c r="L116" s="49">
        <v>250000</v>
      </c>
      <c r="M116" s="2"/>
      <c r="N116" s="3"/>
      <c r="O116" s="3"/>
      <c r="P116" s="3"/>
      <c r="Q116" s="3"/>
    </row>
    <row r="117" spans="1:28" s="94" customFormat="1" ht="15.75" customHeight="1" x14ac:dyDescent="0.25">
      <c r="A117" s="92"/>
      <c r="B117" s="92"/>
      <c r="C117" s="93"/>
      <c r="D117" s="58" t="s">
        <v>107</v>
      </c>
      <c r="E117" s="58"/>
      <c r="F117" s="48">
        <v>5000</v>
      </c>
      <c r="G117" s="48">
        <v>0</v>
      </c>
      <c r="H117" s="48">
        <v>5000</v>
      </c>
      <c r="I117" s="48">
        <v>14398</v>
      </c>
      <c r="J117" s="48">
        <v>5000</v>
      </c>
      <c r="K117" s="49">
        <v>5703</v>
      </c>
      <c r="L117" s="49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94" customFormat="1" ht="15.75" customHeight="1" x14ac:dyDescent="0.25">
      <c r="A118" s="92"/>
      <c r="B118" s="92"/>
      <c r="C118" s="93"/>
      <c r="D118" s="58" t="s">
        <v>108</v>
      </c>
      <c r="E118" s="58"/>
      <c r="F118" s="48">
        <v>1500</v>
      </c>
      <c r="G118" s="48">
        <v>1329.55</v>
      </c>
      <c r="H118" s="48">
        <v>300</v>
      </c>
      <c r="I118" s="48">
        <v>340</v>
      </c>
      <c r="J118" s="48">
        <v>7000</v>
      </c>
      <c r="K118" s="49">
        <v>5590</v>
      </c>
      <c r="L118" s="49">
        <v>4000</v>
      </c>
      <c r="M118" s="2"/>
      <c r="N118" s="3"/>
      <c r="O118" s="3"/>
      <c r="P118" s="3"/>
      <c r="Q118" s="3"/>
    </row>
    <row r="119" spans="1:28" s="94" customFormat="1" ht="15.75" customHeight="1" x14ac:dyDescent="0.25">
      <c r="A119" s="92"/>
      <c r="B119" s="92"/>
      <c r="C119" s="93"/>
      <c r="D119" s="58"/>
      <c r="E119" s="58"/>
      <c r="F119" s="48"/>
      <c r="G119" s="48"/>
      <c r="H119" s="48"/>
      <c r="I119" s="48"/>
      <c r="J119" s="48"/>
      <c r="K119" s="49"/>
      <c r="L119" s="49"/>
      <c r="M119" s="2"/>
      <c r="N119" s="3"/>
      <c r="O119" s="3"/>
      <c r="P119" s="3"/>
      <c r="Q119" s="3"/>
    </row>
    <row r="120" spans="1:28" s="74" customFormat="1" ht="19.5" thickBot="1" x14ac:dyDescent="0.35">
      <c r="A120" s="71"/>
      <c r="B120" s="71"/>
      <c r="C120" s="57" t="s">
        <v>109</v>
      </c>
      <c r="D120" s="90"/>
      <c r="E120" s="90"/>
      <c r="F120" s="81">
        <f>SUM(F116:F119)</f>
        <v>356500</v>
      </c>
      <c r="G120" s="81">
        <f>SUM(G116:G119)</f>
        <v>340361.23</v>
      </c>
      <c r="H120" s="81">
        <f>SUM(H116:H118)</f>
        <v>330300</v>
      </c>
      <c r="I120" s="81">
        <f>SUM(I116:I118)</f>
        <v>307316.76</v>
      </c>
      <c r="J120" s="81">
        <f>SUM(J116:J118)</f>
        <v>337000</v>
      </c>
      <c r="K120" s="81">
        <f>SUM(K116:K118)</f>
        <v>288052.90000000002</v>
      </c>
      <c r="L120" s="81">
        <f>SUM(L116:L118)</f>
        <v>254000</v>
      </c>
      <c r="M120" s="72"/>
      <c r="N120" s="73"/>
      <c r="O120" s="73"/>
      <c r="P120" s="73"/>
      <c r="Q120" s="73"/>
    </row>
    <row r="121" spans="1:28" s="74" customFormat="1" ht="18.75" x14ac:dyDescent="0.3">
      <c r="A121" s="71"/>
      <c r="B121" s="71"/>
      <c r="C121" s="113"/>
      <c r="D121" s="113"/>
      <c r="E121" s="113"/>
      <c r="F121" s="114"/>
      <c r="G121" s="114"/>
      <c r="H121" s="114"/>
      <c r="I121" s="114"/>
      <c r="J121" s="114"/>
      <c r="K121" s="114"/>
      <c r="L121" s="114"/>
      <c r="M121" s="72"/>
      <c r="N121" s="73"/>
      <c r="O121" s="73"/>
      <c r="P121" s="73"/>
      <c r="Q121" s="73"/>
    </row>
    <row r="122" spans="1:28" s="120" customFormat="1" ht="21" x14ac:dyDescent="0.35">
      <c r="A122" s="115"/>
      <c r="B122" s="121" t="s">
        <v>110</v>
      </c>
      <c r="C122" s="121"/>
      <c r="D122" s="121"/>
      <c r="E122" s="121"/>
      <c r="F122" s="122">
        <f>SUM(F120+F113+F78+F60+F55+F46+F32+F28+F9+F50+F38)</f>
        <v>2361500</v>
      </c>
      <c r="G122" s="122">
        <f>SUM(G120+G113+G78+G60+G55+G46+G32+G28+G9+G50+G38)</f>
        <v>2223618.7399999998</v>
      </c>
      <c r="H122" s="122">
        <f>SUM(H120+H113+H78+H60+H55+H46+H32+H28+H9+H50+H38)</f>
        <v>1849300</v>
      </c>
      <c r="I122" s="122">
        <f>I120+I113+I78+I60+I55+I46+I32+I28+I9</f>
        <v>2153254.63</v>
      </c>
      <c r="J122" s="122">
        <f>J120+J113+J78+J60+J55+J46+J32+J28+J9</f>
        <v>2022500</v>
      </c>
      <c r="K122" s="122">
        <f>K120+K113+K78+K60+K55+K46+K32+K28+K9</f>
        <v>2947372.4400000004</v>
      </c>
      <c r="L122" s="122">
        <f>L120+L113+L78+L60+L55+L46+L32+L28+L9</f>
        <v>1545472.16</v>
      </c>
      <c r="M122" s="116"/>
      <c r="N122" s="117"/>
      <c r="O122" s="117"/>
      <c r="P122" s="118"/>
      <c r="Q122" s="119"/>
    </row>
    <row r="123" spans="1:28" s="120" customFormat="1" ht="21" x14ac:dyDescent="0.35">
      <c r="A123" s="115"/>
      <c r="B123" s="115"/>
      <c r="C123" s="115"/>
      <c r="D123" s="115"/>
      <c r="E123" s="115"/>
      <c r="F123" s="123"/>
      <c r="G123" s="123"/>
      <c r="H123" s="123"/>
      <c r="I123" s="123"/>
      <c r="J123" s="123"/>
      <c r="K123" s="123"/>
      <c r="L123" s="123"/>
      <c r="M123" s="116"/>
      <c r="N123" s="117"/>
      <c r="O123" s="117"/>
      <c r="P123" s="118"/>
      <c r="Q123" s="119"/>
    </row>
    <row r="124" spans="1:28" ht="15.75" customHeight="1" x14ac:dyDescent="0.25">
      <c r="A124" s="15"/>
      <c r="B124" s="15"/>
      <c r="C124" s="15"/>
      <c r="D124" s="15"/>
      <c r="E124" s="15"/>
      <c r="F124" s="23"/>
      <c r="G124" s="23"/>
      <c r="H124" s="23"/>
      <c r="I124" s="23"/>
      <c r="J124" s="23"/>
      <c r="K124" s="30"/>
      <c r="L124" s="30"/>
      <c r="M124" s="2"/>
      <c r="N124" s="3"/>
      <c r="O124" s="3"/>
      <c r="P124" s="11"/>
      <c r="Q124" s="10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s="74" customFormat="1" ht="19.5" thickBot="1" x14ac:dyDescent="0.35">
      <c r="A125" s="113"/>
      <c r="B125" s="124" t="s">
        <v>111</v>
      </c>
      <c r="C125" s="124"/>
      <c r="D125" s="124"/>
      <c r="E125" s="124"/>
      <c r="F125" s="125"/>
      <c r="G125" s="125"/>
      <c r="H125" s="125"/>
      <c r="I125" s="125"/>
      <c r="J125" s="125"/>
      <c r="K125" s="126"/>
      <c r="L125" s="126"/>
      <c r="M125" s="72"/>
      <c r="N125" s="73"/>
      <c r="O125" s="73"/>
      <c r="P125" s="73"/>
      <c r="Q125" s="73"/>
    </row>
    <row r="126" spans="1:28" s="129" customFormat="1" ht="21" x14ac:dyDescent="0.35">
      <c r="A126" s="115"/>
      <c r="B126" s="115"/>
      <c r="C126" s="139" t="s">
        <v>112</v>
      </c>
      <c r="D126" s="140"/>
      <c r="E126" s="140"/>
      <c r="F126" s="141"/>
      <c r="G126" s="141"/>
      <c r="H126" s="141"/>
      <c r="I126" s="141"/>
      <c r="J126" s="141"/>
      <c r="K126" s="142"/>
      <c r="L126" s="142"/>
      <c r="M126" s="128"/>
      <c r="N126" s="127"/>
      <c r="O126" s="127"/>
      <c r="P126" s="127"/>
      <c r="Q126" s="127"/>
    </row>
    <row r="127" spans="1:28" s="94" customFormat="1" ht="15.75" customHeight="1" x14ac:dyDescent="0.25">
      <c r="A127" s="92"/>
      <c r="B127" s="92"/>
      <c r="C127" s="93"/>
      <c r="D127" s="58" t="s">
        <v>113</v>
      </c>
      <c r="E127" s="58"/>
      <c r="F127" s="136"/>
      <c r="G127" s="136"/>
      <c r="H127" s="136"/>
      <c r="I127" s="136"/>
      <c r="J127" s="136"/>
      <c r="K127" s="137"/>
      <c r="L127" s="137"/>
      <c r="M127" s="2"/>
      <c r="N127" s="3"/>
      <c r="O127" s="3"/>
      <c r="P127" s="3"/>
      <c r="Q127" s="3"/>
    </row>
    <row r="128" spans="1:28" s="94" customFormat="1" ht="15.75" customHeight="1" x14ac:dyDescent="0.25">
      <c r="A128" s="92"/>
      <c r="B128" s="92"/>
      <c r="C128" s="93"/>
      <c r="D128" s="58"/>
      <c r="E128" s="58" t="s">
        <v>114</v>
      </c>
      <c r="F128" s="64">
        <v>12500</v>
      </c>
      <c r="G128" s="64">
        <v>0</v>
      </c>
      <c r="H128" s="64">
        <v>8000</v>
      </c>
      <c r="I128" s="64">
        <v>8000</v>
      </c>
      <c r="J128" s="64" t="s">
        <v>28</v>
      </c>
      <c r="K128" s="66" t="s">
        <v>28</v>
      </c>
      <c r="L128" s="66" t="s">
        <v>28</v>
      </c>
      <c r="M128" s="2"/>
      <c r="N128" s="3"/>
      <c r="O128" s="3"/>
      <c r="P128" s="3"/>
      <c r="Q128" s="3"/>
    </row>
    <row r="129" spans="1:28" s="94" customFormat="1" ht="15.75" customHeight="1" x14ac:dyDescent="0.25">
      <c r="A129" s="92"/>
      <c r="B129" s="92"/>
      <c r="C129" s="93"/>
      <c r="D129" s="58"/>
      <c r="E129" s="58" t="s">
        <v>115</v>
      </c>
      <c r="F129" s="48">
        <v>20000</v>
      </c>
      <c r="G129" s="48">
        <v>14395.1</v>
      </c>
      <c r="H129" s="48">
        <v>33000</v>
      </c>
      <c r="I129" s="48">
        <v>66217.37</v>
      </c>
      <c r="J129" s="48">
        <v>25000</v>
      </c>
      <c r="K129" s="49">
        <v>19174</v>
      </c>
      <c r="L129" s="49">
        <v>30000</v>
      </c>
      <c r="M129" s="2" t="s">
        <v>116</v>
      </c>
      <c r="N129" s="3"/>
      <c r="O129" s="3"/>
      <c r="P129" s="3"/>
      <c r="Q129" s="3"/>
    </row>
    <row r="130" spans="1:28" s="94" customFormat="1" ht="15.75" customHeight="1" x14ac:dyDescent="0.25">
      <c r="A130" s="92"/>
      <c r="B130" s="92"/>
      <c r="C130" s="93"/>
      <c r="D130" s="58"/>
      <c r="E130" s="58" t="s">
        <v>117</v>
      </c>
      <c r="F130" s="48">
        <v>1556347.6</v>
      </c>
      <c r="G130" s="48">
        <v>1026823.13</v>
      </c>
      <c r="H130" s="138">
        <v>1521100</v>
      </c>
      <c r="I130" s="48">
        <v>1141800</v>
      </c>
      <c r="J130" s="48">
        <v>1455723.29</v>
      </c>
      <c r="K130" s="49">
        <v>887636.89</v>
      </c>
      <c r="L130" s="49">
        <v>1394240.55</v>
      </c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s="94" customFormat="1" ht="15.75" customHeight="1" x14ac:dyDescent="0.25">
      <c r="A131" s="92"/>
      <c r="B131" s="92"/>
      <c r="C131" s="93"/>
      <c r="D131" s="58"/>
      <c r="E131" s="58"/>
      <c r="F131" s="48"/>
      <c r="G131" s="48"/>
      <c r="H131" s="138"/>
      <c r="I131" s="48"/>
      <c r="J131" s="48"/>
      <c r="K131" s="49"/>
      <c r="L131" s="49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129" customFormat="1" ht="21.75" thickBot="1" x14ac:dyDescent="0.4">
      <c r="A132" s="115"/>
      <c r="B132" s="115"/>
      <c r="C132" s="185" t="s">
        <v>118</v>
      </c>
      <c r="D132" s="186"/>
      <c r="E132" s="186"/>
      <c r="F132" s="144">
        <f>SUM(F128:F130)</f>
        <v>1588847.6</v>
      </c>
      <c r="G132" s="144">
        <f>SUM(G128:G130)</f>
        <v>1041218.23</v>
      </c>
      <c r="H132" s="144">
        <f>SUM(H128:H130)</f>
        <v>1562100</v>
      </c>
      <c r="I132" s="144">
        <f>SUM(I128:I130)</f>
        <v>1216017.3700000001</v>
      </c>
      <c r="J132" s="144">
        <f>SUM(J129:J130)</f>
        <v>1480723.29</v>
      </c>
      <c r="K132" s="144">
        <f>SUM(K129:K130)</f>
        <v>906810.89</v>
      </c>
      <c r="L132" s="144">
        <f>SUM(L129:L130)</f>
        <v>1424240.55</v>
      </c>
      <c r="M132" s="133" t="s">
        <v>119</v>
      </c>
      <c r="N132" s="127"/>
      <c r="O132" s="162"/>
      <c r="P132" s="127"/>
      <c r="Q132" s="127"/>
    </row>
    <row r="133" spans="1:28" ht="15.75" customHeight="1" thickBot="1" x14ac:dyDescent="0.3">
      <c r="A133" s="15"/>
      <c r="B133" s="15"/>
      <c r="C133" s="25"/>
      <c r="D133" s="25"/>
      <c r="E133" s="25"/>
      <c r="F133" s="34"/>
      <c r="G133" s="34"/>
      <c r="H133" s="34"/>
      <c r="I133" s="34"/>
      <c r="J133" s="34"/>
      <c r="K133" s="24"/>
      <c r="L133" s="24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s="120" customFormat="1" ht="21" x14ac:dyDescent="0.35">
      <c r="A134" s="115"/>
      <c r="B134" s="115"/>
      <c r="C134" s="139" t="s">
        <v>120</v>
      </c>
      <c r="D134" s="140"/>
      <c r="E134" s="140"/>
      <c r="F134" s="143"/>
      <c r="G134" s="143"/>
      <c r="H134" s="143"/>
      <c r="I134" s="143"/>
      <c r="J134" s="143"/>
      <c r="K134" s="143"/>
      <c r="L134" s="143"/>
      <c r="M134" s="131"/>
      <c r="N134" s="117"/>
      <c r="O134" s="117"/>
      <c r="P134" s="117"/>
      <c r="Q134" s="117"/>
    </row>
    <row r="135" spans="1:28" s="94" customFormat="1" ht="15.75" customHeight="1" x14ac:dyDescent="0.25">
      <c r="A135" s="92"/>
      <c r="B135" s="92"/>
      <c r="C135" s="93"/>
      <c r="D135" s="58" t="s">
        <v>121</v>
      </c>
      <c r="E135" s="58"/>
      <c r="F135" s="48">
        <v>118807</v>
      </c>
      <c r="G135" s="48">
        <v>77493.63</v>
      </c>
      <c r="H135" s="48">
        <v>92500</v>
      </c>
      <c r="I135" s="48">
        <v>91047.92</v>
      </c>
      <c r="J135" s="48">
        <v>92500</v>
      </c>
      <c r="K135" s="49">
        <v>67643.210000000006</v>
      </c>
      <c r="L135" s="49">
        <v>91211.71</v>
      </c>
      <c r="M135" s="2"/>
      <c r="N135" s="3"/>
      <c r="O135" s="3"/>
      <c r="P135" s="3"/>
      <c r="Q135" s="3"/>
    </row>
    <row r="136" spans="1:28" s="94" customFormat="1" ht="15.75" customHeight="1" x14ac:dyDescent="0.25">
      <c r="A136" s="92"/>
      <c r="B136" s="92"/>
      <c r="C136" s="93"/>
      <c r="D136" s="58"/>
      <c r="E136" s="58"/>
      <c r="F136" s="48"/>
      <c r="G136" s="48"/>
      <c r="H136" s="48"/>
      <c r="I136" s="48"/>
      <c r="J136" s="48"/>
      <c r="K136" s="49"/>
      <c r="L136" s="49"/>
      <c r="M136" s="2"/>
      <c r="N136" s="3"/>
      <c r="O136" s="3"/>
      <c r="P136" s="3"/>
      <c r="Q136" s="3"/>
    </row>
    <row r="137" spans="1:28" s="129" customFormat="1" ht="21.75" thickBot="1" x14ac:dyDescent="0.4">
      <c r="A137" s="115"/>
      <c r="B137" s="115"/>
      <c r="C137" s="185" t="s">
        <v>122</v>
      </c>
      <c r="D137" s="186"/>
      <c r="E137" s="186"/>
      <c r="F137" s="144">
        <f>SUM(F135:F135)</f>
        <v>118807</v>
      </c>
      <c r="G137" s="144">
        <f t="shared" ref="G137:L137" si="16">SUM(G135:G135)</f>
        <v>77493.63</v>
      </c>
      <c r="H137" s="144">
        <f t="shared" si="16"/>
        <v>92500</v>
      </c>
      <c r="I137" s="144">
        <f t="shared" si="16"/>
        <v>91047.92</v>
      </c>
      <c r="J137" s="144">
        <f t="shared" si="16"/>
        <v>92500</v>
      </c>
      <c r="K137" s="144">
        <f t="shared" si="16"/>
        <v>67643.210000000006</v>
      </c>
      <c r="L137" s="144">
        <f t="shared" si="16"/>
        <v>91211.71</v>
      </c>
      <c r="M137" s="133"/>
      <c r="N137" s="127"/>
      <c r="O137" s="127"/>
      <c r="P137" s="127"/>
      <c r="Q137" s="127"/>
    </row>
    <row r="138" spans="1:28" ht="15.75" customHeight="1" thickBot="1" x14ac:dyDescent="0.3">
      <c r="A138" s="15"/>
      <c r="B138" s="15"/>
      <c r="C138" s="25"/>
      <c r="D138" s="25"/>
      <c r="E138" s="25"/>
      <c r="F138" s="34"/>
      <c r="G138" s="34"/>
      <c r="H138" s="34"/>
      <c r="I138" s="34"/>
      <c r="J138" s="34"/>
      <c r="K138" s="24"/>
      <c r="L138" s="24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s="120" customFormat="1" ht="21" x14ac:dyDescent="0.35">
      <c r="A139" s="115"/>
      <c r="B139" s="115"/>
      <c r="C139" s="139" t="s">
        <v>123</v>
      </c>
      <c r="D139" s="140"/>
      <c r="E139" s="140"/>
      <c r="F139" s="145"/>
      <c r="G139" s="145"/>
      <c r="H139" s="145"/>
      <c r="I139" s="145"/>
      <c r="J139" s="145"/>
      <c r="K139" s="143"/>
      <c r="L139" s="143"/>
      <c r="M139" s="131"/>
      <c r="N139" s="117"/>
      <c r="O139" s="117"/>
      <c r="P139" s="117"/>
      <c r="Q139" s="117"/>
    </row>
    <row r="140" spans="1:28" s="94" customFormat="1" ht="15.75" customHeight="1" x14ac:dyDescent="0.25">
      <c r="A140" s="92"/>
      <c r="B140" s="92"/>
      <c r="C140" s="93"/>
      <c r="D140" s="58" t="s">
        <v>124</v>
      </c>
      <c r="E140" s="58"/>
      <c r="F140" s="48">
        <v>150000</v>
      </c>
      <c r="G140" s="48">
        <v>106310.19</v>
      </c>
      <c r="H140" s="48">
        <v>128000</v>
      </c>
      <c r="I140" s="48">
        <v>120082.73</v>
      </c>
      <c r="J140" s="48">
        <v>128000</v>
      </c>
      <c r="K140" s="49">
        <v>93180.74</v>
      </c>
      <c r="L140" s="49">
        <v>120500</v>
      </c>
      <c r="M140" s="2"/>
      <c r="N140" s="3"/>
      <c r="O140" s="3"/>
      <c r="P140" s="3"/>
      <c r="Q140" s="3"/>
    </row>
    <row r="141" spans="1:28" s="94" customFormat="1" ht="15.75" customHeight="1" x14ac:dyDescent="0.25">
      <c r="A141" s="92"/>
      <c r="B141" s="92"/>
      <c r="C141" s="93"/>
      <c r="D141" s="58"/>
      <c r="E141" s="58"/>
      <c r="F141" s="48"/>
      <c r="G141" s="48"/>
      <c r="H141" s="48"/>
      <c r="I141" s="48"/>
      <c r="J141" s="48"/>
      <c r="K141" s="49"/>
      <c r="L141" s="49"/>
      <c r="M141" s="2"/>
      <c r="N141" s="3"/>
      <c r="O141" s="3"/>
      <c r="P141" s="3"/>
      <c r="Q141" s="3"/>
    </row>
    <row r="142" spans="1:28" s="129" customFormat="1" ht="21.75" thickBot="1" x14ac:dyDescent="0.4">
      <c r="A142" s="115"/>
      <c r="B142" s="115"/>
      <c r="C142" s="185" t="s">
        <v>125</v>
      </c>
      <c r="D142" s="186"/>
      <c r="E142" s="186"/>
      <c r="F142" s="144">
        <f>SUM(F140:F140)</f>
        <v>150000</v>
      </c>
      <c r="G142" s="144">
        <f t="shared" ref="G142:L142" si="17">SUM(G140:G140)</f>
        <v>106310.19</v>
      </c>
      <c r="H142" s="144">
        <f t="shared" si="17"/>
        <v>128000</v>
      </c>
      <c r="I142" s="144">
        <f t="shared" si="17"/>
        <v>120082.73</v>
      </c>
      <c r="J142" s="144">
        <f t="shared" si="17"/>
        <v>128000</v>
      </c>
      <c r="K142" s="144">
        <f t="shared" si="17"/>
        <v>93180.74</v>
      </c>
      <c r="L142" s="144">
        <f t="shared" si="17"/>
        <v>120500</v>
      </c>
      <c r="M142" s="133"/>
      <c r="N142" s="127"/>
      <c r="O142" s="127"/>
      <c r="P142" s="127"/>
      <c r="Q142" s="127"/>
    </row>
    <row r="143" spans="1:28" ht="15.75" customHeight="1" thickBot="1" x14ac:dyDescent="0.3">
      <c r="A143" s="15"/>
      <c r="B143" s="15"/>
      <c r="C143" s="25"/>
      <c r="D143" s="25"/>
      <c r="E143" s="25"/>
      <c r="F143" s="33"/>
      <c r="G143" s="33"/>
      <c r="H143" s="33"/>
      <c r="I143" s="33"/>
      <c r="J143" s="33"/>
      <c r="K143" s="41"/>
      <c r="L143" s="41"/>
      <c r="M143" s="1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s="120" customFormat="1" ht="21" x14ac:dyDescent="0.35">
      <c r="A144" s="115"/>
      <c r="B144" s="115"/>
      <c r="C144" s="139" t="s">
        <v>126</v>
      </c>
      <c r="D144" s="140"/>
      <c r="E144" s="140"/>
      <c r="F144" s="146"/>
      <c r="G144" s="146"/>
      <c r="H144" s="146"/>
      <c r="I144" s="146"/>
      <c r="J144" s="146"/>
      <c r="K144" s="147"/>
      <c r="L144" s="147"/>
      <c r="M144" s="132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</row>
    <row r="145" spans="1:28" s="94" customFormat="1" ht="41.25" customHeight="1" x14ac:dyDescent="0.25">
      <c r="A145" s="92"/>
      <c r="B145" s="92"/>
      <c r="C145" s="93"/>
      <c r="D145" s="58" t="s">
        <v>127</v>
      </c>
      <c r="E145" s="58"/>
      <c r="F145" s="48">
        <v>0</v>
      </c>
      <c r="G145" s="48">
        <v>0</v>
      </c>
      <c r="H145" s="48">
        <v>0</v>
      </c>
      <c r="I145" s="48">
        <v>3264.45</v>
      </c>
      <c r="J145" s="48">
        <v>0</v>
      </c>
      <c r="K145" s="48">
        <v>566.15</v>
      </c>
      <c r="L145" s="48">
        <v>0</v>
      </c>
      <c r="M145" s="1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s="94" customFormat="1" ht="15.75" customHeight="1" x14ac:dyDescent="0.25">
      <c r="A146" s="92"/>
      <c r="B146" s="92"/>
      <c r="C146" s="93"/>
      <c r="D146" s="58" t="s">
        <v>128</v>
      </c>
      <c r="E146" s="58"/>
      <c r="F146" s="48">
        <v>5000</v>
      </c>
      <c r="G146" s="48">
        <v>0</v>
      </c>
      <c r="H146" s="48">
        <v>0</v>
      </c>
      <c r="I146" s="48">
        <v>238.71</v>
      </c>
      <c r="J146" s="48">
        <v>0</v>
      </c>
      <c r="K146" s="48">
        <v>2374.87</v>
      </c>
      <c r="L146" s="48">
        <v>0</v>
      </c>
      <c r="M146" s="1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94" customFormat="1" ht="15.75" customHeight="1" x14ac:dyDescent="0.25">
      <c r="A147" s="92"/>
      <c r="B147" s="92"/>
      <c r="C147" s="93"/>
      <c r="D147" s="58" t="s">
        <v>129</v>
      </c>
      <c r="E147" s="58"/>
      <c r="F147" s="49">
        <v>0</v>
      </c>
      <c r="G147" s="49">
        <v>6600.1</v>
      </c>
      <c r="H147" s="49">
        <v>0</v>
      </c>
      <c r="I147" s="49">
        <v>17924.52</v>
      </c>
      <c r="J147" s="49">
        <v>12500</v>
      </c>
      <c r="K147" s="48">
        <v>10574.06</v>
      </c>
      <c r="L147" s="48">
        <v>0</v>
      </c>
      <c r="M147" s="1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s="94" customFormat="1" ht="15.75" customHeight="1" x14ac:dyDescent="0.25">
      <c r="A148" s="92"/>
      <c r="B148" s="92"/>
      <c r="C148" s="93"/>
      <c r="D148" s="58" t="s">
        <v>130</v>
      </c>
      <c r="E148" s="58"/>
      <c r="F148" s="48">
        <v>0</v>
      </c>
      <c r="G148" s="48">
        <v>0</v>
      </c>
      <c r="H148" s="48">
        <v>0</v>
      </c>
      <c r="I148" s="48">
        <v>1511.9</v>
      </c>
      <c r="J148" s="48">
        <v>0</v>
      </c>
      <c r="K148" s="48">
        <v>656.48</v>
      </c>
      <c r="L148" s="48">
        <v>0</v>
      </c>
      <c r="M148" s="1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s="94" customFormat="1" ht="15.75" customHeight="1" x14ac:dyDescent="0.25">
      <c r="A149" s="92"/>
      <c r="B149" s="92"/>
      <c r="C149" s="93"/>
      <c r="D149" s="58" t="s">
        <v>131</v>
      </c>
      <c r="E149" s="58"/>
      <c r="F149" s="48">
        <v>99500</v>
      </c>
      <c r="G149" s="48">
        <v>1640.47</v>
      </c>
      <c r="H149" s="48">
        <v>0</v>
      </c>
      <c r="I149" s="48">
        <v>1935.17</v>
      </c>
      <c r="J149" s="48">
        <v>0</v>
      </c>
      <c r="K149" s="48">
        <v>6202.46</v>
      </c>
      <c r="L149" s="48">
        <v>0</v>
      </c>
      <c r="M149" s="1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s="94" customFormat="1" ht="15.75" customHeight="1" x14ac:dyDescent="0.25">
      <c r="A150" s="92"/>
      <c r="B150" s="92"/>
      <c r="C150" s="93"/>
      <c r="D150" s="58" t="s">
        <v>132</v>
      </c>
      <c r="E150" s="58"/>
      <c r="F150" s="49">
        <v>2500</v>
      </c>
      <c r="G150" s="49">
        <v>0</v>
      </c>
      <c r="H150" s="49">
        <v>5000</v>
      </c>
      <c r="I150" s="49">
        <v>0</v>
      </c>
      <c r="J150" s="49">
        <v>5000</v>
      </c>
      <c r="K150" s="48">
        <v>1550</v>
      </c>
      <c r="L150" s="48">
        <v>0</v>
      </c>
      <c r="M150" s="1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s="94" customFormat="1" ht="15.75" customHeight="1" x14ac:dyDescent="0.25">
      <c r="A151" s="92"/>
      <c r="B151" s="92"/>
      <c r="C151" s="93"/>
      <c r="D151" s="58" t="s">
        <v>133</v>
      </c>
      <c r="E151" s="58"/>
      <c r="F151" s="49">
        <v>0</v>
      </c>
      <c r="G151" s="49">
        <v>0</v>
      </c>
      <c r="H151" s="49">
        <v>1500</v>
      </c>
      <c r="I151" s="49">
        <v>991.65</v>
      </c>
      <c r="J151" s="49"/>
      <c r="K151" s="48"/>
      <c r="L151" s="48"/>
      <c r="M151" s="1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s="94" customFormat="1" ht="15.75" customHeight="1" x14ac:dyDescent="0.25">
      <c r="A152" s="92"/>
      <c r="B152" s="92"/>
      <c r="C152" s="93"/>
      <c r="D152" s="58" t="s">
        <v>134</v>
      </c>
      <c r="E152" s="58"/>
      <c r="F152" s="49">
        <v>2500</v>
      </c>
      <c r="G152" s="49">
        <v>0</v>
      </c>
      <c r="H152" s="49">
        <v>0</v>
      </c>
      <c r="I152" s="49">
        <v>1200</v>
      </c>
      <c r="J152" s="49">
        <v>0</v>
      </c>
      <c r="K152" s="48">
        <v>0</v>
      </c>
      <c r="L152" s="48">
        <v>0</v>
      </c>
      <c r="M152" s="1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s="94" customFormat="1" ht="15.75" customHeight="1" x14ac:dyDescent="0.25">
      <c r="A153" s="92"/>
      <c r="B153" s="92"/>
      <c r="C153" s="93"/>
      <c r="D153" s="58" t="s">
        <v>135</v>
      </c>
      <c r="E153" s="58"/>
      <c r="F153" s="49">
        <v>0</v>
      </c>
      <c r="G153" s="49">
        <v>5362.79</v>
      </c>
      <c r="H153" s="49"/>
      <c r="I153" s="49"/>
      <c r="J153" s="49"/>
      <c r="K153" s="48"/>
      <c r="L153" s="48"/>
      <c r="M153" s="1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s="94" customFormat="1" ht="15.75" customHeight="1" x14ac:dyDescent="0.25">
      <c r="A154" s="92"/>
      <c r="B154" s="92"/>
      <c r="C154" s="93"/>
      <c r="D154" s="58" t="s">
        <v>136</v>
      </c>
      <c r="E154" s="58"/>
      <c r="F154" s="48">
        <v>0</v>
      </c>
      <c r="G154" s="48">
        <v>3375</v>
      </c>
      <c r="H154" s="48">
        <v>0</v>
      </c>
      <c r="I154" s="48">
        <v>1382</v>
      </c>
      <c r="J154" s="48">
        <v>0</v>
      </c>
      <c r="K154" s="48">
        <v>474</v>
      </c>
      <c r="L154" s="48">
        <v>0</v>
      </c>
      <c r="M154" s="1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s="94" customFormat="1" ht="15.75" customHeight="1" x14ac:dyDescent="0.25">
      <c r="A155" s="92"/>
      <c r="B155" s="92"/>
      <c r="C155" s="93"/>
      <c r="D155" s="58" t="s">
        <v>137</v>
      </c>
      <c r="E155" s="58"/>
      <c r="F155" s="48">
        <v>25000</v>
      </c>
      <c r="G155" s="48">
        <v>3365</v>
      </c>
      <c r="H155" s="48"/>
      <c r="I155" s="48"/>
      <c r="J155" s="48"/>
      <c r="K155" s="48"/>
      <c r="L155" s="48"/>
      <c r="M155" s="1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s="94" customFormat="1" ht="15.75" customHeight="1" x14ac:dyDescent="0.25">
      <c r="A156" s="92"/>
      <c r="B156" s="92"/>
      <c r="C156" s="93"/>
      <c r="D156" s="58" t="s">
        <v>138</v>
      </c>
      <c r="E156" s="58"/>
      <c r="F156" s="48">
        <v>5000</v>
      </c>
      <c r="G156" s="48">
        <v>0</v>
      </c>
      <c r="H156" s="48">
        <v>0</v>
      </c>
      <c r="I156" s="48">
        <v>1382</v>
      </c>
      <c r="J156" s="48">
        <v>0</v>
      </c>
      <c r="K156" s="48">
        <v>474</v>
      </c>
      <c r="L156" s="48">
        <v>0</v>
      </c>
      <c r="M156" s="1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s="94" customFormat="1" ht="15.75" customHeight="1" x14ac:dyDescent="0.25">
      <c r="A157" s="92"/>
      <c r="B157" s="92"/>
      <c r="C157" s="93"/>
      <c r="D157" s="58" t="s">
        <v>139</v>
      </c>
      <c r="E157" s="58"/>
      <c r="F157" s="48">
        <v>0</v>
      </c>
      <c r="G157" s="48">
        <v>0</v>
      </c>
      <c r="H157" s="48">
        <v>0</v>
      </c>
      <c r="I157" s="48">
        <v>1382</v>
      </c>
      <c r="J157" s="48">
        <v>0</v>
      </c>
      <c r="K157" s="48">
        <v>474</v>
      </c>
      <c r="L157" s="48">
        <v>0</v>
      </c>
      <c r="M157" s="1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s="94" customFormat="1" ht="15.75" customHeight="1" x14ac:dyDescent="0.25">
      <c r="A158" s="92"/>
      <c r="B158" s="92"/>
      <c r="C158" s="93"/>
      <c r="D158" s="58" t="s">
        <v>140</v>
      </c>
      <c r="E158" s="58"/>
      <c r="F158" s="48">
        <v>7500</v>
      </c>
      <c r="G158" s="48">
        <v>9443.68</v>
      </c>
      <c r="H158" s="48"/>
      <c r="I158" s="48"/>
      <c r="J158" s="48"/>
      <c r="K158" s="48"/>
      <c r="L158" s="48"/>
      <c r="M158" s="1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s="94" customFormat="1" ht="15.75" customHeight="1" x14ac:dyDescent="0.25">
      <c r="A159" s="92"/>
      <c r="B159" s="92"/>
      <c r="C159" s="93"/>
      <c r="D159" s="58" t="s">
        <v>141</v>
      </c>
      <c r="E159" s="58"/>
      <c r="F159" s="48">
        <v>0</v>
      </c>
      <c r="G159" s="48">
        <v>11891.73</v>
      </c>
      <c r="H159" s="48"/>
      <c r="I159" s="48"/>
      <c r="J159" s="48"/>
      <c r="K159" s="48"/>
      <c r="L159" s="48"/>
      <c r="M159" s="1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s="94" customFormat="1" ht="15.75" customHeight="1" x14ac:dyDescent="0.25">
      <c r="A160" s="92"/>
      <c r="B160" s="92"/>
      <c r="C160" s="93"/>
      <c r="D160" s="58" t="s">
        <v>142</v>
      </c>
      <c r="E160" s="58"/>
      <c r="F160" s="48">
        <v>2000</v>
      </c>
      <c r="G160" s="48">
        <v>1267.1199999999999</v>
      </c>
      <c r="H160" s="48"/>
      <c r="I160" s="48"/>
      <c r="J160" s="48"/>
      <c r="K160" s="48"/>
      <c r="L160" s="48"/>
      <c r="M160" s="1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94" customFormat="1" ht="15.75" customHeight="1" x14ac:dyDescent="0.25">
      <c r="A161" s="92"/>
      <c r="B161" s="92"/>
      <c r="C161" s="93"/>
      <c r="D161" s="58" t="s">
        <v>143</v>
      </c>
      <c r="E161" s="58"/>
      <c r="F161" s="48">
        <v>1500</v>
      </c>
      <c r="G161" s="48">
        <v>250</v>
      </c>
      <c r="H161" s="48"/>
      <c r="I161" s="48"/>
      <c r="J161" s="48"/>
      <c r="K161" s="48"/>
      <c r="L161" s="48"/>
      <c r="M161" s="1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120" customFormat="1" ht="21.75" thickBot="1" x14ac:dyDescent="0.4">
      <c r="A162" s="115"/>
      <c r="B162" s="115"/>
      <c r="C162" s="185" t="s">
        <v>144</v>
      </c>
      <c r="D162" s="186"/>
      <c r="E162" s="186"/>
      <c r="F162" s="144">
        <f t="shared" ref="F162:K162" si="18">SUM(F145:F161)</f>
        <v>150500</v>
      </c>
      <c r="G162" s="148">
        <f t="shared" si="18"/>
        <v>43195.890000000007</v>
      </c>
      <c r="H162" s="148">
        <f t="shared" si="18"/>
        <v>6500</v>
      </c>
      <c r="I162" s="148">
        <f t="shared" si="18"/>
        <v>31212.400000000001</v>
      </c>
      <c r="J162" s="148">
        <f t="shared" si="18"/>
        <v>17500</v>
      </c>
      <c r="K162" s="148">
        <f t="shared" si="18"/>
        <v>23346.02</v>
      </c>
      <c r="L162" s="148">
        <f>SUM(L145:L154)</f>
        <v>0</v>
      </c>
      <c r="M162" s="132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</row>
    <row r="163" spans="1:28" ht="15.75" customHeight="1" thickBot="1" x14ac:dyDescent="0.3">
      <c r="A163" s="15"/>
      <c r="B163" s="15"/>
      <c r="C163" s="15"/>
      <c r="D163" s="15"/>
      <c r="E163" s="15"/>
      <c r="F163" s="17"/>
      <c r="G163" s="17"/>
      <c r="H163" s="17"/>
      <c r="I163" s="17"/>
      <c r="J163" s="17"/>
      <c r="K163" s="32"/>
      <c r="L163" s="32"/>
      <c r="M163" s="1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120" customFormat="1" ht="21" x14ac:dyDescent="0.35">
      <c r="A164" s="115"/>
      <c r="B164" s="115"/>
      <c r="C164" s="139" t="s">
        <v>145</v>
      </c>
      <c r="D164" s="140"/>
      <c r="E164" s="140"/>
      <c r="F164" s="143"/>
      <c r="G164" s="143"/>
      <c r="H164" s="143"/>
      <c r="I164" s="143"/>
      <c r="J164" s="143"/>
      <c r="K164" s="143"/>
      <c r="L164" s="143"/>
      <c r="M164" s="131"/>
      <c r="N164" s="117"/>
      <c r="O164" s="117"/>
      <c r="P164" s="117"/>
      <c r="Q164" s="117"/>
    </row>
    <row r="165" spans="1:28" s="94" customFormat="1" ht="15.75" customHeight="1" x14ac:dyDescent="0.25">
      <c r="A165" s="92"/>
      <c r="B165" s="92"/>
      <c r="C165" s="93"/>
      <c r="D165" s="58" t="s">
        <v>146</v>
      </c>
      <c r="E165" s="58"/>
      <c r="F165" s="48">
        <v>100000</v>
      </c>
      <c r="G165" s="48">
        <v>84914.49</v>
      </c>
      <c r="H165" s="48">
        <v>100000</v>
      </c>
      <c r="I165" s="48">
        <v>99270.92</v>
      </c>
      <c r="J165" s="48">
        <v>90000</v>
      </c>
      <c r="K165" s="49">
        <v>85931.79</v>
      </c>
      <c r="L165" s="49">
        <v>85000</v>
      </c>
      <c r="M165" s="2"/>
      <c r="N165" s="3"/>
      <c r="O165" s="3"/>
      <c r="P165" s="3"/>
      <c r="Q165" s="3"/>
    </row>
    <row r="166" spans="1:28" s="94" customFormat="1" ht="15.75" customHeight="1" x14ac:dyDescent="0.25">
      <c r="A166" s="92"/>
      <c r="B166" s="92"/>
      <c r="C166" s="93"/>
      <c r="D166" s="58"/>
      <c r="E166" s="58"/>
      <c r="F166" s="48"/>
      <c r="G166" s="48"/>
      <c r="H166" s="48"/>
      <c r="I166" s="48"/>
      <c r="J166" s="48"/>
      <c r="K166" s="49"/>
      <c r="L166" s="49"/>
      <c r="M166" s="2"/>
      <c r="N166" s="3"/>
      <c r="O166" s="3"/>
      <c r="P166" s="3"/>
      <c r="Q166" s="3"/>
    </row>
    <row r="167" spans="1:28" s="120" customFormat="1" ht="21.75" thickBot="1" x14ac:dyDescent="0.4">
      <c r="A167" s="115"/>
      <c r="B167" s="115"/>
      <c r="C167" s="185" t="s">
        <v>145</v>
      </c>
      <c r="D167" s="186"/>
      <c r="E167" s="186"/>
      <c r="F167" s="144">
        <f t="shared" ref="F167:L167" si="19">SUM(F165)</f>
        <v>100000</v>
      </c>
      <c r="G167" s="148">
        <f t="shared" si="19"/>
        <v>84914.49</v>
      </c>
      <c r="H167" s="148">
        <f t="shared" si="19"/>
        <v>100000</v>
      </c>
      <c r="I167" s="148">
        <f t="shared" si="19"/>
        <v>99270.92</v>
      </c>
      <c r="J167" s="148">
        <f t="shared" si="19"/>
        <v>90000</v>
      </c>
      <c r="K167" s="148">
        <f t="shared" si="19"/>
        <v>85931.79</v>
      </c>
      <c r="L167" s="148">
        <f t="shared" si="19"/>
        <v>85000</v>
      </c>
      <c r="M167" s="132"/>
      <c r="N167" s="117"/>
      <c r="O167" s="117"/>
      <c r="P167" s="117"/>
      <c r="Q167" s="117"/>
    </row>
    <row r="168" spans="1:28" ht="16.5" thickBot="1" x14ac:dyDescent="0.3">
      <c r="A168" s="15"/>
      <c r="B168" s="15"/>
      <c r="C168" s="25"/>
      <c r="D168" s="25"/>
      <c r="E168" s="25"/>
      <c r="F168" s="34"/>
      <c r="G168" s="34"/>
      <c r="H168" s="34"/>
      <c r="I168" s="34"/>
      <c r="J168" s="34"/>
      <c r="K168" s="24"/>
      <c r="L168" s="24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s="120" customFormat="1" ht="21" x14ac:dyDescent="0.35">
      <c r="A169" s="115"/>
      <c r="B169" s="115"/>
      <c r="C169" s="139" t="s">
        <v>147</v>
      </c>
      <c r="D169" s="140"/>
      <c r="E169" s="140"/>
      <c r="F169" s="145"/>
      <c r="G169" s="145"/>
      <c r="H169" s="145"/>
      <c r="I169" s="145"/>
      <c r="J169" s="145"/>
      <c r="K169" s="143"/>
      <c r="L169" s="143"/>
      <c r="M169" s="131"/>
      <c r="N169" s="117"/>
      <c r="O169" s="117"/>
      <c r="P169" s="117"/>
      <c r="Q169" s="117"/>
    </row>
    <row r="170" spans="1:28" s="94" customFormat="1" ht="15.75" customHeight="1" x14ac:dyDescent="0.25">
      <c r="A170" s="92"/>
      <c r="B170" s="92"/>
      <c r="C170" s="93"/>
      <c r="D170" s="58" t="s">
        <v>148</v>
      </c>
      <c r="E170" s="58"/>
      <c r="F170" s="48">
        <v>12500</v>
      </c>
      <c r="G170" s="48">
        <v>12500</v>
      </c>
      <c r="H170" s="48">
        <v>1200</v>
      </c>
      <c r="I170" s="48">
        <v>6130</v>
      </c>
      <c r="J170" s="48">
        <v>1200</v>
      </c>
      <c r="K170" s="49">
        <v>1200</v>
      </c>
      <c r="L170" s="49">
        <v>0</v>
      </c>
      <c r="M170" s="2"/>
      <c r="N170" s="3"/>
      <c r="O170" s="3"/>
      <c r="P170" s="3"/>
      <c r="Q170" s="3"/>
    </row>
    <row r="171" spans="1:28" s="94" customFormat="1" ht="15.75" customHeight="1" x14ac:dyDescent="0.25">
      <c r="A171" s="92"/>
      <c r="B171" s="92"/>
      <c r="C171" s="93"/>
      <c r="D171" s="58" t="s">
        <v>149</v>
      </c>
      <c r="E171" s="58"/>
      <c r="F171" s="48">
        <v>15000</v>
      </c>
      <c r="G171" s="48">
        <v>905</v>
      </c>
      <c r="H171" s="48">
        <v>15000</v>
      </c>
      <c r="I171" s="48">
        <v>12569.75</v>
      </c>
      <c r="J171" s="48">
        <v>25000</v>
      </c>
      <c r="K171" s="49">
        <v>21998.94</v>
      </c>
      <c r="L171" s="49">
        <v>0</v>
      </c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s="94" customFormat="1" ht="15.75" customHeight="1" x14ac:dyDescent="0.25">
      <c r="A172" s="92"/>
      <c r="B172" s="92"/>
      <c r="C172" s="93"/>
      <c r="D172" s="58"/>
      <c r="E172" s="58"/>
      <c r="F172" s="48"/>
      <c r="G172" s="48"/>
      <c r="H172" s="48"/>
      <c r="I172" s="48"/>
      <c r="J172" s="48"/>
      <c r="K172" s="49"/>
      <c r="L172" s="49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s="120" customFormat="1" ht="21.75" thickBot="1" x14ac:dyDescent="0.4">
      <c r="A173" s="115"/>
      <c r="B173" s="115"/>
      <c r="C173" s="185" t="s">
        <v>150</v>
      </c>
      <c r="D173" s="186"/>
      <c r="E173" s="186"/>
      <c r="F173" s="144">
        <f>SUM(F170:F171)</f>
        <v>27500</v>
      </c>
      <c r="G173" s="148">
        <f t="shared" ref="G173:L173" si="20">SUM(G170:G171)</f>
        <v>13405</v>
      </c>
      <c r="H173" s="148">
        <f t="shared" si="20"/>
        <v>16200</v>
      </c>
      <c r="I173" s="148">
        <f t="shared" si="20"/>
        <v>18699.75</v>
      </c>
      <c r="J173" s="148">
        <f t="shared" si="20"/>
        <v>26200</v>
      </c>
      <c r="K173" s="148">
        <f t="shared" si="20"/>
        <v>23198.94</v>
      </c>
      <c r="L173" s="148">
        <f t="shared" si="20"/>
        <v>0</v>
      </c>
      <c r="M173" s="132"/>
      <c r="N173" s="117"/>
      <c r="O173" s="117"/>
      <c r="P173" s="117"/>
      <c r="Q173" s="117"/>
    </row>
    <row r="174" spans="1:28" ht="15.75" customHeight="1" thickBot="1" x14ac:dyDescent="0.3">
      <c r="A174" s="15"/>
      <c r="B174" s="15"/>
      <c r="C174" s="25"/>
      <c r="D174" s="25"/>
      <c r="E174" s="25"/>
      <c r="F174" s="34"/>
      <c r="G174" s="34"/>
      <c r="H174" s="34"/>
      <c r="I174" s="34"/>
      <c r="J174" s="34"/>
      <c r="K174" s="24"/>
      <c r="L174" s="24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s="120" customFormat="1" ht="21" x14ac:dyDescent="0.35">
      <c r="A175" s="115"/>
      <c r="B175" s="115"/>
      <c r="C175" s="139" t="s">
        <v>151</v>
      </c>
      <c r="D175" s="140"/>
      <c r="E175" s="140"/>
      <c r="F175" s="145"/>
      <c r="G175" s="145"/>
      <c r="H175" s="145"/>
      <c r="I175" s="145"/>
      <c r="J175" s="145"/>
      <c r="K175" s="143"/>
      <c r="L175" s="143"/>
      <c r="M175" s="131"/>
      <c r="N175" s="117"/>
      <c r="O175" s="117"/>
      <c r="P175" s="117"/>
      <c r="Q175" s="117"/>
    </row>
    <row r="176" spans="1:28" s="94" customFormat="1" ht="15.75" customHeight="1" x14ac:dyDescent="0.25">
      <c r="A176" s="92"/>
      <c r="B176" s="92"/>
      <c r="C176" s="93"/>
      <c r="D176" s="58" t="s">
        <v>152</v>
      </c>
      <c r="E176" s="58"/>
      <c r="F176" s="48">
        <v>60000</v>
      </c>
      <c r="G176" s="48">
        <v>26872.62</v>
      </c>
      <c r="H176" s="48">
        <v>60000</v>
      </c>
      <c r="I176" s="48">
        <v>59967.31</v>
      </c>
      <c r="J176" s="48">
        <v>60000</v>
      </c>
      <c r="K176" s="49">
        <v>35265.440000000002</v>
      </c>
      <c r="L176" s="49">
        <v>75000</v>
      </c>
      <c r="M176" s="2"/>
      <c r="N176" s="3"/>
      <c r="O176" s="3"/>
      <c r="P176" s="3"/>
      <c r="Q176" s="3"/>
    </row>
    <row r="177" spans="1:28" s="94" customFormat="1" ht="15.75" customHeight="1" x14ac:dyDescent="0.25">
      <c r="A177" s="92"/>
      <c r="B177" s="92"/>
      <c r="C177" s="93"/>
      <c r="D177" s="58"/>
      <c r="E177" s="58"/>
      <c r="F177" s="48"/>
      <c r="G177" s="48"/>
      <c r="H177" s="48"/>
      <c r="I177" s="48"/>
      <c r="J177" s="48"/>
      <c r="K177" s="49"/>
      <c r="L177" s="49"/>
      <c r="M177" s="2"/>
      <c r="N177" s="3"/>
      <c r="O177" s="3"/>
      <c r="P177" s="3"/>
      <c r="Q177" s="3"/>
    </row>
    <row r="178" spans="1:28" s="120" customFormat="1" ht="21.75" thickBot="1" x14ac:dyDescent="0.4">
      <c r="A178" s="115"/>
      <c r="B178" s="115"/>
      <c r="C178" s="185" t="s">
        <v>153</v>
      </c>
      <c r="D178" s="186"/>
      <c r="E178" s="186"/>
      <c r="F178" s="144">
        <f>SUM(F176:F176)</f>
        <v>60000</v>
      </c>
      <c r="G178" s="148">
        <f t="shared" ref="G178:L178" si="21">SUM(G176:G176)</f>
        <v>26872.62</v>
      </c>
      <c r="H178" s="148">
        <f t="shared" si="21"/>
        <v>60000</v>
      </c>
      <c r="I178" s="148">
        <f t="shared" si="21"/>
        <v>59967.31</v>
      </c>
      <c r="J178" s="148">
        <f t="shared" si="21"/>
        <v>60000</v>
      </c>
      <c r="K178" s="148">
        <f t="shared" si="21"/>
        <v>35265.440000000002</v>
      </c>
      <c r="L178" s="148">
        <f t="shared" si="21"/>
        <v>75000</v>
      </c>
      <c r="M178" s="132"/>
      <c r="N178" s="117"/>
      <c r="O178" s="117"/>
      <c r="P178" s="117"/>
      <c r="Q178" s="117"/>
    </row>
    <row r="179" spans="1:28" ht="15.75" customHeight="1" thickBot="1" x14ac:dyDescent="0.3">
      <c r="A179" s="15"/>
      <c r="B179" s="15"/>
      <c r="C179" s="25"/>
      <c r="D179" s="25"/>
      <c r="E179" s="33"/>
      <c r="F179" s="34"/>
      <c r="G179" s="34"/>
      <c r="H179" s="34"/>
      <c r="I179" s="34"/>
      <c r="J179" s="34"/>
      <c r="K179" s="34"/>
      <c r="L179" s="34"/>
      <c r="M179" s="3"/>
      <c r="N179" s="3"/>
      <c r="O179" s="3"/>
      <c r="P179" s="3"/>
      <c r="Q179" s="3"/>
    </row>
    <row r="180" spans="1:28" s="120" customFormat="1" ht="21" x14ac:dyDescent="0.35">
      <c r="A180" s="115"/>
      <c r="B180" s="115"/>
      <c r="C180" s="139" t="s">
        <v>154</v>
      </c>
      <c r="D180" s="140"/>
      <c r="E180" s="140"/>
      <c r="F180" s="145"/>
      <c r="G180" s="145"/>
      <c r="H180" s="145"/>
      <c r="I180" s="145"/>
      <c r="J180" s="145"/>
      <c r="K180" s="143"/>
      <c r="L180" s="143"/>
      <c r="M180" s="131"/>
      <c r="N180" s="117"/>
      <c r="O180" s="117"/>
      <c r="P180" s="117"/>
      <c r="Q180" s="117"/>
    </row>
    <row r="181" spans="1:28" s="94" customFormat="1" ht="15.75" customHeight="1" x14ac:dyDescent="0.25">
      <c r="A181" s="92"/>
      <c r="B181" s="92"/>
      <c r="C181" s="93"/>
      <c r="D181" s="58" t="s">
        <v>155</v>
      </c>
      <c r="E181" s="58"/>
      <c r="F181" s="48">
        <v>16000</v>
      </c>
      <c r="G181" s="48">
        <v>9473.4699999999993</v>
      </c>
      <c r="H181" s="48">
        <v>16000</v>
      </c>
      <c r="I181" s="48">
        <v>10143.68</v>
      </c>
      <c r="J181" s="48">
        <v>16000</v>
      </c>
      <c r="K181" s="49">
        <v>9815.8700000000008</v>
      </c>
      <c r="L181" s="49">
        <v>16000</v>
      </c>
      <c r="M181" s="2"/>
      <c r="N181" s="3"/>
      <c r="O181" s="3"/>
      <c r="P181" s="3"/>
      <c r="Q181" s="3"/>
    </row>
    <row r="182" spans="1:28" s="94" customFormat="1" ht="15.75" customHeight="1" x14ac:dyDescent="0.25">
      <c r="A182" s="92"/>
      <c r="B182" s="92"/>
      <c r="C182" s="93"/>
      <c r="D182" s="58"/>
      <c r="E182" s="58"/>
      <c r="F182" s="48"/>
      <c r="G182" s="48"/>
      <c r="H182" s="48"/>
      <c r="I182" s="48"/>
      <c r="J182" s="48"/>
      <c r="K182" s="49"/>
      <c r="L182" s="49"/>
      <c r="M182" s="2"/>
      <c r="N182" s="3"/>
      <c r="O182" s="3"/>
      <c r="P182" s="3"/>
      <c r="Q182" s="3"/>
    </row>
    <row r="183" spans="1:28" s="120" customFormat="1" ht="21.75" thickBot="1" x14ac:dyDescent="0.4">
      <c r="A183" s="115"/>
      <c r="B183" s="115"/>
      <c r="C183" s="185" t="s">
        <v>156</v>
      </c>
      <c r="D183" s="186"/>
      <c r="E183" s="186"/>
      <c r="F183" s="144">
        <f>SUM(F181:F181)</f>
        <v>16000</v>
      </c>
      <c r="G183" s="148">
        <f t="shared" ref="G183:L183" si="22">SUM(G181:G181)</f>
        <v>9473.4699999999993</v>
      </c>
      <c r="H183" s="148">
        <f t="shared" si="22"/>
        <v>16000</v>
      </c>
      <c r="I183" s="148">
        <f t="shared" si="22"/>
        <v>10143.68</v>
      </c>
      <c r="J183" s="148">
        <f t="shared" si="22"/>
        <v>16000</v>
      </c>
      <c r="K183" s="148">
        <f t="shared" si="22"/>
        <v>9815.8700000000008</v>
      </c>
      <c r="L183" s="148">
        <f t="shared" si="22"/>
        <v>16000</v>
      </c>
      <c r="M183" s="132"/>
      <c r="N183" s="117"/>
      <c r="O183" s="117"/>
      <c r="P183" s="117"/>
      <c r="Q183" s="117"/>
    </row>
    <row r="184" spans="1:28" ht="16.5" thickBot="1" x14ac:dyDescent="0.3">
      <c r="A184" s="15"/>
      <c r="B184" s="15"/>
      <c r="C184" s="25"/>
      <c r="D184" s="25"/>
      <c r="E184" s="25"/>
      <c r="F184" s="33"/>
      <c r="G184" s="33"/>
      <c r="H184" s="33"/>
      <c r="I184" s="33"/>
      <c r="J184" s="33"/>
      <c r="K184" s="37"/>
      <c r="L184" s="37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s="120" customFormat="1" ht="21" x14ac:dyDescent="0.35">
      <c r="A185" s="115"/>
      <c r="B185" s="115"/>
      <c r="C185" s="139" t="s">
        <v>157</v>
      </c>
      <c r="D185" s="140"/>
      <c r="E185" s="140"/>
      <c r="F185" s="146"/>
      <c r="G185" s="146"/>
      <c r="H185" s="146"/>
      <c r="I185" s="146"/>
      <c r="J185" s="146"/>
      <c r="K185" s="150"/>
      <c r="L185" s="150"/>
      <c r="M185" s="131"/>
      <c r="N185" s="117"/>
      <c r="O185" s="117"/>
      <c r="P185" s="117"/>
      <c r="Q185" s="117"/>
    </row>
    <row r="186" spans="1:28" s="94" customFormat="1" ht="15.75" customHeight="1" x14ac:dyDescent="0.25">
      <c r="A186" s="92"/>
      <c r="B186" s="92"/>
      <c r="C186" s="93"/>
      <c r="D186" s="58" t="s">
        <v>158</v>
      </c>
      <c r="E186" s="58"/>
      <c r="F186" s="48">
        <v>30000</v>
      </c>
      <c r="G186" s="48">
        <v>21864.92</v>
      </c>
      <c r="H186" s="48">
        <v>30000</v>
      </c>
      <c r="I186" s="48">
        <v>26571.37</v>
      </c>
      <c r="J186" s="48">
        <v>30000</v>
      </c>
      <c r="K186" s="49">
        <v>20328.939999999999</v>
      </c>
      <c r="L186" s="49">
        <v>34000</v>
      </c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s="94" customFormat="1" ht="15.75" customHeight="1" x14ac:dyDescent="0.25">
      <c r="A187" s="92"/>
      <c r="B187" s="92"/>
      <c r="C187" s="93"/>
      <c r="D187" s="58" t="s">
        <v>159</v>
      </c>
      <c r="E187" s="58"/>
      <c r="F187" s="48">
        <v>0</v>
      </c>
      <c r="G187" s="48">
        <v>0</v>
      </c>
      <c r="H187" s="48">
        <v>0</v>
      </c>
      <c r="I187" s="48">
        <v>3506.44</v>
      </c>
      <c r="J187" s="48">
        <v>0</v>
      </c>
      <c r="K187" s="49">
        <v>827.93</v>
      </c>
      <c r="L187" s="49">
        <v>0</v>
      </c>
      <c r="M187" s="2"/>
      <c r="N187" s="3"/>
      <c r="O187" s="3"/>
      <c r="P187" s="3"/>
      <c r="Q187" s="3"/>
    </row>
    <row r="188" spans="1:28" s="94" customFormat="1" ht="15.75" customHeight="1" x14ac:dyDescent="0.25">
      <c r="A188" s="92"/>
      <c r="B188" s="92"/>
      <c r="C188" s="93"/>
      <c r="D188" s="58"/>
      <c r="E188" s="58"/>
      <c r="F188" s="48"/>
      <c r="G188" s="48"/>
      <c r="H188" s="48"/>
      <c r="I188" s="48"/>
      <c r="J188" s="48"/>
      <c r="K188" s="49"/>
      <c r="L188" s="49"/>
      <c r="M188" s="2"/>
      <c r="N188" s="3"/>
      <c r="O188" s="3"/>
      <c r="P188" s="3"/>
      <c r="Q188" s="3"/>
    </row>
    <row r="189" spans="1:28" s="120" customFormat="1" ht="21.75" thickBot="1" x14ac:dyDescent="0.4">
      <c r="A189" s="115"/>
      <c r="B189" s="115"/>
      <c r="C189" s="185" t="s">
        <v>160</v>
      </c>
      <c r="D189" s="186"/>
      <c r="E189" s="186"/>
      <c r="F189" s="144">
        <f t="shared" ref="F189" si="23">SUM(F186:F187)</f>
        <v>30000</v>
      </c>
      <c r="G189" s="148">
        <f t="shared" ref="G189" si="24">SUM(G186:G187)</f>
        <v>21864.92</v>
      </c>
      <c r="H189" s="148">
        <f>SUM(H186:H187)</f>
        <v>30000</v>
      </c>
      <c r="I189" s="148">
        <f t="shared" ref="I189" si="25">SUM(I186:I187)</f>
        <v>30077.809999999998</v>
      </c>
      <c r="J189" s="148">
        <f t="shared" ref="J189:L189" si="26">SUM(J186:J187)</f>
        <v>30000</v>
      </c>
      <c r="K189" s="148">
        <f t="shared" si="26"/>
        <v>21156.87</v>
      </c>
      <c r="L189" s="148">
        <f t="shared" si="26"/>
        <v>34000</v>
      </c>
      <c r="M189" s="132"/>
      <c r="N189" s="117"/>
      <c r="O189" s="117"/>
      <c r="P189" s="117"/>
      <c r="Q189" s="117"/>
    </row>
    <row r="190" spans="1:28" ht="15.75" customHeight="1" thickBot="1" x14ac:dyDescent="0.3">
      <c r="A190" s="15"/>
      <c r="B190" s="15"/>
      <c r="C190" s="25"/>
      <c r="D190" s="149"/>
      <c r="E190" s="25"/>
      <c r="F190" s="34"/>
      <c r="G190" s="34"/>
      <c r="H190" s="34"/>
      <c r="I190" s="34"/>
      <c r="J190" s="34"/>
      <c r="K190" s="24"/>
      <c r="L190" s="24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s="120" customFormat="1" ht="21" x14ac:dyDescent="0.35">
      <c r="A191" s="115"/>
      <c r="B191" s="115"/>
      <c r="C191" s="139" t="s">
        <v>161</v>
      </c>
      <c r="D191" s="140"/>
      <c r="E191" s="140"/>
      <c r="F191" s="145"/>
      <c r="G191" s="145"/>
      <c r="H191" s="145"/>
      <c r="I191" s="145"/>
      <c r="J191" s="145"/>
      <c r="K191" s="143"/>
      <c r="L191" s="143"/>
      <c r="M191" s="131"/>
      <c r="N191" s="117"/>
      <c r="O191" s="117"/>
      <c r="P191" s="117"/>
      <c r="Q191" s="117"/>
    </row>
    <row r="192" spans="1:28" s="94" customFormat="1" ht="15.75" customHeight="1" x14ac:dyDescent="0.25">
      <c r="A192" s="92"/>
      <c r="B192" s="92"/>
      <c r="C192" s="93"/>
      <c r="D192" s="58" t="s">
        <v>162</v>
      </c>
      <c r="E192" s="58"/>
      <c r="F192" s="48">
        <v>65000</v>
      </c>
      <c r="G192" s="48">
        <v>44937.48</v>
      </c>
      <c r="H192" s="48">
        <v>65000</v>
      </c>
      <c r="I192" s="48">
        <v>57259.07</v>
      </c>
      <c r="J192" s="48">
        <v>65000</v>
      </c>
      <c r="K192" s="49">
        <v>47864.44</v>
      </c>
      <c r="L192" s="49">
        <v>75000</v>
      </c>
      <c r="M192" s="2"/>
      <c r="N192" s="3"/>
      <c r="O192" s="3"/>
      <c r="P192" s="3"/>
      <c r="Q192" s="3"/>
    </row>
    <row r="193" spans="1:28" s="94" customFormat="1" ht="15.75" customHeight="1" x14ac:dyDescent="0.25">
      <c r="A193" s="92"/>
      <c r="B193" s="92"/>
      <c r="C193" s="93"/>
      <c r="D193" s="58"/>
      <c r="E193" s="58"/>
      <c r="F193" s="48"/>
      <c r="G193" s="48"/>
      <c r="H193" s="48"/>
      <c r="I193" s="48"/>
      <c r="J193" s="48"/>
      <c r="K193" s="49"/>
      <c r="L193" s="49"/>
      <c r="M193" s="2"/>
      <c r="N193" s="3"/>
      <c r="O193" s="3"/>
      <c r="P193" s="3"/>
      <c r="Q193" s="3"/>
    </row>
    <row r="194" spans="1:28" s="120" customFormat="1" ht="21.75" thickBot="1" x14ac:dyDescent="0.4">
      <c r="A194" s="115"/>
      <c r="B194" s="115"/>
      <c r="C194" s="185" t="s">
        <v>163</v>
      </c>
      <c r="D194" s="186"/>
      <c r="E194" s="186"/>
      <c r="F194" s="144">
        <f>SUM(F192)</f>
        <v>65000</v>
      </c>
      <c r="G194" s="148">
        <f>SUM(G192)</f>
        <v>44937.48</v>
      </c>
      <c r="H194" s="148">
        <f>SUM(H192)</f>
        <v>65000</v>
      </c>
      <c r="I194" s="148">
        <f t="shared" ref="I194" si="27">SUM(I192)</f>
        <v>57259.07</v>
      </c>
      <c r="J194" s="148">
        <f t="shared" ref="J194:L194" si="28">SUM(J192)</f>
        <v>65000</v>
      </c>
      <c r="K194" s="148">
        <f t="shared" si="28"/>
        <v>47864.44</v>
      </c>
      <c r="L194" s="148">
        <f t="shared" si="28"/>
        <v>75000</v>
      </c>
      <c r="M194" s="132"/>
      <c r="N194" s="117"/>
      <c r="O194" s="117"/>
      <c r="P194" s="117"/>
      <c r="Q194" s="117"/>
    </row>
    <row r="195" spans="1:28" ht="15.75" customHeight="1" thickBot="1" x14ac:dyDescent="0.3">
      <c r="A195" s="15"/>
      <c r="B195" s="15"/>
      <c r="C195" s="25"/>
      <c r="D195" s="25"/>
      <c r="E195" s="25"/>
      <c r="F195" s="34"/>
      <c r="G195" s="34"/>
      <c r="H195" s="34"/>
      <c r="I195" s="34"/>
      <c r="J195" s="34"/>
      <c r="K195" s="24"/>
      <c r="L195" s="24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s="120" customFormat="1" ht="21" x14ac:dyDescent="0.35">
      <c r="A196" s="115"/>
      <c r="B196" s="115"/>
      <c r="C196" s="139" t="s">
        <v>164</v>
      </c>
      <c r="D196" s="140"/>
      <c r="E196" s="140"/>
      <c r="F196" s="145"/>
      <c r="G196" s="145"/>
      <c r="H196" s="145"/>
      <c r="I196" s="145"/>
      <c r="J196" s="145"/>
      <c r="K196" s="143"/>
      <c r="L196" s="143"/>
      <c r="M196" s="131"/>
      <c r="N196" s="117"/>
      <c r="O196" s="117"/>
      <c r="P196" s="117"/>
      <c r="Q196" s="117"/>
    </row>
    <row r="197" spans="1:28" s="94" customFormat="1" ht="15.75" customHeight="1" x14ac:dyDescent="0.25">
      <c r="A197" s="92"/>
      <c r="B197" s="92"/>
      <c r="C197" s="93"/>
      <c r="D197" s="58" t="s">
        <v>165</v>
      </c>
      <c r="E197" s="58"/>
      <c r="F197" s="48">
        <v>85000</v>
      </c>
      <c r="G197" s="48">
        <v>62487.65</v>
      </c>
      <c r="H197" s="48">
        <v>70000</v>
      </c>
      <c r="I197" s="48">
        <v>70078.05</v>
      </c>
      <c r="J197" s="48">
        <v>60000</v>
      </c>
      <c r="K197" s="49">
        <v>56115.9</v>
      </c>
      <c r="L197" s="49">
        <v>50000</v>
      </c>
      <c r="M197" s="2"/>
      <c r="N197" s="3"/>
      <c r="O197" s="3"/>
      <c r="P197" s="7"/>
      <c r="Q197" s="7"/>
    </row>
    <row r="198" spans="1:28" s="94" customFormat="1" ht="15.75" customHeight="1" x14ac:dyDescent="0.25">
      <c r="A198" s="92"/>
      <c r="B198" s="92"/>
      <c r="C198" s="93"/>
      <c r="D198" s="58" t="s">
        <v>166</v>
      </c>
      <c r="E198" s="58"/>
      <c r="F198" s="48">
        <v>170000</v>
      </c>
      <c r="G198" s="48">
        <v>119847.26</v>
      </c>
      <c r="H198" s="48">
        <v>155000</v>
      </c>
      <c r="I198" s="48">
        <v>112870.49</v>
      </c>
      <c r="J198" s="48">
        <v>155000</v>
      </c>
      <c r="K198" s="49">
        <v>117475.01</v>
      </c>
      <c r="L198" s="49">
        <v>153200</v>
      </c>
      <c r="M198" s="130" t="s">
        <v>167</v>
      </c>
      <c r="N198" s="3"/>
      <c r="O198" s="3"/>
      <c r="P198" s="3"/>
      <c r="Q198" s="3"/>
    </row>
    <row r="199" spans="1:28" s="94" customFormat="1" ht="15.75" customHeight="1" x14ac:dyDescent="0.25">
      <c r="A199" s="92"/>
      <c r="B199" s="92"/>
      <c r="C199" s="93"/>
      <c r="D199" s="58" t="s">
        <v>168</v>
      </c>
      <c r="E199" s="58"/>
      <c r="F199" s="48">
        <v>16500</v>
      </c>
      <c r="G199" s="48">
        <v>15476.87</v>
      </c>
      <c r="H199" s="48">
        <v>16500</v>
      </c>
      <c r="I199" s="48">
        <v>16229.29</v>
      </c>
      <c r="J199" s="48">
        <v>15000</v>
      </c>
      <c r="K199" s="49">
        <v>14634.23</v>
      </c>
      <c r="L199" s="49">
        <v>17300</v>
      </c>
      <c r="M199" s="130" t="s">
        <v>169</v>
      </c>
      <c r="N199" s="13"/>
      <c r="O199" s="3"/>
      <c r="P199" s="3"/>
      <c r="Q199" s="3"/>
    </row>
    <row r="200" spans="1:28" s="94" customFormat="1" ht="15.75" customHeight="1" x14ac:dyDescent="0.25">
      <c r="A200" s="92"/>
      <c r="B200" s="92"/>
      <c r="C200" s="93"/>
      <c r="D200" s="58" t="s">
        <v>170</v>
      </c>
      <c r="E200" s="58"/>
      <c r="F200" s="48">
        <v>12000</v>
      </c>
      <c r="G200" s="48">
        <v>10143.9</v>
      </c>
      <c r="H200" s="48">
        <v>8000</v>
      </c>
      <c r="I200" s="48">
        <v>7826.61</v>
      </c>
      <c r="J200" s="48">
        <v>7500</v>
      </c>
      <c r="K200" s="49">
        <v>5731.87</v>
      </c>
      <c r="L200" s="49">
        <v>7500</v>
      </c>
      <c r="M200" s="2"/>
      <c r="N200" s="13"/>
      <c r="O200" s="3"/>
      <c r="P200" s="3"/>
      <c r="Q200" s="3"/>
    </row>
    <row r="201" spans="1:28" s="94" customFormat="1" ht="15.75" customHeight="1" x14ac:dyDescent="0.25">
      <c r="A201" s="92"/>
      <c r="B201" s="92"/>
      <c r="C201" s="93"/>
      <c r="D201" s="58" t="s">
        <v>171</v>
      </c>
      <c r="E201" s="58"/>
      <c r="F201" s="48">
        <v>0</v>
      </c>
      <c r="G201" s="48">
        <v>0</v>
      </c>
      <c r="H201" s="48">
        <v>6000</v>
      </c>
      <c r="I201" s="48">
        <v>6000</v>
      </c>
      <c r="J201" s="48">
        <v>6000</v>
      </c>
      <c r="K201" s="49">
        <v>4800</v>
      </c>
      <c r="L201" s="49">
        <v>12000</v>
      </c>
      <c r="M201" s="2"/>
      <c r="N201" s="13"/>
      <c r="O201" s="3"/>
      <c r="P201" s="3"/>
      <c r="Q201" s="3"/>
    </row>
    <row r="202" spans="1:28" s="94" customFormat="1" ht="15.75" customHeight="1" x14ac:dyDescent="0.25">
      <c r="A202" s="92"/>
      <c r="B202" s="92"/>
      <c r="C202" s="93"/>
      <c r="D202" s="58" t="s">
        <v>172</v>
      </c>
      <c r="E202" s="58"/>
      <c r="F202" s="48">
        <v>2500</v>
      </c>
      <c r="G202" s="48">
        <v>803.69</v>
      </c>
      <c r="H202" s="48">
        <v>2500</v>
      </c>
      <c r="I202" s="48">
        <v>2500</v>
      </c>
      <c r="J202" s="48">
        <v>5000</v>
      </c>
      <c r="K202" s="49">
        <v>2930.6</v>
      </c>
      <c r="L202" s="49">
        <v>7500</v>
      </c>
      <c r="M202" s="2"/>
      <c r="N202" s="1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s="94" customFormat="1" ht="15.75" customHeight="1" x14ac:dyDescent="0.25">
      <c r="A203" s="92"/>
      <c r="B203" s="92"/>
      <c r="C203" s="93"/>
      <c r="D203" s="58" t="s">
        <v>173</v>
      </c>
      <c r="E203" s="58"/>
      <c r="F203" s="48">
        <v>2000</v>
      </c>
      <c r="G203" s="48">
        <v>628.35</v>
      </c>
      <c r="H203" s="48">
        <v>2000</v>
      </c>
      <c r="I203" s="48">
        <v>1000</v>
      </c>
      <c r="J203" s="48">
        <v>2000</v>
      </c>
      <c r="K203" s="49">
        <v>7.94</v>
      </c>
      <c r="L203" s="49">
        <v>2500</v>
      </c>
      <c r="M203" s="2"/>
      <c r="N203" s="1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s="94" customFormat="1" ht="15.75" customHeight="1" x14ac:dyDescent="0.25">
      <c r="A204" s="92"/>
      <c r="B204" s="92"/>
      <c r="C204" s="93"/>
      <c r="D204" s="58"/>
      <c r="E204" s="58"/>
      <c r="F204" s="48"/>
      <c r="G204" s="48"/>
      <c r="H204" s="48"/>
      <c r="I204" s="48"/>
      <c r="J204" s="48"/>
      <c r="K204" s="49"/>
      <c r="L204" s="49"/>
      <c r="M204" s="2"/>
      <c r="N204" s="1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s="120" customFormat="1" ht="21.75" thickBot="1" x14ac:dyDescent="0.4">
      <c r="A205" s="115"/>
      <c r="B205" s="115"/>
      <c r="C205" s="185" t="s">
        <v>174</v>
      </c>
      <c r="D205" s="186"/>
      <c r="E205" s="186"/>
      <c r="F205" s="144">
        <f>SUM(F197:F203)</f>
        <v>288000</v>
      </c>
      <c r="G205" s="148">
        <f t="shared" ref="G205:L205" si="29">SUM(G197:G203)</f>
        <v>209387.72</v>
      </c>
      <c r="H205" s="148">
        <f t="shared" si="29"/>
        <v>260000</v>
      </c>
      <c r="I205" s="148">
        <f t="shared" si="29"/>
        <v>216504.44</v>
      </c>
      <c r="J205" s="148">
        <f t="shared" si="29"/>
        <v>250500</v>
      </c>
      <c r="K205" s="148">
        <f t="shared" si="29"/>
        <v>201695.55000000002</v>
      </c>
      <c r="L205" s="148">
        <f t="shared" si="29"/>
        <v>250000</v>
      </c>
      <c r="M205" s="132"/>
      <c r="N205" s="134"/>
      <c r="O205" s="117"/>
      <c r="P205" s="117"/>
      <c r="Q205" s="117"/>
    </row>
    <row r="206" spans="1:28" ht="15.75" customHeight="1" thickBot="1" x14ac:dyDescent="0.3">
      <c r="A206" s="15"/>
      <c r="B206" s="15"/>
      <c r="C206" s="25"/>
      <c r="D206" s="25"/>
      <c r="E206" s="25"/>
      <c r="F206" s="34"/>
      <c r="G206" s="34"/>
      <c r="H206" s="34"/>
      <c r="I206" s="34"/>
      <c r="J206" s="34"/>
      <c r="K206" s="24"/>
      <c r="L206" s="24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s="120" customFormat="1" ht="21" x14ac:dyDescent="0.35">
      <c r="A207" s="115"/>
      <c r="B207" s="115"/>
      <c r="C207" s="139" t="s">
        <v>175</v>
      </c>
      <c r="D207" s="140"/>
      <c r="E207" s="140"/>
      <c r="F207" s="145"/>
      <c r="G207" s="145"/>
      <c r="H207" s="145"/>
      <c r="I207" s="145"/>
      <c r="J207" s="145"/>
      <c r="K207" s="143"/>
      <c r="L207" s="143"/>
      <c r="M207" s="131"/>
      <c r="N207" s="134"/>
      <c r="O207" s="117"/>
      <c r="P207" s="117"/>
      <c r="Q207" s="117"/>
    </row>
    <row r="208" spans="1:28" s="94" customFormat="1" ht="15.75" customHeight="1" x14ac:dyDescent="0.25">
      <c r="A208" s="92"/>
      <c r="B208" s="92"/>
      <c r="C208" s="93"/>
      <c r="D208" s="58" t="s">
        <v>176</v>
      </c>
      <c r="E208" s="58"/>
      <c r="F208" s="48">
        <v>38000</v>
      </c>
      <c r="G208" s="48">
        <v>27795.47</v>
      </c>
      <c r="H208" s="48">
        <v>38000</v>
      </c>
      <c r="I208" s="48">
        <v>35820.39</v>
      </c>
      <c r="J208" s="48">
        <v>50000</v>
      </c>
      <c r="K208" s="49">
        <v>33144.47</v>
      </c>
      <c r="L208" s="49">
        <v>65650</v>
      </c>
      <c r="M208" s="2"/>
      <c r="N208" s="13"/>
      <c r="O208" s="3"/>
      <c r="P208" s="3"/>
      <c r="Q208" s="3"/>
    </row>
    <row r="209" spans="1:28" s="94" customFormat="1" ht="15.75" customHeight="1" x14ac:dyDescent="0.25">
      <c r="A209" s="92"/>
      <c r="B209" s="92"/>
      <c r="C209" s="93"/>
      <c r="D209" s="58"/>
      <c r="E209" s="58"/>
      <c r="F209" s="48"/>
      <c r="G209" s="48"/>
      <c r="H209" s="48"/>
      <c r="I209" s="48"/>
      <c r="J209" s="48"/>
      <c r="K209" s="49"/>
      <c r="L209" s="49"/>
      <c r="M209" s="2"/>
      <c r="N209" s="13"/>
      <c r="O209" s="3"/>
      <c r="P209" s="3"/>
      <c r="Q209" s="3"/>
    </row>
    <row r="210" spans="1:28" s="120" customFormat="1" ht="21.75" thickBot="1" x14ac:dyDescent="0.4">
      <c r="A210" s="115"/>
      <c r="B210" s="115"/>
      <c r="C210" s="185" t="s">
        <v>177</v>
      </c>
      <c r="D210" s="186"/>
      <c r="E210" s="186"/>
      <c r="F210" s="144">
        <f t="shared" ref="F210:L210" si="30">SUM(F208)</f>
        <v>38000</v>
      </c>
      <c r="G210" s="148">
        <f t="shared" si="30"/>
        <v>27795.47</v>
      </c>
      <c r="H210" s="148">
        <f t="shared" si="30"/>
        <v>38000</v>
      </c>
      <c r="I210" s="148">
        <f t="shared" si="30"/>
        <v>35820.39</v>
      </c>
      <c r="J210" s="148">
        <f t="shared" si="30"/>
        <v>50000</v>
      </c>
      <c r="K210" s="148">
        <f t="shared" si="30"/>
        <v>33144.47</v>
      </c>
      <c r="L210" s="148">
        <f t="shared" si="30"/>
        <v>65650</v>
      </c>
      <c r="M210" s="132"/>
      <c r="N210" s="134"/>
      <c r="O210" s="117"/>
      <c r="P210" s="117"/>
      <c r="Q210" s="117"/>
    </row>
    <row r="211" spans="1:28" ht="15.75" customHeight="1" thickBot="1" x14ac:dyDescent="0.3">
      <c r="A211" s="15"/>
      <c r="B211" s="15"/>
      <c r="C211" s="25"/>
      <c r="D211" s="25"/>
      <c r="E211" s="25"/>
      <c r="F211" s="34"/>
      <c r="G211" s="34"/>
      <c r="H211" s="34"/>
      <c r="I211" s="34"/>
      <c r="J211" s="34"/>
      <c r="K211" s="24"/>
      <c r="L211" s="24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s="120" customFormat="1" ht="21" x14ac:dyDescent="0.35">
      <c r="A212" s="115"/>
      <c r="B212" s="115"/>
      <c r="C212" s="139" t="s">
        <v>178</v>
      </c>
      <c r="D212" s="140"/>
      <c r="E212" s="140"/>
      <c r="F212" s="145"/>
      <c r="G212" s="145"/>
      <c r="H212" s="145"/>
      <c r="I212" s="145"/>
      <c r="J212" s="145"/>
      <c r="K212" s="143"/>
      <c r="L212" s="143"/>
      <c r="M212" s="131"/>
      <c r="N212" s="117"/>
      <c r="O212" s="117"/>
      <c r="P212" s="117"/>
      <c r="Q212" s="117"/>
    </row>
    <row r="213" spans="1:28" s="94" customFormat="1" ht="15.75" customHeight="1" x14ac:dyDescent="0.25">
      <c r="A213" s="92"/>
      <c r="B213" s="92"/>
      <c r="C213" s="93"/>
      <c r="D213" s="58" t="s">
        <v>179</v>
      </c>
      <c r="E213" s="58"/>
      <c r="F213" s="48">
        <v>3000</v>
      </c>
      <c r="G213" s="48">
        <v>1190</v>
      </c>
      <c r="H213" s="48">
        <v>3000</v>
      </c>
      <c r="I213" s="48">
        <v>2769</v>
      </c>
      <c r="J213" s="48">
        <v>3000</v>
      </c>
      <c r="K213" s="49">
        <v>2905.16</v>
      </c>
      <c r="L213" s="49">
        <v>2655</v>
      </c>
      <c r="M213" s="2"/>
      <c r="N213" s="3"/>
      <c r="O213" s="3"/>
      <c r="P213" s="3"/>
      <c r="Q213" s="3"/>
    </row>
    <row r="214" spans="1:28" s="94" customFormat="1" ht="15.75" customHeight="1" x14ac:dyDescent="0.25">
      <c r="A214" s="92"/>
      <c r="B214" s="92"/>
      <c r="C214" s="93"/>
      <c r="D214" s="58"/>
      <c r="E214" s="58"/>
      <c r="F214" s="48"/>
      <c r="G214" s="48"/>
      <c r="H214" s="48"/>
      <c r="I214" s="48"/>
      <c r="J214" s="48"/>
      <c r="K214" s="49"/>
      <c r="L214" s="49"/>
      <c r="M214" s="2"/>
      <c r="N214" s="3"/>
      <c r="O214" s="3"/>
      <c r="P214" s="3"/>
      <c r="Q214" s="3"/>
    </row>
    <row r="215" spans="1:28" s="120" customFormat="1" ht="21.75" thickBot="1" x14ac:dyDescent="0.4">
      <c r="A215" s="115"/>
      <c r="B215" s="115"/>
      <c r="C215" s="185" t="s">
        <v>180</v>
      </c>
      <c r="D215" s="186"/>
      <c r="E215" s="186"/>
      <c r="F215" s="144">
        <f>SUM(F213:F213)</f>
        <v>3000</v>
      </c>
      <c r="G215" s="148">
        <f t="shared" ref="G215:L215" si="31">SUM(G213:G213)</f>
        <v>1190</v>
      </c>
      <c r="H215" s="148">
        <f t="shared" si="31"/>
        <v>3000</v>
      </c>
      <c r="I215" s="148">
        <f t="shared" si="31"/>
        <v>2769</v>
      </c>
      <c r="J215" s="148">
        <f t="shared" si="31"/>
        <v>3000</v>
      </c>
      <c r="K215" s="148">
        <f t="shared" si="31"/>
        <v>2905.16</v>
      </c>
      <c r="L215" s="148">
        <f t="shared" si="31"/>
        <v>2655</v>
      </c>
      <c r="M215" s="131"/>
      <c r="N215" s="117"/>
      <c r="O215" s="117"/>
      <c r="P215" s="117"/>
      <c r="Q215" s="117"/>
    </row>
    <row r="216" spans="1:28" ht="15.75" customHeight="1" thickBot="1" x14ac:dyDescent="0.3">
      <c r="A216" s="15"/>
      <c r="B216" s="15"/>
      <c r="C216" s="25"/>
      <c r="D216" s="25"/>
      <c r="E216" s="25"/>
      <c r="F216" s="34"/>
      <c r="G216" s="34">
        <v>0</v>
      </c>
      <c r="H216" s="34"/>
      <c r="I216" s="34"/>
      <c r="J216" s="34"/>
      <c r="K216" s="24"/>
      <c r="L216" s="24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s="120" customFormat="1" ht="21" x14ac:dyDescent="0.35">
      <c r="A217" s="115"/>
      <c r="B217" s="115"/>
      <c r="C217" s="139" t="s">
        <v>181</v>
      </c>
      <c r="D217" s="140"/>
      <c r="E217" s="140"/>
      <c r="F217" s="145"/>
      <c r="G217" s="145"/>
      <c r="H217" s="145"/>
      <c r="I217" s="145"/>
      <c r="J217" s="145"/>
      <c r="K217" s="143"/>
      <c r="L217" s="143"/>
      <c r="M217" s="131"/>
      <c r="N217" s="117"/>
      <c r="O217" s="117"/>
      <c r="P217" s="117"/>
      <c r="Q217" s="117"/>
    </row>
    <row r="218" spans="1:28" s="94" customFormat="1" ht="15.75" customHeight="1" x14ac:dyDescent="0.25">
      <c r="A218" s="92"/>
      <c r="B218" s="92"/>
      <c r="C218" s="93"/>
      <c r="D218" s="58" t="s">
        <v>182</v>
      </c>
      <c r="E218" s="58"/>
      <c r="F218" s="48">
        <v>3000</v>
      </c>
      <c r="G218" s="48">
        <v>2611.4299999999998</v>
      </c>
      <c r="H218" s="48">
        <v>2500</v>
      </c>
      <c r="I218" s="48">
        <v>2500</v>
      </c>
      <c r="J218" s="48">
        <v>2500</v>
      </c>
      <c r="K218" s="49">
        <v>853.32</v>
      </c>
      <c r="L218" s="49">
        <v>2500</v>
      </c>
      <c r="M218" s="2"/>
      <c r="N218" s="3"/>
      <c r="O218" s="3"/>
      <c r="P218" s="3"/>
      <c r="Q218" s="3"/>
    </row>
    <row r="219" spans="1:28" s="94" customFormat="1" ht="15.75" customHeight="1" x14ac:dyDescent="0.25">
      <c r="A219" s="92"/>
      <c r="B219" s="92"/>
      <c r="C219" s="93"/>
      <c r="D219" s="58"/>
      <c r="E219" s="58"/>
      <c r="F219" s="48"/>
      <c r="G219" s="48"/>
      <c r="H219" s="48"/>
      <c r="I219" s="48"/>
      <c r="J219" s="48"/>
      <c r="K219" s="49"/>
      <c r="L219" s="49"/>
      <c r="M219" s="2"/>
      <c r="N219" s="3"/>
      <c r="O219" s="3"/>
      <c r="P219" s="3"/>
      <c r="Q219" s="3"/>
    </row>
    <row r="220" spans="1:28" s="120" customFormat="1" ht="21.75" thickBot="1" x14ac:dyDescent="0.4">
      <c r="A220" s="115"/>
      <c r="B220" s="115"/>
      <c r="C220" s="185" t="s">
        <v>183</v>
      </c>
      <c r="D220" s="186"/>
      <c r="E220" s="186"/>
      <c r="F220" s="144">
        <f t="shared" ref="F220:L220" si="32">SUM(F218)</f>
        <v>3000</v>
      </c>
      <c r="G220" s="148">
        <f t="shared" si="32"/>
        <v>2611.4299999999998</v>
      </c>
      <c r="H220" s="148">
        <f t="shared" si="32"/>
        <v>2500</v>
      </c>
      <c r="I220" s="148">
        <f t="shared" si="32"/>
        <v>2500</v>
      </c>
      <c r="J220" s="148">
        <f t="shared" si="32"/>
        <v>2500</v>
      </c>
      <c r="K220" s="148">
        <f t="shared" si="32"/>
        <v>853.32</v>
      </c>
      <c r="L220" s="148">
        <f t="shared" si="32"/>
        <v>2500</v>
      </c>
      <c r="M220" s="132"/>
      <c r="N220" s="117"/>
      <c r="O220" s="117"/>
      <c r="P220" s="117"/>
      <c r="Q220" s="117"/>
    </row>
    <row r="221" spans="1:28" ht="15.75" customHeight="1" thickBot="1" x14ac:dyDescent="0.3">
      <c r="A221" s="15"/>
      <c r="B221" s="15"/>
      <c r="C221" s="25"/>
      <c r="D221" s="149"/>
      <c r="E221" s="25"/>
      <c r="F221" s="34"/>
      <c r="G221" s="34"/>
      <c r="H221" s="34"/>
      <c r="I221" s="34"/>
      <c r="J221" s="34"/>
      <c r="K221" s="24"/>
      <c r="L221" s="24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s="120" customFormat="1" ht="21" x14ac:dyDescent="0.35">
      <c r="A222" s="115"/>
      <c r="B222" s="115"/>
      <c r="C222" s="139" t="s">
        <v>184</v>
      </c>
      <c r="D222" s="140"/>
      <c r="E222" s="140"/>
      <c r="F222" s="143">
        <v>20000</v>
      </c>
      <c r="G222" s="143">
        <v>13308.9</v>
      </c>
      <c r="H222" s="143">
        <v>20000</v>
      </c>
      <c r="I222" s="143">
        <v>18999</v>
      </c>
      <c r="J222" s="143">
        <v>2500</v>
      </c>
      <c r="K222" s="151">
        <v>1492.28</v>
      </c>
      <c r="L222" s="151">
        <v>2500</v>
      </c>
      <c r="M222" s="131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</row>
    <row r="223" spans="1:28" ht="15.75" customHeight="1" x14ac:dyDescent="0.25">
      <c r="A223" s="15"/>
      <c r="B223" s="15"/>
      <c r="C223" s="54"/>
      <c r="D223" s="47"/>
      <c r="E223" s="47"/>
      <c r="F223" s="48"/>
      <c r="G223" s="48"/>
      <c r="H223" s="48"/>
      <c r="I223" s="48"/>
      <c r="J223" s="48"/>
      <c r="K223" s="49"/>
      <c r="L223" s="49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s="120" customFormat="1" ht="21.75" thickBot="1" x14ac:dyDescent="0.4">
      <c r="A224" s="115"/>
      <c r="B224" s="115"/>
      <c r="C224" s="185" t="s">
        <v>185</v>
      </c>
      <c r="D224" s="186"/>
      <c r="E224" s="186"/>
      <c r="F224" s="144">
        <f t="shared" ref="F224:L224" si="33">SUM(F222)</f>
        <v>20000</v>
      </c>
      <c r="G224" s="148">
        <f t="shared" si="33"/>
        <v>13308.9</v>
      </c>
      <c r="H224" s="148">
        <f t="shared" si="33"/>
        <v>20000</v>
      </c>
      <c r="I224" s="148">
        <f t="shared" si="33"/>
        <v>18999</v>
      </c>
      <c r="J224" s="148">
        <f t="shared" si="33"/>
        <v>2500</v>
      </c>
      <c r="K224" s="148">
        <f t="shared" si="33"/>
        <v>1492.28</v>
      </c>
      <c r="L224" s="148">
        <f t="shared" si="33"/>
        <v>2500</v>
      </c>
      <c r="M224" s="135" t="s">
        <v>186</v>
      </c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</row>
    <row r="225" spans="1:28" ht="15.75" customHeight="1" thickBot="1" x14ac:dyDescent="0.3">
      <c r="A225" s="15"/>
      <c r="B225" s="15"/>
      <c r="C225" s="15"/>
      <c r="D225" s="27"/>
      <c r="E225" s="15"/>
      <c r="F225" s="23"/>
      <c r="G225" s="23"/>
      <c r="H225" s="23"/>
      <c r="I225" s="23"/>
      <c r="J225" s="23"/>
      <c r="K225" s="19"/>
      <c r="L225" s="19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s="120" customFormat="1" ht="21" x14ac:dyDescent="0.35">
      <c r="A226" s="115"/>
      <c r="B226" s="115"/>
      <c r="C226" s="139" t="s">
        <v>187</v>
      </c>
      <c r="D226" s="140"/>
      <c r="E226" s="140"/>
      <c r="F226" s="145"/>
      <c r="G226" s="145"/>
      <c r="H226" s="145"/>
      <c r="I226" s="145"/>
      <c r="J226" s="145"/>
      <c r="K226" s="143"/>
      <c r="L226" s="143"/>
      <c r="M226" s="131"/>
      <c r="N226" s="117"/>
      <c r="O226" s="117"/>
      <c r="P226" s="117"/>
      <c r="Q226" s="117"/>
    </row>
    <row r="227" spans="1:28" s="94" customFormat="1" ht="15.75" customHeight="1" x14ac:dyDescent="0.25">
      <c r="A227" s="92"/>
      <c r="B227" s="92"/>
      <c r="C227" s="93"/>
      <c r="D227" s="58" t="s">
        <v>188</v>
      </c>
      <c r="E227" s="58"/>
      <c r="F227" s="48">
        <v>15000</v>
      </c>
      <c r="G227" s="48">
        <v>9806.66</v>
      </c>
      <c r="H227" s="48">
        <v>15000</v>
      </c>
      <c r="I227" s="48">
        <v>14223.08</v>
      </c>
      <c r="J227" s="48">
        <v>12000</v>
      </c>
      <c r="K227" s="49">
        <v>9914.69</v>
      </c>
      <c r="L227" s="49">
        <v>5000</v>
      </c>
      <c r="M227" s="2"/>
      <c r="N227" s="3"/>
      <c r="O227" s="3"/>
      <c r="P227" s="3"/>
      <c r="Q227" s="3"/>
    </row>
    <row r="228" spans="1:28" s="94" customFormat="1" ht="15.75" customHeight="1" x14ac:dyDescent="0.25">
      <c r="A228" s="92"/>
      <c r="B228" s="92"/>
      <c r="C228" s="93"/>
      <c r="D228" s="58"/>
      <c r="E228" s="58"/>
      <c r="F228" s="48"/>
      <c r="G228" s="48"/>
      <c r="H228" s="48"/>
      <c r="I228" s="48"/>
      <c r="J228" s="48"/>
      <c r="K228" s="49"/>
      <c r="L228" s="49"/>
      <c r="M228" s="2"/>
      <c r="N228" s="3"/>
      <c r="O228" s="3"/>
      <c r="P228" s="3"/>
      <c r="Q228" s="3"/>
    </row>
    <row r="229" spans="1:28" s="120" customFormat="1" ht="21.75" thickBot="1" x14ac:dyDescent="0.4">
      <c r="A229" s="115"/>
      <c r="B229" s="115"/>
      <c r="C229" s="185" t="s">
        <v>189</v>
      </c>
      <c r="D229" s="186"/>
      <c r="E229" s="186"/>
      <c r="F229" s="144">
        <f>SUM(F227:F227)</f>
        <v>15000</v>
      </c>
      <c r="G229" s="148">
        <f t="shared" ref="G229:L229" si="34">SUM(G227:G227)</f>
        <v>9806.66</v>
      </c>
      <c r="H229" s="148">
        <f t="shared" si="34"/>
        <v>15000</v>
      </c>
      <c r="I229" s="148">
        <f t="shared" si="34"/>
        <v>14223.08</v>
      </c>
      <c r="J229" s="148">
        <f t="shared" si="34"/>
        <v>12000</v>
      </c>
      <c r="K229" s="148">
        <f t="shared" si="34"/>
        <v>9914.69</v>
      </c>
      <c r="L229" s="148">
        <f t="shared" si="34"/>
        <v>5000</v>
      </c>
      <c r="M229" s="132"/>
      <c r="N229" s="117"/>
      <c r="O229" s="117"/>
      <c r="P229" s="117"/>
      <c r="Q229" s="117"/>
    </row>
    <row r="230" spans="1:28" ht="15.75" customHeight="1" thickBot="1" x14ac:dyDescent="0.3">
      <c r="A230" s="15"/>
      <c r="B230" s="15"/>
      <c r="C230" s="25"/>
      <c r="D230" s="25"/>
      <c r="E230" s="25"/>
      <c r="F230" s="34"/>
      <c r="G230" s="34"/>
      <c r="H230" s="34"/>
      <c r="I230" s="34"/>
      <c r="J230" s="34"/>
      <c r="K230" s="24"/>
      <c r="L230" s="24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s="120" customFormat="1" ht="21" x14ac:dyDescent="0.35">
      <c r="A231" s="115"/>
      <c r="B231" s="115"/>
      <c r="C231" s="139" t="s">
        <v>190</v>
      </c>
      <c r="D231" s="140"/>
      <c r="E231" s="140"/>
      <c r="F231" s="145"/>
      <c r="G231" s="145"/>
      <c r="H231" s="145"/>
      <c r="I231" s="145"/>
      <c r="J231" s="145"/>
      <c r="K231" s="143"/>
      <c r="L231" s="143"/>
      <c r="M231" s="131"/>
      <c r="N231" s="117"/>
      <c r="O231" s="117"/>
      <c r="P231" s="117"/>
      <c r="Q231" s="117"/>
    </row>
    <row r="232" spans="1:28" s="94" customFormat="1" ht="15.75" customHeight="1" x14ac:dyDescent="0.25">
      <c r="A232" s="92"/>
      <c r="B232" s="92"/>
      <c r="C232" s="93"/>
      <c r="D232" s="103" t="s">
        <v>191</v>
      </c>
      <c r="E232" s="58"/>
      <c r="F232" s="48">
        <v>12000</v>
      </c>
      <c r="G232" s="48">
        <v>16125.26</v>
      </c>
      <c r="H232" s="48">
        <v>12000</v>
      </c>
      <c r="I232" s="48">
        <v>11829.2</v>
      </c>
      <c r="J232" s="48">
        <v>12000</v>
      </c>
      <c r="K232" s="49">
        <v>11264</v>
      </c>
      <c r="L232" s="49">
        <v>10000</v>
      </c>
      <c r="M232" s="2"/>
      <c r="N232" s="3"/>
      <c r="O232" s="3"/>
      <c r="P232" s="3"/>
      <c r="Q232" s="3"/>
    </row>
    <row r="233" spans="1:28" s="94" customFormat="1" ht="15.75" customHeight="1" x14ac:dyDescent="0.25">
      <c r="A233" s="92"/>
      <c r="B233" s="92"/>
      <c r="C233" s="93"/>
      <c r="D233" s="103"/>
      <c r="E233" s="58"/>
      <c r="F233" s="48"/>
      <c r="G233" s="48"/>
      <c r="H233" s="48"/>
      <c r="I233" s="48"/>
      <c r="J233" s="48"/>
      <c r="K233" s="49"/>
      <c r="L233" s="49"/>
      <c r="M233" s="2"/>
      <c r="N233" s="3"/>
      <c r="O233" s="3"/>
      <c r="P233" s="3"/>
      <c r="Q233" s="3"/>
    </row>
    <row r="234" spans="1:28" s="120" customFormat="1" ht="21.75" thickBot="1" x14ac:dyDescent="0.4">
      <c r="A234" s="115"/>
      <c r="B234" s="115"/>
      <c r="C234" s="185" t="s">
        <v>192</v>
      </c>
      <c r="D234" s="186"/>
      <c r="E234" s="186"/>
      <c r="F234" s="144">
        <f t="shared" ref="F234:L234" si="35">SUM(F232)</f>
        <v>12000</v>
      </c>
      <c r="G234" s="148">
        <f t="shared" si="35"/>
        <v>16125.26</v>
      </c>
      <c r="H234" s="148">
        <f t="shared" si="35"/>
        <v>12000</v>
      </c>
      <c r="I234" s="148">
        <f t="shared" si="35"/>
        <v>11829.2</v>
      </c>
      <c r="J234" s="148">
        <f t="shared" si="35"/>
        <v>12000</v>
      </c>
      <c r="K234" s="148">
        <f t="shared" si="35"/>
        <v>11264</v>
      </c>
      <c r="L234" s="148">
        <f t="shared" si="35"/>
        <v>10000</v>
      </c>
      <c r="M234" s="132"/>
      <c r="N234" s="117"/>
      <c r="O234" s="117"/>
      <c r="P234" s="117"/>
      <c r="Q234" s="117"/>
    </row>
    <row r="235" spans="1:28" ht="15.75" customHeight="1" thickBot="1" x14ac:dyDescent="0.3">
      <c r="A235" s="15"/>
      <c r="B235" s="15"/>
      <c r="C235" s="25"/>
      <c r="D235" s="25"/>
      <c r="E235" s="25"/>
      <c r="F235" s="34"/>
      <c r="G235" s="34"/>
      <c r="H235" s="34"/>
      <c r="I235" s="34"/>
      <c r="J235" s="34"/>
      <c r="K235" s="24"/>
      <c r="L235" s="24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s="120" customFormat="1" ht="21" x14ac:dyDescent="0.35">
      <c r="A236" s="115"/>
      <c r="B236" s="115"/>
      <c r="C236" s="139" t="s">
        <v>193</v>
      </c>
      <c r="D236" s="140"/>
      <c r="E236" s="140"/>
      <c r="F236" s="145"/>
      <c r="G236" s="145"/>
      <c r="H236" s="145"/>
      <c r="I236" s="145"/>
      <c r="J236" s="145"/>
      <c r="K236" s="143"/>
      <c r="L236" s="143"/>
      <c r="M236" s="131"/>
      <c r="N236" s="117"/>
      <c r="O236" s="117"/>
      <c r="P236" s="117"/>
      <c r="Q236" s="117"/>
    </row>
    <row r="237" spans="1:28" s="94" customFormat="1" ht="15.75" customHeight="1" x14ac:dyDescent="0.25">
      <c r="A237" s="92"/>
      <c r="B237" s="92"/>
      <c r="C237" s="93"/>
      <c r="D237" s="58" t="s">
        <v>194</v>
      </c>
      <c r="E237" s="58"/>
      <c r="F237" s="48">
        <v>45000</v>
      </c>
      <c r="G237" s="48">
        <v>36350.379999999997</v>
      </c>
      <c r="H237" s="48">
        <v>31000</v>
      </c>
      <c r="I237" s="48">
        <v>38099.4</v>
      </c>
      <c r="J237" s="48">
        <v>31000</v>
      </c>
      <c r="K237" s="49">
        <v>22242.05</v>
      </c>
      <c r="L237" s="49">
        <v>23000</v>
      </c>
      <c r="M237" s="36"/>
      <c r="N237" s="3"/>
      <c r="O237" s="3"/>
      <c r="P237" s="3"/>
      <c r="Q237" s="3"/>
    </row>
    <row r="238" spans="1:28" s="94" customFormat="1" ht="15.75" customHeight="1" x14ac:dyDescent="0.25">
      <c r="A238" s="92"/>
      <c r="B238" s="92"/>
      <c r="C238" s="93"/>
      <c r="D238" s="58"/>
      <c r="E238" s="58"/>
      <c r="F238" s="48"/>
      <c r="G238" s="48"/>
      <c r="H238" s="48"/>
      <c r="I238" s="48"/>
      <c r="J238" s="48"/>
      <c r="K238" s="49"/>
      <c r="L238" s="49"/>
      <c r="M238" s="2"/>
      <c r="N238" s="3"/>
      <c r="O238" s="3"/>
      <c r="P238" s="3"/>
      <c r="Q238" s="3"/>
    </row>
    <row r="239" spans="1:28" s="120" customFormat="1" ht="21.75" thickBot="1" x14ac:dyDescent="0.4">
      <c r="A239" s="115"/>
      <c r="B239" s="115"/>
      <c r="C239" s="185" t="s">
        <v>195</v>
      </c>
      <c r="D239" s="186"/>
      <c r="E239" s="186"/>
      <c r="F239" s="144">
        <f t="shared" ref="F239:L239" si="36">SUM(F237)</f>
        <v>45000</v>
      </c>
      <c r="G239" s="148">
        <f t="shared" si="36"/>
        <v>36350.379999999997</v>
      </c>
      <c r="H239" s="148">
        <f t="shared" si="36"/>
        <v>31000</v>
      </c>
      <c r="I239" s="148">
        <f t="shared" si="36"/>
        <v>38099.4</v>
      </c>
      <c r="J239" s="148">
        <f t="shared" si="36"/>
        <v>31000</v>
      </c>
      <c r="K239" s="148">
        <f t="shared" si="36"/>
        <v>22242.05</v>
      </c>
      <c r="L239" s="148">
        <f t="shared" si="36"/>
        <v>23000</v>
      </c>
      <c r="M239" s="132"/>
      <c r="N239" s="117"/>
      <c r="O239" s="117"/>
      <c r="P239" s="117"/>
      <c r="Q239" s="117"/>
    </row>
    <row r="240" spans="1:28" ht="15.75" customHeight="1" thickBot="1" x14ac:dyDescent="0.3">
      <c r="A240" s="15"/>
      <c r="B240" s="15"/>
      <c r="C240" s="25"/>
      <c r="D240" s="25"/>
      <c r="E240" s="25"/>
      <c r="F240" s="34"/>
      <c r="G240" s="34"/>
      <c r="H240" s="34"/>
      <c r="I240" s="34"/>
      <c r="J240" s="34"/>
      <c r="K240" s="24"/>
      <c r="L240" s="24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s="120" customFormat="1" ht="21" x14ac:dyDescent="0.35">
      <c r="A241" s="115"/>
      <c r="B241" s="115"/>
      <c r="C241" s="139" t="s">
        <v>196</v>
      </c>
      <c r="D241" s="140"/>
      <c r="E241" s="140"/>
      <c r="F241" s="145"/>
      <c r="G241" s="145"/>
      <c r="H241" s="145"/>
      <c r="I241" s="145"/>
      <c r="J241" s="145"/>
      <c r="K241" s="143"/>
      <c r="L241" s="143"/>
      <c r="M241" s="131"/>
      <c r="N241" s="117"/>
      <c r="O241" s="117"/>
      <c r="P241" s="117"/>
      <c r="Q241" s="117"/>
    </row>
    <row r="242" spans="1:28" s="94" customFormat="1" ht="15.75" customHeight="1" x14ac:dyDescent="0.25">
      <c r="A242" s="92"/>
      <c r="B242" s="92"/>
      <c r="C242" s="93"/>
      <c r="D242" s="58" t="s">
        <v>197</v>
      </c>
      <c r="E242" s="58"/>
      <c r="F242" s="48">
        <v>1200</v>
      </c>
      <c r="G242" s="48">
        <v>949.05</v>
      </c>
      <c r="H242" s="48">
        <v>1200</v>
      </c>
      <c r="I242" s="48">
        <v>1200</v>
      </c>
      <c r="J242" s="48">
        <v>800</v>
      </c>
      <c r="K242" s="49">
        <v>435</v>
      </c>
      <c r="L242" s="49">
        <v>1000</v>
      </c>
      <c r="M242" s="2"/>
      <c r="N242" s="3"/>
      <c r="O242" s="3"/>
      <c r="P242" s="3"/>
      <c r="Q242" s="3"/>
    </row>
    <row r="243" spans="1:28" s="94" customFormat="1" ht="15.75" customHeight="1" x14ac:dyDescent="0.25">
      <c r="A243" s="92"/>
      <c r="B243" s="92"/>
      <c r="C243" s="93"/>
      <c r="D243" s="58"/>
      <c r="E243" s="58"/>
      <c r="F243" s="48"/>
      <c r="G243" s="48"/>
      <c r="H243" s="48"/>
      <c r="I243" s="48"/>
      <c r="J243" s="48"/>
      <c r="K243" s="49"/>
      <c r="L243" s="49"/>
      <c r="M243" s="2"/>
      <c r="N243" s="3"/>
      <c r="O243" s="3"/>
      <c r="P243" s="3"/>
      <c r="Q243" s="3"/>
    </row>
    <row r="244" spans="1:28" s="120" customFormat="1" ht="21.75" thickBot="1" x14ac:dyDescent="0.4">
      <c r="A244" s="115"/>
      <c r="B244" s="115"/>
      <c r="C244" s="185" t="s">
        <v>198</v>
      </c>
      <c r="D244" s="186"/>
      <c r="E244" s="186"/>
      <c r="F244" s="144">
        <f t="shared" ref="F244:L244" si="37">SUM(F242)</f>
        <v>1200</v>
      </c>
      <c r="G244" s="148">
        <f t="shared" si="37"/>
        <v>949.05</v>
      </c>
      <c r="H244" s="148">
        <f t="shared" si="37"/>
        <v>1200</v>
      </c>
      <c r="I244" s="148">
        <f t="shared" si="37"/>
        <v>1200</v>
      </c>
      <c r="J244" s="148">
        <f t="shared" si="37"/>
        <v>800</v>
      </c>
      <c r="K244" s="148">
        <f t="shared" si="37"/>
        <v>435</v>
      </c>
      <c r="L244" s="148">
        <f t="shared" si="37"/>
        <v>1000</v>
      </c>
      <c r="M244" s="132"/>
      <c r="N244" s="117"/>
      <c r="O244" s="117"/>
      <c r="P244" s="117"/>
      <c r="Q244" s="117"/>
    </row>
    <row r="245" spans="1:28" ht="15.75" customHeight="1" thickBot="1" x14ac:dyDescent="0.3">
      <c r="A245" s="15"/>
      <c r="B245" s="15"/>
      <c r="C245" s="25"/>
      <c r="D245" s="25"/>
      <c r="E245" s="25"/>
      <c r="F245" s="34"/>
      <c r="G245" s="34"/>
      <c r="H245" s="34"/>
      <c r="I245" s="34"/>
      <c r="J245" s="34"/>
      <c r="K245" s="24"/>
      <c r="L245" s="24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s="120" customFormat="1" ht="21" x14ac:dyDescent="0.35">
      <c r="A246" s="115"/>
      <c r="B246" s="115"/>
      <c r="C246" s="139" t="s">
        <v>199</v>
      </c>
      <c r="D246" s="140"/>
      <c r="E246" s="140"/>
      <c r="F246" s="145"/>
      <c r="G246" s="145"/>
      <c r="H246" s="145"/>
      <c r="I246" s="145"/>
      <c r="J246" s="145"/>
      <c r="K246" s="143"/>
      <c r="L246" s="143"/>
      <c r="M246" s="131"/>
      <c r="N246" s="117"/>
      <c r="O246" s="117"/>
      <c r="P246" s="117"/>
      <c r="Q246" s="117"/>
    </row>
    <row r="247" spans="1:28" s="94" customFormat="1" ht="15.75" customHeight="1" x14ac:dyDescent="0.25">
      <c r="A247" s="92"/>
      <c r="B247" s="92"/>
      <c r="C247" s="93"/>
      <c r="D247" s="58" t="s">
        <v>200</v>
      </c>
      <c r="E247" s="58"/>
      <c r="F247" s="48">
        <v>7500</v>
      </c>
      <c r="G247" s="48">
        <v>6256.98</v>
      </c>
      <c r="H247" s="48">
        <v>7500</v>
      </c>
      <c r="I247" s="48">
        <v>5030.6099999999997</v>
      </c>
      <c r="J247" s="48">
        <v>10000</v>
      </c>
      <c r="K247" s="49">
        <v>1975.46</v>
      </c>
      <c r="L247" s="49">
        <v>40000</v>
      </c>
      <c r="M247" s="2"/>
      <c r="N247" s="3"/>
      <c r="O247" s="3"/>
      <c r="P247" s="3"/>
      <c r="Q247" s="3"/>
    </row>
    <row r="248" spans="1:28" s="94" customFormat="1" ht="15.75" customHeight="1" x14ac:dyDescent="0.25">
      <c r="A248" s="92"/>
      <c r="B248" s="92"/>
      <c r="C248" s="93"/>
      <c r="D248" s="58"/>
      <c r="E248" s="58"/>
      <c r="F248" s="48"/>
      <c r="G248" s="48"/>
      <c r="H248" s="48"/>
      <c r="I248" s="48"/>
      <c r="J248" s="48"/>
      <c r="K248" s="49"/>
      <c r="L248" s="49"/>
      <c r="M248" s="2"/>
      <c r="N248" s="3"/>
      <c r="O248" s="3"/>
      <c r="P248" s="3"/>
      <c r="Q248" s="3"/>
    </row>
    <row r="249" spans="1:28" s="120" customFormat="1" ht="21.75" thickBot="1" x14ac:dyDescent="0.4">
      <c r="A249" s="115"/>
      <c r="B249" s="115"/>
      <c r="C249" s="185" t="s">
        <v>201</v>
      </c>
      <c r="D249" s="186"/>
      <c r="E249" s="186"/>
      <c r="F249" s="144">
        <f>SUM(F247:F247)</f>
        <v>7500</v>
      </c>
      <c r="G249" s="148">
        <f t="shared" ref="G249:L249" si="38">SUM(G247:G247)</f>
        <v>6256.98</v>
      </c>
      <c r="H249" s="148">
        <f t="shared" si="38"/>
        <v>7500</v>
      </c>
      <c r="I249" s="148">
        <f t="shared" si="38"/>
        <v>5030.6099999999997</v>
      </c>
      <c r="J249" s="148">
        <f t="shared" si="38"/>
        <v>10000</v>
      </c>
      <c r="K249" s="148">
        <f t="shared" si="38"/>
        <v>1975.46</v>
      </c>
      <c r="L249" s="148">
        <f t="shared" si="38"/>
        <v>40000</v>
      </c>
      <c r="M249" s="132"/>
      <c r="N249" s="117"/>
      <c r="O249" s="117"/>
      <c r="P249" s="117"/>
      <c r="Q249" s="117"/>
    </row>
    <row r="250" spans="1:28" ht="15.75" customHeight="1" thickBot="1" x14ac:dyDescent="0.3">
      <c r="A250" s="15"/>
      <c r="B250" s="15"/>
      <c r="C250" s="25"/>
      <c r="D250" s="25"/>
      <c r="E250" s="25"/>
      <c r="F250" s="34"/>
      <c r="G250" s="34"/>
      <c r="H250" s="34"/>
      <c r="I250" s="34"/>
      <c r="J250" s="34"/>
      <c r="K250" s="24"/>
      <c r="L250" s="24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s="120" customFormat="1" ht="21" x14ac:dyDescent="0.35">
      <c r="A251" s="115"/>
      <c r="B251" s="115"/>
      <c r="C251" s="139" t="s">
        <v>202</v>
      </c>
      <c r="D251" s="140"/>
      <c r="E251" s="140"/>
      <c r="F251" s="145"/>
      <c r="G251" s="145"/>
      <c r="H251" s="145"/>
      <c r="I251" s="145"/>
      <c r="J251" s="145"/>
      <c r="K251" s="143"/>
      <c r="L251" s="143"/>
      <c r="M251" s="131"/>
      <c r="N251" s="117"/>
      <c r="O251" s="117"/>
      <c r="P251" s="117"/>
      <c r="Q251" s="117"/>
    </row>
    <row r="252" spans="1:28" s="94" customFormat="1" ht="15.75" customHeight="1" x14ac:dyDescent="0.25">
      <c r="A252" s="92"/>
      <c r="B252" s="92"/>
      <c r="C252" s="93"/>
      <c r="D252" s="58" t="s">
        <v>203</v>
      </c>
      <c r="E252" s="58"/>
      <c r="F252" s="48">
        <v>17000</v>
      </c>
      <c r="G252" s="48">
        <v>10571.36</v>
      </c>
      <c r="H252" s="48">
        <v>12000</v>
      </c>
      <c r="I252" s="48">
        <v>9956.89</v>
      </c>
      <c r="J252" s="48">
        <v>12000</v>
      </c>
      <c r="K252" s="49">
        <v>10662.19</v>
      </c>
      <c r="L252" s="49">
        <v>9300</v>
      </c>
      <c r="M252" s="2"/>
      <c r="N252" s="3"/>
      <c r="O252" s="3"/>
      <c r="P252" s="3"/>
      <c r="Q252" s="3"/>
    </row>
    <row r="253" spans="1:28" s="94" customFormat="1" ht="15.75" customHeight="1" x14ac:dyDescent="0.25">
      <c r="A253" s="92"/>
      <c r="B253" s="92"/>
      <c r="C253" s="93"/>
      <c r="D253" s="58"/>
      <c r="E253" s="58"/>
      <c r="F253" s="48"/>
      <c r="G253" s="48"/>
      <c r="H253" s="48"/>
      <c r="I253" s="48"/>
      <c r="J253" s="48"/>
      <c r="K253" s="49"/>
      <c r="L253" s="49"/>
      <c r="M253" s="2"/>
      <c r="N253" s="3"/>
      <c r="O253" s="3"/>
      <c r="P253" s="3"/>
      <c r="Q253" s="3"/>
    </row>
    <row r="254" spans="1:28" s="120" customFormat="1" ht="21.75" thickBot="1" x14ac:dyDescent="0.4">
      <c r="A254" s="115"/>
      <c r="B254" s="115"/>
      <c r="C254" s="185" t="s">
        <v>204</v>
      </c>
      <c r="D254" s="186"/>
      <c r="E254" s="186"/>
      <c r="F254" s="144">
        <f t="shared" ref="F254:L254" si="39">SUM(F252)</f>
        <v>17000</v>
      </c>
      <c r="G254" s="148">
        <f t="shared" si="39"/>
        <v>10571.36</v>
      </c>
      <c r="H254" s="148">
        <f t="shared" si="39"/>
        <v>12000</v>
      </c>
      <c r="I254" s="148">
        <f t="shared" si="39"/>
        <v>9956.89</v>
      </c>
      <c r="J254" s="148">
        <f t="shared" si="39"/>
        <v>12000</v>
      </c>
      <c r="K254" s="148">
        <f t="shared" si="39"/>
        <v>10662.19</v>
      </c>
      <c r="L254" s="148">
        <f t="shared" si="39"/>
        <v>9300</v>
      </c>
      <c r="M254" s="132"/>
      <c r="N254" s="117"/>
      <c r="O254" s="117"/>
      <c r="P254" s="117"/>
      <c r="Q254" s="117"/>
    </row>
    <row r="255" spans="1:28" ht="15.75" customHeight="1" thickBot="1" x14ac:dyDescent="0.3">
      <c r="A255" s="15"/>
      <c r="B255" s="15"/>
      <c r="C255" s="25"/>
      <c r="D255" s="25"/>
      <c r="E255" s="25"/>
      <c r="F255" s="34"/>
      <c r="G255" s="34"/>
      <c r="H255" s="34"/>
      <c r="I255" s="34"/>
      <c r="J255" s="34"/>
      <c r="K255" s="24"/>
      <c r="L255" s="24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s="120" customFormat="1" ht="21" x14ac:dyDescent="0.35">
      <c r="A256" s="115"/>
      <c r="B256" s="115"/>
      <c r="C256" s="139" t="s">
        <v>205</v>
      </c>
      <c r="D256" s="140"/>
      <c r="E256" s="140"/>
      <c r="F256" s="145"/>
      <c r="G256" s="145"/>
      <c r="H256" s="145"/>
      <c r="I256" s="145"/>
      <c r="J256" s="145"/>
      <c r="K256" s="143"/>
      <c r="L256" s="143"/>
      <c r="M256" s="131"/>
      <c r="N256" s="117"/>
      <c r="O256" s="117"/>
      <c r="P256" s="117"/>
      <c r="Q256" s="117"/>
    </row>
    <row r="257" spans="1:28" s="94" customFormat="1" ht="15.75" customHeight="1" x14ac:dyDescent="0.25">
      <c r="A257" s="92"/>
      <c r="B257" s="92"/>
      <c r="C257" s="93"/>
      <c r="D257" s="58" t="s">
        <v>206</v>
      </c>
      <c r="E257" s="58"/>
      <c r="F257" s="48">
        <v>85000</v>
      </c>
      <c r="G257" s="48">
        <v>69684.55</v>
      </c>
      <c r="H257" s="48">
        <v>83000</v>
      </c>
      <c r="I257" s="48">
        <v>83000</v>
      </c>
      <c r="J257" s="48">
        <v>83000</v>
      </c>
      <c r="K257" s="49">
        <v>81823.8</v>
      </c>
      <c r="L257" s="49">
        <v>93379.13</v>
      </c>
      <c r="M257" s="2"/>
      <c r="N257" s="3"/>
      <c r="O257" s="3"/>
      <c r="P257" s="3"/>
      <c r="Q257" s="3"/>
    </row>
    <row r="258" spans="1:28" s="94" customFormat="1" ht="15.75" customHeight="1" x14ac:dyDescent="0.25">
      <c r="A258" s="92"/>
      <c r="B258" s="92"/>
      <c r="C258" s="93"/>
      <c r="D258" s="58" t="s">
        <v>207</v>
      </c>
      <c r="E258" s="58"/>
      <c r="F258" s="48">
        <v>20000</v>
      </c>
      <c r="G258" s="48">
        <v>12385.2</v>
      </c>
      <c r="H258" s="48">
        <v>20000</v>
      </c>
      <c r="I258" s="48">
        <v>20000</v>
      </c>
      <c r="J258" s="48">
        <v>20000</v>
      </c>
      <c r="K258" s="49">
        <v>18594.18</v>
      </c>
      <c r="L258" s="49">
        <v>25000</v>
      </c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s="94" customFormat="1" ht="15.75" customHeight="1" x14ac:dyDescent="0.25">
      <c r="A259" s="92"/>
      <c r="B259" s="92"/>
      <c r="C259" s="93"/>
      <c r="D259" s="58" t="s">
        <v>208</v>
      </c>
      <c r="E259" s="58"/>
      <c r="F259" s="48">
        <v>500</v>
      </c>
      <c r="G259" s="48">
        <v>303.36</v>
      </c>
      <c r="H259" s="48">
        <v>500</v>
      </c>
      <c r="I259" s="48">
        <v>500</v>
      </c>
      <c r="J259" s="48">
        <v>500</v>
      </c>
      <c r="K259" s="49">
        <v>455.06</v>
      </c>
      <c r="L259" s="49">
        <v>1000</v>
      </c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s="94" customFormat="1" ht="15.75" customHeight="1" x14ac:dyDescent="0.25">
      <c r="A260" s="92"/>
      <c r="B260" s="92"/>
      <c r="C260" s="93"/>
      <c r="D260" s="58"/>
      <c r="E260" s="58"/>
      <c r="F260" s="48"/>
      <c r="G260" s="48"/>
      <c r="H260" s="48"/>
      <c r="I260" s="48"/>
      <c r="J260" s="48"/>
      <c r="K260" s="49"/>
      <c r="L260" s="49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s="120" customFormat="1" ht="21.75" thickBot="1" x14ac:dyDescent="0.4">
      <c r="A261" s="115"/>
      <c r="B261" s="115"/>
      <c r="C261" s="185" t="s">
        <v>209</v>
      </c>
      <c r="D261" s="186"/>
      <c r="E261" s="186"/>
      <c r="F261" s="144">
        <f t="shared" ref="F261:L261" si="40">SUM(F257:F259)</f>
        <v>105500</v>
      </c>
      <c r="G261" s="148">
        <f t="shared" si="40"/>
        <v>82373.11</v>
      </c>
      <c r="H261" s="148">
        <f t="shared" si="40"/>
        <v>103500</v>
      </c>
      <c r="I261" s="148">
        <f t="shared" si="40"/>
        <v>103500</v>
      </c>
      <c r="J261" s="148">
        <f t="shared" si="40"/>
        <v>103500</v>
      </c>
      <c r="K261" s="148">
        <f t="shared" si="40"/>
        <v>100873.04000000001</v>
      </c>
      <c r="L261" s="148">
        <f t="shared" si="40"/>
        <v>119379.13</v>
      </c>
      <c r="M261" s="132"/>
      <c r="N261" s="117"/>
      <c r="O261" s="117"/>
      <c r="P261" s="117"/>
      <c r="Q261" s="117"/>
    </row>
    <row r="262" spans="1:28" ht="15.75" customHeight="1" x14ac:dyDescent="0.25">
      <c r="A262" s="15"/>
      <c r="B262" s="15"/>
      <c r="C262" s="25"/>
      <c r="D262" s="25"/>
      <c r="E262" s="25"/>
      <c r="F262" s="34"/>
      <c r="G262" s="34"/>
      <c r="H262" s="33"/>
      <c r="I262" s="34"/>
      <c r="J262" s="33"/>
      <c r="K262" s="16"/>
      <c r="L262" s="16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.75" customHeight="1" thickBot="1" x14ac:dyDescent="0.3">
      <c r="A263" s="15"/>
      <c r="B263" s="15"/>
      <c r="C263" s="25"/>
      <c r="D263" s="25"/>
      <c r="E263" s="25"/>
      <c r="F263" s="34"/>
      <c r="G263" s="34"/>
      <c r="H263" s="34"/>
      <c r="I263" s="34"/>
      <c r="J263" s="34"/>
      <c r="K263" s="32"/>
      <c r="L263" s="3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s="120" customFormat="1" ht="21" x14ac:dyDescent="0.35">
      <c r="A264" s="115"/>
      <c r="B264" s="115"/>
      <c r="C264" s="139" t="s">
        <v>210</v>
      </c>
      <c r="D264" s="140"/>
      <c r="E264" s="140"/>
      <c r="F264" s="145"/>
      <c r="G264" s="145"/>
      <c r="H264" s="145"/>
      <c r="I264" s="145"/>
      <c r="J264" s="145"/>
      <c r="K264" s="143"/>
      <c r="L264" s="143"/>
      <c r="M264" s="131"/>
      <c r="N264" s="117"/>
      <c r="O264" s="117"/>
      <c r="P264" s="117"/>
      <c r="Q264" s="117"/>
    </row>
    <row r="265" spans="1:28" s="94" customFormat="1" ht="15.75" customHeight="1" x14ac:dyDescent="0.25">
      <c r="A265" s="92"/>
      <c r="B265" s="92"/>
      <c r="C265" s="154"/>
      <c r="D265" s="103" t="s">
        <v>211</v>
      </c>
      <c r="E265" s="153"/>
      <c r="F265" s="48">
        <v>7500</v>
      </c>
      <c r="G265" s="48">
        <v>5669.6</v>
      </c>
      <c r="H265" s="48">
        <v>1000</v>
      </c>
      <c r="I265" s="48">
        <v>7990.56</v>
      </c>
      <c r="J265" s="48">
        <v>1000</v>
      </c>
      <c r="K265" s="49">
        <v>4006.94</v>
      </c>
      <c r="L265" s="49">
        <v>1500</v>
      </c>
      <c r="M265" s="2"/>
      <c r="N265" s="3"/>
      <c r="O265" s="3"/>
      <c r="P265" s="3"/>
      <c r="Q265" s="3"/>
    </row>
    <row r="266" spans="1:28" s="94" customFormat="1" ht="15.75" customHeight="1" x14ac:dyDescent="0.25">
      <c r="A266" s="92"/>
      <c r="B266" s="92"/>
      <c r="C266" s="154"/>
      <c r="D266" s="103"/>
      <c r="E266" s="153"/>
      <c r="F266" s="48"/>
      <c r="G266" s="48"/>
      <c r="H266" s="48"/>
      <c r="I266" s="48"/>
      <c r="J266" s="48"/>
      <c r="K266" s="49"/>
      <c r="L266" s="49"/>
      <c r="M266" s="2"/>
      <c r="N266" s="3"/>
      <c r="O266" s="3"/>
      <c r="P266" s="3"/>
      <c r="Q266" s="3"/>
    </row>
    <row r="267" spans="1:28" s="120" customFormat="1" ht="21.75" thickBot="1" x14ac:dyDescent="0.4">
      <c r="A267" s="115"/>
      <c r="B267" s="115"/>
      <c r="C267" s="187" t="s">
        <v>212</v>
      </c>
      <c r="D267" s="188"/>
      <c r="E267" s="188"/>
      <c r="F267" s="144">
        <f>SUM(F265:F265)</f>
        <v>7500</v>
      </c>
      <c r="G267" s="148">
        <f t="shared" ref="G267:L267" si="41">SUM(G265:G265)</f>
        <v>5669.6</v>
      </c>
      <c r="H267" s="148">
        <f t="shared" si="41"/>
        <v>1000</v>
      </c>
      <c r="I267" s="148">
        <f t="shared" si="41"/>
        <v>7990.56</v>
      </c>
      <c r="J267" s="148">
        <f t="shared" si="41"/>
        <v>1000</v>
      </c>
      <c r="K267" s="148">
        <f t="shared" si="41"/>
        <v>4006.94</v>
      </c>
      <c r="L267" s="148">
        <f t="shared" si="41"/>
        <v>1500</v>
      </c>
      <c r="M267" s="132"/>
      <c r="N267" s="117"/>
      <c r="O267" s="117"/>
      <c r="P267" s="117"/>
      <c r="Q267" s="117"/>
    </row>
    <row r="268" spans="1:28" ht="15.75" customHeight="1" x14ac:dyDescent="0.25">
      <c r="A268" s="15"/>
      <c r="B268" s="15"/>
      <c r="C268" s="149"/>
      <c r="D268" s="152"/>
      <c r="E268" s="152"/>
      <c r="F268" s="34"/>
      <c r="G268" s="34"/>
      <c r="H268" s="34"/>
      <c r="I268" s="34"/>
      <c r="J268" s="34"/>
      <c r="K268" s="39"/>
      <c r="L268" s="39"/>
      <c r="M268" s="1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.75" customHeight="1" thickBot="1" x14ac:dyDescent="0.3">
      <c r="A269" s="15"/>
      <c r="B269" s="15"/>
      <c r="C269" s="25"/>
      <c r="D269" s="25"/>
      <c r="E269" s="25"/>
      <c r="F269" s="39"/>
      <c r="G269" s="39"/>
      <c r="H269" s="39"/>
      <c r="I269" s="39"/>
      <c r="J269" s="39"/>
      <c r="K269" s="39"/>
      <c r="L269" s="39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s="120" customFormat="1" ht="21" x14ac:dyDescent="0.35">
      <c r="A270" s="115"/>
      <c r="B270" s="115"/>
      <c r="C270" s="139" t="s">
        <v>213</v>
      </c>
      <c r="D270" s="140"/>
      <c r="E270" s="140"/>
      <c r="F270" s="143">
        <v>1000</v>
      </c>
      <c r="G270" s="143">
        <v>581.54</v>
      </c>
      <c r="H270" s="143">
        <v>1000</v>
      </c>
      <c r="I270" s="143">
        <v>200</v>
      </c>
      <c r="J270" s="143">
        <v>4000</v>
      </c>
      <c r="K270" s="151">
        <v>3243.78</v>
      </c>
      <c r="L270" s="151">
        <v>0</v>
      </c>
      <c r="M270" s="132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</row>
    <row r="271" spans="1:28" ht="15.75" customHeight="1" x14ac:dyDescent="0.25">
      <c r="A271" s="15"/>
      <c r="B271" s="15"/>
      <c r="C271" s="54"/>
      <c r="D271" s="47"/>
      <c r="E271" s="47"/>
      <c r="F271" s="48"/>
      <c r="G271" s="48"/>
      <c r="H271" s="48"/>
      <c r="I271" s="48"/>
      <c r="J271" s="48"/>
      <c r="K271" s="49"/>
      <c r="L271" s="49"/>
      <c r="M271" s="1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s="120" customFormat="1" ht="21.75" thickBot="1" x14ac:dyDescent="0.4">
      <c r="A272" s="115"/>
      <c r="B272" s="115"/>
      <c r="C272" s="185" t="s">
        <v>214</v>
      </c>
      <c r="D272" s="186"/>
      <c r="E272" s="186"/>
      <c r="F272" s="144">
        <f t="shared" ref="F272:L272" si="42">SUM(F270)</f>
        <v>1000</v>
      </c>
      <c r="G272" s="148">
        <f t="shared" si="42"/>
        <v>581.54</v>
      </c>
      <c r="H272" s="148">
        <f t="shared" si="42"/>
        <v>1000</v>
      </c>
      <c r="I272" s="148">
        <f t="shared" si="42"/>
        <v>200</v>
      </c>
      <c r="J272" s="148">
        <f t="shared" si="42"/>
        <v>4000</v>
      </c>
      <c r="K272" s="148">
        <f t="shared" si="42"/>
        <v>3243.78</v>
      </c>
      <c r="L272" s="148">
        <f t="shared" si="42"/>
        <v>0</v>
      </c>
      <c r="M272" s="131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</row>
    <row r="273" spans="1:28" ht="15.75" customHeight="1" thickBot="1" x14ac:dyDescent="0.3">
      <c r="A273" s="15"/>
      <c r="B273" s="15"/>
      <c r="C273" s="18"/>
      <c r="D273" s="25"/>
      <c r="E273" s="25"/>
      <c r="F273" s="34"/>
      <c r="G273" s="34"/>
      <c r="H273" s="34"/>
      <c r="I273" s="34"/>
      <c r="J273" s="34"/>
      <c r="K273" s="39"/>
      <c r="L273" s="39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s="120" customFormat="1" ht="21" x14ac:dyDescent="0.35">
      <c r="A274" s="115"/>
      <c r="B274" s="115"/>
      <c r="C274" s="139" t="s">
        <v>215</v>
      </c>
      <c r="D274" s="140"/>
      <c r="E274" s="140"/>
      <c r="F274" s="145"/>
      <c r="G274" s="145"/>
      <c r="H274" s="145"/>
      <c r="I274" s="145"/>
      <c r="J274" s="145"/>
      <c r="K274" s="143"/>
      <c r="L274" s="143"/>
      <c r="M274" s="131"/>
      <c r="N274" s="117"/>
      <c r="O274" s="117"/>
      <c r="P274" s="117"/>
      <c r="Q274" s="117"/>
    </row>
    <row r="275" spans="1:28" s="94" customFormat="1" ht="15.75" customHeight="1" x14ac:dyDescent="0.25">
      <c r="A275" s="92"/>
      <c r="B275" s="92"/>
      <c r="C275" s="93"/>
      <c r="D275" s="58" t="s">
        <v>216</v>
      </c>
      <c r="E275" s="58"/>
      <c r="F275" s="48">
        <v>40000</v>
      </c>
      <c r="G275" s="48">
        <v>16088.41</v>
      </c>
      <c r="H275" s="48">
        <v>40000</v>
      </c>
      <c r="I275" s="48">
        <v>22750</v>
      </c>
      <c r="J275" s="48">
        <v>45000</v>
      </c>
      <c r="K275" s="49">
        <v>40477.06</v>
      </c>
      <c r="L275" s="49">
        <v>44000</v>
      </c>
      <c r="M275" s="2" t="s">
        <v>217</v>
      </c>
      <c r="N275" s="3"/>
      <c r="O275" s="3"/>
      <c r="P275" s="3"/>
      <c r="Q275" s="3"/>
    </row>
    <row r="276" spans="1:28" s="94" customFormat="1" ht="15.75" customHeight="1" x14ac:dyDescent="0.25">
      <c r="A276" s="92"/>
      <c r="B276" s="92"/>
      <c r="C276" s="93"/>
      <c r="D276" s="58" t="s">
        <v>218</v>
      </c>
      <c r="E276" s="58"/>
      <c r="F276" s="48">
        <v>5000</v>
      </c>
      <c r="G276" s="48">
        <v>970.92</v>
      </c>
      <c r="H276" s="48">
        <v>5000</v>
      </c>
      <c r="I276" s="48">
        <v>639.05999999999995</v>
      </c>
      <c r="J276" s="48">
        <v>5000</v>
      </c>
      <c r="K276" s="49">
        <v>1940.03</v>
      </c>
      <c r="L276" s="49">
        <v>5000</v>
      </c>
      <c r="M276" s="2"/>
      <c r="N276" s="3"/>
      <c r="O276" s="3"/>
      <c r="P276" s="3"/>
      <c r="Q276" s="3"/>
    </row>
    <row r="277" spans="1:28" s="94" customFormat="1" ht="15.75" customHeight="1" x14ac:dyDescent="0.25">
      <c r="A277" s="92"/>
      <c r="B277" s="92"/>
      <c r="C277" s="93"/>
      <c r="D277" s="58" t="s">
        <v>219</v>
      </c>
      <c r="E277" s="58"/>
      <c r="F277" s="48">
        <v>0</v>
      </c>
      <c r="G277" s="48">
        <v>0</v>
      </c>
      <c r="H277" s="48">
        <v>500</v>
      </c>
      <c r="I277" s="48">
        <v>0</v>
      </c>
      <c r="J277" s="48">
        <v>500</v>
      </c>
      <c r="K277" s="49">
        <v>0</v>
      </c>
      <c r="L277" s="49">
        <v>500</v>
      </c>
      <c r="M277" s="2"/>
      <c r="N277" s="3"/>
      <c r="O277" s="3"/>
      <c r="P277" s="3"/>
      <c r="Q277" s="3"/>
    </row>
    <row r="278" spans="1:28" s="94" customFormat="1" ht="15.75" customHeight="1" x14ac:dyDescent="0.25">
      <c r="A278" s="92"/>
      <c r="B278" s="92"/>
      <c r="C278" s="93"/>
      <c r="D278" s="58" t="s">
        <v>220</v>
      </c>
      <c r="E278" s="58"/>
      <c r="F278" s="48">
        <v>42500</v>
      </c>
      <c r="G278" s="48">
        <v>29767.94</v>
      </c>
      <c r="H278" s="48">
        <v>42500</v>
      </c>
      <c r="I278" s="48">
        <v>2030.4</v>
      </c>
      <c r="J278" s="48">
        <v>60000</v>
      </c>
      <c r="K278" s="49">
        <v>52561.89</v>
      </c>
      <c r="L278" s="49">
        <v>60000</v>
      </c>
      <c r="M278" s="2"/>
      <c r="N278" s="3"/>
      <c r="O278" s="3"/>
      <c r="P278" s="3"/>
      <c r="Q278" s="3"/>
    </row>
    <row r="279" spans="1:28" s="94" customFormat="1" ht="15.75" customHeight="1" x14ac:dyDescent="0.25">
      <c r="A279" s="92"/>
      <c r="B279" s="92"/>
      <c r="C279" s="93"/>
      <c r="D279" s="58" t="s">
        <v>221</v>
      </c>
      <c r="E279" s="58"/>
      <c r="F279" s="48">
        <v>12000</v>
      </c>
      <c r="G279" s="48">
        <v>10193.9</v>
      </c>
      <c r="H279" s="48">
        <v>12000</v>
      </c>
      <c r="I279" s="48">
        <v>35551.129999999997</v>
      </c>
      <c r="J279" s="48">
        <v>42000</v>
      </c>
      <c r="K279" s="49">
        <v>38491.67</v>
      </c>
      <c r="L279" s="49">
        <v>35500</v>
      </c>
      <c r="M279" s="2"/>
      <c r="N279" s="3"/>
      <c r="O279" s="3"/>
      <c r="P279" s="3"/>
      <c r="Q279" s="3"/>
    </row>
    <row r="280" spans="1:28" s="94" customFormat="1" ht="15.75" customHeight="1" x14ac:dyDescent="0.25">
      <c r="A280" s="92"/>
      <c r="B280" s="92"/>
      <c r="C280" s="93"/>
      <c r="D280" s="58" t="s">
        <v>222</v>
      </c>
      <c r="E280" s="58"/>
      <c r="F280" s="48">
        <v>300</v>
      </c>
      <c r="G280" s="48">
        <v>286.45</v>
      </c>
      <c r="H280" s="48">
        <v>300</v>
      </c>
      <c r="I280" s="48">
        <v>0</v>
      </c>
      <c r="J280" s="48">
        <v>300</v>
      </c>
      <c r="K280" s="49">
        <v>258.66000000000003</v>
      </c>
      <c r="L280" s="49">
        <v>200</v>
      </c>
      <c r="M280" s="2"/>
      <c r="N280" s="3"/>
      <c r="O280" s="3"/>
      <c r="P280" s="3"/>
      <c r="Q280" s="3"/>
    </row>
    <row r="281" spans="1:28" s="94" customFormat="1" ht="15.75" customHeight="1" x14ac:dyDescent="0.25">
      <c r="A281" s="92"/>
      <c r="B281" s="92"/>
      <c r="C281" s="93"/>
      <c r="D281" s="103" t="s">
        <v>223</v>
      </c>
      <c r="E281" s="103"/>
      <c r="F281" s="48">
        <v>2500</v>
      </c>
      <c r="G281" s="48">
        <v>0</v>
      </c>
      <c r="H281" s="48">
        <v>2500</v>
      </c>
      <c r="I281" s="48">
        <v>0</v>
      </c>
      <c r="J281" s="48">
        <v>2500</v>
      </c>
      <c r="K281" s="49">
        <v>0</v>
      </c>
      <c r="L281" s="49">
        <v>5000</v>
      </c>
      <c r="M281" s="2"/>
      <c r="N281" s="3"/>
      <c r="O281" s="3"/>
      <c r="P281" s="3"/>
      <c r="Q281" s="3"/>
    </row>
    <row r="282" spans="1:28" s="94" customFormat="1" ht="15.75" customHeight="1" x14ac:dyDescent="0.25">
      <c r="A282" s="92"/>
      <c r="B282" s="92"/>
      <c r="C282" s="93"/>
      <c r="D282" s="58" t="s">
        <v>224</v>
      </c>
      <c r="E282" s="58"/>
      <c r="F282" s="48">
        <v>8000</v>
      </c>
      <c r="G282" s="48">
        <v>3904.64</v>
      </c>
      <c r="H282" s="48">
        <v>8000</v>
      </c>
      <c r="I282" s="48">
        <v>5945.56</v>
      </c>
      <c r="J282" s="48">
        <v>8000</v>
      </c>
      <c r="K282" s="49">
        <v>6589.76</v>
      </c>
      <c r="L282" s="49">
        <v>10000</v>
      </c>
      <c r="M282" s="2"/>
      <c r="N282" s="3"/>
      <c r="O282" s="3"/>
      <c r="P282" s="3"/>
      <c r="Q282" s="3"/>
    </row>
    <row r="283" spans="1:28" s="94" customFormat="1" ht="15.75" customHeight="1" x14ac:dyDescent="0.25">
      <c r="A283" s="92"/>
      <c r="B283" s="92"/>
      <c r="C283" s="93"/>
      <c r="D283" s="58" t="s">
        <v>225</v>
      </c>
      <c r="E283" s="58"/>
      <c r="F283" s="48">
        <v>18500</v>
      </c>
      <c r="G283" s="48">
        <v>14531.47</v>
      </c>
      <c r="H283" s="48">
        <v>18500</v>
      </c>
      <c r="I283" s="48">
        <v>8000</v>
      </c>
      <c r="J283" s="48">
        <v>16000</v>
      </c>
      <c r="K283" s="107">
        <v>11576.81</v>
      </c>
      <c r="L283" s="107">
        <v>20000</v>
      </c>
      <c r="M283" s="2"/>
      <c r="N283" s="3"/>
      <c r="O283" s="3"/>
      <c r="P283" s="3"/>
      <c r="Q283" s="3"/>
    </row>
    <row r="284" spans="1:28" s="94" customFormat="1" ht="15.75" customHeight="1" x14ac:dyDescent="0.25">
      <c r="A284" s="92"/>
      <c r="B284" s="92"/>
      <c r="C284" s="93"/>
      <c r="D284" s="58" t="s">
        <v>226</v>
      </c>
      <c r="E284" s="58"/>
      <c r="F284" s="48">
        <v>0</v>
      </c>
      <c r="G284" s="48">
        <v>40</v>
      </c>
      <c r="H284" s="48">
        <v>1500</v>
      </c>
      <c r="I284" s="48">
        <v>320</v>
      </c>
      <c r="J284" s="48">
        <v>1500</v>
      </c>
      <c r="K284" s="49">
        <v>1172.23</v>
      </c>
      <c r="L284" s="49">
        <v>3000</v>
      </c>
      <c r="M284" s="2"/>
      <c r="N284" s="3"/>
      <c r="O284" s="3"/>
      <c r="P284" s="3"/>
      <c r="Q284" s="3"/>
    </row>
    <row r="285" spans="1:28" s="94" customFormat="1" ht="15.75" customHeight="1" x14ac:dyDescent="0.25">
      <c r="A285" s="92"/>
      <c r="B285" s="92"/>
      <c r="C285" s="93"/>
      <c r="D285" s="58" t="s">
        <v>227</v>
      </c>
      <c r="E285" s="58"/>
      <c r="F285" s="48">
        <v>1200</v>
      </c>
      <c r="G285" s="48">
        <v>699.37</v>
      </c>
      <c r="H285" s="48">
        <v>1200</v>
      </c>
      <c r="I285" s="48">
        <v>1819.84</v>
      </c>
      <c r="J285" s="48">
        <v>0</v>
      </c>
      <c r="K285" s="49">
        <v>895.68</v>
      </c>
      <c r="L285" s="49">
        <v>1000</v>
      </c>
      <c r="M285" s="2"/>
      <c r="N285" s="3"/>
      <c r="O285" s="3"/>
      <c r="P285" s="3"/>
      <c r="Q285" s="3"/>
    </row>
    <row r="286" spans="1:28" s="94" customFormat="1" ht="15.75" customHeight="1" x14ac:dyDescent="0.25">
      <c r="A286" s="92"/>
      <c r="B286" s="92"/>
      <c r="C286" s="93"/>
      <c r="D286" s="103" t="s">
        <v>228</v>
      </c>
      <c r="E286" s="58"/>
      <c r="F286" s="48">
        <v>7500</v>
      </c>
      <c r="G286" s="48">
        <v>7519.9</v>
      </c>
      <c r="H286" s="48">
        <v>7500</v>
      </c>
      <c r="I286" s="48">
        <v>7500</v>
      </c>
      <c r="J286" s="48">
        <v>7500</v>
      </c>
      <c r="K286" s="49">
        <v>8098.64</v>
      </c>
      <c r="L286" s="49">
        <v>8500</v>
      </c>
      <c r="M286" s="2"/>
      <c r="N286" s="3"/>
      <c r="O286" s="7"/>
      <c r="P286" s="3"/>
      <c r="Q286" s="3"/>
    </row>
    <row r="287" spans="1:28" s="94" customFormat="1" ht="15.75" customHeight="1" x14ac:dyDescent="0.25">
      <c r="A287" s="92"/>
      <c r="B287" s="92"/>
      <c r="C287" s="93"/>
      <c r="D287" s="58" t="s">
        <v>229</v>
      </c>
      <c r="E287" s="58"/>
      <c r="F287" s="48">
        <v>1800</v>
      </c>
      <c r="G287" s="48">
        <v>0</v>
      </c>
      <c r="H287" s="48">
        <v>1800</v>
      </c>
      <c r="I287" s="48">
        <v>1800</v>
      </c>
      <c r="J287" s="48">
        <v>1800</v>
      </c>
      <c r="K287" s="49">
        <v>0</v>
      </c>
      <c r="L287" s="49">
        <v>1800</v>
      </c>
      <c r="M287" s="2"/>
      <c r="N287" s="3"/>
      <c r="O287" s="3"/>
      <c r="P287" s="3"/>
      <c r="Q287" s="3"/>
    </row>
    <row r="288" spans="1:28" s="94" customFormat="1" ht="15.75" customHeight="1" x14ac:dyDescent="0.25">
      <c r="A288" s="92"/>
      <c r="B288" s="92"/>
      <c r="C288" s="93"/>
      <c r="D288" s="58" t="s">
        <v>230</v>
      </c>
      <c r="E288" s="58"/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9">
        <v>0</v>
      </c>
      <c r="L288" s="49">
        <v>0</v>
      </c>
      <c r="M288" s="2"/>
      <c r="N288" s="3"/>
      <c r="O288" s="3"/>
      <c r="P288" s="3"/>
      <c r="Q288" s="3"/>
    </row>
    <row r="289" spans="1:28" s="94" customFormat="1" ht="15.75" customHeight="1" x14ac:dyDescent="0.25">
      <c r="A289" s="92"/>
      <c r="B289" s="92"/>
      <c r="C289" s="93"/>
      <c r="D289" s="58" t="s">
        <v>231</v>
      </c>
      <c r="E289" s="58"/>
      <c r="F289" s="48">
        <v>2500</v>
      </c>
      <c r="G289" s="48">
        <v>1961.03</v>
      </c>
      <c r="H289" s="48">
        <v>2500</v>
      </c>
      <c r="I289" s="48">
        <v>2200</v>
      </c>
      <c r="J289" s="48">
        <v>2500</v>
      </c>
      <c r="K289" s="49">
        <v>1543.96</v>
      </c>
      <c r="L289" s="49">
        <v>0</v>
      </c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94" customFormat="1" ht="15.75" customHeight="1" x14ac:dyDescent="0.25">
      <c r="A290" s="92"/>
      <c r="B290" s="92"/>
      <c r="C290" s="93"/>
      <c r="D290" s="58" t="s">
        <v>232</v>
      </c>
      <c r="E290" s="58"/>
      <c r="F290" s="48">
        <v>75000</v>
      </c>
      <c r="G290" s="48">
        <v>168685.46</v>
      </c>
      <c r="H290" s="48">
        <v>75000</v>
      </c>
      <c r="I290" s="48">
        <v>95368.21</v>
      </c>
      <c r="J290" s="48">
        <v>75000</v>
      </c>
      <c r="K290" s="49">
        <v>64148.25</v>
      </c>
      <c r="L290" s="49">
        <v>75000</v>
      </c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94" customFormat="1" ht="15.75" customHeight="1" x14ac:dyDescent="0.25">
      <c r="A291" s="92"/>
      <c r="B291" s="92"/>
      <c r="C291" s="93"/>
      <c r="D291" s="58"/>
      <c r="E291" s="58"/>
      <c r="F291" s="48"/>
      <c r="G291" s="48"/>
      <c r="H291" s="48"/>
      <c r="I291" s="48"/>
      <c r="J291" s="48"/>
      <c r="K291" s="49"/>
      <c r="L291" s="49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s="120" customFormat="1" ht="21.75" thickBot="1" x14ac:dyDescent="0.4">
      <c r="A292" s="115"/>
      <c r="B292" s="115"/>
      <c r="C292" s="185" t="s">
        <v>233</v>
      </c>
      <c r="D292" s="186"/>
      <c r="E292" s="186"/>
      <c r="F292" s="144">
        <f>SUM(F275:F290)</f>
        <v>216800</v>
      </c>
      <c r="G292" s="148">
        <f t="shared" ref="G292:L292" si="43">SUM(G275:G290)</f>
        <v>254649.49</v>
      </c>
      <c r="H292" s="148">
        <f t="shared" si="43"/>
        <v>218800</v>
      </c>
      <c r="I292" s="148">
        <f t="shared" si="43"/>
        <v>183924.2</v>
      </c>
      <c r="J292" s="148">
        <f t="shared" si="43"/>
        <v>267600</v>
      </c>
      <c r="K292" s="148">
        <f t="shared" si="43"/>
        <v>227754.64</v>
      </c>
      <c r="L292" s="148">
        <f t="shared" si="43"/>
        <v>269500</v>
      </c>
      <c r="M292" s="131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</row>
    <row r="293" spans="1:28" ht="15.75" customHeight="1" x14ac:dyDescent="0.25">
      <c r="A293" s="15"/>
      <c r="B293" s="15"/>
      <c r="C293" s="25"/>
      <c r="D293" s="25"/>
      <c r="E293" s="25"/>
      <c r="F293" s="34"/>
      <c r="G293" s="34"/>
      <c r="H293" s="33"/>
      <c r="I293" s="34"/>
      <c r="J293" s="33"/>
      <c r="K293" s="41"/>
      <c r="L293" s="41"/>
      <c r="M293" s="12"/>
      <c r="N293" s="3"/>
      <c r="O293" s="3"/>
      <c r="P293" s="3"/>
      <c r="Q293" s="3"/>
    </row>
    <row r="294" spans="1:28" ht="16.5" thickBot="1" x14ac:dyDescent="0.3">
      <c r="A294" s="15"/>
      <c r="B294" s="15"/>
      <c r="C294" s="15"/>
      <c r="D294" s="15"/>
      <c r="E294" s="15"/>
      <c r="F294" s="29"/>
      <c r="G294" s="29"/>
      <c r="H294" s="29"/>
      <c r="I294" s="29"/>
      <c r="J294" s="29"/>
      <c r="K294" s="31"/>
      <c r="L294" s="31"/>
      <c r="M294" s="1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s="120" customFormat="1" ht="21.75" thickBot="1" x14ac:dyDescent="0.4">
      <c r="A295" s="115"/>
      <c r="B295" s="155" t="s">
        <v>234</v>
      </c>
      <c r="C295" s="155"/>
      <c r="D295" s="155"/>
      <c r="E295" s="155"/>
      <c r="F295" s="156">
        <f>SUM(F292,F272,F267,F261,F254,F249,F244,F239,F234,F229,F224,F220,F215,F210,F205,F194,F189,F183,F178,F173,F167,F162,F142,F137, F132)</f>
        <v>3087154.6</v>
      </c>
      <c r="G295" s="156">
        <f t="shared" ref="G295:L295" si="44">SUM(G292,G272,G267,G261,G254,G249,G244,G239,G234,G229,G224,G220,G215,G210,G205,G194,G189,G183,G178,G173,G167,G162,G142,G137, G132)</f>
        <v>2147312.87</v>
      </c>
      <c r="H295" s="156">
        <f t="shared" si="44"/>
        <v>2802800</v>
      </c>
      <c r="I295" s="156">
        <f t="shared" si="44"/>
        <v>2386325.73</v>
      </c>
      <c r="J295" s="156">
        <f t="shared" si="44"/>
        <v>2768323.29</v>
      </c>
      <c r="K295" s="156">
        <f t="shared" si="44"/>
        <v>1946676.7799999998</v>
      </c>
      <c r="L295" s="156">
        <f t="shared" si="44"/>
        <v>2722936.3899999997</v>
      </c>
      <c r="M295" s="131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</row>
    <row r="296" spans="1:28" ht="15.75" customHeight="1" thickBot="1" x14ac:dyDescent="0.3">
      <c r="A296" s="15"/>
      <c r="B296" s="15"/>
      <c r="C296" s="15"/>
      <c r="D296" s="15"/>
      <c r="E296" s="15"/>
      <c r="F296" s="23"/>
      <c r="G296" s="176"/>
      <c r="H296" s="23"/>
      <c r="I296" s="23"/>
      <c r="J296" s="23"/>
      <c r="K296" s="19"/>
      <c r="L296" s="19"/>
      <c r="M296" s="14"/>
      <c r="N296" s="7" t="s">
        <v>45</v>
      </c>
      <c r="O296" s="3"/>
      <c r="P296" s="7"/>
      <c r="Q296" s="3"/>
    </row>
    <row r="297" spans="1:28" ht="15.75" customHeight="1" thickBot="1" x14ac:dyDescent="0.3">
      <c r="A297" s="71" t="s">
        <v>235</v>
      </c>
      <c r="B297" s="71"/>
      <c r="C297" s="71"/>
      <c r="D297" s="71"/>
      <c r="E297" s="71"/>
      <c r="F297" s="167">
        <f>F122-F295</f>
        <v>-725654.60000000009</v>
      </c>
      <c r="G297" s="177">
        <f t="shared" ref="G297:L297" si="45">G122-G295</f>
        <v>76305.869999999646</v>
      </c>
      <c r="H297" s="167">
        <f t="shared" si="45"/>
        <v>-953500</v>
      </c>
      <c r="I297" s="168">
        <f t="shared" si="45"/>
        <v>-233071.10000000009</v>
      </c>
      <c r="J297" s="167">
        <f t="shared" si="45"/>
        <v>-745823.29</v>
      </c>
      <c r="K297" s="168">
        <f t="shared" si="45"/>
        <v>1000695.6600000006</v>
      </c>
      <c r="L297" s="167">
        <f t="shared" si="45"/>
        <v>-1177464.2299999997</v>
      </c>
      <c r="M297" s="2"/>
      <c r="N297" s="3"/>
      <c r="O297" s="3"/>
      <c r="P297" s="3"/>
      <c r="Q297" s="3"/>
    </row>
    <row r="298" spans="1:28" ht="15.75" customHeight="1" x14ac:dyDescent="0.25">
      <c r="A298" s="15"/>
      <c r="B298" s="15"/>
      <c r="C298" s="15"/>
      <c r="D298" s="15"/>
      <c r="E298" s="15"/>
      <c r="F298" s="23"/>
      <c r="G298" s="23"/>
      <c r="H298" s="23"/>
      <c r="I298" s="23"/>
      <c r="J298" s="23"/>
      <c r="K298" s="17"/>
      <c r="L298" s="17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.75" customHeight="1" thickBot="1" x14ac:dyDescent="0.3">
      <c r="A299" s="15" t="s">
        <v>236</v>
      </c>
      <c r="B299" s="15"/>
      <c r="C299" s="15" t="s">
        <v>237</v>
      </c>
      <c r="D299" s="15"/>
      <c r="E299" s="15"/>
      <c r="F299" s="22">
        <v>200000</v>
      </c>
      <c r="G299" s="22"/>
      <c r="H299" s="22">
        <v>200000</v>
      </c>
      <c r="I299" s="22">
        <v>423731.5</v>
      </c>
      <c r="J299" s="22">
        <v>200000</v>
      </c>
      <c r="K299" s="20">
        <v>200000</v>
      </c>
      <c r="L299" s="20">
        <v>200000</v>
      </c>
      <c r="M299" s="2"/>
      <c r="N299" s="3"/>
      <c r="O299" s="3"/>
      <c r="P299" s="3"/>
      <c r="Q299" s="3"/>
    </row>
    <row r="300" spans="1:28" ht="15.75" customHeight="1" x14ac:dyDescent="0.25">
      <c r="A300" s="15"/>
      <c r="B300" s="15" t="s">
        <v>238</v>
      </c>
      <c r="C300" s="15"/>
      <c r="D300" s="15"/>
      <c r="E300" s="15"/>
      <c r="F300" s="28">
        <v>200000</v>
      </c>
      <c r="G300" s="28"/>
      <c r="H300" s="28">
        <v>200000</v>
      </c>
      <c r="I300" s="28">
        <v>423731.5</v>
      </c>
      <c r="J300" s="28">
        <v>200000</v>
      </c>
      <c r="K300" s="28">
        <v>200000</v>
      </c>
      <c r="L300" s="28">
        <v>200000</v>
      </c>
      <c r="M300" s="2"/>
      <c r="N300" s="3"/>
      <c r="O300" s="3"/>
      <c r="P300" s="3"/>
      <c r="Q300" s="3"/>
    </row>
    <row r="301" spans="1:28" ht="15.75" customHeight="1" x14ac:dyDescent="0.25">
      <c r="A301" s="15"/>
      <c r="B301" s="15"/>
      <c r="C301" s="15"/>
      <c r="D301" s="15"/>
      <c r="E301" s="15"/>
      <c r="F301" s="23"/>
      <c r="G301" s="23"/>
      <c r="H301" s="23"/>
      <c r="I301" s="23"/>
      <c r="J301" s="23"/>
      <c r="K301" s="19"/>
      <c r="L301" s="19"/>
      <c r="M301" s="5"/>
      <c r="N301" s="3"/>
      <c r="O301" s="3"/>
      <c r="P301" s="3"/>
      <c r="Q301" s="3"/>
    </row>
    <row r="302" spans="1:28" ht="15.75" customHeight="1" x14ac:dyDescent="0.25">
      <c r="A302" s="15"/>
      <c r="B302" s="15" t="s">
        <v>239</v>
      </c>
      <c r="C302" s="15"/>
      <c r="D302" s="15"/>
      <c r="E302" s="15"/>
      <c r="F302" s="23"/>
      <c r="G302" s="23"/>
      <c r="H302" s="23"/>
      <c r="I302" s="23"/>
      <c r="J302" s="23"/>
      <c r="K302" s="17"/>
      <c r="L302" s="17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.75" customHeight="1" x14ac:dyDescent="0.25">
      <c r="A303" s="15"/>
      <c r="B303" s="15"/>
      <c r="C303" s="15" t="s">
        <v>240</v>
      </c>
      <c r="D303" s="15"/>
      <c r="E303" s="15"/>
      <c r="F303" s="17">
        <v>200000</v>
      </c>
      <c r="G303" s="17"/>
      <c r="H303" s="17">
        <v>200000</v>
      </c>
      <c r="I303" s="17">
        <v>423731.5</v>
      </c>
      <c r="J303" s="17">
        <v>200000</v>
      </c>
      <c r="K303" s="19">
        <v>200000</v>
      </c>
      <c r="L303" s="19">
        <v>200000</v>
      </c>
      <c r="M303" s="2"/>
      <c r="N303" s="3"/>
      <c r="O303" s="3"/>
      <c r="P303" s="3"/>
      <c r="Q303" s="3"/>
    </row>
    <row r="304" spans="1:28" ht="15.75" customHeight="1" thickBot="1" x14ac:dyDescent="0.3">
      <c r="A304" s="15"/>
      <c r="B304" s="15"/>
      <c r="C304" s="15" t="s">
        <v>241</v>
      </c>
      <c r="D304" s="15" t="s">
        <v>242</v>
      </c>
      <c r="E304" s="15"/>
      <c r="F304" s="22"/>
      <c r="G304" s="22"/>
      <c r="H304" s="22">
        <v>0</v>
      </c>
      <c r="I304" s="22">
        <v>0</v>
      </c>
      <c r="J304" s="22">
        <v>0</v>
      </c>
      <c r="K304" s="20">
        <v>0</v>
      </c>
      <c r="L304" s="20">
        <v>0</v>
      </c>
      <c r="M304" s="2"/>
      <c r="N304" s="3"/>
      <c r="O304" s="3"/>
      <c r="P304" s="3"/>
      <c r="Q304" s="3"/>
    </row>
    <row r="305" spans="1:28" ht="15.75" customHeight="1" x14ac:dyDescent="0.25">
      <c r="A305" s="15"/>
      <c r="B305" s="15" t="s">
        <v>243</v>
      </c>
      <c r="C305" s="15"/>
      <c r="D305" s="15"/>
      <c r="E305" s="15"/>
      <c r="F305" s="32">
        <v>200000</v>
      </c>
      <c r="G305" s="32"/>
      <c r="H305" s="32">
        <v>200000</v>
      </c>
      <c r="I305" s="32">
        <v>423731.5</v>
      </c>
      <c r="J305" s="32">
        <v>200000</v>
      </c>
      <c r="K305" s="35">
        <v>200000</v>
      </c>
      <c r="L305" s="35">
        <f t="shared" ref="L305" si="46">SUM(L303:L304)</f>
        <v>200000</v>
      </c>
      <c r="M305" s="2"/>
      <c r="N305" s="3"/>
      <c r="O305" s="3"/>
      <c r="P305" s="3"/>
      <c r="Q305" s="3"/>
    </row>
    <row r="306" spans="1:28" ht="15.75" customHeight="1" x14ac:dyDescent="0.25">
      <c r="A306" s="1"/>
      <c r="B306" s="1"/>
      <c r="C306" s="1"/>
      <c r="D306" s="1"/>
      <c r="E306" s="1"/>
      <c r="F306" s="6"/>
      <c r="G306" s="6"/>
      <c r="H306" s="6"/>
      <c r="I306" s="6"/>
      <c r="J306" s="6"/>
      <c r="K306" s="4"/>
      <c r="L306" s="4"/>
      <c r="M306" s="2"/>
      <c r="N306" s="3"/>
      <c r="O306" s="3"/>
      <c r="P306" s="3"/>
      <c r="Q306" s="3"/>
    </row>
    <row r="307" spans="1:28" ht="15.75" customHeight="1" x14ac:dyDescent="0.25">
      <c r="A307" s="1"/>
      <c r="B307" s="1"/>
      <c r="C307" s="1"/>
      <c r="D307" s="1"/>
      <c r="E307" s="1"/>
      <c r="F307" s="6"/>
      <c r="G307" s="6"/>
      <c r="H307" s="6"/>
      <c r="I307" s="6"/>
      <c r="J307" s="6"/>
      <c r="K307" s="4"/>
      <c r="L307" s="4">
        <f t="shared" ref="L307" si="47">L300-L305</f>
        <v>0</v>
      </c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28" ht="15.75" customHeight="1" x14ac:dyDescent="0.25">
      <c r="K309" s="3"/>
      <c r="L309" s="3"/>
      <c r="M309" s="3"/>
      <c r="N309" s="3"/>
      <c r="O309" s="3"/>
      <c r="P309" s="3"/>
      <c r="Q309" s="3"/>
    </row>
    <row r="310" spans="1:28" ht="15.75" customHeight="1" x14ac:dyDescent="0.25">
      <c r="K310" s="3"/>
      <c r="L310" s="3"/>
      <c r="M310" s="3"/>
      <c r="N310" s="3"/>
    </row>
    <row r="311" spans="1:28" ht="15.75" customHeight="1" x14ac:dyDescent="0.25">
      <c r="K311" s="3"/>
      <c r="L311" s="3"/>
      <c r="M311" s="3"/>
      <c r="N311" s="3"/>
    </row>
    <row r="312" spans="1:28" ht="15.75" customHeight="1" x14ac:dyDescent="0.25">
      <c r="K312" s="3"/>
      <c r="L312" s="3"/>
      <c r="M312" s="3"/>
      <c r="N312" s="3"/>
    </row>
    <row r="313" spans="1:28" ht="15.75" customHeight="1" x14ac:dyDescent="0.25">
      <c r="K313" s="3"/>
      <c r="L313" s="3"/>
      <c r="M313" s="3"/>
      <c r="N313" s="3"/>
    </row>
    <row r="314" spans="1:28" ht="15.75" customHeight="1" x14ac:dyDescent="0.25">
      <c r="K314" s="3"/>
      <c r="L314" s="3"/>
      <c r="M314" s="3"/>
      <c r="N314" s="3"/>
    </row>
    <row r="315" spans="1:28" ht="15.75" customHeight="1" x14ac:dyDescent="0.25">
      <c r="K315" s="3"/>
      <c r="L315" s="3"/>
      <c r="M315" s="3"/>
      <c r="N315" s="3"/>
    </row>
    <row r="316" spans="1:28" ht="15.75" customHeight="1" x14ac:dyDescent="0.25">
      <c r="K316" s="3"/>
      <c r="L316" s="3"/>
      <c r="M316" s="3"/>
      <c r="N316" s="3"/>
    </row>
    <row r="317" spans="1:28" ht="15.75" customHeight="1" x14ac:dyDescent="0.25">
      <c r="K317" s="3"/>
      <c r="L317" s="3"/>
      <c r="M317" s="3"/>
      <c r="N317" s="3"/>
    </row>
    <row r="318" spans="1:28" ht="15.75" customHeight="1" x14ac:dyDescent="0.25">
      <c r="K318" s="3"/>
      <c r="L318" s="3"/>
      <c r="M318" s="3"/>
      <c r="N318" s="3"/>
    </row>
    <row r="319" spans="1:28" ht="15.75" customHeight="1" x14ac:dyDescent="0.25">
      <c r="K319" s="3"/>
      <c r="L319" s="3"/>
      <c r="M319" s="3"/>
      <c r="N319" s="3"/>
    </row>
    <row r="320" spans="1:28" ht="15.75" customHeight="1" x14ac:dyDescent="0.25">
      <c r="K320" s="3"/>
      <c r="L320" s="3"/>
      <c r="M320" s="3"/>
      <c r="N320" s="3"/>
    </row>
    <row r="321" spans="11:14" ht="15.75" customHeight="1" x14ac:dyDescent="0.25">
      <c r="K321" s="3"/>
      <c r="L321" s="3"/>
      <c r="M321" s="3"/>
      <c r="N321" s="3"/>
    </row>
    <row r="322" spans="11:14" ht="15.75" customHeight="1" x14ac:dyDescent="0.25">
      <c r="K322" s="3"/>
      <c r="L322" s="3"/>
      <c r="M322" s="3"/>
      <c r="N322" s="3"/>
    </row>
    <row r="323" spans="11:14" ht="15.75" customHeight="1" x14ac:dyDescent="0.25">
      <c r="K323" s="3"/>
      <c r="L323" s="3"/>
      <c r="M323" s="3"/>
      <c r="N323" s="3"/>
    </row>
    <row r="324" spans="11:14" ht="15.75" customHeight="1" x14ac:dyDescent="0.25">
      <c r="K324" s="3"/>
      <c r="L324" s="3"/>
      <c r="M324" s="3"/>
      <c r="N324" s="3"/>
    </row>
    <row r="325" spans="11:14" ht="15.75" customHeight="1" x14ac:dyDescent="0.25">
      <c r="K325" s="3"/>
      <c r="L325" s="3"/>
      <c r="M325" s="3"/>
      <c r="N325" s="3"/>
    </row>
    <row r="326" spans="11:14" ht="15.75" customHeight="1" x14ac:dyDescent="0.25">
      <c r="K326" s="3"/>
      <c r="L326" s="3"/>
      <c r="M326" s="3"/>
      <c r="N326" s="3"/>
    </row>
    <row r="327" spans="11:14" ht="15.75" customHeight="1" x14ac:dyDescent="0.25">
      <c r="K327" s="3"/>
      <c r="L327" s="3"/>
      <c r="M327" s="3"/>
      <c r="N327" s="3"/>
    </row>
    <row r="328" spans="11:14" ht="15.75" customHeight="1" x14ac:dyDescent="0.25">
      <c r="K328" s="3"/>
      <c r="L328" s="3"/>
      <c r="M328" s="3"/>
      <c r="N328" s="3"/>
    </row>
    <row r="329" spans="11:14" ht="15.75" customHeight="1" x14ac:dyDescent="0.25">
      <c r="K329" s="3"/>
      <c r="L329" s="3"/>
      <c r="M329" s="3"/>
      <c r="N329" s="3"/>
    </row>
    <row r="330" spans="11:14" ht="15.75" customHeight="1" x14ac:dyDescent="0.25">
      <c r="K330" s="3"/>
      <c r="L330" s="3"/>
      <c r="M330" s="3"/>
      <c r="N330" s="3"/>
    </row>
    <row r="331" spans="11:14" ht="15.75" customHeight="1" x14ac:dyDescent="0.25">
      <c r="K331" s="3"/>
      <c r="L331" s="3"/>
      <c r="M331" s="3"/>
      <c r="N331" s="3"/>
    </row>
    <row r="332" spans="11:14" ht="15.75" customHeight="1" x14ac:dyDescent="0.25">
      <c r="K332" s="3"/>
      <c r="L332" s="3"/>
      <c r="M332" s="3"/>
      <c r="N332" s="3"/>
    </row>
    <row r="333" spans="11:14" ht="15.75" customHeight="1" x14ac:dyDescent="0.25">
      <c r="K333" s="3"/>
      <c r="L333" s="3"/>
      <c r="M333" s="3"/>
      <c r="N333" s="3"/>
    </row>
    <row r="334" spans="11:14" ht="15.75" customHeight="1" x14ac:dyDescent="0.25">
      <c r="K334" s="3"/>
      <c r="L334" s="3"/>
      <c r="M334" s="3"/>
      <c r="N334" s="3"/>
    </row>
    <row r="335" spans="11:14" ht="15.75" customHeight="1" x14ac:dyDescent="0.25">
      <c r="K335" s="3"/>
      <c r="L335" s="3"/>
      <c r="M335" s="3"/>
      <c r="N335" s="3"/>
    </row>
    <row r="336" spans="11:14" ht="15.75" customHeight="1" x14ac:dyDescent="0.25">
      <c r="K336" s="3"/>
      <c r="L336" s="3"/>
      <c r="M336" s="3"/>
      <c r="N336" s="3"/>
    </row>
    <row r="337" spans="11:14" ht="15.75" customHeight="1" x14ac:dyDescent="0.25">
      <c r="K337" s="3"/>
      <c r="L337" s="3"/>
      <c r="M337" s="3"/>
      <c r="N337" s="3"/>
    </row>
    <row r="338" spans="11:14" ht="15.75" customHeight="1" x14ac:dyDescent="0.25">
      <c r="K338" s="3"/>
      <c r="L338" s="3"/>
      <c r="M338" s="3"/>
      <c r="N338" s="3"/>
    </row>
    <row r="339" spans="11:14" ht="15.75" customHeight="1" x14ac:dyDescent="0.25">
      <c r="K339" s="3"/>
      <c r="L339" s="3"/>
      <c r="M339" s="3"/>
      <c r="N339" s="3"/>
    </row>
    <row r="340" spans="11:14" ht="15.75" customHeight="1" x14ac:dyDescent="0.25">
      <c r="K340" s="3"/>
      <c r="L340" s="3"/>
      <c r="M340" s="3"/>
      <c r="N340" s="3"/>
    </row>
    <row r="341" spans="11:14" ht="15.75" customHeight="1" x14ac:dyDescent="0.25">
      <c r="K341" s="3"/>
      <c r="L341" s="3"/>
      <c r="M341" s="3"/>
      <c r="N341" s="3"/>
    </row>
    <row r="342" spans="11:14" ht="15.75" customHeight="1" x14ac:dyDescent="0.25">
      <c r="K342" s="3"/>
      <c r="L342" s="3"/>
      <c r="M342" s="3"/>
      <c r="N342" s="3"/>
    </row>
    <row r="343" spans="11:14" ht="15.75" customHeight="1" x14ac:dyDescent="0.25">
      <c r="K343" s="3"/>
      <c r="L343" s="3"/>
      <c r="M343" s="3"/>
      <c r="N343" s="3"/>
    </row>
    <row r="344" spans="11:14" ht="15.75" customHeight="1" x14ac:dyDescent="0.25">
      <c r="K344" s="3"/>
      <c r="L344" s="3"/>
      <c r="M344" s="3"/>
      <c r="N344" s="3"/>
    </row>
    <row r="345" spans="11:14" ht="15.75" customHeight="1" x14ac:dyDescent="0.25">
      <c r="K345" s="3"/>
      <c r="L345" s="3"/>
      <c r="M345" s="3"/>
      <c r="N345" s="3"/>
    </row>
    <row r="346" spans="11:14" ht="15.75" customHeight="1" x14ac:dyDescent="0.25">
      <c r="K346" s="3"/>
      <c r="L346" s="3"/>
      <c r="M346" s="3"/>
      <c r="N346" s="3"/>
    </row>
    <row r="347" spans="11:14" ht="15.75" customHeight="1" x14ac:dyDescent="0.25">
      <c r="K347" s="3"/>
      <c r="L347" s="3"/>
      <c r="M347" s="3"/>
      <c r="N347" s="3"/>
    </row>
    <row r="348" spans="11:14" ht="15.75" customHeight="1" x14ac:dyDescent="0.25">
      <c r="K348" s="3"/>
      <c r="L348" s="3"/>
      <c r="M348" s="3"/>
      <c r="N348" s="3"/>
    </row>
    <row r="349" spans="11:14" ht="15.75" customHeight="1" x14ac:dyDescent="0.25">
      <c r="K349" s="3"/>
      <c r="L349" s="3"/>
      <c r="M349" s="3"/>
      <c r="N349" s="3"/>
    </row>
    <row r="350" spans="11:14" ht="15.75" customHeight="1" x14ac:dyDescent="0.25">
      <c r="K350" s="3"/>
      <c r="L350" s="3"/>
      <c r="M350" s="3"/>
      <c r="N350" s="3"/>
    </row>
    <row r="351" spans="11:14" ht="15.75" customHeight="1" x14ac:dyDescent="0.25">
      <c r="K351" s="3"/>
      <c r="L351" s="3"/>
      <c r="M351" s="3"/>
      <c r="N351" s="3"/>
    </row>
    <row r="352" spans="11:14" ht="15.75" customHeight="1" x14ac:dyDescent="0.25">
      <c r="K352" s="3"/>
      <c r="L352" s="3"/>
      <c r="M352" s="3"/>
      <c r="N352" s="3"/>
    </row>
    <row r="353" spans="11:14" ht="15.75" customHeight="1" x14ac:dyDescent="0.25">
      <c r="K353" s="3"/>
      <c r="L353" s="3"/>
      <c r="M353" s="3"/>
      <c r="N353" s="3"/>
    </row>
    <row r="354" spans="11:14" ht="15.75" customHeight="1" x14ac:dyDescent="0.25">
      <c r="K354" s="3"/>
      <c r="L354" s="3"/>
      <c r="M354" s="3"/>
      <c r="N354" s="3"/>
    </row>
    <row r="355" spans="11:14" ht="15.75" customHeight="1" x14ac:dyDescent="0.25">
      <c r="K355" s="3"/>
      <c r="L355" s="3"/>
      <c r="M355" s="3"/>
      <c r="N355" s="3"/>
    </row>
    <row r="356" spans="11:14" ht="15.75" customHeight="1" x14ac:dyDescent="0.25">
      <c r="K356" s="3"/>
      <c r="L356" s="3"/>
      <c r="M356" s="3"/>
      <c r="N356" s="3"/>
    </row>
    <row r="357" spans="11:14" ht="15.75" customHeight="1" x14ac:dyDescent="0.25">
      <c r="K357" s="3"/>
      <c r="L357" s="3"/>
      <c r="M357" s="3"/>
      <c r="N357" s="3"/>
    </row>
    <row r="358" spans="11:14" ht="15.75" customHeight="1" x14ac:dyDescent="0.25">
      <c r="K358" s="3"/>
      <c r="L358" s="3"/>
      <c r="M358" s="3"/>
      <c r="N358" s="3"/>
    </row>
    <row r="359" spans="11:14" ht="15.75" customHeight="1" x14ac:dyDescent="0.25">
      <c r="K359" s="3"/>
      <c r="L359" s="3"/>
      <c r="M359" s="3"/>
      <c r="N359" s="3"/>
    </row>
    <row r="360" spans="11:14" ht="15.75" customHeight="1" x14ac:dyDescent="0.25">
      <c r="K360" s="3"/>
      <c r="L360" s="3"/>
      <c r="M360" s="3"/>
      <c r="N360" s="3"/>
    </row>
    <row r="361" spans="11:14" ht="15.75" customHeight="1" x14ac:dyDescent="0.25">
      <c r="K361" s="3"/>
      <c r="L361" s="3"/>
      <c r="M361" s="3"/>
      <c r="N361" s="3"/>
    </row>
    <row r="362" spans="11:14" ht="15.75" customHeight="1" x14ac:dyDescent="0.25">
      <c r="K362" s="3"/>
      <c r="L362" s="3"/>
      <c r="M362" s="3"/>
      <c r="N362" s="3"/>
    </row>
    <row r="363" spans="11:14" ht="15.75" customHeight="1" x14ac:dyDescent="0.25">
      <c r="K363" s="3"/>
      <c r="L363" s="3"/>
      <c r="M363" s="3"/>
      <c r="N363" s="3"/>
    </row>
    <row r="364" spans="11:14" ht="15.75" customHeight="1" x14ac:dyDescent="0.25">
      <c r="K364" s="3"/>
      <c r="L364" s="3"/>
      <c r="M364" s="3"/>
      <c r="N364" s="3"/>
    </row>
    <row r="365" spans="11:14" ht="15.75" customHeight="1" x14ac:dyDescent="0.25">
      <c r="K365" s="3"/>
      <c r="L365" s="3"/>
      <c r="M365" s="3"/>
      <c r="N365" s="3"/>
    </row>
    <row r="366" spans="11:14" ht="15.75" customHeight="1" x14ac:dyDescent="0.25">
      <c r="K366" s="3"/>
      <c r="L366" s="3"/>
      <c r="M366" s="3"/>
      <c r="N366" s="3"/>
    </row>
    <row r="367" spans="11:14" ht="15.75" customHeight="1" x14ac:dyDescent="0.25">
      <c r="K367" s="3"/>
      <c r="L367" s="3"/>
      <c r="M367" s="3"/>
      <c r="N367" s="3"/>
    </row>
    <row r="368" spans="11:14" ht="15.75" customHeight="1" x14ac:dyDescent="0.25">
      <c r="K368" s="3"/>
      <c r="L368" s="3"/>
      <c r="M368" s="3"/>
      <c r="N368" s="3"/>
    </row>
    <row r="369" spans="11:14" ht="15.75" customHeight="1" x14ac:dyDescent="0.25">
      <c r="K369" s="3"/>
      <c r="L369" s="3"/>
      <c r="M369" s="3"/>
      <c r="N369" s="3"/>
    </row>
    <row r="370" spans="11:14" ht="15.75" customHeight="1" x14ac:dyDescent="0.25">
      <c r="K370" s="3"/>
      <c r="L370" s="3"/>
      <c r="M370" s="3"/>
      <c r="N370" s="3"/>
    </row>
    <row r="371" spans="11:14" ht="15.75" customHeight="1" x14ac:dyDescent="0.25">
      <c r="K371" s="3"/>
      <c r="L371" s="3"/>
      <c r="M371" s="3"/>
      <c r="N371" s="3"/>
    </row>
    <row r="372" spans="11:14" ht="15.75" customHeight="1" x14ac:dyDescent="0.25">
      <c r="K372" s="3"/>
      <c r="L372" s="3"/>
      <c r="M372" s="3"/>
      <c r="N372" s="3"/>
    </row>
    <row r="373" spans="11:14" ht="15.75" customHeight="1" x14ac:dyDescent="0.25">
      <c r="K373" s="3"/>
      <c r="L373" s="3"/>
      <c r="M373" s="3"/>
      <c r="N373" s="3"/>
    </row>
    <row r="374" spans="11:14" ht="15.75" customHeight="1" x14ac:dyDescent="0.25">
      <c r="K374" s="3"/>
      <c r="L374" s="3"/>
      <c r="M374" s="3"/>
      <c r="N374" s="3"/>
    </row>
    <row r="375" spans="11:14" ht="15.75" customHeight="1" x14ac:dyDescent="0.25">
      <c r="K375" s="3"/>
      <c r="L375" s="3"/>
      <c r="M375" s="3"/>
      <c r="N375" s="3"/>
    </row>
    <row r="376" spans="11:14" ht="15.75" customHeight="1" x14ac:dyDescent="0.25">
      <c r="K376" s="3"/>
      <c r="L376" s="3"/>
      <c r="M376" s="3"/>
      <c r="N376" s="3"/>
    </row>
    <row r="377" spans="11:14" ht="15.75" customHeight="1" x14ac:dyDescent="0.25">
      <c r="K377" s="3"/>
      <c r="L377" s="3"/>
      <c r="M377" s="3"/>
      <c r="N377" s="3"/>
    </row>
    <row r="378" spans="11:14" ht="15.75" customHeight="1" x14ac:dyDescent="0.25">
      <c r="K378" s="3"/>
      <c r="L378" s="3"/>
      <c r="M378" s="3"/>
      <c r="N378" s="3"/>
    </row>
    <row r="379" spans="11:14" ht="15.75" customHeight="1" x14ac:dyDescent="0.25">
      <c r="K379" s="3"/>
      <c r="L379" s="3"/>
      <c r="M379" s="3"/>
      <c r="N379" s="3"/>
    </row>
    <row r="380" spans="11:14" ht="15.75" customHeight="1" x14ac:dyDescent="0.25">
      <c r="K380" s="3"/>
      <c r="L380" s="3"/>
      <c r="M380" s="3"/>
      <c r="N380" s="3"/>
    </row>
    <row r="381" spans="11:14" ht="15.75" customHeight="1" x14ac:dyDescent="0.25">
      <c r="K381" s="3"/>
      <c r="L381" s="3"/>
      <c r="M381" s="3"/>
      <c r="N381" s="3"/>
    </row>
    <row r="382" spans="11:14" ht="15.75" customHeight="1" x14ac:dyDescent="0.25">
      <c r="K382" s="3"/>
      <c r="L382" s="3"/>
      <c r="M382" s="3"/>
      <c r="N382" s="3"/>
    </row>
    <row r="383" spans="11:14" ht="15.75" customHeight="1" x14ac:dyDescent="0.25">
      <c r="K383" s="3"/>
      <c r="L383" s="3"/>
      <c r="M383" s="3"/>
      <c r="N383" s="3"/>
    </row>
    <row r="384" spans="11:14" ht="15.75" customHeight="1" x14ac:dyDescent="0.25">
      <c r="K384" s="3"/>
      <c r="L384" s="3"/>
      <c r="M384" s="3"/>
      <c r="N384" s="3"/>
    </row>
    <row r="385" spans="11:14" ht="15.75" customHeight="1" x14ac:dyDescent="0.25">
      <c r="K385" s="3"/>
      <c r="L385" s="3"/>
      <c r="M385" s="3"/>
      <c r="N385" s="3"/>
    </row>
    <row r="386" spans="11:14" ht="15.75" customHeight="1" x14ac:dyDescent="0.25">
      <c r="K386" s="3"/>
      <c r="L386" s="3"/>
      <c r="M386" s="3"/>
      <c r="N386" s="3"/>
    </row>
    <row r="387" spans="11:14" ht="15.75" customHeight="1" x14ac:dyDescent="0.25">
      <c r="K387" s="3"/>
      <c r="L387" s="3"/>
      <c r="M387" s="3"/>
      <c r="N387" s="3"/>
    </row>
    <row r="388" spans="11:14" ht="15.75" customHeight="1" x14ac:dyDescent="0.25">
      <c r="K388" s="3"/>
      <c r="L388" s="3"/>
      <c r="M388" s="3"/>
      <c r="N388" s="3"/>
    </row>
    <row r="389" spans="11:14" ht="15.75" customHeight="1" x14ac:dyDescent="0.25">
      <c r="K389" s="3"/>
      <c r="L389" s="3"/>
      <c r="M389" s="3"/>
      <c r="N389" s="3"/>
    </row>
    <row r="390" spans="11:14" ht="15.75" customHeight="1" x14ac:dyDescent="0.25">
      <c r="K390" s="3"/>
      <c r="L390" s="3"/>
      <c r="M390" s="3"/>
      <c r="N390" s="3"/>
    </row>
    <row r="391" spans="11:14" ht="15.75" customHeight="1" x14ac:dyDescent="0.25">
      <c r="K391" s="3"/>
      <c r="L391" s="3"/>
      <c r="M391" s="3"/>
      <c r="N391" s="3"/>
    </row>
    <row r="392" spans="11:14" ht="15.75" customHeight="1" x14ac:dyDescent="0.25">
      <c r="K392" s="3"/>
      <c r="L392" s="3"/>
      <c r="M392" s="3"/>
      <c r="N392" s="3"/>
    </row>
    <row r="393" spans="11:14" ht="15.75" customHeight="1" x14ac:dyDescent="0.25">
      <c r="K393" s="3"/>
      <c r="L393" s="3"/>
      <c r="M393" s="3"/>
      <c r="N393" s="3"/>
    </row>
    <row r="394" spans="11:14" ht="15.75" customHeight="1" x14ac:dyDescent="0.25">
      <c r="K394" s="3"/>
      <c r="L394" s="3"/>
      <c r="M394" s="3"/>
      <c r="N394" s="3"/>
    </row>
    <row r="395" spans="11:14" ht="15.75" customHeight="1" x14ac:dyDescent="0.25">
      <c r="K395" s="3"/>
      <c r="L395" s="3"/>
      <c r="M395" s="3"/>
      <c r="N395" s="3"/>
    </row>
    <row r="396" spans="11:14" ht="15.75" customHeight="1" x14ac:dyDescent="0.25">
      <c r="K396" s="3"/>
      <c r="L396" s="3"/>
      <c r="M396" s="3"/>
      <c r="N396" s="3"/>
    </row>
    <row r="397" spans="11:14" ht="15.75" customHeight="1" x14ac:dyDescent="0.25">
      <c r="K397" s="3"/>
      <c r="L397" s="3"/>
      <c r="M397" s="3"/>
      <c r="N397" s="3"/>
    </row>
    <row r="398" spans="11:14" ht="15.75" customHeight="1" x14ac:dyDescent="0.25">
      <c r="K398" s="3"/>
      <c r="L398" s="3"/>
      <c r="M398" s="3"/>
      <c r="N398" s="3"/>
    </row>
    <row r="399" spans="11:14" ht="15.75" customHeight="1" x14ac:dyDescent="0.25">
      <c r="K399" s="3"/>
      <c r="L399" s="3"/>
      <c r="M399" s="3"/>
      <c r="N399" s="3"/>
    </row>
    <row r="400" spans="11:14" ht="15.75" customHeight="1" x14ac:dyDescent="0.25">
      <c r="K400" s="3"/>
      <c r="L400" s="3"/>
      <c r="M400" s="3"/>
      <c r="N400" s="3"/>
    </row>
    <row r="401" spans="11:14" ht="15.75" customHeight="1" x14ac:dyDescent="0.25">
      <c r="K401" s="3"/>
      <c r="L401" s="3"/>
      <c r="M401" s="3"/>
      <c r="N401" s="3"/>
    </row>
    <row r="402" spans="11:14" ht="15.75" customHeight="1" x14ac:dyDescent="0.25">
      <c r="K402" s="3"/>
      <c r="L402" s="3"/>
      <c r="M402" s="3"/>
      <c r="N402" s="3"/>
    </row>
    <row r="403" spans="11:14" ht="15.75" customHeight="1" x14ac:dyDescent="0.25">
      <c r="K403" s="3"/>
      <c r="L403" s="3"/>
      <c r="M403" s="3"/>
      <c r="N403" s="3"/>
    </row>
    <row r="404" spans="11:14" ht="15.75" customHeight="1" x14ac:dyDescent="0.25">
      <c r="K404" s="3"/>
      <c r="L404" s="3"/>
      <c r="M404" s="3"/>
      <c r="N404" s="3"/>
    </row>
    <row r="405" spans="11:14" ht="15.75" customHeight="1" x14ac:dyDescent="0.25">
      <c r="K405" s="3"/>
      <c r="L405" s="3"/>
      <c r="M405" s="3"/>
      <c r="N405" s="3"/>
    </row>
    <row r="406" spans="11:14" ht="15.75" customHeight="1" x14ac:dyDescent="0.25">
      <c r="K406" s="3"/>
      <c r="L406" s="3"/>
      <c r="M406" s="3"/>
      <c r="N406" s="3"/>
    </row>
    <row r="407" spans="11:14" ht="15.75" customHeight="1" x14ac:dyDescent="0.25">
      <c r="K407" s="3"/>
      <c r="L407" s="3"/>
      <c r="M407" s="3"/>
      <c r="N407" s="3"/>
    </row>
    <row r="408" spans="11:14" ht="15.75" customHeight="1" x14ac:dyDescent="0.25">
      <c r="K408" s="3"/>
      <c r="L408" s="3"/>
      <c r="M408" s="3"/>
      <c r="N408" s="3"/>
    </row>
    <row r="409" spans="11:14" ht="15.75" customHeight="1" x14ac:dyDescent="0.25">
      <c r="K409" s="3"/>
      <c r="L409" s="3"/>
      <c r="M409" s="3"/>
      <c r="N409" s="3"/>
    </row>
    <row r="410" spans="11:14" ht="15.75" customHeight="1" x14ac:dyDescent="0.25">
      <c r="K410" s="3"/>
      <c r="L410" s="3"/>
      <c r="M410" s="3"/>
      <c r="N410" s="3"/>
    </row>
    <row r="411" spans="11:14" ht="15.75" customHeight="1" x14ac:dyDescent="0.25">
      <c r="K411" s="3"/>
      <c r="L411" s="3"/>
      <c r="M411" s="3"/>
      <c r="N411" s="3"/>
    </row>
    <row r="412" spans="11:14" ht="15.75" customHeight="1" x14ac:dyDescent="0.25">
      <c r="K412" s="3"/>
      <c r="L412" s="3"/>
      <c r="M412" s="3"/>
      <c r="N412" s="3"/>
    </row>
    <row r="413" spans="11:14" ht="15.75" customHeight="1" x14ac:dyDescent="0.25">
      <c r="K413" s="3"/>
      <c r="L413" s="3"/>
      <c r="M413" s="3"/>
      <c r="N413" s="3"/>
    </row>
    <row r="414" spans="11:14" ht="15.75" customHeight="1" x14ac:dyDescent="0.25">
      <c r="K414" s="3"/>
      <c r="L414" s="3"/>
      <c r="M414" s="3"/>
      <c r="N414" s="3"/>
    </row>
    <row r="415" spans="11:14" ht="15.75" customHeight="1" x14ac:dyDescent="0.25">
      <c r="K415" s="3"/>
      <c r="L415" s="3"/>
      <c r="M415" s="3"/>
      <c r="N415" s="3"/>
    </row>
    <row r="416" spans="11:14" ht="15.75" customHeight="1" x14ac:dyDescent="0.25">
      <c r="K416" s="3"/>
      <c r="L416" s="3"/>
      <c r="M416" s="3"/>
      <c r="N416" s="3"/>
    </row>
    <row r="417" spans="11:14" ht="15.75" customHeight="1" x14ac:dyDescent="0.25">
      <c r="K417" s="3"/>
      <c r="L417" s="3"/>
      <c r="M417" s="3"/>
      <c r="N417" s="3"/>
    </row>
    <row r="418" spans="11:14" ht="15.75" customHeight="1" x14ac:dyDescent="0.25">
      <c r="K418" s="3"/>
      <c r="L418" s="3"/>
      <c r="M418" s="3"/>
      <c r="N418" s="3"/>
    </row>
    <row r="419" spans="11:14" ht="15.75" customHeight="1" x14ac:dyDescent="0.25">
      <c r="K419" s="3"/>
      <c r="L419" s="3"/>
      <c r="M419" s="3"/>
      <c r="N419" s="3"/>
    </row>
    <row r="420" spans="11:14" ht="15.75" customHeight="1" x14ac:dyDescent="0.25">
      <c r="K420" s="3"/>
      <c r="L420" s="3"/>
      <c r="M420" s="3"/>
      <c r="N420" s="3"/>
    </row>
    <row r="421" spans="11:14" ht="15.75" customHeight="1" x14ac:dyDescent="0.25">
      <c r="K421" s="3"/>
      <c r="L421" s="3"/>
      <c r="M421" s="3"/>
      <c r="N421" s="3"/>
    </row>
    <row r="422" spans="11:14" ht="15.75" customHeight="1" x14ac:dyDescent="0.25">
      <c r="K422" s="3"/>
      <c r="L422" s="3"/>
      <c r="M422" s="3"/>
      <c r="N422" s="3"/>
    </row>
    <row r="423" spans="11:14" ht="15.75" customHeight="1" x14ac:dyDescent="0.25">
      <c r="K423" s="3"/>
      <c r="L423" s="3"/>
      <c r="M423" s="3"/>
      <c r="N423" s="3"/>
    </row>
    <row r="424" spans="11:14" ht="15.75" customHeight="1" x14ac:dyDescent="0.25">
      <c r="K424" s="3"/>
      <c r="L424" s="3"/>
      <c r="M424" s="3"/>
      <c r="N424" s="3"/>
    </row>
    <row r="425" spans="11:14" ht="15.75" customHeight="1" x14ac:dyDescent="0.25">
      <c r="K425" s="3"/>
      <c r="L425" s="3"/>
      <c r="M425" s="3"/>
      <c r="N425" s="3"/>
    </row>
    <row r="426" spans="11:14" ht="15.75" customHeight="1" x14ac:dyDescent="0.25">
      <c r="K426" s="3"/>
      <c r="L426" s="3"/>
      <c r="M426" s="3"/>
      <c r="N426" s="3"/>
    </row>
    <row r="427" spans="11:14" ht="15.75" customHeight="1" x14ac:dyDescent="0.25">
      <c r="K427" s="3"/>
      <c r="L427" s="3"/>
      <c r="M427" s="3"/>
      <c r="N427" s="3"/>
    </row>
    <row r="428" spans="11:14" ht="15.75" customHeight="1" x14ac:dyDescent="0.25">
      <c r="K428" s="3"/>
      <c r="L428" s="3"/>
      <c r="M428" s="3"/>
      <c r="N428" s="3"/>
    </row>
    <row r="429" spans="11:14" ht="15.75" customHeight="1" x14ac:dyDescent="0.25">
      <c r="K429" s="3"/>
      <c r="L429" s="3"/>
      <c r="M429" s="3"/>
      <c r="N429" s="3"/>
    </row>
    <row r="430" spans="11:14" ht="15.75" customHeight="1" x14ac:dyDescent="0.25">
      <c r="K430" s="3"/>
      <c r="L430" s="3"/>
      <c r="M430" s="3"/>
      <c r="N430" s="3"/>
    </row>
    <row r="431" spans="11:14" ht="15.75" customHeight="1" x14ac:dyDescent="0.25">
      <c r="K431" s="3"/>
      <c r="L431" s="3"/>
      <c r="M431" s="3"/>
      <c r="N431" s="3"/>
    </row>
    <row r="432" spans="11:14" ht="15.75" customHeight="1" x14ac:dyDescent="0.25">
      <c r="K432" s="3"/>
      <c r="L432" s="3"/>
      <c r="M432" s="3"/>
      <c r="N432" s="3"/>
    </row>
    <row r="433" spans="11:14" ht="15.75" customHeight="1" x14ac:dyDescent="0.25">
      <c r="K433" s="3"/>
      <c r="L433" s="3"/>
      <c r="M433" s="3"/>
      <c r="N433" s="3"/>
    </row>
    <row r="434" spans="11:14" ht="15.75" customHeight="1" x14ac:dyDescent="0.25">
      <c r="K434" s="3"/>
      <c r="L434" s="3"/>
      <c r="M434" s="3"/>
      <c r="N434" s="3"/>
    </row>
    <row r="435" spans="11:14" ht="15.75" customHeight="1" x14ac:dyDescent="0.25">
      <c r="K435" s="3"/>
      <c r="L435" s="3"/>
      <c r="M435" s="3"/>
      <c r="N435" s="3"/>
    </row>
    <row r="436" spans="11:14" ht="15.75" customHeight="1" x14ac:dyDescent="0.25">
      <c r="K436" s="3"/>
      <c r="L436" s="3"/>
      <c r="M436" s="3"/>
      <c r="N436" s="3"/>
    </row>
    <row r="437" spans="11:14" ht="15.75" customHeight="1" x14ac:dyDescent="0.25">
      <c r="K437" s="3"/>
      <c r="L437" s="3"/>
      <c r="M437" s="3"/>
      <c r="N437" s="3"/>
    </row>
    <row r="438" spans="11:14" ht="15.75" customHeight="1" x14ac:dyDescent="0.25">
      <c r="K438" s="3"/>
      <c r="L438" s="3"/>
      <c r="M438" s="3"/>
      <c r="N438" s="3"/>
    </row>
    <row r="439" spans="11:14" ht="15.75" customHeight="1" x14ac:dyDescent="0.25">
      <c r="K439" s="3"/>
      <c r="L439" s="3"/>
      <c r="M439" s="3"/>
      <c r="N439" s="3"/>
    </row>
    <row r="440" spans="11:14" ht="15.75" customHeight="1" x14ac:dyDescent="0.25">
      <c r="K440" s="3"/>
      <c r="L440" s="3"/>
      <c r="M440" s="3"/>
      <c r="N440" s="3"/>
    </row>
    <row r="441" spans="11:14" ht="15.75" customHeight="1" x14ac:dyDescent="0.25">
      <c r="K441" s="3"/>
      <c r="L441" s="3"/>
      <c r="M441" s="3"/>
      <c r="N441" s="3"/>
    </row>
    <row r="442" spans="11:14" ht="15.75" customHeight="1" x14ac:dyDescent="0.25">
      <c r="K442" s="3"/>
      <c r="L442" s="3"/>
      <c r="M442" s="3"/>
      <c r="N442" s="3"/>
    </row>
    <row r="443" spans="11:14" ht="15.75" customHeight="1" x14ac:dyDescent="0.25">
      <c r="K443" s="3"/>
      <c r="L443" s="3"/>
      <c r="M443" s="3"/>
      <c r="N443" s="3"/>
    </row>
    <row r="444" spans="11:14" ht="15.75" customHeight="1" x14ac:dyDescent="0.25">
      <c r="K444" s="3"/>
      <c r="L444" s="3"/>
      <c r="M444" s="3"/>
      <c r="N444" s="3"/>
    </row>
    <row r="445" spans="11:14" ht="15.75" customHeight="1" x14ac:dyDescent="0.25">
      <c r="K445" s="3"/>
      <c r="L445" s="3"/>
      <c r="M445" s="3"/>
      <c r="N445" s="3"/>
    </row>
    <row r="446" spans="11:14" ht="15.75" customHeight="1" x14ac:dyDescent="0.25">
      <c r="K446" s="3"/>
      <c r="L446" s="3"/>
      <c r="M446" s="3"/>
      <c r="N446" s="3"/>
    </row>
    <row r="447" spans="11:14" ht="15.75" customHeight="1" x14ac:dyDescent="0.25">
      <c r="K447" s="3"/>
      <c r="L447" s="3"/>
      <c r="M447" s="3"/>
      <c r="N447" s="3"/>
    </row>
    <row r="448" spans="11:14" ht="15.75" customHeight="1" x14ac:dyDescent="0.25">
      <c r="K448" s="3"/>
      <c r="L448" s="3"/>
      <c r="M448" s="3"/>
      <c r="N448" s="3"/>
    </row>
    <row r="449" spans="11:14" ht="15.75" customHeight="1" x14ac:dyDescent="0.25">
      <c r="K449" s="3"/>
      <c r="L449" s="3"/>
      <c r="M449" s="3"/>
      <c r="N449" s="3"/>
    </row>
    <row r="450" spans="11:14" ht="15.75" customHeight="1" x14ac:dyDescent="0.25">
      <c r="K450" s="3"/>
      <c r="L450" s="3"/>
      <c r="M450" s="3"/>
      <c r="N450" s="3"/>
    </row>
    <row r="451" spans="11:14" ht="15.75" customHeight="1" x14ac:dyDescent="0.25">
      <c r="K451" s="3"/>
      <c r="L451" s="3"/>
      <c r="M451" s="3"/>
      <c r="N451" s="3"/>
    </row>
    <row r="452" spans="11:14" ht="15.75" customHeight="1" x14ac:dyDescent="0.25">
      <c r="K452" s="3"/>
      <c r="L452" s="3"/>
      <c r="M452" s="3"/>
      <c r="N452" s="3"/>
    </row>
    <row r="453" spans="11:14" ht="15.75" customHeight="1" x14ac:dyDescent="0.25">
      <c r="K453" s="3"/>
      <c r="L453" s="3"/>
      <c r="M453" s="3"/>
      <c r="N453" s="3"/>
    </row>
    <row r="454" spans="11:14" ht="15.75" customHeight="1" x14ac:dyDescent="0.25">
      <c r="K454" s="3"/>
      <c r="L454" s="3"/>
      <c r="M454" s="3"/>
      <c r="N454" s="3"/>
    </row>
    <row r="455" spans="11:14" ht="15.75" customHeight="1" x14ac:dyDescent="0.25">
      <c r="K455" s="3"/>
      <c r="L455" s="3"/>
      <c r="M455" s="3"/>
      <c r="N455" s="3"/>
    </row>
    <row r="456" spans="11:14" ht="15.75" customHeight="1" x14ac:dyDescent="0.25">
      <c r="K456" s="3"/>
      <c r="L456" s="3"/>
      <c r="M456" s="3"/>
      <c r="N456" s="3"/>
    </row>
    <row r="457" spans="11:14" ht="15.75" customHeight="1" x14ac:dyDescent="0.25">
      <c r="K457" s="3"/>
      <c r="L457" s="3"/>
      <c r="M457" s="3"/>
      <c r="N457" s="3"/>
    </row>
    <row r="458" spans="11:14" ht="15.75" customHeight="1" x14ac:dyDescent="0.25">
      <c r="K458" s="3"/>
      <c r="L458" s="3"/>
      <c r="M458" s="3"/>
      <c r="N458" s="3"/>
    </row>
    <row r="459" spans="11:14" ht="15.75" customHeight="1" x14ac:dyDescent="0.25">
      <c r="K459" s="3"/>
      <c r="L459" s="3"/>
      <c r="M459" s="3"/>
      <c r="N459" s="3"/>
    </row>
    <row r="460" spans="11:14" ht="15.75" customHeight="1" x14ac:dyDescent="0.25">
      <c r="K460" s="3"/>
      <c r="L460" s="3"/>
      <c r="M460" s="3"/>
      <c r="N460" s="3"/>
    </row>
    <row r="461" spans="11:14" ht="15.75" customHeight="1" x14ac:dyDescent="0.25">
      <c r="K461" s="3"/>
      <c r="L461" s="3"/>
      <c r="M461" s="3"/>
      <c r="N461" s="3"/>
    </row>
    <row r="462" spans="11:14" ht="15.75" customHeight="1" x14ac:dyDescent="0.25">
      <c r="K462" s="3"/>
      <c r="L462" s="3"/>
      <c r="M462" s="3"/>
      <c r="N462" s="3"/>
    </row>
    <row r="463" spans="11:14" ht="15.75" customHeight="1" x14ac:dyDescent="0.25">
      <c r="K463" s="3"/>
      <c r="L463" s="3"/>
      <c r="M463" s="3"/>
      <c r="N463" s="3"/>
    </row>
    <row r="464" spans="11:14" ht="15.75" customHeight="1" x14ac:dyDescent="0.25">
      <c r="K464" s="3"/>
      <c r="L464" s="3"/>
      <c r="M464" s="3"/>
      <c r="N464" s="3"/>
    </row>
    <row r="465" spans="11:14" ht="15.75" customHeight="1" x14ac:dyDescent="0.25">
      <c r="K465" s="3"/>
      <c r="L465" s="3"/>
      <c r="M465" s="3"/>
      <c r="N465" s="3"/>
    </row>
    <row r="466" spans="11:14" ht="15.75" customHeight="1" x14ac:dyDescent="0.25">
      <c r="K466" s="3"/>
      <c r="L466" s="3"/>
      <c r="M466" s="3"/>
      <c r="N466" s="3"/>
    </row>
    <row r="467" spans="11:14" ht="15.75" customHeight="1" x14ac:dyDescent="0.25">
      <c r="K467" s="3"/>
      <c r="L467" s="3"/>
      <c r="M467" s="3"/>
      <c r="N467" s="3"/>
    </row>
    <row r="468" spans="11:14" ht="15.75" customHeight="1" x14ac:dyDescent="0.25">
      <c r="K468" s="3"/>
      <c r="L468" s="3"/>
      <c r="M468" s="3"/>
      <c r="N468" s="3"/>
    </row>
    <row r="469" spans="11:14" ht="15.75" customHeight="1" x14ac:dyDescent="0.25">
      <c r="K469" s="3"/>
      <c r="L469" s="3"/>
      <c r="M469" s="3"/>
      <c r="N469" s="3"/>
    </row>
    <row r="470" spans="11:14" ht="15.75" customHeight="1" x14ac:dyDescent="0.25">
      <c r="K470" s="3"/>
      <c r="L470" s="3"/>
      <c r="M470" s="3"/>
      <c r="N470" s="3"/>
    </row>
    <row r="471" spans="11:14" ht="15.75" customHeight="1" x14ac:dyDescent="0.25">
      <c r="K471" s="3"/>
      <c r="L471" s="3"/>
      <c r="M471" s="3"/>
      <c r="N471" s="3"/>
    </row>
    <row r="472" spans="11:14" ht="15.75" customHeight="1" x14ac:dyDescent="0.25">
      <c r="K472" s="3"/>
      <c r="L472" s="3"/>
      <c r="M472" s="3"/>
      <c r="N472" s="3"/>
    </row>
    <row r="473" spans="11:14" ht="15.75" customHeight="1" x14ac:dyDescent="0.25">
      <c r="K473" s="3"/>
      <c r="L473" s="3"/>
      <c r="M473" s="3"/>
      <c r="N473" s="3"/>
    </row>
    <row r="474" spans="11:14" ht="15.75" customHeight="1" x14ac:dyDescent="0.25">
      <c r="K474" s="3"/>
      <c r="L474" s="3"/>
      <c r="M474" s="3"/>
      <c r="N474" s="3"/>
    </row>
    <row r="475" spans="11:14" ht="15.75" customHeight="1" x14ac:dyDescent="0.25">
      <c r="K475" s="3"/>
      <c r="L475" s="3"/>
      <c r="M475" s="3"/>
      <c r="N475" s="3"/>
    </row>
    <row r="476" spans="11:14" ht="15.75" customHeight="1" x14ac:dyDescent="0.25">
      <c r="K476" s="3"/>
      <c r="L476" s="3"/>
      <c r="M476" s="3"/>
      <c r="N476" s="3"/>
    </row>
    <row r="477" spans="11:14" ht="15.75" customHeight="1" x14ac:dyDescent="0.25">
      <c r="K477" s="3"/>
      <c r="L477" s="3"/>
      <c r="M477" s="3"/>
      <c r="N477" s="3"/>
    </row>
    <row r="478" spans="11:14" ht="15.75" customHeight="1" x14ac:dyDescent="0.25">
      <c r="K478" s="3"/>
      <c r="L478" s="3"/>
      <c r="M478" s="3"/>
      <c r="N478" s="3"/>
    </row>
    <row r="479" spans="11:14" ht="15.75" customHeight="1" x14ac:dyDescent="0.25">
      <c r="K479" s="3"/>
      <c r="L479" s="3"/>
      <c r="M479" s="3"/>
      <c r="N479" s="3"/>
    </row>
    <row r="480" spans="11:14" ht="15.75" customHeight="1" x14ac:dyDescent="0.25">
      <c r="K480" s="3"/>
      <c r="L480" s="3"/>
      <c r="M480" s="3"/>
      <c r="N480" s="3"/>
    </row>
    <row r="481" spans="11:14" ht="15.75" customHeight="1" x14ac:dyDescent="0.25">
      <c r="K481" s="3"/>
      <c r="L481" s="3"/>
      <c r="M481" s="3"/>
      <c r="N481" s="3"/>
    </row>
    <row r="482" spans="11:14" ht="15.75" customHeight="1" x14ac:dyDescent="0.25">
      <c r="K482" s="3"/>
      <c r="L482" s="3"/>
      <c r="M482" s="3"/>
      <c r="N482" s="3"/>
    </row>
    <row r="483" spans="11:14" ht="15.75" customHeight="1" x14ac:dyDescent="0.25">
      <c r="K483" s="3"/>
      <c r="L483" s="3"/>
      <c r="M483" s="3"/>
      <c r="N483" s="3"/>
    </row>
    <row r="484" spans="11:14" ht="15.75" customHeight="1" x14ac:dyDescent="0.25">
      <c r="K484" s="3"/>
      <c r="L484" s="3"/>
      <c r="M484" s="3"/>
      <c r="N484" s="3"/>
    </row>
    <row r="485" spans="11:14" ht="15.75" customHeight="1" x14ac:dyDescent="0.25">
      <c r="K485" s="3"/>
      <c r="L485" s="3"/>
      <c r="M485" s="3"/>
      <c r="N485" s="3"/>
    </row>
    <row r="486" spans="11:14" ht="15.75" customHeight="1" x14ac:dyDescent="0.25">
      <c r="K486" s="3"/>
      <c r="L486" s="3"/>
      <c r="M486" s="3"/>
      <c r="N486" s="3"/>
    </row>
    <row r="487" spans="11:14" ht="15.75" customHeight="1" x14ac:dyDescent="0.25">
      <c r="K487" s="3"/>
      <c r="L487" s="3"/>
      <c r="M487" s="3"/>
      <c r="N487" s="3"/>
    </row>
    <row r="488" spans="11:14" ht="15.75" customHeight="1" x14ac:dyDescent="0.25">
      <c r="K488" s="3"/>
      <c r="L488" s="3"/>
      <c r="M488" s="3"/>
      <c r="N488" s="3"/>
    </row>
    <row r="489" spans="11:14" ht="15.75" customHeight="1" x14ac:dyDescent="0.25">
      <c r="K489" s="3"/>
      <c r="L489" s="3"/>
      <c r="M489" s="3"/>
      <c r="N489" s="3"/>
    </row>
    <row r="490" spans="11:14" ht="15.75" customHeight="1" x14ac:dyDescent="0.25">
      <c r="K490" s="3"/>
      <c r="L490" s="3"/>
      <c r="M490" s="3"/>
      <c r="N490" s="3"/>
    </row>
    <row r="491" spans="11:14" ht="15.75" customHeight="1" x14ac:dyDescent="0.25">
      <c r="K491" s="3"/>
      <c r="L491" s="3"/>
      <c r="M491" s="3"/>
      <c r="N491" s="3"/>
    </row>
    <row r="492" spans="11:14" ht="15.75" customHeight="1" x14ac:dyDescent="0.25">
      <c r="K492" s="3"/>
      <c r="L492" s="3"/>
      <c r="M492" s="3"/>
      <c r="N492" s="3"/>
    </row>
    <row r="493" spans="11:14" ht="15.75" customHeight="1" x14ac:dyDescent="0.25">
      <c r="K493" s="3"/>
      <c r="L493" s="3"/>
      <c r="M493" s="3"/>
      <c r="N493" s="3"/>
    </row>
    <row r="494" spans="11:14" ht="15.75" customHeight="1" x14ac:dyDescent="0.25">
      <c r="K494" s="3"/>
      <c r="L494" s="3"/>
      <c r="M494" s="3"/>
      <c r="N494" s="3"/>
    </row>
    <row r="495" spans="11:14" ht="15.75" customHeight="1" x14ac:dyDescent="0.25">
      <c r="K495" s="3"/>
      <c r="L495" s="3"/>
      <c r="M495" s="3"/>
      <c r="N495" s="3"/>
    </row>
    <row r="496" spans="11:14" ht="15.75" customHeight="1" x14ac:dyDescent="0.25">
      <c r="K496" s="3"/>
      <c r="L496" s="3"/>
      <c r="M496" s="3"/>
      <c r="N496" s="3"/>
    </row>
    <row r="497" spans="11:14" ht="15.75" customHeight="1" x14ac:dyDescent="0.25">
      <c r="K497" s="3"/>
      <c r="L497" s="3"/>
      <c r="M497" s="3"/>
      <c r="N497" s="3"/>
    </row>
    <row r="498" spans="11:14" ht="15.75" customHeight="1" x14ac:dyDescent="0.25">
      <c r="K498" s="3"/>
      <c r="L498" s="3"/>
      <c r="M498" s="3"/>
      <c r="N498" s="3"/>
    </row>
    <row r="499" spans="11:14" ht="15.75" customHeight="1" x14ac:dyDescent="0.25">
      <c r="K499" s="3"/>
      <c r="L499" s="3"/>
      <c r="M499" s="3"/>
      <c r="N499" s="3"/>
    </row>
    <row r="500" spans="11:14" ht="15.75" customHeight="1" x14ac:dyDescent="0.25">
      <c r="K500" s="3"/>
      <c r="L500" s="3"/>
      <c r="M500" s="3"/>
      <c r="N500" s="3"/>
    </row>
    <row r="501" spans="11:14" ht="15.75" customHeight="1" x14ac:dyDescent="0.25">
      <c r="K501" s="3"/>
      <c r="L501" s="3"/>
      <c r="M501" s="3"/>
      <c r="N501" s="3"/>
    </row>
    <row r="502" spans="11:14" ht="15.75" customHeight="1" x14ac:dyDescent="0.25">
      <c r="K502" s="3"/>
      <c r="L502" s="3"/>
      <c r="M502" s="3"/>
      <c r="N502" s="3"/>
    </row>
    <row r="503" spans="11:14" ht="15.75" customHeight="1" x14ac:dyDescent="0.25">
      <c r="K503" s="3"/>
      <c r="L503" s="3"/>
      <c r="M503" s="3"/>
      <c r="N503" s="3"/>
    </row>
    <row r="504" spans="11:14" ht="15.75" customHeight="1" x14ac:dyDescent="0.25">
      <c r="K504" s="3"/>
      <c r="L504" s="3"/>
      <c r="M504" s="3"/>
      <c r="N504" s="3"/>
    </row>
    <row r="505" spans="11:14" ht="15.75" customHeight="1" x14ac:dyDescent="0.25">
      <c r="K505" s="3"/>
      <c r="L505" s="3"/>
      <c r="M505" s="3"/>
      <c r="N505" s="3"/>
    </row>
    <row r="506" spans="11:14" ht="15.75" customHeight="1" x14ac:dyDescent="0.25">
      <c r="K506" s="3"/>
      <c r="L506" s="3"/>
      <c r="M506" s="3"/>
      <c r="N506" s="3"/>
    </row>
    <row r="507" spans="11:14" ht="15.75" customHeight="1" x14ac:dyDescent="0.25">
      <c r="K507" s="3"/>
      <c r="L507" s="3"/>
      <c r="M507" s="3"/>
      <c r="N507" s="3"/>
    </row>
    <row r="508" spans="11:14" ht="15.75" customHeight="1" x14ac:dyDescent="0.25">
      <c r="K508" s="3"/>
      <c r="L508" s="3"/>
      <c r="M508" s="3"/>
      <c r="N508" s="3"/>
    </row>
    <row r="509" spans="11:14" ht="15.75" customHeight="1" x14ac:dyDescent="0.25">
      <c r="K509" s="3"/>
      <c r="L509" s="3"/>
      <c r="M509" s="3"/>
      <c r="N509" s="3"/>
    </row>
    <row r="510" spans="11:14" ht="15.75" customHeight="1" x14ac:dyDescent="0.25">
      <c r="K510" s="3"/>
      <c r="L510" s="3"/>
      <c r="M510" s="3"/>
      <c r="N510" s="3"/>
    </row>
    <row r="511" spans="11:14" ht="15.75" customHeight="1" x14ac:dyDescent="0.25">
      <c r="K511" s="3"/>
      <c r="L511" s="3"/>
      <c r="M511" s="3"/>
      <c r="N511" s="3"/>
    </row>
    <row r="512" spans="11:14" ht="15.75" customHeight="1" x14ac:dyDescent="0.25">
      <c r="K512" s="3"/>
      <c r="L512" s="3"/>
      <c r="M512" s="3"/>
      <c r="N512" s="3"/>
    </row>
    <row r="513" spans="11:14" ht="15.75" customHeight="1" x14ac:dyDescent="0.25">
      <c r="K513" s="3"/>
      <c r="L513" s="3"/>
      <c r="M513" s="3"/>
      <c r="N513" s="3"/>
    </row>
    <row r="514" spans="11:14" ht="15.75" customHeight="1" x14ac:dyDescent="0.25">
      <c r="K514" s="3"/>
      <c r="L514" s="3"/>
      <c r="M514" s="3"/>
      <c r="N514" s="3"/>
    </row>
    <row r="515" spans="11:14" ht="15.75" customHeight="1" x14ac:dyDescent="0.25">
      <c r="K515" s="3"/>
      <c r="L515" s="3"/>
      <c r="M515" s="3"/>
      <c r="N515" s="3"/>
    </row>
    <row r="516" spans="11:14" ht="15.75" customHeight="1" x14ac:dyDescent="0.25">
      <c r="K516" s="3"/>
      <c r="L516" s="3"/>
      <c r="M516" s="3"/>
      <c r="N516" s="3"/>
    </row>
    <row r="517" spans="11:14" ht="15.75" customHeight="1" x14ac:dyDescent="0.25">
      <c r="K517" s="3"/>
      <c r="L517" s="3"/>
      <c r="M517" s="3"/>
      <c r="N517" s="3"/>
    </row>
    <row r="518" spans="11:14" ht="15.75" customHeight="1" x14ac:dyDescent="0.25">
      <c r="K518" s="3"/>
      <c r="L518" s="3"/>
      <c r="M518" s="3"/>
      <c r="N518" s="3"/>
    </row>
    <row r="519" spans="11:14" ht="15.75" customHeight="1" x14ac:dyDescent="0.25">
      <c r="K519" s="3"/>
      <c r="L519" s="3"/>
      <c r="M519" s="3"/>
      <c r="N519" s="3"/>
    </row>
    <row r="520" spans="11:14" ht="15.75" customHeight="1" x14ac:dyDescent="0.25">
      <c r="K520" s="3"/>
      <c r="L520" s="3"/>
      <c r="M520" s="3"/>
      <c r="N520" s="3"/>
    </row>
    <row r="521" spans="11:14" ht="15.75" customHeight="1" x14ac:dyDescent="0.25">
      <c r="K521" s="3"/>
      <c r="L521" s="3"/>
      <c r="M521" s="3"/>
      <c r="N521" s="3"/>
    </row>
    <row r="522" spans="11:14" ht="15.75" customHeight="1" x14ac:dyDescent="0.25">
      <c r="K522" s="3"/>
      <c r="L522" s="3"/>
      <c r="M522" s="3"/>
      <c r="N522" s="3"/>
    </row>
    <row r="523" spans="11:14" ht="15.75" customHeight="1" x14ac:dyDescent="0.25">
      <c r="K523" s="3"/>
      <c r="L523" s="3"/>
      <c r="M523" s="3"/>
      <c r="N523" s="3"/>
    </row>
    <row r="524" spans="11:14" ht="15.75" customHeight="1" x14ac:dyDescent="0.25">
      <c r="K524" s="3"/>
      <c r="L524" s="3"/>
      <c r="M524" s="3"/>
      <c r="N524" s="3"/>
    </row>
    <row r="525" spans="11:14" ht="15.75" customHeight="1" x14ac:dyDescent="0.25">
      <c r="K525" s="3"/>
      <c r="L525" s="3"/>
      <c r="M525" s="3"/>
      <c r="N525" s="3"/>
    </row>
    <row r="526" spans="11:14" ht="15.75" customHeight="1" x14ac:dyDescent="0.25">
      <c r="K526" s="3"/>
      <c r="L526" s="3"/>
      <c r="M526" s="3"/>
      <c r="N526" s="3"/>
    </row>
    <row r="527" spans="11:14" ht="15.75" customHeight="1" x14ac:dyDescent="0.25">
      <c r="K527" s="3"/>
      <c r="L527" s="3"/>
      <c r="M527" s="3"/>
      <c r="N527" s="3"/>
    </row>
    <row r="528" spans="11:14" ht="15.75" customHeight="1" x14ac:dyDescent="0.25">
      <c r="K528" s="3"/>
      <c r="L528" s="3"/>
      <c r="M528" s="3"/>
      <c r="N528" s="3"/>
    </row>
    <row r="529" spans="11:14" ht="15.75" customHeight="1" x14ac:dyDescent="0.25">
      <c r="K529" s="3"/>
      <c r="L529" s="3"/>
      <c r="M529" s="3"/>
      <c r="N529" s="3"/>
    </row>
    <row r="530" spans="11:14" ht="15.75" customHeight="1" x14ac:dyDescent="0.25">
      <c r="K530" s="3"/>
      <c r="L530" s="3"/>
      <c r="M530" s="3"/>
      <c r="N530" s="3"/>
    </row>
    <row r="531" spans="11:14" ht="15.75" customHeight="1" x14ac:dyDescent="0.25">
      <c r="K531" s="3"/>
      <c r="L531" s="3"/>
      <c r="M531" s="3"/>
      <c r="N531" s="3"/>
    </row>
    <row r="532" spans="11:14" ht="15.75" customHeight="1" x14ac:dyDescent="0.25">
      <c r="K532" s="3"/>
      <c r="L532" s="3"/>
      <c r="M532" s="3"/>
      <c r="N532" s="3"/>
    </row>
    <row r="533" spans="11:14" ht="15.75" customHeight="1" x14ac:dyDescent="0.25">
      <c r="K533" s="3"/>
      <c r="L533" s="3"/>
      <c r="M533" s="3"/>
      <c r="N533" s="3"/>
    </row>
    <row r="534" spans="11:14" ht="15.75" customHeight="1" x14ac:dyDescent="0.25">
      <c r="K534" s="3"/>
      <c r="L534" s="3"/>
      <c r="M534" s="3"/>
      <c r="N534" s="3"/>
    </row>
    <row r="535" spans="11:14" ht="15.75" customHeight="1" x14ac:dyDescent="0.25">
      <c r="K535" s="3"/>
      <c r="L535" s="3"/>
      <c r="M535" s="3"/>
      <c r="N535" s="3"/>
    </row>
    <row r="536" spans="11:14" ht="15.75" customHeight="1" x14ac:dyDescent="0.25">
      <c r="K536" s="3"/>
      <c r="L536" s="3"/>
      <c r="M536" s="3"/>
      <c r="N536" s="3"/>
    </row>
    <row r="537" spans="11:14" ht="15.75" customHeight="1" x14ac:dyDescent="0.25">
      <c r="K537" s="3"/>
      <c r="L537" s="3"/>
      <c r="M537" s="3"/>
      <c r="N537" s="3"/>
    </row>
    <row r="538" spans="11:14" ht="15.75" customHeight="1" x14ac:dyDescent="0.25">
      <c r="K538" s="3"/>
      <c r="L538" s="3"/>
      <c r="M538" s="3"/>
      <c r="N538" s="3"/>
    </row>
    <row r="539" spans="11:14" ht="15.75" customHeight="1" x14ac:dyDescent="0.25">
      <c r="K539" s="3"/>
      <c r="L539" s="3"/>
      <c r="M539" s="3"/>
      <c r="N539" s="3"/>
    </row>
    <row r="540" spans="11:14" ht="15.75" customHeight="1" x14ac:dyDescent="0.25">
      <c r="K540" s="3"/>
      <c r="L540" s="3"/>
      <c r="M540" s="3"/>
      <c r="N540" s="3"/>
    </row>
    <row r="541" spans="11:14" ht="15.75" customHeight="1" x14ac:dyDescent="0.25">
      <c r="K541" s="3"/>
      <c r="L541" s="3"/>
      <c r="M541" s="3"/>
      <c r="N541" s="3"/>
    </row>
    <row r="542" spans="11:14" ht="15.75" customHeight="1" x14ac:dyDescent="0.25">
      <c r="K542" s="3"/>
      <c r="L542" s="3"/>
      <c r="M542" s="3"/>
      <c r="N542" s="3"/>
    </row>
    <row r="543" spans="11:14" ht="15.75" customHeight="1" x14ac:dyDescent="0.25">
      <c r="K543" s="3"/>
      <c r="L543" s="3"/>
      <c r="M543" s="3"/>
      <c r="N543" s="3"/>
    </row>
    <row r="544" spans="11:14" ht="15.75" customHeight="1" x14ac:dyDescent="0.25">
      <c r="K544" s="3"/>
      <c r="L544" s="3"/>
      <c r="M544" s="3"/>
      <c r="N544" s="3"/>
    </row>
    <row r="545" spans="11:14" ht="15.75" customHeight="1" x14ac:dyDescent="0.25">
      <c r="K545" s="3"/>
      <c r="L545" s="3"/>
      <c r="M545" s="3"/>
      <c r="N545" s="3"/>
    </row>
    <row r="546" spans="11:14" ht="15.75" customHeight="1" x14ac:dyDescent="0.25">
      <c r="K546" s="3"/>
      <c r="L546" s="3"/>
      <c r="M546" s="3"/>
      <c r="N546" s="3"/>
    </row>
    <row r="547" spans="11:14" ht="15.75" customHeight="1" x14ac:dyDescent="0.25">
      <c r="K547" s="3"/>
      <c r="L547" s="3"/>
      <c r="M547" s="3"/>
      <c r="N547" s="3"/>
    </row>
    <row r="548" spans="11:14" ht="15.75" customHeight="1" x14ac:dyDescent="0.25">
      <c r="K548" s="3"/>
      <c r="L548" s="3"/>
      <c r="M548" s="3"/>
      <c r="N548" s="3"/>
    </row>
    <row r="549" spans="11:14" ht="15.75" customHeight="1" x14ac:dyDescent="0.25">
      <c r="K549" s="3"/>
      <c r="L549" s="3"/>
      <c r="M549" s="3"/>
      <c r="N549" s="3"/>
    </row>
    <row r="550" spans="11:14" ht="15.75" customHeight="1" x14ac:dyDescent="0.25">
      <c r="K550" s="3"/>
      <c r="L550" s="3"/>
      <c r="M550" s="3"/>
      <c r="N550" s="3"/>
    </row>
    <row r="551" spans="11:14" ht="15.75" customHeight="1" x14ac:dyDescent="0.25">
      <c r="K551" s="3"/>
      <c r="L551" s="3"/>
      <c r="M551" s="3"/>
      <c r="N551" s="3"/>
    </row>
    <row r="552" spans="11:14" ht="15.75" customHeight="1" x14ac:dyDescent="0.25">
      <c r="K552" s="3"/>
      <c r="L552" s="3"/>
      <c r="M552" s="3"/>
      <c r="N552" s="3"/>
    </row>
    <row r="553" spans="11:14" ht="15.75" customHeight="1" x14ac:dyDescent="0.25">
      <c r="K553" s="3"/>
      <c r="L553" s="3"/>
      <c r="M553" s="3"/>
      <c r="N553" s="3"/>
    </row>
    <row r="554" spans="11:14" ht="15.75" customHeight="1" x14ac:dyDescent="0.25">
      <c r="K554" s="3"/>
      <c r="L554" s="3"/>
      <c r="M554" s="3"/>
      <c r="N554" s="3"/>
    </row>
    <row r="555" spans="11:14" ht="15.75" customHeight="1" x14ac:dyDescent="0.25">
      <c r="K555" s="3"/>
      <c r="L555" s="3"/>
      <c r="M555" s="3"/>
      <c r="N555" s="3"/>
    </row>
    <row r="556" spans="11:14" ht="15.75" customHeight="1" x14ac:dyDescent="0.25">
      <c r="K556" s="3"/>
      <c r="L556" s="3"/>
      <c r="M556" s="3"/>
      <c r="N556" s="3"/>
    </row>
    <row r="557" spans="11:14" ht="15.75" customHeight="1" x14ac:dyDescent="0.25">
      <c r="K557" s="3"/>
      <c r="L557" s="3"/>
      <c r="M557" s="3"/>
      <c r="N557" s="3"/>
    </row>
    <row r="558" spans="11:14" ht="15.75" customHeight="1" x14ac:dyDescent="0.25">
      <c r="K558" s="3"/>
      <c r="L558" s="3"/>
      <c r="M558" s="3"/>
      <c r="N558" s="3"/>
    </row>
    <row r="559" spans="11:14" ht="15.75" customHeight="1" x14ac:dyDescent="0.25">
      <c r="K559" s="3"/>
      <c r="L559" s="3"/>
      <c r="M559" s="3"/>
      <c r="N559" s="3"/>
    </row>
    <row r="560" spans="11:14" ht="15.75" customHeight="1" x14ac:dyDescent="0.25">
      <c r="K560" s="3"/>
      <c r="L560" s="3"/>
      <c r="M560" s="3"/>
      <c r="N560" s="3"/>
    </row>
    <row r="561" spans="11:14" ht="15.75" customHeight="1" x14ac:dyDescent="0.25">
      <c r="K561" s="3"/>
      <c r="L561" s="3"/>
      <c r="M561" s="3"/>
      <c r="N561" s="3"/>
    </row>
    <row r="562" spans="11:14" ht="15.75" customHeight="1" x14ac:dyDescent="0.25">
      <c r="K562" s="3"/>
      <c r="L562" s="3"/>
      <c r="M562" s="3"/>
      <c r="N562" s="3"/>
    </row>
    <row r="563" spans="11:14" ht="15.75" customHeight="1" x14ac:dyDescent="0.25">
      <c r="K563" s="3"/>
      <c r="L563" s="3"/>
      <c r="M563" s="3"/>
      <c r="N563" s="3"/>
    </row>
    <row r="564" spans="11:14" ht="15.75" customHeight="1" x14ac:dyDescent="0.25">
      <c r="K564" s="3"/>
      <c r="L564" s="3"/>
      <c r="M564" s="3"/>
      <c r="N564" s="3"/>
    </row>
    <row r="565" spans="11:14" ht="15.75" customHeight="1" x14ac:dyDescent="0.25">
      <c r="K565" s="3"/>
      <c r="L565" s="3"/>
      <c r="M565" s="3"/>
      <c r="N565" s="3"/>
    </row>
    <row r="566" spans="11:14" ht="15.75" customHeight="1" x14ac:dyDescent="0.25">
      <c r="K566" s="3"/>
      <c r="L566" s="3"/>
      <c r="M566" s="3"/>
      <c r="N566" s="3"/>
    </row>
    <row r="567" spans="11:14" ht="15.75" customHeight="1" x14ac:dyDescent="0.25">
      <c r="K567" s="3"/>
      <c r="L567" s="3"/>
      <c r="M567" s="3"/>
      <c r="N567" s="3"/>
    </row>
    <row r="568" spans="11:14" ht="15.75" customHeight="1" x14ac:dyDescent="0.25">
      <c r="K568" s="3"/>
      <c r="L568" s="3"/>
      <c r="M568" s="3"/>
      <c r="N568" s="3"/>
    </row>
    <row r="569" spans="11:14" ht="15.75" customHeight="1" x14ac:dyDescent="0.25">
      <c r="K569" s="3"/>
      <c r="L569" s="3"/>
      <c r="M569" s="3"/>
      <c r="N569" s="3"/>
    </row>
    <row r="570" spans="11:14" ht="15.75" customHeight="1" x14ac:dyDescent="0.25">
      <c r="K570" s="3"/>
      <c r="L570" s="3"/>
      <c r="M570" s="3"/>
      <c r="N570" s="3"/>
    </row>
    <row r="571" spans="11:14" ht="15.75" customHeight="1" x14ac:dyDescent="0.25">
      <c r="K571" s="3"/>
      <c r="L571" s="3"/>
      <c r="M571" s="3"/>
      <c r="N571" s="3"/>
    </row>
    <row r="572" spans="11:14" ht="15.75" customHeight="1" x14ac:dyDescent="0.25">
      <c r="K572" s="3"/>
      <c r="L572" s="3"/>
      <c r="M572" s="3"/>
      <c r="N572" s="3"/>
    </row>
    <row r="573" spans="11:14" ht="15.75" customHeight="1" x14ac:dyDescent="0.25">
      <c r="K573" s="3"/>
      <c r="L573" s="3"/>
      <c r="M573" s="3"/>
      <c r="N573" s="3"/>
    </row>
    <row r="574" spans="11:14" ht="15.75" customHeight="1" x14ac:dyDescent="0.25">
      <c r="K574" s="3"/>
      <c r="L574" s="3"/>
      <c r="M574" s="3"/>
      <c r="N574" s="3"/>
    </row>
    <row r="575" spans="11:14" ht="15.75" customHeight="1" x14ac:dyDescent="0.25">
      <c r="K575" s="3"/>
      <c r="L575" s="3"/>
      <c r="M575" s="3"/>
      <c r="N575" s="3"/>
    </row>
    <row r="576" spans="11:14" ht="15.75" customHeight="1" x14ac:dyDescent="0.25">
      <c r="K576" s="3"/>
      <c r="L576" s="3"/>
      <c r="M576" s="3"/>
      <c r="N576" s="3"/>
    </row>
    <row r="577" spans="11:14" ht="15.75" customHeight="1" x14ac:dyDescent="0.25">
      <c r="K577" s="3"/>
      <c r="L577" s="3"/>
      <c r="M577" s="3"/>
      <c r="N577" s="3"/>
    </row>
    <row r="578" spans="11:14" ht="15.75" customHeight="1" x14ac:dyDescent="0.25">
      <c r="K578" s="3"/>
      <c r="L578" s="3"/>
      <c r="M578" s="3"/>
      <c r="N578" s="3"/>
    </row>
    <row r="579" spans="11:14" ht="15.75" customHeight="1" x14ac:dyDescent="0.25">
      <c r="K579" s="3"/>
      <c r="L579" s="3"/>
      <c r="M579" s="3"/>
      <c r="N579" s="3"/>
    </row>
    <row r="580" spans="11:14" ht="15.75" customHeight="1" x14ac:dyDescent="0.25">
      <c r="K580" s="3"/>
      <c r="L580" s="3"/>
      <c r="M580" s="3"/>
      <c r="N580" s="3"/>
    </row>
    <row r="581" spans="11:14" ht="15.75" customHeight="1" x14ac:dyDescent="0.25">
      <c r="K581" s="3"/>
      <c r="L581" s="3"/>
      <c r="M581" s="3"/>
      <c r="N581" s="3"/>
    </row>
    <row r="582" spans="11:14" ht="15.75" customHeight="1" x14ac:dyDescent="0.25">
      <c r="K582" s="3"/>
      <c r="L582" s="3"/>
      <c r="M582" s="3"/>
      <c r="N582" s="3"/>
    </row>
    <row r="583" spans="11:14" ht="15.75" customHeight="1" x14ac:dyDescent="0.25">
      <c r="K583" s="3"/>
      <c r="L583" s="3"/>
      <c r="M583" s="3"/>
      <c r="N583" s="3"/>
    </row>
    <row r="584" spans="11:14" ht="15.75" customHeight="1" x14ac:dyDescent="0.25">
      <c r="K584" s="3"/>
      <c r="L584" s="3"/>
      <c r="M584" s="3"/>
      <c r="N584" s="3"/>
    </row>
    <row r="585" spans="11:14" ht="15.75" customHeight="1" x14ac:dyDescent="0.25">
      <c r="K585" s="3"/>
      <c r="L585" s="3"/>
      <c r="M585" s="3"/>
      <c r="N585" s="3"/>
    </row>
    <row r="586" spans="11:14" ht="15.75" customHeight="1" x14ac:dyDescent="0.25">
      <c r="K586" s="3"/>
      <c r="L586" s="3"/>
      <c r="M586" s="3"/>
      <c r="N586" s="3"/>
    </row>
    <row r="587" spans="11:14" ht="15.75" customHeight="1" x14ac:dyDescent="0.25">
      <c r="K587" s="3"/>
      <c r="L587" s="3"/>
      <c r="M587" s="3"/>
      <c r="N587" s="3"/>
    </row>
    <row r="588" spans="11:14" ht="15.75" customHeight="1" x14ac:dyDescent="0.25">
      <c r="K588" s="3"/>
      <c r="L588" s="3"/>
      <c r="M588" s="3"/>
      <c r="N588" s="3"/>
    </row>
    <row r="589" spans="11:14" ht="15.75" customHeight="1" x14ac:dyDescent="0.25">
      <c r="K589" s="3"/>
      <c r="L589" s="3"/>
      <c r="M589" s="3"/>
      <c r="N589" s="3"/>
    </row>
    <row r="590" spans="11:14" ht="15.75" customHeight="1" x14ac:dyDescent="0.25">
      <c r="K590" s="3"/>
      <c r="L590" s="3"/>
      <c r="M590" s="3"/>
      <c r="N590" s="3"/>
    </row>
    <row r="591" spans="11:14" ht="15.75" customHeight="1" x14ac:dyDescent="0.25">
      <c r="K591" s="3"/>
      <c r="L591" s="3"/>
      <c r="M591" s="3"/>
      <c r="N591" s="3"/>
    </row>
    <row r="592" spans="11:14" ht="15.75" customHeight="1" x14ac:dyDescent="0.25">
      <c r="K592" s="3"/>
      <c r="L592" s="3"/>
      <c r="M592" s="3"/>
      <c r="N592" s="3"/>
    </row>
    <row r="593" spans="11:14" ht="15.75" customHeight="1" x14ac:dyDescent="0.25">
      <c r="K593" s="3"/>
      <c r="L593" s="3"/>
      <c r="M593" s="3"/>
      <c r="N593" s="3"/>
    </row>
    <row r="594" spans="11:14" ht="15.75" customHeight="1" x14ac:dyDescent="0.25">
      <c r="K594" s="3"/>
      <c r="L594" s="3"/>
      <c r="M594" s="3"/>
      <c r="N594" s="3"/>
    </row>
    <row r="595" spans="11:14" ht="15.75" customHeight="1" x14ac:dyDescent="0.25">
      <c r="K595" s="3"/>
      <c r="L595" s="3"/>
      <c r="M595" s="3"/>
      <c r="N595" s="3"/>
    </row>
    <row r="596" spans="11:14" ht="15.75" customHeight="1" x14ac:dyDescent="0.25">
      <c r="K596" s="3"/>
      <c r="L596" s="3"/>
      <c r="M596" s="3"/>
      <c r="N596" s="3"/>
    </row>
    <row r="597" spans="11:14" ht="15.75" customHeight="1" x14ac:dyDescent="0.25">
      <c r="K597" s="3"/>
      <c r="L597" s="3"/>
      <c r="M597" s="3"/>
      <c r="N597" s="3"/>
    </row>
    <row r="598" spans="11:14" ht="15.75" customHeight="1" x14ac:dyDescent="0.25">
      <c r="K598" s="3"/>
      <c r="L598" s="3"/>
      <c r="M598" s="3"/>
      <c r="N598" s="3"/>
    </row>
    <row r="599" spans="11:14" ht="15.75" customHeight="1" x14ac:dyDescent="0.25">
      <c r="K599" s="3"/>
      <c r="L599" s="3"/>
      <c r="M599" s="3"/>
      <c r="N599" s="3"/>
    </row>
    <row r="600" spans="11:14" ht="15.75" customHeight="1" x14ac:dyDescent="0.25">
      <c r="K600" s="3"/>
      <c r="L600" s="3"/>
      <c r="M600" s="3"/>
      <c r="N600" s="3"/>
    </row>
    <row r="601" spans="11:14" ht="15.75" customHeight="1" x14ac:dyDescent="0.25">
      <c r="K601" s="3"/>
      <c r="L601" s="3"/>
      <c r="M601" s="3"/>
      <c r="N601" s="3"/>
    </row>
    <row r="602" spans="11:14" ht="15.75" customHeight="1" x14ac:dyDescent="0.25">
      <c r="K602" s="3"/>
      <c r="L602" s="3"/>
      <c r="M602" s="3"/>
      <c r="N602" s="3"/>
    </row>
    <row r="603" spans="11:14" ht="15.75" customHeight="1" x14ac:dyDescent="0.25">
      <c r="K603" s="3"/>
      <c r="L603" s="3"/>
      <c r="M603" s="3"/>
      <c r="N603" s="3"/>
    </row>
    <row r="604" spans="11:14" ht="15.75" customHeight="1" x14ac:dyDescent="0.25">
      <c r="K604" s="3"/>
      <c r="L604" s="3"/>
      <c r="M604" s="3"/>
      <c r="N604" s="3"/>
    </row>
    <row r="605" spans="11:14" ht="15.75" customHeight="1" x14ac:dyDescent="0.25">
      <c r="K605" s="3"/>
      <c r="L605" s="3"/>
      <c r="M605" s="3"/>
      <c r="N605" s="3"/>
    </row>
    <row r="606" spans="11:14" ht="15.75" customHeight="1" x14ac:dyDescent="0.25">
      <c r="K606" s="3"/>
      <c r="L606" s="3"/>
      <c r="M606" s="3"/>
      <c r="N606" s="3"/>
    </row>
    <row r="607" spans="11:14" ht="15.75" customHeight="1" x14ac:dyDescent="0.25">
      <c r="K607" s="3"/>
      <c r="L607" s="3"/>
      <c r="M607" s="3"/>
      <c r="N607" s="3"/>
    </row>
    <row r="608" spans="11:14" ht="15.75" customHeight="1" x14ac:dyDescent="0.25">
      <c r="K608" s="3"/>
      <c r="L608" s="3"/>
      <c r="M608" s="3"/>
      <c r="N608" s="3"/>
    </row>
    <row r="609" spans="11:14" ht="15.75" customHeight="1" x14ac:dyDescent="0.25">
      <c r="K609" s="3"/>
      <c r="L609" s="3"/>
      <c r="M609" s="3"/>
      <c r="N609" s="3"/>
    </row>
    <row r="610" spans="11:14" ht="15.75" customHeight="1" x14ac:dyDescent="0.25">
      <c r="K610" s="3"/>
      <c r="L610" s="3"/>
      <c r="M610" s="3"/>
      <c r="N610" s="3"/>
    </row>
    <row r="611" spans="11:14" ht="15.75" customHeight="1" x14ac:dyDescent="0.25">
      <c r="K611" s="3"/>
      <c r="L611" s="3"/>
      <c r="M611" s="3"/>
      <c r="N611" s="3"/>
    </row>
    <row r="612" spans="11:14" ht="15.75" customHeight="1" x14ac:dyDescent="0.25">
      <c r="K612" s="3"/>
      <c r="L612" s="3"/>
      <c r="M612" s="3"/>
      <c r="N612" s="3"/>
    </row>
    <row r="613" spans="11:14" ht="15.75" customHeight="1" x14ac:dyDescent="0.25">
      <c r="K613" s="3"/>
      <c r="L613" s="3"/>
      <c r="M613" s="3"/>
      <c r="N613" s="3"/>
    </row>
    <row r="614" spans="11:14" ht="15.75" customHeight="1" x14ac:dyDescent="0.25">
      <c r="K614" s="3"/>
      <c r="L614" s="3"/>
      <c r="M614" s="3"/>
      <c r="N614" s="3"/>
    </row>
    <row r="615" spans="11:14" ht="15.75" customHeight="1" x14ac:dyDescent="0.25">
      <c r="K615" s="3"/>
      <c r="L615" s="3"/>
      <c r="M615" s="3"/>
      <c r="N615" s="3"/>
    </row>
    <row r="616" spans="11:14" ht="15.75" customHeight="1" x14ac:dyDescent="0.25">
      <c r="K616" s="3"/>
      <c r="L616" s="3"/>
      <c r="M616" s="3"/>
      <c r="N616" s="3"/>
    </row>
    <row r="617" spans="11:14" ht="15.75" customHeight="1" x14ac:dyDescent="0.25">
      <c r="K617" s="3"/>
      <c r="L617" s="3"/>
      <c r="M617" s="3"/>
      <c r="N617" s="3"/>
    </row>
    <row r="618" spans="11:14" ht="15.75" customHeight="1" x14ac:dyDescent="0.25">
      <c r="K618" s="3"/>
      <c r="L618" s="3"/>
      <c r="M618" s="3"/>
      <c r="N618" s="3"/>
    </row>
    <row r="619" spans="11:14" ht="15.75" customHeight="1" x14ac:dyDescent="0.25">
      <c r="K619" s="3"/>
      <c r="L619" s="3"/>
      <c r="M619" s="3"/>
      <c r="N619" s="3"/>
    </row>
    <row r="620" spans="11:14" ht="15.75" customHeight="1" x14ac:dyDescent="0.25">
      <c r="K620" s="3"/>
      <c r="L620" s="3"/>
      <c r="M620" s="3"/>
      <c r="N620" s="3"/>
    </row>
    <row r="621" spans="11:14" ht="15.75" customHeight="1" x14ac:dyDescent="0.25">
      <c r="K621" s="3"/>
      <c r="L621" s="3"/>
      <c r="M621" s="3"/>
      <c r="N621" s="3"/>
    </row>
    <row r="622" spans="11:14" ht="15.75" customHeight="1" x14ac:dyDescent="0.25">
      <c r="K622" s="3"/>
      <c r="L622" s="3"/>
      <c r="M622" s="3"/>
      <c r="N622" s="3"/>
    </row>
    <row r="623" spans="11:14" ht="15.75" customHeight="1" x14ac:dyDescent="0.25">
      <c r="K623" s="3"/>
      <c r="L623" s="3"/>
      <c r="M623" s="3"/>
      <c r="N623" s="3"/>
    </row>
    <row r="624" spans="11:14" ht="15.75" customHeight="1" x14ac:dyDescent="0.25">
      <c r="K624" s="3"/>
      <c r="L624" s="3"/>
      <c r="M624" s="3"/>
      <c r="N624" s="3"/>
    </row>
    <row r="625" spans="11:14" ht="15.75" customHeight="1" x14ac:dyDescent="0.25">
      <c r="K625" s="3"/>
      <c r="L625" s="3"/>
      <c r="M625" s="3"/>
      <c r="N625" s="3"/>
    </row>
    <row r="626" spans="11:14" ht="15.75" customHeight="1" x14ac:dyDescent="0.25">
      <c r="K626" s="3"/>
      <c r="L626" s="3"/>
      <c r="M626" s="3"/>
      <c r="N626" s="3"/>
    </row>
    <row r="627" spans="11:14" ht="15.75" customHeight="1" x14ac:dyDescent="0.25">
      <c r="K627" s="3"/>
      <c r="L627" s="3"/>
      <c r="M627" s="3"/>
      <c r="N627" s="3"/>
    </row>
    <row r="628" spans="11:14" ht="15.75" customHeight="1" x14ac:dyDescent="0.25">
      <c r="K628" s="3"/>
      <c r="L628" s="3"/>
      <c r="M628" s="3"/>
      <c r="N628" s="3"/>
    </row>
    <row r="629" spans="11:14" ht="15.75" customHeight="1" x14ac:dyDescent="0.25">
      <c r="K629" s="3"/>
      <c r="L629" s="3"/>
      <c r="M629" s="3"/>
      <c r="N629" s="3"/>
    </row>
    <row r="630" spans="11:14" ht="15.75" customHeight="1" x14ac:dyDescent="0.25">
      <c r="K630" s="3"/>
      <c r="L630" s="3"/>
      <c r="M630" s="3"/>
      <c r="N630" s="3"/>
    </row>
    <row r="631" spans="11:14" ht="15.75" customHeight="1" x14ac:dyDescent="0.25">
      <c r="K631" s="3"/>
      <c r="L631" s="3"/>
      <c r="M631" s="3"/>
      <c r="N631" s="3"/>
    </row>
    <row r="632" spans="11:14" ht="15.75" customHeight="1" x14ac:dyDescent="0.25">
      <c r="K632" s="3"/>
      <c r="L632" s="3"/>
      <c r="M632" s="3"/>
      <c r="N632" s="3"/>
    </row>
    <row r="633" spans="11:14" ht="15.75" customHeight="1" x14ac:dyDescent="0.25">
      <c r="K633" s="3"/>
      <c r="L633" s="3"/>
      <c r="M633" s="3"/>
      <c r="N633" s="3"/>
    </row>
    <row r="634" spans="11:14" ht="15.75" customHeight="1" x14ac:dyDescent="0.25">
      <c r="K634" s="3"/>
      <c r="L634" s="3"/>
      <c r="M634" s="3"/>
      <c r="N634" s="3"/>
    </row>
    <row r="635" spans="11:14" ht="15.75" customHeight="1" x14ac:dyDescent="0.25">
      <c r="K635" s="3"/>
      <c r="L635" s="3"/>
      <c r="M635" s="3"/>
      <c r="N635" s="3"/>
    </row>
    <row r="636" spans="11:14" ht="15.75" customHeight="1" x14ac:dyDescent="0.25">
      <c r="K636" s="3"/>
      <c r="L636" s="3"/>
      <c r="M636" s="3"/>
      <c r="N636" s="3"/>
    </row>
    <row r="637" spans="11:14" ht="15.75" customHeight="1" x14ac:dyDescent="0.25">
      <c r="K637" s="3"/>
      <c r="L637" s="3"/>
      <c r="M637" s="3"/>
      <c r="N637" s="3"/>
    </row>
    <row r="638" spans="11:14" ht="15.75" customHeight="1" x14ac:dyDescent="0.25">
      <c r="K638" s="3"/>
      <c r="L638" s="3"/>
      <c r="M638" s="3"/>
      <c r="N638" s="3"/>
    </row>
    <row r="639" spans="11:14" ht="15.75" customHeight="1" x14ac:dyDescent="0.25">
      <c r="K639" s="3"/>
      <c r="L639" s="3"/>
      <c r="M639" s="3"/>
      <c r="N639" s="3"/>
    </row>
    <row r="640" spans="11:14" ht="15.75" customHeight="1" x14ac:dyDescent="0.25">
      <c r="K640" s="3"/>
      <c r="L640" s="3"/>
      <c r="M640" s="3"/>
      <c r="N640" s="3"/>
    </row>
    <row r="641" spans="11:14" ht="15.75" customHeight="1" x14ac:dyDescent="0.25">
      <c r="K641" s="3"/>
      <c r="L641" s="3"/>
      <c r="M641" s="3"/>
      <c r="N641" s="3"/>
    </row>
    <row r="642" spans="11:14" ht="15.75" customHeight="1" x14ac:dyDescent="0.25">
      <c r="K642" s="3"/>
      <c r="L642" s="3"/>
      <c r="M642" s="3"/>
      <c r="N642" s="3"/>
    </row>
    <row r="643" spans="11:14" ht="15.75" customHeight="1" x14ac:dyDescent="0.25">
      <c r="K643" s="3"/>
      <c r="L643" s="3"/>
      <c r="M643" s="3"/>
      <c r="N643" s="3"/>
    </row>
    <row r="644" spans="11:14" ht="15.75" customHeight="1" x14ac:dyDescent="0.25">
      <c r="K644" s="3"/>
      <c r="L644" s="3"/>
      <c r="M644" s="3"/>
      <c r="N644" s="3"/>
    </row>
    <row r="645" spans="11:14" ht="15.75" customHeight="1" x14ac:dyDescent="0.25">
      <c r="K645" s="3"/>
      <c r="L645" s="3"/>
      <c r="M645" s="3"/>
      <c r="N645" s="3"/>
    </row>
    <row r="646" spans="11:14" ht="15.75" customHeight="1" x14ac:dyDescent="0.25">
      <c r="K646" s="3"/>
      <c r="L646" s="3"/>
      <c r="M646" s="3"/>
      <c r="N646" s="3"/>
    </row>
    <row r="647" spans="11:14" ht="15.75" customHeight="1" x14ac:dyDescent="0.25">
      <c r="K647" s="3"/>
      <c r="L647" s="3"/>
      <c r="M647" s="3"/>
      <c r="N647" s="3"/>
    </row>
    <row r="648" spans="11:14" ht="15.75" customHeight="1" x14ac:dyDescent="0.25">
      <c r="K648" s="3"/>
      <c r="L648" s="3"/>
      <c r="M648" s="3"/>
      <c r="N648" s="3"/>
    </row>
    <row r="649" spans="11:14" ht="15.75" customHeight="1" x14ac:dyDescent="0.25">
      <c r="K649" s="3"/>
      <c r="L649" s="3"/>
      <c r="M649" s="3"/>
      <c r="N649" s="3"/>
    </row>
    <row r="650" spans="11:14" ht="15.75" customHeight="1" x14ac:dyDescent="0.25">
      <c r="K650" s="3"/>
      <c r="L650" s="3"/>
      <c r="M650" s="3"/>
      <c r="N650" s="3"/>
    </row>
    <row r="651" spans="11:14" ht="15.75" customHeight="1" x14ac:dyDescent="0.25">
      <c r="K651" s="3"/>
      <c r="L651" s="3"/>
      <c r="M651" s="3"/>
      <c r="N651" s="3"/>
    </row>
    <row r="652" spans="11:14" ht="15.75" customHeight="1" x14ac:dyDescent="0.25">
      <c r="K652" s="3"/>
      <c r="L652" s="3"/>
      <c r="M652" s="3"/>
      <c r="N652" s="3"/>
    </row>
    <row r="653" spans="11:14" ht="15.75" customHeight="1" x14ac:dyDescent="0.25">
      <c r="K653" s="3"/>
      <c r="L653" s="3"/>
      <c r="M653" s="3"/>
      <c r="N653" s="3"/>
    </row>
    <row r="654" spans="11:14" ht="15.75" customHeight="1" x14ac:dyDescent="0.25">
      <c r="K654" s="3"/>
      <c r="L654" s="3"/>
      <c r="M654" s="3"/>
      <c r="N654" s="3"/>
    </row>
    <row r="655" spans="11:14" ht="15.75" customHeight="1" x14ac:dyDescent="0.25">
      <c r="K655" s="3"/>
      <c r="L655" s="3"/>
      <c r="M655" s="3"/>
      <c r="N655" s="3"/>
    </row>
    <row r="656" spans="11:14" ht="15.75" customHeight="1" x14ac:dyDescent="0.25">
      <c r="K656" s="3"/>
      <c r="L656" s="3"/>
      <c r="M656" s="3"/>
      <c r="N656" s="3"/>
    </row>
    <row r="657" spans="11:14" ht="15.75" customHeight="1" x14ac:dyDescent="0.25">
      <c r="K657" s="3"/>
      <c r="L657" s="3"/>
      <c r="M657" s="3"/>
      <c r="N657" s="3"/>
    </row>
    <row r="658" spans="11:14" ht="15.75" customHeight="1" x14ac:dyDescent="0.25">
      <c r="K658" s="3"/>
      <c r="L658" s="3"/>
      <c r="M658" s="3"/>
      <c r="N658" s="3"/>
    </row>
    <row r="659" spans="11:14" ht="15.75" customHeight="1" x14ac:dyDescent="0.25">
      <c r="K659" s="3"/>
      <c r="L659" s="3"/>
      <c r="M659" s="3"/>
      <c r="N659" s="3"/>
    </row>
    <row r="660" spans="11:14" ht="15.75" customHeight="1" x14ac:dyDescent="0.25">
      <c r="K660" s="3"/>
      <c r="L660" s="3"/>
      <c r="M660" s="3"/>
      <c r="N660" s="3"/>
    </row>
    <row r="661" spans="11:14" ht="15.75" customHeight="1" x14ac:dyDescent="0.25">
      <c r="K661" s="3"/>
      <c r="L661" s="3"/>
      <c r="M661" s="3"/>
      <c r="N661" s="3"/>
    </row>
    <row r="662" spans="11:14" ht="15.75" customHeight="1" x14ac:dyDescent="0.25">
      <c r="K662" s="3"/>
      <c r="L662" s="3"/>
      <c r="M662" s="3"/>
      <c r="N662" s="3"/>
    </row>
    <row r="663" spans="11:14" ht="15.75" customHeight="1" x14ac:dyDescent="0.25">
      <c r="K663" s="3"/>
      <c r="L663" s="3"/>
      <c r="M663" s="3"/>
      <c r="N663" s="3"/>
    </row>
    <row r="664" spans="11:14" ht="15.75" customHeight="1" x14ac:dyDescent="0.25">
      <c r="K664" s="3"/>
      <c r="L664" s="3"/>
      <c r="M664" s="3"/>
      <c r="N664" s="3"/>
    </row>
    <row r="665" spans="11:14" ht="15.75" customHeight="1" x14ac:dyDescent="0.25">
      <c r="K665" s="3"/>
      <c r="L665" s="3"/>
      <c r="M665" s="3"/>
      <c r="N665" s="3"/>
    </row>
    <row r="666" spans="11:14" ht="15.75" customHeight="1" x14ac:dyDescent="0.25">
      <c r="K666" s="3"/>
      <c r="L666" s="3"/>
      <c r="M666" s="3"/>
      <c r="N666" s="3"/>
    </row>
    <row r="667" spans="11:14" ht="15.75" customHeight="1" x14ac:dyDescent="0.25">
      <c r="K667" s="3"/>
      <c r="L667" s="3"/>
      <c r="M667" s="3"/>
      <c r="N667" s="3"/>
    </row>
    <row r="668" spans="11:14" ht="15.75" customHeight="1" x14ac:dyDescent="0.25">
      <c r="K668" s="3"/>
      <c r="L668" s="3"/>
      <c r="M668" s="3"/>
      <c r="N668" s="3"/>
    </row>
    <row r="669" spans="11:14" ht="15.75" customHeight="1" x14ac:dyDescent="0.25">
      <c r="K669" s="3"/>
      <c r="L669" s="3"/>
      <c r="M669" s="3"/>
      <c r="N669" s="3"/>
    </row>
    <row r="670" spans="11:14" ht="15.75" customHeight="1" x14ac:dyDescent="0.25">
      <c r="K670" s="3"/>
      <c r="L670" s="3"/>
      <c r="M670" s="3"/>
      <c r="N670" s="3"/>
    </row>
    <row r="671" spans="11:14" ht="15.75" customHeight="1" x14ac:dyDescent="0.25">
      <c r="K671" s="3"/>
      <c r="L671" s="3"/>
      <c r="M671" s="3"/>
      <c r="N671" s="3"/>
    </row>
    <row r="672" spans="11:14" ht="15.75" customHeight="1" x14ac:dyDescent="0.25">
      <c r="K672" s="3"/>
      <c r="L672" s="3"/>
      <c r="M672" s="3"/>
      <c r="N672" s="3"/>
    </row>
    <row r="673" spans="11:14" ht="15.75" customHeight="1" x14ac:dyDescent="0.25">
      <c r="K673" s="3"/>
      <c r="L673" s="3"/>
      <c r="M673" s="3"/>
      <c r="N673" s="3"/>
    </row>
    <row r="674" spans="11:14" ht="15.75" customHeight="1" x14ac:dyDescent="0.25">
      <c r="K674" s="3"/>
      <c r="L674" s="3"/>
      <c r="M674" s="3"/>
      <c r="N674" s="3"/>
    </row>
    <row r="675" spans="11:14" ht="15.75" customHeight="1" x14ac:dyDescent="0.25">
      <c r="K675" s="3"/>
      <c r="L675" s="3"/>
      <c r="M675" s="3"/>
      <c r="N675" s="3"/>
    </row>
    <row r="676" spans="11:14" ht="15.75" customHeight="1" x14ac:dyDescent="0.25">
      <c r="K676" s="3"/>
      <c r="L676" s="3"/>
      <c r="M676" s="3"/>
      <c r="N676" s="3"/>
    </row>
    <row r="677" spans="11:14" ht="15.75" customHeight="1" x14ac:dyDescent="0.25">
      <c r="K677" s="3"/>
      <c r="L677" s="3"/>
      <c r="M677" s="3"/>
      <c r="N677" s="3"/>
    </row>
    <row r="678" spans="11:14" ht="15.75" customHeight="1" x14ac:dyDescent="0.25">
      <c r="K678" s="3"/>
      <c r="L678" s="3"/>
      <c r="M678" s="3"/>
      <c r="N678" s="3"/>
    </row>
    <row r="679" spans="11:14" ht="15.75" customHeight="1" x14ac:dyDescent="0.25">
      <c r="K679" s="3"/>
      <c r="L679" s="3"/>
      <c r="M679" s="3"/>
      <c r="N679" s="3"/>
    </row>
    <row r="680" spans="11:14" ht="15.75" customHeight="1" x14ac:dyDescent="0.25">
      <c r="K680" s="3"/>
      <c r="L680" s="3"/>
      <c r="M680" s="3"/>
      <c r="N680" s="3"/>
    </row>
    <row r="681" spans="11:14" ht="15.75" customHeight="1" x14ac:dyDescent="0.25">
      <c r="K681" s="3"/>
      <c r="L681" s="3"/>
      <c r="M681" s="3"/>
      <c r="N681" s="3"/>
    </row>
    <row r="682" spans="11:14" ht="15.75" customHeight="1" x14ac:dyDescent="0.25">
      <c r="K682" s="3"/>
      <c r="L682" s="3"/>
      <c r="M682" s="3"/>
      <c r="N682" s="3"/>
    </row>
    <row r="683" spans="11:14" ht="15.75" customHeight="1" x14ac:dyDescent="0.25">
      <c r="K683" s="3"/>
      <c r="L683" s="3"/>
      <c r="M683" s="3"/>
      <c r="N683" s="3"/>
    </row>
    <row r="684" spans="11:14" ht="15.75" customHeight="1" x14ac:dyDescent="0.25">
      <c r="K684" s="3"/>
      <c r="L684" s="3"/>
      <c r="M684" s="3"/>
      <c r="N684" s="3"/>
    </row>
    <row r="685" spans="11:14" ht="15.75" customHeight="1" x14ac:dyDescent="0.25">
      <c r="K685" s="3"/>
      <c r="L685" s="3"/>
      <c r="M685" s="3"/>
      <c r="N685" s="3"/>
    </row>
    <row r="686" spans="11:14" ht="15.75" customHeight="1" x14ac:dyDescent="0.25">
      <c r="K686" s="3"/>
      <c r="L686" s="3"/>
      <c r="M686" s="3"/>
      <c r="N686" s="3"/>
    </row>
    <row r="687" spans="11:14" ht="15.75" customHeight="1" x14ac:dyDescent="0.25">
      <c r="K687" s="3"/>
      <c r="L687" s="3"/>
      <c r="M687" s="3"/>
      <c r="N687" s="3"/>
    </row>
    <row r="688" spans="11:14" ht="15.75" customHeight="1" x14ac:dyDescent="0.25">
      <c r="K688" s="3"/>
      <c r="L688" s="3"/>
      <c r="M688" s="3"/>
      <c r="N688" s="3"/>
    </row>
    <row r="689" spans="11:14" ht="15.75" customHeight="1" x14ac:dyDescent="0.25">
      <c r="K689" s="3"/>
      <c r="L689" s="3"/>
      <c r="M689" s="3"/>
      <c r="N689" s="3"/>
    </row>
    <row r="690" spans="11:14" ht="15.75" customHeight="1" x14ac:dyDescent="0.25">
      <c r="K690" s="3"/>
      <c r="L690" s="3"/>
      <c r="M690" s="3"/>
      <c r="N690" s="3"/>
    </row>
    <row r="691" spans="11:14" ht="15.75" customHeight="1" x14ac:dyDescent="0.25">
      <c r="K691" s="3"/>
      <c r="L691" s="3"/>
      <c r="M691" s="3"/>
      <c r="N691" s="3"/>
    </row>
    <row r="692" spans="11:14" ht="15.75" customHeight="1" x14ac:dyDescent="0.25">
      <c r="K692" s="3"/>
      <c r="L692" s="3"/>
      <c r="M692" s="3"/>
      <c r="N692" s="3"/>
    </row>
    <row r="693" spans="11:14" ht="15.75" customHeight="1" x14ac:dyDescent="0.25">
      <c r="K693" s="3"/>
      <c r="L693" s="3"/>
      <c r="M693" s="3"/>
      <c r="N693" s="3"/>
    </row>
    <row r="694" spans="11:14" ht="15.75" customHeight="1" x14ac:dyDescent="0.25">
      <c r="K694" s="3"/>
      <c r="L694" s="3"/>
      <c r="M694" s="3"/>
      <c r="N694" s="3"/>
    </row>
    <row r="695" spans="11:14" ht="15.75" customHeight="1" x14ac:dyDescent="0.25">
      <c r="K695" s="3"/>
      <c r="L695" s="3"/>
      <c r="M695" s="3"/>
      <c r="N695" s="3"/>
    </row>
    <row r="696" spans="11:14" ht="15.75" customHeight="1" x14ac:dyDescent="0.25">
      <c r="K696" s="3"/>
      <c r="L696" s="3"/>
      <c r="M696" s="3"/>
      <c r="N696" s="3"/>
    </row>
    <row r="697" spans="11:14" ht="15.75" customHeight="1" x14ac:dyDescent="0.25">
      <c r="K697" s="3"/>
      <c r="L697" s="3"/>
      <c r="M697" s="3"/>
      <c r="N697" s="3"/>
    </row>
    <row r="698" spans="11:14" ht="15.75" customHeight="1" x14ac:dyDescent="0.25">
      <c r="K698" s="3"/>
      <c r="L698" s="3"/>
      <c r="M698" s="3"/>
      <c r="N698" s="3"/>
    </row>
    <row r="699" spans="11:14" ht="15.75" customHeight="1" x14ac:dyDescent="0.25">
      <c r="K699" s="3"/>
      <c r="L699" s="3"/>
      <c r="M699" s="3"/>
      <c r="N699" s="3"/>
    </row>
    <row r="700" spans="11:14" ht="15.75" customHeight="1" x14ac:dyDescent="0.25">
      <c r="K700" s="3"/>
      <c r="L700" s="3"/>
      <c r="M700" s="3"/>
      <c r="N700" s="3"/>
    </row>
    <row r="701" spans="11:14" ht="15.75" customHeight="1" x14ac:dyDescent="0.25">
      <c r="K701" s="3"/>
      <c r="L701" s="3"/>
      <c r="M701" s="3"/>
      <c r="N701" s="3"/>
    </row>
    <row r="702" spans="11:14" ht="15.75" customHeight="1" x14ac:dyDescent="0.25">
      <c r="K702" s="3"/>
      <c r="L702" s="3"/>
      <c r="M702" s="3"/>
      <c r="N702" s="3"/>
    </row>
    <row r="703" spans="11:14" ht="15.75" customHeight="1" x14ac:dyDescent="0.25">
      <c r="K703" s="3"/>
      <c r="L703" s="3"/>
      <c r="M703" s="3"/>
      <c r="N703" s="3"/>
    </row>
    <row r="704" spans="11:14" ht="15.75" customHeight="1" x14ac:dyDescent="0.25">
      <c r="K704" s="3"/>
      <c r="L704" s="3"/>
      <c r="M704" s="3"/>
      <c r="N704" s="3"/>
    </row>
    <row r="705" spans="11:14" ht="15.75" customHeight="1" x14ac:dyDescent="0.25">
      <c r="K705" s="3"/>
      <c r="L705" s="3"/>
      <c r="M705" s="3"/>
      <c r="N705" s="3"/>
    </row>
    <row r="706" spans="11:14" ht="15.75" customHeight="1" x14ac:dyDescent="0.25">
      <c r="K706" s="3"/>
      <c r="L706" s="3"/>
      <c r="M706" s="3"/>
      <c r="N706" s="3"/>
    </row>
    <row r="707" spans="11:14" ht="15.75" customHeight="1" x14ac:dyDescent="0.25">
      <c r="K707" s="3"/>
      <c r="L707" s="3"/>
      <c r="M707" s="3"/>
      <c r="N707" s="3"/>
    </row>
    <row r="708" spans="11:14" ht="15.75" customHeight="1" x14ac:dyDescent="0.25">
      <c r="K708" s="3"/>
      <c r="L708" s="3"/>
      <c r="M708" s="3"/>
      <c r="N708" s="3"/>
    </row>
    <row r="709" spans="11:14" ht="15.75" customHeight="1" x14ac:dyDescent="0.25">
      <c r="K709" s="3"/>
      <c r="L709" s="3"/>
      <c r="M709" s="3"/>
      <c r="N709" s="3"/>
    </row>
    <row r="710" spans="11:14" ht="15.75" customHeight="1" x14ac:dyDescent="0.25">
      <c r="K710" s="3"/>
      <c r="L710" s="3"/>
      <c r="M710" s="3"/>
      <c r="N710" s="3"/>
    </row>
    <row r="711" spans="11:14" ht="15.75" customHeight="1" x14ac:dyDescent="0.25">
      <c r="K711" s="3"/>
      <c r="L711" s="3"/>
      <c r="M711" s="3"/>
      <c r="N711" s="3"/>
    </row>
    <row r="712" spans="11:14" ht="15.75" customHeight="1" x14ac:dyDescent="0.25">
      <c r="K712" s="3"/>
      <c r="L712" s="3"/>
      <c r="M712" s="3"/>
      <c r="N712" s="3"/>
    </row>
    <row r="713" spans="11:14" ht="15.75" customHeight="1" x14ac:dyDescent="0.25">
      <c r="K713" s="3"/>
      <c r="L713" s="3"/>
      <c r="M713" s="3"/>
      <c r="N713" s="3"/>
    </row>
    <row r="714" spans="11:14" ht="15.75" customHeight="1" x14ac:dyDescent="0.25">
      <c r="K714" s="3"/>
      <c r="L714" s="3"/>
      <c r="M714" s="3"/>
      <c r="N714" s="3"/>
    </row>
    <row r="715" spans="11:14" ht="15.75" customHeight="1" x14ac:dyDescent="0.25">
      <c r="K715" s="3"/>
      <c r="L715" s="3"/>
      <c r="M715" s="3"/>
      <c r="N715" s="3"/>
    </row>
    <row r="716" spans="11:14" ht="15.75" customHeight="1" x14ac:dyDescent="0.25">
      <c r="K716" s="3"/>
      <c r="L716" s="3"/>
      <c r="M716" s="3"/>
      <c r="N716" s="3"/>
    </row>
    <row r="717" spans="11:14" ht="15.75" customHeight="1" x14ac:dyDescent="0.25">
      <c r="K717" s="3"/>
      <c r="L717" s="3"/>
      <c r="M717" s="3"/>
      <c r="N717" s="3"/>
    </row>
    <row r="718" spans="11:14" ht="15.75" customHeight="1" x14ac:dyDescent="0.25">
      <c r="K718" s="3"/>
      <c r="L718" s="3"/>
      <c r="M718" s="3"/>
      <c r="N718" s="3"/>
    </row>
    <row r="719" spans="11:14" ht="15.75" customHeight="1" x14ac:dyDescent="0.25">
      <c r="K719" s="3"/>
      <c r="L719" s="3"/>
      <c r="M719" s="3"/>
      <c r="N719" s="3"/>
    </row>
    <row r="720" spans="11:14" ht="15.75" customHeight="1" x14ac:dyDescent="0.25">
      <c r="K720" s="3"/>
      <c r="L720" s="3"/>
      <c r="M720" s="3"/>
      <c r="N720" s="3"/>
    </row>
    <row r="721" spans="11:14" ht="15.75" customHeight="1" x14ac:dyDescent="0.25">
      <c r="K721" s="3"/>
      <c r="L721" s="3"/>
      <c r="M721" s="3"/>
      <c r="N721" s="3"/>
    </row>
    <row r="722" spans="11:14" ht="15.75" customHeight="1" x14ac:dyDescent="0.25">
      <c r="K722" s="3"/>
      <c r="L722" s="3"/>
      <c r="M722" s="3"/>
      <c r="N722" s="3"/>
    </row>
    <row r="723" spans="11:14" ht="15.75" customHeight="1" x14ac:dyDescent="0.25">
      <c r="K723" s="3"/>
      <c r="L723" s="3"/>
      <c r="M723" s="3"/>
      <c r="N723" s="3"/>
    </row>
    <row r="724" spans="11:14" ht="15.75" customHeight="1" x14ac:dyDescent="0.25">
      <c r="K724" s="3"/>
      <c r="L724" s="3"/>
      <c r="M724" s="3"/>
      <c r="N724" s="3"/>
    </row>
    <row r="725" spans="11:14" ht="15.75" customHeight="1" x14ac:dyDescent="0.25">
      <c r="K725" s="3"/>
      <c r="L725" s="3"/>
      <c r="M725" s="3"/>
      <c r="N725" s="3"/>
    </row>
    <row r="726" spans="11:14" ht="15.75" customHeight="1" x14ac:dyDescent="0.25">
      <c r="K726" s="3"/>
      <c r="L726" s="3"/>
      <c r="M726" s="3"/>
      <c r="N726" s="3"/>
    </row>
    <row r="727" spans="11:14" ht="15.75" customHeight="1" x14ac:dyDescent="0.25">
      <c r="K727" s="3"/>
      <c r="L727" s="3"/>
      <c r="M727" s="3"/>
      <c r="N727" s="3"/>
    </row>
    <row r="728" spans="11:14" ht="15.75" customHeight="1" x14ac:dyDescent="0.25">
      <c r="K728" s="3"/>
      <c r="L728" s="3"/>
      <c r="M728" s="3"/>
      <c r="N728" s="3"/>
    </row>
    <row r="729" spans="11:14" ht="15.75" customHeight="1" x14ac:dyDescent="0.25">
      <c r="K729" s="3"/>
      <c r="L729" s="3"/>
      <c r="M729" s="3"/>
      <c r="N729" s="3"/>
    </row>
    <row r="730" spans="11:14" ht="15.75" customHeight="1" x14ac:dyDescent="0.25">
      <c r="K730" s="3"/>
      <c r="L730" s="3"/>
      <c r="M730" s="3"/>
      <c r="N730" s="3"/>
    </row>
    <row r="731" spans="11:14" ht="15.75" customHeight="1" x14ac:dyDescent="0.25">
      <c r="K731" s="3"/>
      <c r="L731" s="3"/>
      <c r="M731" s="3"/>
      <c r="N731" s="3"/>
    </row>
    <row r="732" spans="11:14" ht="15.75" customHeight="1" x14ac:dyDescent="0.25">
      <c r="K732" s="3"/>
      <c r="L732" s="3"/>
      <c r="M732" s="3"/>
      <c r="N732" s="3"/>
    </row>
    <row r="733" spans="11:14" ht="15.75" customHeight="1" x14ac:dyDescent="0.25">
      <c r="K733" s="3"/>
      <c r="L733" s="3"/>
      <c r="M733" s="3"/>
      <c r="N733" s="3"/>
    </row>
    <row r="734" spans="11:14" ht="15.75" customHeight="1" x14ac:dyDescent="0.25">
      <c r="K734" s="3"/>
      <c r="L734" s="3"/>
      <c r="M734" s="3"/>
      <c r="N734" s="3"/>
    </row>
    <row r="735" spans="11:14" ht="15.75" customHeight="1" x14ac:dyDescent="0.25">
      <c r="K735" s="3"/>
      <c r="L735" s="3"/>
      <c r="M735" s="3"/>
      <c r="N735" s="3"/>
    </row>
    <row r="736" spans="11:14" ht="15.75" customHeight="1" x14ac:dyDescent="0.25">
      <c r="K736" s="3"/>
      <c r="L736" s="3"/>
      <c r="M736" s="3"/>
      <c r="N736" s="3"/>
    </row>
    <row r="737" spans="11:14" ht="15.75" customHeight="1" x14ac:dyDescent="0.25">
      <c r="K737" s="3"/>
      <c r="L737" s="3"/>
      <c r="M737" s="3"/>
      <c r="N737" s="3"/>
    </row>
    <row r="738" spans="11:14" ht="15.75" customHeight="1" x14ac:dyDescent="0.25">
      <c r="K738" s="3"/>
      <c r="L738" s="3"/>
      <c r="M738" s="3"/>
      <c r="N738" s="3"/>
    </row>
    <row r="739" spans="11:14" ht="15.75" customHeight="1" x14ac:dyDescent="0.25">
      <c r="K739" s="3"/>
      <c r="L739" s="3"/>
      <c r="M739" s="3"/>
      <c r="N739" s="3"/>
    </row>
    <row r="740" spans="11:14" ht="15.75" customHeight="1" x14ac:dyDescent="0.25">
      <c r="K740" s="3"/>
      <c r="L740" s="3"/>
      <c r="M740" s="3"/>
      <c r="N740" s="3"/>
    </row>
    <row r="741" spans="11:14" ht="15.75" customHeight="1" x14ac:dyDescent="0.25">
      <c r="K741" s="3"/>
      <c r="L741" s="3"/>
      <c r="M741" s="3"/>
      <c r="N741" s="3"/>
    </row>
    <row r="742" spans="11:14" ht="15.75" customHeight="1" x14ac:dyDescent="0.25">
      <c r="K742" s="3"/>
      <c r="L742" s="3"/>
      <c r="M742" s="3"/>
      <c r="N742" s="3"/>
    </row>
    <row r="743" spans="11:14" ht="15.75" customHeight="1" x14ac:dyDescent="0.25">
      <c r="K743" s="3"/>
      <c r="L743" s="3"/>
      <c r="M743" s="3"/>
      <c r="N743" s="3"/>
    </row>
    <row r="744" spans="11:14" ht="15.75" customHeight="1" x14ac:dyDescent="0.25">
      <c r="K744" s="3"/>
      <c r="L744" s="3"/>
      <c r="M744" s="3"/>
      <c r="N744" s="3"/>
    </row>
    <row r="745" spans="11:14" ht="15.75" customHeight="1" x14ac:dyDescent="0.25">
      <c r="K745" s="3"/>
      <c r="L745" s="3"/>
      <c r="M745" s="3"/>
      <c r="N745" s="3"/>
    </row>
    <row r="746" spans="11:14" ht="15.75" customHeight="1" x14ac:dyDescent="0.25">
      <c r="K746" s="3"/>
      <c r="L746" s="3"/>
      <c r="M746" s="3"/>
      <c r="N746" s="3"/>
    </row>
    <row r="747" spans="11:14" ht="15.75" customHeight="1" x14ac:dyDescent="0.25">
      <c r="K747" s="3"/>
      <c r="L747" s="3"/>
      <c r="M747" s="3"/>
      <c r="N747" s="3"/>
    </row>
    <row r="748" spans="11:14" ht="15.75" customHeight="1" x14ac:dyDescent="0.25">
      <c r="K748" s="3"/>
      <c r="L748" s="3"/>
      <c r="M748" s="3"/>
      <c r="N748" s="3"/>
    </row>
    <row r="749" spans="11:14" ht="15.75" customHeight="1" x14ac:dyDescent="0.25">
      <c r="K749" s="3"/>
      <c r="L749" s="3"/>
      <c r="M749" s="3"/>
      <c r="N749" s="3"/>
    </row>
    <row r="750" spans="11:14" ht="15.75" customHeight="1" x14ac:dyDescent="0.25">
      <c r="K750" s="3"/>
      <c r="L750" s="3"/>
      <c r="M750" s="3"/>
      <c r="N750" s="3"/>
    </row>
    <row r="751" spans="11:14" ht="15.75" customHeight="1" x14ac:dyDescent="0.25">
      <c r="K751" s="3"/>
      <c r="L751" s="3"/>
      <c r="M751" s="3"/>
      <c r="N751" s="3"/>
    </row>
    <row r="752" spans="11:14" ht="15.75" customHeight="1" x14ac:dyDescent="0.25">
      <c r="K752" s="3"/>
      <c r="L752" s="3"/>
      <c r="M752" s="3"/>
      <c r="N752" s="3"/>
    </row>
    <row r="753" spans="11:14" ht="15.75" customHeight="1" x14ac:dyDescent="0.25">
      <c r="K753" s="3"/>
      <c r="L753" s="3"/>
      <c r="M753" s="3"/>
      <c r="N753" s="3"/>
    </row>
    <row r="754" spans="11:14" ht="15.75" customHeight="1" x14ac:dyDescent="0.25">
      <c r="K754" s="3"/>
      <c r="L754" s="3"/>
      <c r="M754" s="3"/>
      <c r="N754" s="3"/>
    </row>
    <row r="755" spans="11:14" ht="15.75" customHeight="1" x14ac:dyDescent="0.25">
      <c r="K755" s="3"/>
      <c r="L755" s="3"/>
      <c r="M755" s="3"/>
      <c r="N755" s="3"/>
    </row>
    <row r="756" spans="11:14" ht="15.75" customHeight="1" x14ac:dyDescent="0.25">
      <c r="K756" s="3"/>
      <c r="L756" s="3"/>
      <c r="M756" s="3"/>
      <c r="N756" s="3"/>
    </row>
    <row r="757" spans="11:14" ht="15.75" customHeight="1" x14ac:dyDescent="0.25">
      <c r="K757" s="3"/>
      <c r="L757" s="3"/>
      <c r="M757" s="3"/>
      <c r="N757" s="3"/>
    </row>
    <row r="758" spans="11:14" ht="15.75" customHeight="1" x14ac:dyDescent="0.25">
      <c r="K758" s="3"/>
      <c r="L758" s="3"/>
      <c r="M758" s="3"/>
      <c r="N758" s="3"/>
    </row>
    <row r="759" spans="11:14" ht="15.75" customHeight="1" x14ac:dyDescent="0.25">
      <c r="K759" s="3"/>
      <c r="L759" s="3"/>
      <c r="M759" s="3"/>
      <c r="N759" s="3"/>
    </row>
    <row r="760" spans="11:14" ht="15.75" customHeight="1" x14ac:dyDescent="0.25">
      <c r="K760" s="3"/>
      <c r="L760" s="3"/>
      <c r="M760" s="3"/>
      <c r="N760" s="3"/>
    </row>
    <row r="761" spans="11:14" ht="15.75" customHeight="1" x14ac:dyDescent="0.25">
      <c r="K761" s="3"/>
      <c r="L761" s="3"/>
      <c r="M761" s="3"/>
      <c r="N761" s="3"/>
    </row>
    <row r="762" spans="11:14" ht="15.75" customHeight="1" x14ac:dyDescent="0.25">
      <c r="K762" s="3"/>
      <c r="L762" s="3"/>
      <c r="M762" s="3"/>
      <c r="N762" s="3"/>
    </row>
    <row r="763" spans="11:14" ht="15.75" customHeight="1" x14ac:dyDescent="0.25">
      <c r="K763" s="3"/>
      <c r="L763" s="3"/>
      <c r="M763" s="3"/>
      <c r="N763" s="3"/>
    </row>
    <row r="764" spans="11:14" ht="15.75" customHeight="1" x14ac:dyDescent="0.25">
      <c r="K764" s="3"/>
      <c r="L764" s="3"/>
      <c r="M764" s="3"/>
      <c r="N764" s="3"/>
    </row>
    <row r="765" spans="11:14" ht="15.75" customHeight="1" x14ac:dyDescent="0.25">
      <c r="K765" s="3"/>
      <c r="L765" s="3"/>
      <c r="M765" s="3"/>
      <c r="N765" s="3"/>
    </row>
    <row r="766" spans="11:14" ht="15.75" customHeight="1" x14ac:dyDescent="0.25">
      <c r="K766" s="3"/>
      <c r="L766" s="3"/>
      <c r="M766" s="3"/>
      <c r="N766" s="3"/>
    </row>
    <row r="767" spans="11:14" ht="15.75" customHeight="1" x14ac:dyDescent="0.25">
      <c r="K767" s="3"/>
      <c r="L767" s="3"/>
      <c r="M767" s="3"/>
      <c r="N767" s="3"/>
    </row>
    <row r="768" spans="11:14" ht="15.75" customHeight="1" x14ac:dyDescent="0.25">
      <c r="K768" s="3"/>
      <c r="L768" s="3"/>
      <c r="M768" s="3"/>
      <c r="N768" s="3"/>
    </row>
    <row r="769" spans="11:14" ht="15.75" customHeight="1" x14ac:dyDescent="0.25">
      <c r="K769" s="3"/>
      <c r="L769" s="3"/>
      <c r="M769" s="3"/>
      <c r="N769" s="3"/>
    </row>
    <row r="770" spans="11:14" ht="15.75" customHeight="1" x14ac:dyDescent="0.25">
      <c r="K770" s="3"/>
      <c r="L770" s="3"/>
      <c r="M770" s="3"/>
      <c r="N770" s="3"/>
    </row>
    <row r="771" spans="11:14" ht="15.75" customHeight="1" x14ac:dyDescent="0.25">
      <c r="K771" s="3"/>
      <c r="L771" s="3"/>
      <c r="M771" s="3"/>
      <c r="N771" s="3"/>
    </row>
    <row r="772" spans="11:14" ht="15.75" customHeight="1" x14ac:dyDescent="0.25">
      <c r="K772" s="3"/>
      <c r="L772" s="3"/>
      <c r="M772" s="3"/>
      <c r="N772" s="3"/>
    </row>
    <row r="773" spans="11:14" ht="15.75" customHeight="1" x14ac:dyDescent="0.25">
      <c r="K773" s="3"/>
      <c r="L773" s="3"/>
      <c r="M773" s="3"/>
      <c r="N773" s="3"/>
    </row>
    <row r="774" spans="11:14" ht="15.75" customHeight="1" x14ac:dyDescent="0.25">
      <c r="K774" s="3"/>
      <c r="L774" s="3"/>
      <c r="M774" s="3"/>
      <c r="N774" s="3"/>
    </row>
    <row r="775" spans="11:14" ht="15.75" customHeight="1" x14ac:dyDescent="0.25">
      <c r="K775" s="3"/>
      <c r="L775" s="3"/>
      <c r="M775" s="3"/>
      <c r="N775" s="3"/>
    </row>
    <row r="776" spans="11:14" ht="15.75" customHeight="1" x14ac:dyDescent="0.25">
      <c r="K776" s="3"/>
      <c r="L776" s="3"/>
      <c r="M776" s="3"/>
      <c r="N776" s="3"/>
    </row>
    <row r="777" spans="11:14" ht="15.75" customHeight="1" x14ac:dyDescent="0.25">
      <c r="K777" s="3"/>
      <c r="L777" s="3"/>
      <c r="M777" s="3"/>
      <c r="N777" s="3"/>
    </row>
    <row r="778" spans="11:14" ht="15.75" customHeight="1" x14ac:dyDescent="0.25">
      <c r="K778" s="3"/>
      <c r="L778" s="3"/>
      <c r="M778" s="3"/>
      <c r="N778" s="3"/>
    </row>
    <row r="779" spans="11:14" ht="15.75" customHeight="1" x14ac:dyDescent="0.25">
      <c r="K779" s="3"/>
      <c r="L779" s="3"/>
      <c r="M779" s="3"/>
      <c r="N779" s="3"/>
    </row>
    <row r="780" spans="11:14" ht="15.75" customHeight="1" x14ac:dyDescent="0.25">
      <c r="K780" s="3"/>
      <c r="L780" s="3"/>
      <c r="M780" s="3"/>
      <c r="N780" s="3"/>
    </row>
    <row r="781" spans="11:14" ht="15.75" customHeight="1" x14ac:dyDescent="0.25">
      <c r="K781" s="3"/>
      <c r="L781" s="3"/>
      <c r="M781" s="3"/>
      <c r="N781" s="3"/>
    </row>
    <row r="782" spans="11:14" ht="15.75" customHeight="1" x14ac:dyDescent="0.25">
      <c r="K782" s="3"/>
      <c r="L782" s="3"/>
      <c r="M782" s="3"/>
      <c r="N782" s="3"/>
    </row>
    <row r="783" spans="11:14" ht="15.75" customHeight="1" x14ac:dyDescent="0.25">
      <c r="K783" s="3"/>
      <c r="L783" s="3"/>
      <c r="M783" s="3"/>
      <c r="N783" s="3"/>
    </row>
    <row r="784" spans="11:14" ht="15.75" customHeight="1" x14ac:dyDescent="0.25">
      <c r="K784" s="3"/>
      <c r="L784" s="3"/>
      <c r="M784" s="3"/>
      <c r="N784" s="3"/>
    </row>
    <row r="785" spans="11:14" ht="15.75" customHeight="1" x14ac:dyDescent="0.25">
      <c r="K785" s="3"/>
      <c r="L785" s="3"/>
      <c r="M785" s="3"/>
      <c r="N785" s="3"/>
    </row>
    <row r="786" spans="11:14" ht="15.75" customHeight="1" x14ac:dyDescent="0.25">
      <c r="K786" s="3"/>
      <c r="L786" s="3"/>
      <c r="M786" s="3"/>
      <c r="N786" s="3"/>
    </row>
    <row r="787" spans="11:14" ht="15.75" customHeight="1" x14ac:dyDescent="0.25">
      <c r="K787" s="3"/>
      <c r="L787" s="3"/>
      <c r="M787" s="3"/>
      <c r="N787" s="3"/>
    </row>
    <row r="788" spans="11:14" ht="15.75" customHeight="1" x14ac:dyDescent="0.25">
      <c r="K788" s="3"/>
      <c r="L788" s="3"/>
      <c r="M788" s="3"/>
      <c r="N788" s="3"/>
    </row>
    <row r="789" spans="11:14" ht="15.75" customHeight="1" x14ac:dyDescent="0.25">
      <c r="K789" s="3"/>
      <c r="L789" s="3"/>
      <c r="M789" s="3"/>
      <c r="N789" s="3"/>
    </row>
    <row r="790" spans="11:14" ht="15.75" customHeight="1" x14ac:dyDescent="0.25">
      <c r="K790" s="3"/>
      <c r="L790" s="3"/>
      <c r="M790" s="3"/>
      <c r="N790" s="3"/>
    </row>
    <row r="791" spans="11:14" ht="15.75" customHeight="1" x14ac:dyDescent="0.25">
      <c r="K791" s="3"/>
      <c r="L791" s="3"/>
      <c r="M791" s="3"/>
      <c r="N791" s="3"/>
    </row>
    <row r="792" spans="11:14" ht="15.75" customHeight="1" x14ac:dyDescent="0.25">
      <c r="K792" s="3"/>
      <c r="L792" s="3"/>
      <c r="M792" s="3"/>
      <c r="N792" s="3"/>
    </row>
    <row r="793" spans="11:14" ht="15.75" customHeight="1" x14ac:dyDescent="0.25">
      <c r="K793" s="3"/>
      <c r="L793" s="3"/>
      <c r="M793" s="3"/>
      <c r="N793" s="3"/>
    </row>
    <row r="794" spans="11:14" ht="15.75" customHeight="1" x14ac:dyDescent="0.25">
      <c r="K794" s="3"/>
      <c r="L794" s="3"/>
      <c r="M794" s="3"/>
      <c r="N794" s="3"/>
    </row>
    <row r="795" spans="11:14" ht="15.75" customHeight="1" x14ac:dyDescent="0.25">
      <c r="K795" s="3"/>
      <c r="L795" s="3"/>
      <c r="M795" s="3"/>
      <c r="N795" s="3"/>
    </row>
    <row r="796" spans="11:14" ht="15.75" customHeight="1" x14ac:dyDescent="0.25">
      <c r="K796" s="3"/>
      <c r="L796" s="3"/>
      <c r="M796" s="3"/>
      <c r="N796" s="3"/>
    </row>
    <row r="797" spans="11:14" ht="15.75" customHeight="1" x14ac:dyDescent="0.25">
      <c r="K797" s="3"/>
      <c r="L797" s="3"/>
      <c r="M797" s="3"/>
      <c r="N797" s="3"/>
    </row>
    <row r="798" spans="11:14" ht="15.75" customHeight="1" x14ac:dyDescent="0.25">
      <c r="K798" s="3"/>
      <c r="L798" s="3"/>
      <c r="M798" s="3"/>
      <c r="N798" s="3"/>
    </row>
    <row r="799" spans="11:14" ht="15.75" customHeight="1" x14ac:dyDescent="0.25">
      <c r="K799" s="3"/>
      <c r="L799" s="3"/>
      <c r="M799" s="3"/>
      <c r="N799" s="3"/>
    </row>
    <row r="800" spans="11:14" ht="15.75" customHeight="1" x14ac:dyDescent="0.25">
      <c r="K800" s="3"/>
      <c r="L800" s="3"/>
      <c r="M800" s="3"/>
      <c r="N800" s="3"/>
    </row>
    <row r="801" spans="11:14" ht="15.75" customHeight="1" x14ac:dyDescent="0.25">
      <c r="K801" s="3"/>
      <c r="L801" s="3"/>
      <c r="M801" s="3"/>
      <c r="N801" s="3"/>
    </row>
    <row r="802" spans="11:14" ht="15.75" customHeight="1" x14ac:dyDescent="0.25">
      <c r="K802" s="3"/>
      <c r="L802" s="3"/>
      <c r="M802" s="3"/>
      <c r="N802" s="3"/>
    </row>
    <row r="803" spans="11:14" ht="15.75" customHeight="1" x14ac:dyDescent="0.25">
      <c r="K803" s="3"/>
      <c r="L803" s="3"/>
      <c r="M803" s="3"/>
      <c r="N803" s="3"/>
    </row>
    <row r="804" spans="11:14" ht="15.75" customHeight="1" x14ac:dyDescent="0.25">
      <c r="K804" s="3"/>
      <c r="L804" s="3"/>
      <c r="M804" s="3"/>
      <c r="N804" s="3"/>
    </row>
    <row r="805" spans="11:14" ht="15.75" customHeight="1" x14ac:dyDescent="0.25">
      <c r="K805" s="3"/>
      <c r="L805" s="3"/>
      <c r="M805" s="3"/>
      <c r="N805" s="3"/>
    </row>
    <row r="806" spans="11:14" ht="15.75" customHeight="1" x14ac:dyDescent="0.25">
      <c r="K806" s="3"/>
      <c r="L806" s="3"/>
      <c r="M806" s="3"/>
      <c r="N806" s="3"/>
    </row>
    <row r="807" spans="11:14" ht="15.75" customHeight="1" x14ac:dyDescent="0.25">
      <c r="K807" s="3"/>
      <c r="L807" s="3"/>
      <c r="M807" s="3"/>
      <c r="N807" s="3"/>
    </row>
    <row r="808" spans="11:14" ht="15.75" customHeight="1" x14ac:dyDescent="0.25">
      <c r="K808" s="3"/>
      <c r="L808" s="3"/>
      <c r="M808" s="3"/>
      <c r="N808" s="3"/>
    </row>
    <row r="809" spans="11:14" ht="15.75" customHeight="1" x14ac:dyDescent="0.25">
      <c r="K809" s="3"/>
      <c r="L809" s="3"/>
      <c r="M809" s="3"/>
      <c r="N809" s="3"/>
    </row>
    <row r="810" spans="11:14" ht="15.75" customHeight="1" x14ac:dyDescent="0.25">
      <c r="K810" s="3"/>
      <c r="L810" s="3"/>
      <c r="M810" s="3"/>
      <c r="N810" s="3"/>
    </row>
    <row r="811" spans="11:14" ht="15.75" customHeight="1" x14ac:dyDescent="0.25">
      <c r="K811" s="3"/>
      <c r="L811" s="3"/>
      <c r="M811" s="3"/>
      <c r="N811" s="3"/>
    </row>
    <row r="812" spans="11:14" ht="15.75" customHeight="1" x14ac:dyDescent="0.25">
      <c r="K812" s="3"/>
      <c r="L812" s="3"/>
      <c r="M812" s="3"/>
      <c r="N812" s="3"/>
    </row>
    <row r="813" spans="11:14" ht="15.75" customHeight="1" x14ac:dyDescent="0.25">
      <c r="K813" s="3"/>
      <c r="L813" s="3"/>
      <c r="M813" s="3"/>
      <c r="N813" s="3"/>
    </row>
    <row r="814" spans="11:14" ht="15.75" customHeight="1" x14ac:dyDescent="0.25">
      <c r="K814" s="3"/>
      <c r="L814" s="3"/>
      <c r="M814" s="3"/>
      <c r="N814" s="3"/>
    </row>
    <row r="815" spans="11:14" ht="15.75" customHeight="1" x14ac:dyDescent="0.25">
      <c r="K815" s="3"/>
      <c r="L815" s="3"/>
      <c r="M815" s="3"/>
      <c r="N815" s="3"/>
    </row>
    <row r="816" spans="11:14" ht="15.75" customHeight="1" x14ac:dyDescent="0.25">
      <c r="K816" s="3"/>
      <c r="L816" s="3"/>
      <c r="M816" s="3"/>
      <c r="N816" s="3"/>
    </row>
    <row r="817" spans="11:14" ht="15.75" customHeight="1" x14ac:dyDescent="0.25">
      <c r="K817" s="3"/>
      <c r="L817" s="3"/>
      <c r="M817" s="3"/>
      <c r="N817" s="3"/>
    </row>
    <row r="818" spans="11:14" ht="15.75" customHeight="1" x14ac:dyDescent="0.25">
      <c r="K818" s="3"/>
      <c r="L818" s="3"/>
      <c r="M818" s="3"/>
      <c r="N818" s="3"/>
    </row>
    <row r="819" spans="11:14" ht="15.75" customHeight="1" x14ac:dyDescent="0.25">
      <c r="K819" s="3"/>
      <c r="L819" s="3"/>
      <c r="M819" s="3"/>
      <c r="N819" s="3"/>
    </row>
    <row r="820" spans="11:14" ht="15.75" customHeight="1" x14ac:dyDescent="0.25">
      <c r="K820" s="3"/>
      <c r="L820" s="3"/>
      <c r="M820" s="3"/>
      <c r="N820" s="3"/>
    </row>
    <row r="821" spans="11:14" ht="15.75" customHeight="1" x14ac:dyDescent="0.25">
      <c r="K821" s="3"/>
      <c r="L821" s="3"/>
      <c r="M821" s="3"/>
      <c r="N821" s="3"/>
    </row>
    <row r="822" spans="11:14" ht="15.75" customHeight="1" x14ac:dyDescent="0.25">
      <c r="K822" s="3"/>
      <c r="L822" s="3"/>
      <c r="M822" s="3"/>
      <c r="N822" s="3"/>
    </row>
    <row r="823" spans="11:14" ht="15.75" customHeight="1" x14ac:dyDescent="0.25">
      <c r="K823" s="3"/>
      <c r="L823" s="3"/>
      <c r="M823" s="3"/>
      <c r="N823" s="3"/>
    </row>
    <row r="824" spans="11:14" ht="15.75" customHeight="1" x14ac:dyDescent="0.25">
      <c r="K824" s="3"/>
      <c r="L824" s="3"/>
      <c r="M824" s="3"/>
      <c r="N824" s="3"/>
    </row>
    <row r="825" spans="11:14" ht="15.75" customHeight="1" x14ac:dyDescent="0.25">
      <c r="K825" s="3"/>
      <c r="L825" s="3"/>
      <c r="M825" s="3"/>
      <c r="N825" s="3"/>
    </row>
    <row r="826" spans="11:14" ht="15.75" customHeight="1" x14ac:dyDescent="0.25">
      <c r="K826" s="3"/>
      <c r="L826" s="3"/>
      <c r="M826" s="3"/>
      <c r="N826" s="3"/>
    </row>
    <row r="827" spans="11:14" ht="15.75" customHeight="1" x14ac:dyDescent="0.25">
      <c r="K827" s="3"/>
      <c r="L827" s="3"/>
      <c r="M827" s="3"/>
      <c r="N827" s="3"/>
    </row>
    <row r="828" spans="11:14" ht="15.75" customHeight="1" x14ac:dyDescent="0.25">
      <c r="K828" s="3"/>
      <c r="L828" s="3"/>
      <c r="M828" s="3"/>
      <c r="N828" s="3"/>
    </row>
    <row r="829" spans="11:14" ht="15.75" customHeight="1" x14ac:dyDescent="0.25">
      <c r="K829" s="3"/>
      <c r="L829" s="3"/>
      <c r="M829" s="3"/>
      <c r="N829" s="3"/>
    </row>
    <row r="830" spans="11:14" ht="15.75" customHeight="1" x14ac:dyDescent="0.25">
      <c r="K830" s="3"/>
      <c r="L830" s="3"/>
      <c r="M830" s="3"/>
      <c r="N830" s="3"/>
    </row>
    <row r="831" spans="11:14" ht="15.75" customHeight="1" x14ac:dyDescent="0.25">
      <c r="K831" s="3"/>
      <c r="L831" s="3"/>
      <c r="M831" s="3"/>
      <c r="N831" s="3"/>
    </row>
    <row r="832" spans="11:14" ht="15.75" customHeight="1" x14ac:dyDescent="0.25">
      <c r="K832" s="3"/>
      <c r="L832" s="3"/>
      <c r="M832" s="3"/>
      <c r="N832" s="3"/>
    </row>
    <row r="833" spans="11:14" ht="15.75" customHeight="1" x14ac:dyDescent="0.25">
      <c r="K833" s="3"/>
      <c r="L833" s="3"/>
      <c r="M833" s="3"/>
      <c r="N833" s="3"/>
    </row>
    <row r="834" spans="11:14" ht="15.75" customHeight="1" x14ac:dyDescent="0.25">
      <c r="K834" s="3"/>
      <c r="L834" s="3"/>
      <c r="M834" s="3"/>
      <c r="N834" s="3"/>
    </row>
    <row r="835" spans="11:14" ht="15.75" customHeight="1" x14ac:dyDescent="0.25">
      <c r="K835" s="3"/>
      <c r="L835" s="3"/>
      <c r="M835" s="3"/>
      <c r="N835" s="3"/>
    </row>
    <row r="836" spans="11:14" ht="15.75" customHeight="1" x14ac:dyDescent="0.25">
      <c r="K836" s="3"/>
      <c r="L836" s="3"/>
      <c r="M836" s="3"/>
      <c r="N836" s="3"/>
    </row>
    <row r="837" spans="11:14" ht="15.75" customHeight="1" x14ac:dyDescent="0.25">
      <c r="K837" s="3"/>
      <c r="L837" s="3"/>
      <c r="M837" s="3"/>
      <c r="N837" s="3"/>
    </row>
    <row r="838" spans="11:14" ht="15.75" customHeight="1" x14ac:dyDescent="0.25">
      <c r="K838" s="3"/>
      <c r="L838" s="3"/>
      <c r="M838" s="3"/>
      <c r="N838" s="3"/>
    </row>
    <row r="839" spans="11:14" ht="15.75" customHeight="1" x14ac:dyDescent="0.25">
      <c r="K839" s="3"/>
      <c r="L839" s="3"/>
      <c r="M839" s="3"/>
      <c r="N839" s="3"/>
    </row>
    <row r="840" spans="11:14" ht="15.75" customHeight="1" x14ac:dyDescent="0.25">
      <c r="K840" s="3"/>
      <c r="L840" s="3"/>
      <c r="M840" s="3"/>
      <c r="N840" s="3"/>
    </row>
    <row r="841" spans="11:14" ht="15.75" customHeight="1" x14ac:dyDescent="0.25">
      <c r="K841" s="3"/>
      <c r="L841" s="3"/>
      <c r="M841" s="3"/>
      <c r="N841" s="3"/>
    </row>
    <row r="842" spans="11:14" ht="15.75" customHeight="1" x14ac:dyDescent="0.25">
      <c r="K842" s="3"/>
      <c r="L842" s="3"/>
      <c r="M842" s="3"/>
      <c r="N842" s="3"/>
    </row>
    <row r="843" spans="11:14" ht="15.75" customHeight="1" x14ac:dyDescent="0.25">
      <c r="K843" s="3"/>
      <c r="L843" s="3"/>
      <c r="M843" s="3"/>
      <c r="N843" s="3"/>
    </row>
    <row r="844" spans="11:14" ht="15.75" customHeight="1" x14ac:dyDescent="0.25">
      <c r="K844" s="3"/>
      <c r="L844" s="3"/>
      <c r="M844" s="3"/>
      <c r="N844" s="3"/>
    </row>
    <row r="845" spans="11:14" ht="15.75" customHeight="1" x14ac:dyDescent="0.25">
      <c r="K845" s="3"/>
      <c r="L845" s="3"/>
      <c r="M845" s="3"/>
      <c r="N845" s="3"/>
    </row>
    <row r="846" spans="11:14" ht="15.75" customHeight="1" x14ac:dyDescent="0.25">
      <c r="K846" s="3"/>
      <c r="L846" s="3"/>
      <c r="M846" s="3"/>
      <c r="N846" s="3"/>
    </row>
    <row r="847" spans="11:14" ht="15.75" customHeight="1" x14ac:dyDescent="0.25">
      <c r="K847" s="3"/>
      <c r="L847" s="3"/>
      <c r="M847" s="3"/>
      <c r="N847" s="3"/>
    </row>
    <row r="848" spans="11:14" ht="15.75" customHeight="1" x14ac:dyDescent="0.25">
      <c r="K848" s="3"/>
      <c r="L848" s="3"/>
      <c r="M848" s="3"/>
      <c r="N848" s="3"/>
    </row>
    <row r="849" spans="11:14" ht="15.75" customHeight="1" x14ac:dyDescent="0.25">
      <c r="K849" s="3"/>
      <c r="L849" s="3"/>
      <c r="M849" s="3"/>
      <c r="N849" s="3"/>
    </row>
    <row r="850" spans="11:14" ht="15.75" customHeight="1" x14ac:dyDescent="0.25">
      <c r="K850" s="3"/>
      <c r="L850" s="3"/>
      <c r="M850" s="3"/>
      <c r="N850" s="3"/>
    </row>
    <row r="851" spans="11:14" ht="15.75" customHeight="1" x14ac:dyDescent="0.25">
      <c r="K851" s="3"/>
      <c r="L851" s="3"/>
      <c r="M851" s="3"/>
      <c r="N851" s="3"/>
    </row>
    <row r="852" spans="11:14" ht="15.75" customHeight="1" x14ac:dyDescent="0.25">
      <c r="K852" s="3"/>
      <c r="L852" s="3"/>
      <c r="M852" s="3"/>
      <c r="N852" s="3"/>
    </row>
    <row r="853" spans="11:14" ht="15.75" customHeight="1" x14ac:dyDescent="0.25">
      <c r="K853" s="3"/>
      <c r="L853" s="3"/>
      <c r="M853" s="3"/>
      <c r="N853" s="3"/>
    </row>
    <row r="854" spans="11:14" ht="15.75" customHeight="1" x14ac:dyDescent="0.25">
      <c r="K854" s="3"/>
      <c r="L854" s="3"/>
      <c r="M854" s="3"/>
      <c r="N854" s="3"/>
    </row>
    <row r="855" spans="11:14" ht="15.75" customHeight="1" x14ac:dyDescent="0.25">
      <c r="K855" s="3"/>
      <c r="L855" s="3"/>
      <c r="M855" s="3"/>
      <c r="N855" s="3"/>
    </row>
    <row r="856" spans="11:14" ht="15.75" customHeight="1" x14ac:dyDescent="0.25">
      <c r="K856" s="3"/>
      <c r="L856" s="3"/>
      <c r="M856" s="3"/>
      <c r="N856" s="3"/>
    </row>
    <row r="857" spans="11:14" ht="15.75" customHeight="1" x14ac:dyDescent="0.25">
      <c r="K857" s="3"/>
      <c r="L857" s="3"/>
      <c r="M857" s="3"/>
      <c r="N857" s="3"/>
    </row>
    <row r="858" spans="11:14" ht="15.75" customHeight="1" x14ac:dyDescent="0.25">
      <c r="K858" s="3"/>
      <c r="L858" s="3"/>
      <c r="M858" s="3"/>
      <c r="N858" s="3"/>
    </row>
    <row r="859" spans="11:14" ht="15.75" customHeight="1" x14ac:dyDescent="0.25">
      <c r="K859" s="3"/>
      <c r="L859" s="3"/>
      <c r="M859" s="3"/>
      <c r="N859" s="3"/>
    </row>
    <row r="860" spans="11:14" ht="15.75" customHeight="1" x14ac:dyDescent="0.25">
      <c r="K860" s="3"/>
      <c r="L860" s="3"/>
      <c r="M860" s="3"/>
      <c r="N860" s="3"/>
    </row>
    <row r="861" spans="11:14" ht="15.75" customHeight="1" x14ac:dyDescent="0.25">
      <c r="K861" s="3"/>
      <c r="L861" s="3"/>
      <c r="M861" s="3"/>
      <c r="N861" s="3"/>
    </row>
    <row r="862" spans="11:14" ht="15.75" customHeight="1" x14ac:dyDescent="0.25">
      <c r="K862" s="3"/>
      <c r="L862" s="3"/>
      <c r="M862" s="3"/>
      <c r="N862" s="3"/>
    </row>
    <row r="863" spans="11:14" ht="15.75" customHeight="1" x14ac:dyDescent="0.25">
      <c r="K863" s="3"/>
      <c r="L863" s="3"/>
      <c r="M863" s="3"/>
      <c r="N863" s="3"/>
    </row>
    <row r="864" spans="11:14" ht="15.75" customHeight="1" x14ac:dyDescent="0.25">
      <c r="K864" s="3"/>
      <c r="L864" s="3"/>
      <c r="M864" s="3"/>
      <c r="N864" s="3"/>
    </row>
    <row r="865" spans="11:14" ht="15.75" customHeight="1" x14ac:dyDescent="0.25">
      <c r="K865" s="3"/>
      <c r="L865" s="3"/>
      <c r="M865" s="3"/>
      <c r="N865" s="3"/>
    </row>
    <row r="866" spans="11:14" ht="15.75" customHeight="1" x14ac:dyDescent="0.25">
      <c r="K866" s="3"/>
      <c r="L866" s="3"/>
      <c r="M866" s="3"/>
      <c r="N866" s="3"/>
    </row>
    <row r="867" spans="11:14" ht="15.75" customHeight="1" x14ac:dyDescent="0.25">
      <c r="K867" s="3"/>
      <c r="L867" s="3"/>
      <c r="M867" s="3"/>
      <c r="N867" s="3"/>
    </row>
    <row r="868" spans="11:14" ht="15.75" customHeight="1" x14ac:dyDescent="0.25">
      <c r="K868" s="3"/>
      <c r="L868" s="3"/>
      <c r="M868" s="3"/>
      <c r="N868" s="3"/>
    </row>
    <row r="869" spans="11:14" ht="15.75" customHeight="1" x14ac:dyDescent="0.25">
      <c r="K869" s="3"/>
      <c r="L869" s="3"/>
      <c r="M869" s="3"/>
      <c r="N869" s="3"/>
    </row>
    <row r="870" spans="11:14" ht="15.75" customHeight="1" x14ac:dyDescent="0.25">
      <c r="K870" s="3"/>
      <c r="L870" s="3"/>
      <c r="M870" s="3"/>
      <c r="N870" s="3"/>
    </row>
    <row r="871" spans="11:14" ht="15.75" customHeight="1" x14ac:dyDescent="0.25">
      <c r="K871" s="3"/>
      <c r="L871" s="3"/>
      <c r="M871" s="3"/>
      <c r="N871" s="3"/>
    </row>
    <row r="872" spans="11:14" ht="15.75" customHeight="1" x14ac:dyDescent="0.25">
      <c r="K872" s="3"/>
      <c r="L872" s="3"/>
      <c r="M872" s="3"/>
      <c r="N872" s="3"/>
    </row>
    <row r="873" spans="11:14" ht="15.75" customHeight="1" x14ac:dyDescent="0.25">
      <c r="K873" s="3"/>
      <c r="L873" s="3"/>
      <c r="M873" s="3"/>
      <c r="N873" s="3"/>
    </row>
    <row r="874" spans="11:14" ht="15.75" customHeight="1" x14ac:dyDescent="0.25">
      <c r="K874" s="3"/>
      <c r="L874" s="3"/>
      <c r="M874" s="3"/>
      <c r="N874" s="3"/>
    </row>
    <row r="875" spans="11:14" ht="15.75" customHeight="1" x14ac:dyDescent="0.25">
      <c r="K875" s="3"/>
      <c r="L875" s="3"/>
      <c r="M875" s="3"/>
      <c r="N875" s="3"/>
    </row>
    <row r="876" spans="11:14" ht="15.75" customHeight="1" x14ac:dyDescent="0.25">
      <c r="K876" s="3"/>
      <c r="L876" s="3"/>
      <c r="M876" s="3"/>
      <c r="N876" s="3"/>
    </row>
    <row r="877" spans="11:14" ht="15.75" customHeight="1" x14ac:dyDescent="0.25">
      <c r="K877" s="3"/>
      <c r="L877" s="3"/>
      <c r="M877" s="3"/>
      <c r="N877" s="3"/>
    </row>
    <row r="878" spans="11:14" ht="15.75" customHeight="1" x14ac:dyDescent="0.25">
      <c r="K878" s="3"/>
      <c r="L878" s="3"/>
      <c r="M878" s="3"/>
      <c r="N878" s="3"/>
    </row>
    <row r="879" spans="11:14" ht="15.75" customHeight="1" x14ac:dyDescent="0.25">
      <c r="K879" s="3"/>
      <c r="L879" s="3"/>
      <c r="M879" s="3"/>
      <c r="N879" s="3"/>
    </row>
    <row r="880" spans="11:14" ht="15.75" customHeight="1" x14ac:dyDescent="0.25">
      <c r="K880" s="3"/>
      <c r="L880" s="3"/>
      <c r="M880" s="3"/>
      <c r="N880" s="3"/>
    </row>
    <row r="881" spans="11:14" ht="15.75" customHeight="1" x14ac:dyDescent="0.25">
      <c r="K881" s="3"/>
      <c r="L881" s="3"/>
      <c r="M881" s="3"/>
      <c r="N881" s="3"/>
    </row>
    <row r="882" spans="11:14" ht="15.75" customHeight="1" x14ac:dyDescent="0.25">
      <c r="K882" s="3"/>
      <c r="L882" s="3"/>
      <c r="M882" s="3"/>
      <c r="N882" s="3"/>
    </row>
    <row r="883" spans="11:14" ht="15.75" customHeight="1" x14ac:dyDescent="0.25">
      <c r="K883" s="3"/>
      <c r="L883" s="3"/>
      <c r="M883" s="3"/>
      <c r="N883" s="3"/>
    </row>
    <row r="884" spans="11:14" ht="15.75" customHeight="1" x14ac:dyDescent="0.25">
      <c r="K884" s="3"/>
      <c r="L884" s="3"/>
      <c r="M884" s="3"/>
      <c r="N884" s="3"/>
    </row>
    <row r="885" spans="11:14" ht="15.75" customHeight="1" x14ac:dyDescent="0.25">
      <c r="K885" s="3"/>
      <c r="L885" s="3"/>
      <c r="M885" s="3"/>
      <c r="N885" s="3"/>
    </row>
    <row r="886" spans="11:14" ht="15.75" customHeight="1" x14ac:dyDescent="0.25">
      <c r="K886" s="3"/>
      <c r="L886" s="3"/>
      <c r="M886" s="3"/>
      <c r="N886" s="3"/>
    </row>
    <row r="887" spans="11:14" ht="15.75" customHeight="1" x14ac:dyDescent="0.25">
      <c r="K887" s="3"/>
      <c r="L887" s="3"/>
      <c r="M887" s="3"/>
      <c r="N887" s="3"/>
    </row>
    <row r="888" spans="11:14" ht="15.75" customHeight="1" x14ac:dyDescent="0.25">
      <c r="K888" s="3"/>
      <c r="L888" s="3"/>
      <c r="M888" s="3"/>
      <c r="N888" s="3"/>
    </row>
    <row r="889" spans="11:14" ht="15.75" customHeight="1" x14ac:dyDescent="0.25">
      <c r="K889" s="3"/>
      <c r="L889" s="3"/>
      <c r="M889" s="3"/>
      <c r="N889" s="3"/>
    </row>
    <row r="890" spans="11:14" ht="15.75" customHeight="1" x14ac:dyDescent="0.25">
      <c r="K890" s="3"/>
      <c r="L890" s="3"/>
      <c r="M890" s="3"/>
      <c r="N890" s="3"/>
    </row>
    <row r="891" spans="11:14" ht="15.75" customHeight="1" x14ac:dyDescent="0.25">
      <c r="K891" s="3"/>
      <c r="L891" s="3"/>
      <c r="M891" s="3"/>
      <c r="N891" s="3"/>
    </row>
    <row r="892" spans="11:14" ht="15.75" customHeight="1" x14ac:dyDescent="0.25">
      <c r="K892" s="3"/>
      <c r="L892" s="3"/>
      <c r="M892" s="3"/>
      <c r="N892" s="3"/>
    </row>
    <row r="893" spans="11:14" ht="15.75" customHeight="1" x14ac:dyDescent="0.25">
      <c r="K893" s="3"/>
      <c r="L893" s="3"/>
      <c r="M893" s="3"/>
      <c r="N893" s="3"/>
    </row>
    <row r="894" spans="11:14" ht="15.75" customHeight="1" x14ac:dyDescent="0.25">
      <c r="K894" s="3"/>
      <c r="L894" s="3"/>
      <c r="M894" s="3"/>
      <c r="N894" s="3"/>
    </row>
    <row r="895" spans="11:14" ht="15.75" customHeight="1" x14ac:dyDescent="0.25">
      <c r="K895" s="3"/>
      <c r="L895" s="3"/>
      <c r="M895" s="3"/>
      <c r="N895" s="3"/>
    </row>
    <row r="896" spans="11:14" ht="15.75" customHeight="1" x14ac:dyDescent="0.25">
      <c r="K896" s="3"/>
      <c r="L896" s="3"/>
      <c r="M896" s="3"/>
      <c r="N896" s="3"/>
    </row>
    <row r="897" spans="11:14" ht="15.75" customHeight="1" x14ac:dyDescent="0.25">
      <c r="K897" s="3"/>
      <c r="L897" s="3"/>
      <c r="M897" s="3"/>
      <c r="N897" s="3"/>
    </row>
    <row r="898" spans="11:14" ht="15.75" customHeight="1" x14ac:dyDescent="0.25">
      <c r="K898" s="3"/>
      <c r="L898" s="3"/>
      <c r="M898" s="3"/>
      <c r="N898" s="3"/>
    </row>
    <row r="899" spans="11:14" ht="15.75" customHeight="1" x14ac:dyDescent="0.25">
      <c r="K899" s="3"/>
      <c r="L899" s="3"/>
      <c r="M899" s="3"/>
      <c r="N899" s="3"/>
    </row>
    <row r="900" spans="11:14" ht="15.75" customHeight="1" x14ac:dyDescent="0.25">
      <c r="K900" s="3"/>
      <c r="L900" s="3"/>
      <c r="M900" s="3"/>
      <c r="N900" s="3"/>
    </row>
    <row r="901" spans="11:14" ht="15.75" customHeight="1" x14ac:dyDescent="0.25">
      <c r="K901" s="3"/>
      <c r="L901" s="3"/>
      <c r="M901" s="3"/>
      <c r="N901" s="3"/>
    </row>
    <row r="902" spans="11:14" ht="15.75" customHeight="1" x14ac:dyDescent="0.25">
      <c r="K902" s="3"/>
      <c r="L902" s="3"/>
      <c r="M902" s="3"/>
      <c r="N902" s="3"/>
    </row>
    <row r="903" spans="11:14" ht="15.75" customHeight="1" x14ac:dyDescent="0.25">
      <c r="K903" s="3"/>
      <c r="L903" s="3"/>
      <c r="M903" s="3"/>
      <c r="N903" s="3"/>
    </row>
    <row r="904" spans="11:14" ht="15.75" customHeight="1" x14ac:dyDescent="0.25">
      <c r="K904" s="3"/>
      <c r="L904" s="3"/>
      <c r="M904" s="3"/>
      <c r="N904" s="3"/>
    </row>
    <row r="905" spans="11:14" ht="15.75" customHeight="1" x14ac:dyDescent="0.25">
      <c r="K905" s="3"/>
      <c r="L905" s="3"/>
      <c r="M905" s="3"/>
      <c r="N905" s="3"/>
    </row>
    <row r="906" spans="11:14" ht="15.75" customHeight="1" x14ac:dyDescent="0.25">
      <c r="K906" s="3"/>
      <c r="L906" s="3"/>
      <c r="M906" s="3"/>
      <c r="N906" s="3"/>
    </row>
    <row r="907" spans="11:14" ht="15.75" customHeight="1" x14ac:dyDescent="0.25">
      <c r="K907" s="3"/>
      <c r="L907" s="3"/>
      <c r="M907" s="3"/>
      <c r="N907" s="3"/>
    </row>
    <row r="908" spans="11:14" ht="15.75" customHeight="1" x14ac:dyDescent="0.25">
      <c r="K908" s="3"/>
      <c r="L908" s="3"/>
      <c r="M908" s="3"/>
      <c r="N908" s="3"/>
    </row>
    <row r="909" spans="11:14" ht="15.75" customHeight="1" x14ac:dyDescent="0.25">
      <c r="K909" s="3"/>
      <c r="L909" s="3"/>
      <c r="M909" s="3"/>
      <c r="N909" s="3"/>
    </row>
    <row r="910" spans="11:14" ht="15.75" customHeight="1" x14ac:dyDescent="0.25">
      <c r="K910" s="3"/>
      <c r="L910" s="3"/>
      <c r="M910" s="3"/>
      <c r="N910" s="3"/>
    </row>
    <row r="911" spans="11:14" ht="15.75" customHeight="1" x14ac:dyDescent="0.25">
      <c r="K911" s="3"/>
      <c r="L911" s="3"/>
      <c r="M911" s="3"/>
      <c r="N911" s="3"/>
    </row>
    <row r="912" spans="11:14" ht="15.75" customHeight="1" x14ac:dyDescent="0.25">
      <c r="K912" s="3"/>
      <c r="L912" s="3"/>
      <c r="M912" s="3"/>
      <c r="N912" s="3"/>
    </row>
    <row r="913" spans="11:14" ht="15.75" customHeight="1" x14ac:dyDescent="0.25">
      <c r="K913" s="3"/>
      <c r="L913" s="3"/>
      <c r="M913" s="3"/>
      <c r="N913" s="3"/>
    </row>
    <row r="914" spans="11:14" ht="15.75" customHeight="1" x14ac:dyDescent="0.25">
      <c r="K914" s="3"/>
      <c r="L914" s="3"/>
      <c r="M914" s="3"/>
      <c r="N914" s="3"/>
    </row>
    <row r="915" spans="11:14" ht="15.75" customHeight="1" x14ac:dyDescent="0.25">
      <c r="K915" s="3"/>
      <c r="L915" s="3"/>
      <c r="M915" s="3"/>
      <c r="N915" s="3"/>
    </row>
    <row r="916" spans="11:14" ht="15.75" customHeight="1" x14ac:dyDescent="0.25">
      <c r="K916" s="3"/>
      <c r="L916" s="3"/>
      <c r="M916" s="3"/>
      <c r="N916" s="3"/>
    </row>
    <row r="917" spans="11:14" ht="15.75" customHeight="1" x14ac:dyDescent="0.25">
      <c r="K917" s="3"/>
      <c r="L917" s="3"/>
      <c r="M917" s="3"/>
      <c r="N917" s="3"/>
    </row>
    <row r="918" spans="11:14" ht="15.75" customHeight="1" x14ac:dyDescent="0.25">
      <c r="K918" s="3"/>
      <c r="L918" s="3"/>
      <c r="M918" s="3"/>
      <c r="N918" s="3"/>
    </row>
    <row r="919" spans="11:14" ht="15.75" customHeight="1" x14ac:dyDescent="0.25">
      <c r="K919" s="3"/>
      <c r="L919" s="3"/>
      <c r="M919" s="3"/>
      <c r="N919" s="3"/>
    </row>
    <row r="920" spans="11:14" ht="15.75" customHeight="1" x14ac:dyDescent="0.25">
      <c r="K920" s="3"/>
      <c r="L920" s="3"/>
      <c r="M920" s="3"/>
      <c r="N920" s="3"/>
    </row>
    <row r="921" spans="11:14" ht="15.75" customHeight="1" x14ac:dyDescent="0.25">
      <c r="K921" s="3"/>
      <c r="L921" s="3"/>
      <c r="M921" s="3"/>
      <c r="N921" s="3"/>
    </row>
    <row r="922" spans="11:14" ht="15.75" customHeight="1" x14ac:dyDescent="0.25">
      <c r="K922" s="3"/>
      <c r="L922" s="3"/>
      <c r="M922" s="3"/>
      <c r="N922" s="3"/>
    </row>
    <row r="923" spans="11:14" ht="15.75" customHeight="1" x14ac:dyDescent="0.25">
      <c r="K923" s="3"/>
      <c r="L923" s="3"/>
      <c r="M923" s="3"/>
      <c r="N923" s="3"/>
    </row>
    <row r="924" spans="11:14" ht="15.75" customHeight="1" x14ac:dyDescent="0.25">
      <c r="K924" s="3"/>
      <c r="L924" s="3"/>
      <c r="M924" s="3"/>
      <c r="N924" s="3"/>
    </row>
    <row r="925" spans="11:14" ht="15.75" customHeight="1" x14ac:dyDescent="0.25">
      <c r="K925" s="3"/>
      <c r="L925" s="3"/>
      <c r="M925" s="3"/>
      <c r="N925" s="3"/>
    </row>
    <row r="926" spans="11:14" ht="15.75" customHeight="1" x14ac:dyDescent="0.25">
      <c r="K926" s="3"/>
      <c r="L926" s="3"/>
      <c r="M926" s="3"/>
      <c r="N926" s="3"/>
    </row>
    <row r="927" spans="11:14" ht="15.75" customHeight="1" x14ac:dyDescent="0.25">
      <c r="K927" s="3"/>
      <c r="L927" s="3"/>
      <c r="M927" s="3"/>
      <c r="N927" s="3"/>
    </row>
    <row r="928" spans="11:14" ht="15.75" customHeight="1" x14ac:dyDescent="0.25">
      <c r="K928" s="3"/>
      <c r="L928" s="3"/>
      <c r="M928" s="3"/>
      <c r="N928" s="3"/>
    </row>
    <row r="929" spans="11:14" ht="15.75" customHeight="1" x14ac:dyDescent="0.25">
      <c r="K929" s="3"/>
      <c r="L929" s="3"/>
      <c r="M929" s="3"/>
      <c r="N929" s="3"/>
    </row>
    <row r="930" spans="11:14" ht="15.75" customHeight="1" x14ac:dyDescent="0.25">
      <c r="K930" s="3"/>
      <c r="L930" s="3"/>
      <c r="M930" s="3"/>
      <c r="N930" s="3"/>
    </row>
    <row r="931" spans="11:14" ht="15.75" customHeight="1" x14ac:dyDescent="0.25">
      <c r="K931" s="3"/>
      <c r="L931" s="3"/>
      <c r="M931" s="3"/>
      <c r="N931" s="3"/>
    </row>
    <row r="932" spans="11:14" ht="15.75" customHeight="1" x14ac:dyDescent="0.25">
      <c r="K932" s="3"/>
      <c r="L932" s="3"/>
      <c r="M932" s="3"/>
      <c r="N932" s="3"/>
    </row>
    <row r="933" spans="11:14" ht="15.75" customHeight="1" x14ac:dyDescent="0.25">
      <c r="K933" s="3"/>
      <c r="L933" s="3"/>
      <c r="M933" s="3"/>
      <c r="N933" s="3"/>
    </row>
    <row r="934" spans="11:14" ht="15.75" customHeight="1" x14ac:dyDescent="0.25">
      <c r="K934" s="3"/>
      <c r="L934" s="3"/>
      <c r="M934" s="3"/>
      <c r="N934" s="3"/>
    </row>
    <row r="935" spans="11:14" ht="15.75" customHeight="1" x14ac:dyDescent="0.25">
      <c r="K935" s="3"/>
      <c r="L935" s="3"/>
      <c r="M935" s="3"/>
      <c r="N935" s="3"/>
    </row>
    <row r="936" spans="11:14" ht="15.75" customHeight="1" x14ac:dyDescent="0.25">
      <c r="K936" s="3"/>
      <c r="L936" s="3"/>
      <c r="M936" s="3"/>
      <c r="N936" s="3"/>
    </row>
    <row r="937" spans="11:14" ht="15.75" customHeight="1" x14ac:dyDescent="0.25">
      <c r="K937" s="3"/>
      <c r="L937" s="3"/>
      <c r="M937" s="3"/>
      <c r="N937" s="3"/>
    </row>
    <row r="938" spans="11:14" ht="15.75" customHeight="1" x14ac:dyDescent="0.25">
      <c r="K938" s="3"/>
      <c r="L938" s="3"/>
      <c r="M938" s="3"/>
      <c r="N938" s="3"/>
    </row>
    <row r="939" spans="11:14" ht="15.75" customHeight="1" x14ac:dyDescent="0.25">
      <c r="K939" s="3"/>
      <c r="L939" s="3"/>
      <c r="M939" s="3"/>
      <c r="N939" s="3"/>
    </row>
    <row r="940" spans="11:14" ht="15.75" customHeight="1" x14ac:dyDescent="0.25">
      <c r="K940" s="3"/>
      <c r="L940" s="3"/>
      <c r="M940" s="3"/>
      <c r="N940" s="3"/>
    </row>
    <row r="941" spans="11:14" ht="15.75" customHeight="1" x14ac:dyDescent="0.25">
      <c r="K941" s="3"/>
      <c r="L941" s="3"/>
      <c r="M941" s="3"/>
      <c r="N941" s="3"/>
    </row>
    <row r="942" spans="11:14" ht="15.75" customHeight="1" x14ac:dyDescent="0.25">
      <c r="K942" s="3"/>
      <c r="L942" s="3"/>
      <c r="M942" s="3"/>
      <c r="N942" s="3"/>
    </row>
    <row r="943" spans="11:14" ht="15.75" customHeight="1" x14ac:dyDescent="0.25">
      <c r="K943" s="3"/>
      <c r="L943" s="3"/>
      <c r="M943" s="3"/>
      <c r="N943" s="3"/>
    </row>
    <row r="944" spans="11:14" ht="15.75" customHeight="1" x14ac:dyDescent="0.25">
      <c r="K944" s="3"/>
      <c r="L944" s="3"/>
      <c r="M944" s="3"/>
      <c r="N944" s="3"/>
    </row>
    <row r="945" spans="11:14" ht="15.75" customHeight="1" x14ac:dyDescent="0.25">
      <c r="K945" s="3"/>
      <c r="L945" s="3"/>
      <c r="M945" s="3"/>
      <c r="N945" s="3"/>
    </row>
    <row r="946" spans="11:14" ht="15.75" customHeight="1" x14ac:dyDescent="0.25">
      <c r="K946" s="3"/>
      <c r="L946" s="3"/>
      <c r="M946" s="3"/>
      <c r="N946" s="3"/>
    </row>
    <row r="947" spans="11:14" ht="15.75" customHeight="1" x14ac:dyDescent="0.25">
      <c r="K947" s="3"/>
      <c r="L947" s="3"/>
      <c r="M947" s="3"/>
      <c r="N947" s="3"/>
    </row>
    <row r="948" spans="11:14" ht="15.75" customHeight="1" x14ac:dyDescent="0.25">
      <c r="K948" s="3"/>
      <c r="L948" s="3"/>
      <c r="M948" s="3"/>
      <c r="N948" s="3"/>
    </row>
    <row r="949" spans="11:14" ht="15.75" customHeight="1" x14ac:dyDescent="0.25">
      <c r="K949" s="3"/>
      <c r="L949" s="3"/>
      <c r="M949" s="3"/>
      <c r="N949" s="3"/>
    </row>
    <row r="950" spans="11:14" ht="15.75" customHeight="1" x14ac:dyDescent="0.25">
      <c r="K950" s="3"/>
      <c r="L950" s="3"/>
      <c r="M950" s="3"/>
      <c r="N950" s="3"/>
    </row>
    <row r="951" spans="11:14" ht="15.75" customHeight="1" x14ac:dyDescent="0.25">
      <c r="K951" s="3"/>
      <c r="L951" s="3"/>
      <c r="M951" s="3"/>
      <c r="N951" s="3"/>
    </row>
    <row r="952" spans="11:14" ht="15.75" customHeight="1" x14ac:dyDescent="0.25">
      <c r="K952" s="3"/>
      <c r="L952" s="3"/>
      <c r="M952" s="3"/>
      <c r="N952" s="3"/>
    </row>
    <row r="953" spans="11:14" ht="15.75" customHeight="1" x14ac:dyDescent="0.25">
      <c r="K953" s="3"/>
      <c r="L953" s="3"/>
      <c r="M953" s="3"/>
      <c r="N953" s="3"/>
    </row>
    <row r="954" spans="11:14" ht="15.75" customHeight="1" x14ac:dyDescent="0.25">
      <c r="K954" s="3"/>
      <c r="L954" s="3"/>
      <c r="M954" s="3"/>
      <c r="N954" s="3"/>
    </row>
    <row r="955" spans="11:14" ht="15.75" customHeight="1" x14ac:dyDescent="0.25">
      <c r="K955" s="3"/>
      <c r="L955" s="3"/>
      <c r="M955" s="3"/>
      <c r="N955" s="3"/>
    </row>
    <row r="956" spans="11:14" ht="15.75" customHeight="1" x14ac:dyDescent="0.25">
      <c r="K956" s="3"/>
      <c r="L956" s="3"/>
      <c r="M956" s="3"/>
      <c r="N956" s="3"/>
    </row>
    <row r="957" spans="11:14" ht="15.75" customHeight="1" x14ac:dyDescent="0.25">
      <c r="K957" s="3"/>
      <c r="L957" s="3"/>
      <c r="M957" s="3"/>
      <c r="N957" s="3"/>
    </row>
    <row r="958" spans="11:14" ht="15.75" customHeight="1" x14ac:dyDescent="0.25">
      <c r="K958" s="3"/>
      <c r="L958" s="3"/>
      <c r="M958" s="3"/>
      <c r="N958" s="3"/>
    </row>
    <row r="959" spans="11:14" ht="15.75" customHeight="1" x14ac:dyDescent="0.25">
      <c r="K959" s="3"/>
      <c r="L959" s="3"/>
      <c r="M959" s="3"/>
      <c r="N959" s="3"/>
    </row>
    <row r="960" spans="11:14" ht="15.75" customHeight="1" x14ac:dyDescent="0.25">
      <c r="K960" s="3"/>
      <c r="L960" s="3"/>
      <c r="M960" s="3"/>
      <c r="N960" s="3"/>
    </row>
    <row r="961" spans="11:14" ht="15.75" customHeight="1" x14ac:dyDescent="0.25">
      <c r="K961" s="3"/>
      <c r="L961" s="3"/>
      <c r="M961" s="3"/>
      <c r="N961" s="3"/>
    </row>
    <row r="962" spans="11:14" ht="15.75" customHeight="1" x14ac:dyDescent="0.25">
      <c r="K962" s="3"/>
      <c r="L962" s="3"/>
      <c r="M962" s="3"/>
      <c r="N962" s="3"/>
    </row>
    <row r="963" spans="11:14" ht="15.75" customHeight="1" x14ac:dyDescent="0.25">
      <c r="K963" s="3"/>
      <c r="L963" s="3"/>
      <c r="M963" s="3"/>
      <c r="N963" s="3"/>
    </row>
    <row r="964" spans="11:14" ht="15.75" customHeight="1" x14ac:dyDescent="0.25">
      <c r="K964" s="3"/>
      <c r="L964" s="3"/>
      <c r="M964" s="3"/>
      <c r="N964" s="3"/>
    </row>
    <row r="965" spans="11:14" ht="15.75" customHeight="1" x14ac:dyDescent="0.25">
      <c r="K965" s="3"/>
      <c r="L965" s="3"/>
      <c r="M965" s="3"/>
      <c r="N965" s="3"/>
    </row>
    <row r="966" spans="11:14" ht="15.75" customHeight="1" x14ac:dyDescent="0.25">
      <c r="K966" s="3"/>
      <c r="L966" s="3"/>
      <c r="M966" s="3"/>
      <c r="N966" s="3"/>
    </row>
    <row r="967" spans="11:14" ht="15.75" customHeight="1" x14ac:dyDescent="0.25">
      <c r="K967" s="3"/>
      <c r="L967" s="3"/>
      <c r="M967" s="3"/>
      <c r="N967" s="3"/>
    </row>
    <row r="968" spans="11:14" ht="15.75" customHeight="1" x14ac:dyDescent="0.25">
      <c r="K968" s="3"/>
      <c r="L968" s="3"/>
      <c r="M968" s="3"/>
      <c r="N968" s="3"/>
    </row>
    <row r="969" spans="11:14" ht="15.75" customHeight="1" x14ac:dyDescent="0.25">
      <c r="K969" s="3"/>
      <c r="L969" s="3"/>
      <c r="M969" s="3"/>
      <c r="N969" s="3"/>
    </row>
    <row r="970" spans="11:14" ht="15.75" customHeight="1" x14ac:dyDescent="0.25">
      <c r="K970" s="3"/>
      <c r="L970" s="3"/>
      <c r="M970" s="3"/>
      <c r="N970" s="3"/>
    </row>
    <row r="971" spans="11:14" ht="15.75" customHeight="1" x14ac:dyDescent="0.25">
      <c r="K971" s="3"/>
      <c r="L971" s="3"/>
      <c r="M971" s="3"/>
      <c r="N971" s="3"/>
    </row>
    <row r="972" spans="11:14" ht="15.75" customHeight="1" x14ac:dyDescent="0.25">
      <c r="K972" s="3"/>
      <c r="L972" s="3"/>
      <c r="M972" s="3"/>
      <c r="N972" s="3"/>
    </row>
    <row r="973" spans="11:14" ht="15.75" customHeight="1" x14ac:dyDescent="0.25">
      <c r="K973" s="3"/>
      <c r="L973" s="3"/>
      <c r="M973" s="3"/>
      <c r="N973" s="3"/>
    </row>
    <row r="974" spans="11:14" ht="15.75" customHeight="1" x14ac:dyDescent="0.25">
      <c r="K974" s="3"/>
      <c r="L974" s="3"/>
      <c r="M974" s="3"/>
      <c r="N974" s="3"/>
    </row>
    <row r="975" spans="11:14" ht="15.75" customHeight="1" x14ac:dyDescent="0.25">
      <c r="K975" s="3"/>
      <c r="L975" s="3"/>
      <c r="M975" s="3"/>
      <c r="N975" s="3"/>
    </row>
    <row r="976" spans="11:14" ht="15.75" customHeight="1" x14ac:dyDescent="0.25">
      <c r="K976" s="3"/>
      <c r="L976" s="3"/>
      <c r="M976" s="3"/>
      <c r="N976" s="3"/>
    </row>
    <row r="977" spans="11:14" ht="15.75" customHeight="1" x14ac:dyDescent="0.25">
      <c r="K977" s="3"/>
      <c r="L977" s="3"/>
      <c r="M977" s="3"/>
      <c r="N977" s="3"/>
    </row>
    <row r="978" spans="11:14" ht="15.75" customHeight="1" x14ac:dyDescent="0.25">
      <c r="K978" s="3"/>
      <c r="L978" s="3"/>
      <c r="M978" s="3"/>
      <c r="N978" s="3"/>
    </row>
    <row r="979" spans="11:14" ht="15.75" customHeight="1" x14ac:dyDescent="0.25">
      <c r="K979" s="3"/>
      <c r="L979" s="3"/>
      <c r="M979" s="3"/>
      <c r="N979" s="3"/>
    </row>
    <row r="980" spans="11:14" ht="15.75" customHeight="1" x14ac:dyDescent="0.25">
      <c r="K980" s="3"/>
      <c r="L980" s="3"/>
      <c r="M980" s="3"/>
      <c r="N980" s="3"/>
    </row>
    <row r="981" spans="11:14" ht="15.75" customHeight="1" x14ac:dyDescent="0.25">
      <c r="K981" s="3"/>
      <c r="L981" s="3"/>
      <c r="M981" s="3"/>
      <c r="N981" s="3"/>
    </row>
    <row r="982" spans="11:14" ht="15.75" customHeight="1" x14ac:dyDescent="0.25">
      <c r="K982" s="3"/>
      <c r="L982" s="3"/>
      <c r="M982" s="3"/>
      <c r="N982" s="3"/>
    </row>
    <row r="983" spans="11:14" ht="15.75" customHeight="1" x14ac:dyDescent="0.25">
      <c r="K983" s="3"/>
      <c r="L983" s="3"/>
      <c r="M983" s="3"/>
      <c r="N983" s="3"/>
    </row>
    <row r="984" spans="11:14" ht="15.75" customHeight="1" x14ac:dyDescent="0.25">
      <c r="K984" s="3"/>
      <c r="L984" s="3"/>
      <c r="M984" s="3"/>
      <c r="N984" s="3"/>
    </row>
    <row r="985" spans="11:14" ht="15.75" customHeight="1" x14ac:dyDescent="0.25">
      <c r="K985" s="3"/>
      <c r="L985" s="3"/>
      <c r="M985" s="3"/>
      <c r="N985" s="3"/>
    </row>
    <row r="986" spans="11:14" ht="15.75" customHeight="1" x14ac:dyDescent="0.25">
      <c r="K986" s="3"/>
      <c r="L986" s="3"/>
      <c r="M986" s="3"/>
      <c r="N986" s="3"/>
    </row>
    <row r="987" spans="11:14" ht="15.75" customHeight="1" x14ac:dyDescent="0.25">
      <c r="K987" s="3"/>
      <c r="L987" s="3"/>
      <c r="M987" s="3"/>
      <c r="N987" s="3"/>
    </row>
    <row r="988" spans="11:14" ht="15.75" customHeight="1" x14ac:dyDescent="0.25">
      <c r="K988" s="3"/>
      <c r="L988" s="3"/>
      <c r="M988" s="3"/>
      <c r="N988" s="3"/>
    </row>
    <row r="989" spans="11:14" ht="15.75" customHeight="1" x14ac:dyDescent="0.25">
      <c r="K989" s="3"/>
      <c r="L989" s="3"/>
      <c r="M989" s="3"/>
      <c r="N989" s="3"/>
    </row>
    <row r="990" spans="11:14" ht="15.75" customHeight="1" x14ac:dyDescent="0.25">
      <c r="K990" s="3"/>
      <c r="L990" s="3"/>
      <c r="M990" s="3"/>
      <c r="N990" s="3"/>
    </row>
    <row r="991" spans="11:14" ht="15.75" customHeight="1" x14ac:dyDescent="0.25">
      <c r="K991" s="3"/>
      <c r="L991" s="3"/>
      <c r="M991" s="3"/>
      <c r="N991" s="3"/>
    </row>
    <row r="992" spans="11:14" ht="15.75" customHeight="1" x14ac:dyDescent="0.25">
      <c r="K992" s="3"/>
      <c r="L992" s="3"/>
      <c r="M992" s="3"/>
      <c r="N992" s="3"/>
    </row>
    <row r="993" spans="11:14" ht="15.75" customHeight="1" x14ac:dyDescent="0.25">
      <c r="K993" s="3"/>
      <c r="L993" s="3"/>
      <c r="M993" s="3"/>
      <c r="N993" s="3"/>
    </row>
    <row r="994" spans="11:14" ht="15.75" customHeight="1" x14ac:dyDescent="0.25">
      <c r="K994" s="3"/>
      <c r="L994" s="3"/>
      <c r="M994" s="3"/>
      <c r="N994" s="3"/>
    </row>
    <row r="995" spans="11:14" ht="15.75" customHeight="1" x14ac:dyDescent="0.25">
      <c r="K995" s="3"/>
      <c r="L995" s="3"/>
      <c r="M995" s="3"/>
      <c r="N995" s="3"/>
    </row>
    <row r="996" spans="11:14" ht="15.75" customHeight="1" x14ac:dyDescent="0.25">
      <c r="K996" s="3"/>
      <c r="L996" s="3"/>
      <c r="M996" s="3"/>
      <c r="N996" s="3"/>
    </row>
    <row r="997" spans="11:14" ht="15.75" customHeight="1" x14ac:dyDescent="0.25">
      <c r="K997" s="3"/>
      <c r="L997" s="3"/>
      <c r="M997" s="3"/>
      <c r="N997" s="3"/>
    </row>
    <row r="998" spans="11:14" ht="15.75" customHeight="1" x14ac:dyDescent="0.25">
      <c r="K998" s="3"/>
      <c r="L998" s="3"/>
      <c r="M998" s="3"/>
      <c r="N998" s="3"/>
    </row>
    <row r="999" spans="11:14" ht="15.75" customHeight="1" x14ac:dyDescent="0.25">
      <c r="K999" s="3"/>
      <c r="L999" s="3"/>
      <c r="M999" s="3"/>
      <c r="N999" s="3"/>
    </row>
    <row r="1000" spans="11:14" ht="15.75" customHeight="1" x14ac:dyDescent="0.25">
      <c r="K1000" s="3"/>
      <c r="L1000" s="3"/>
      <c r="M1000" s="3"/>
      <c r="N1000" s="3"/>
    </row>
    <row r="1001" spans="11:14" ht="15.75" customHeight="1" x14ac:dyDescent="0.25">
      <c r="K1001" s="3"/>
      <c r="L1001" s="3"/>
      <c r="M1001" s="3"/>
      <c r="N1001" s="3"/>
    </row>
    <row r="1002" spans="11:14" ht="15.75" customHeight="1" x14ac:dyDescent="0.25">
      <c r="K1002" s="3"/>
      <c r="L1002" s="3"/>
      <c r="M1002" s="3"/>
      <c r="N1002" s="3"/>
    </row>
    <row r="1003" spans="11:14" ht="15.75" customHeight="1" x14ac:dyDescent="0.25">
      <c r="K1003" s="3"/>
      <c r="L1003" s="3"/>
      <c r="M1003" s="3"/>
      <c r="N1003" s="3"/>
    </row>
    <row r="1004" spans="11:14" ht="15.75" customHeight="1" x14ac:dyDescent="0.25">
      <c r="K1004" s="3"/>
      <c r="L1004" s="3"/>
      <c r="M1004" s="3"/>
      <c r="N1004" s="3"/>
    </row>
    <row r="1005" spans="11:14" ht="15.75" customHeight="1" x14ac:dyDescent="0.25">
      <c r="K1005" s="3"/>
      <c r="L1005" s="3"/>
      <c r="M1005" s="3"/>
      <c r="N1005" s="3"/>
    </row>
    <row r="1006" spans="11:14" ht="15.75" customHeight="1" x14ac:dyDescent="0.25">
      <c r="K1006" s="3"/>
      <c r="L1006" s="3"/>
      <c r="M1006" s="3"/>
      <c r="N1006" s="3"/>
    </row>
    <row r="1007" spans="11:14" ht="15.75" customHeight="1" x14ac:dyDescent="0.25">
      <c r="K1007" s="3"/>
      <c r="L1007" s="3"/>
      <c r="M1007" s="3"/>
      <c r="N1007" s="3"/>
    </row>
    <row r="1008" spans="11:14" ht="15.75" customHeight="1" x14ac:dyDescent="0.25">
      <c r="K1008" s="3"/>
      <c r="L1008" s="3"/>
      <c r="M1008" s="3"/>
      <c r="N1008" s="3"/>
    </row>
    <row r="1009" spans="11:14" ht="15.75" customHeight="1" x14ac:dyDescent="0.25">
      <c r="K1009" s="3"/>
      <c r="L1009" s="3"/>
      <c r="M1009" s="3"/>
      <c r="N1009" s="3"/>
    </row>
    <row r="1010" spans="11:14" ht="15.75" customHeight="1" x14ac:dyDescent="0.25">
      <c r="K1010" s="3"/>
      <c r="L1010" s="3"/>
      <c r="M1010" s="3"/>
      <c r="N1010" s="3"/>
    </row>
    <row r="1011" spans="11:14" ht="15.75" customHeight="1" x14ac:dyDescent="0.25">
      <c r="K1011" s="3"/>
      <c r="L1011" s="3"/>
      <c r="M1011" s="3"/>
      <c r="N1011" s="3"/>
    </row>
    <row r="1012" spans="11:14" ht="15.75" customHeight="1" x14ac:dyDescent="0.25">
      <c r="K1012" s="3"/>
      <c r="L1012" s="3"/>
      <c r="M1012" s="3"/>
      <c r="N1012" s="3"/>
    </row>
    <row r="1013" spans="11:14" ht="15.75" customHeight="1" x14ac:dyDescent="0.25">
      <c r="M1013" s="3"/>
      <c r="N1013" s="3"/>
    </row>
  </sheetData>
  <mergeCells count="36">
    <mergeCell ref="C167:E167"/>
    <mergeCell ref="C162:E162"/>
    <mergeCell ref="C142:E142"/>
    <mergeCell ref="C137:E137"/>
    <mergeCell ref="C132:E132"/>
    <mergeCell ref="C194:E194"/>
    <mergeCell ref="C189:E189"/>
    <mergeCell ref="C183:E183"/>
    <mergeCell ref="C178:E178"/>
    <mergeCell ref="C173:E173"/>
    <mergeCell ref="C224:E224"/>
    <mergeCell ref="C220:E220"/>
    <mergeCell ref="C215:E215"/>
    <mergeCell ref="C210:E210"/>
    <mergeCell ref="C205:E205"/>
    <mergeCell ref="C249:E249"/>
    <mergeCell ref="C244:E244"/>
    <mergeCell ref="C239:E239"/>
    <mergeCell ref="C234:E234"/>
    <mergeCell ref="C229:E229"/>
    <mergeCell ref="C292:E292"/>
    <mergeCell ref="C272:E272"/>
    <mergeCell ref="C267:E267"/>
    <mergeCell ref="C261:E261"/>
    <mergeCell ref="C254:E254"/>
    <mergeCell ref="C9:E9"/>
    <mergeCell ref="C28:E28"/>
    <mergeCell ref="A1:E1"/>
    <mergeCell ref="C32:E32"/>
    <mergeCell ref="C46:E46"/>
    <mergeCell ref="C38:E38"/>
    <mergeCell ref="C50:E50"/>
    <mergeCell ref="C78:E78"/>
    <mergeCell ref="C60:E60"/>
    <mergeCell ref="C55:E55"/>
    <mergeCell ref="C113:E113"/>
  </mergeCells>
  <pageMargins left="0.2" right="0.2" top="0.25" bottom="0.25" header="0" footer="0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4032-B850-4968-91F0-5779385612A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Budget Draft</vt:lpstr>
      <vt:lpstr>Sheet1</vt:lpstr>
      <vt:lpstr>'2022 Budget Draft'!Print_Area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Chavarria</dc:creator>
  <cp:keywords/>
  <dc:description/>
  <cp:lastModifiedBy>Becca Morris</cp:lastModifiedBy>
  <cp:revision/>
  <dcterms:created xsi:type="dcterms:W3CDTF">2019-11-12T19:54:39Z</dcterms:created>
  <dcterms:modified xsi:type="dcterms:W3CDTF">2021-11-30T20:02:29Z</dcterms:modified>
  <cp:category/>
  <cp:contentStatus/>
</cp:coreProperties>
</file>