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9416" windowHeight="8160" activeTab="0"/>
  </bookViews>
  <sheets>
    <sheet name="FY20-21 Projection" sheetId="1" r:id="rId1"/>
    <sheet name="FY20-21 Donors Projection" sheetId="2" r:id="rId2"/>
  </sheets>
  <definedNames>
    <definedName name="_xlnm.Print_Area" localSheetId="1">'FY20-21 Donors Projection'!$A$1:$N$52</definedName>
    <definedName name="_xlnm.Print_Titles" localSheetId="1">'FY20-21 Donors Projection'!$A:$A,'FY20-21 Donors Projection'!$1:$4</definedName>
    <definedName name="_xlnm.Print_Titles" localSheetId="0">'FY20-21 Projection'!$A:$A,'FY20-21 Projection'!$1:$5</definedName>
  </definedNames>
  <calcPr fullCalcOnLoad="1"/>
</workbook>
</file>

<file path=xl/sharedStrings.xml><?xml version="1.0" encoding="utf-8"?>
<sst xmlns="http://schemas.openxmlformats.org/spreadsheetml/2006/main" count="142" uniqueCount="124">
  <si>
    <t>Cash Balance - Beginning of Month</t>
  </si>
  <si>
    <t>Cash Surplus (Deficit)</t>
  </si>
  <si>
    <t>Total Operating Expenditures</t>
  </si>
  <si>
    <t>YFC/USA</t>
  </si>
  <si>
    <t>YFC/USA - Participation Fee</t>
  </si>
  <si>
    <t>YFC/USA - Liability Ins</t>
  </si>
  <si>
    <t>YFC/USA - Workers Comp Ins.</t>
  </si>
  <si>
    <t>YFC/USA - Web Services</t>
  </si>
  <si>
    <t>YFC/USA - Vehicle Insurance</t>
  </si>
  <si>
    <t>Vehicle Maintenance</t>
  </si>
  <si>
    <t>Telephone</t>
  </si>
  <si>
    <t>Taxes</t>
  </si>
  <si>
    <t>Printing</t>
  </si>
  <si>
    <t>Postage</t>
  </si>
  <si>
    <t>Payroll Taxes</t>
  </si>
  <si>
    <t>Office Expense</t>
  </si>
  <si>
    <t>Credit Card Charges</t>
  </si>
  <si>
    <t>Accounting</t>
  </si>
  <si>
    <t xml:space="preserve">   Parent/Teen Life</t>
  </si>
  <si>
    <t>Ministry Expenses:</t>
  </si>
  <si>
    <t>J. Shicks</t>
  </si>
  <si>
    <t>E. Justian</t>
  </si>
  <si>
    <t>M. Sheridan</t>
  </si>
  <si>
    <t xml:space="preserve">  Parent Life Director</t>
  </si>
  <si>
    <t xml:space="preserve">  Executive Director</t>
  </si>
  <si>
    <t xml:space="preserve">Salaries: </t>
  </si>
  <si>
    <t>Expenditures:</t>
  </si>
  <si>
    <t xml:space="preserve">  Total Contributions</t>
  </si>
  <si>
    <t>Interest Income</t>
  </si>
  <si>
    <t>Speer Foundation</t>
  </si>
  <si>
    <t>Memorial Foundation</t>
  </si>
  <si>
    <t>EBS Foundation</t>
  </si>
  <si>
    <t>YFC Golf Tournament (net)</t>
  </si>
  <si>
    <t>General</t>
  </si>
  <si>
    <t>Contributions:</t>
  </si>
  <si>
    <t>Jun</t>
  </si>
  <si>
    <t>May</t>
  </si>
  <si>
    <t>Apr</t>
  </si>
  <si>
    <t>Mar</t>
  </si>
  <si>
    <t>Feb</t>
  </si>
  <si>
    <t>Jan</t>
  </si>
  <si>
    <t>Dec</t>
  </si>
  <si>
    <t>Nov</t>
  </si>
  <si>
    <t>Oct</t>
  </si>
  <si>
    <t>Sep</t>
  </si>
  <si>
    <t>Aug</t>
  </si>
  <si>
    <t>Jul</t>
  </si>
  <si>
    <t>Totals</t>
  </si>
  <si>
    <t>NASHVILLE YOUTH FOR CHRIST</t>
  </si>
  <si>
    <t xml:space="preserve">   Summer Camp Scholarships</t>
  </si>
  <si>
    <t xml:space="preserve">  JJM Director</t>
  </si>
  <si>
    <t>Fed</t>
  </si>
  <si>
    <t xml:space="preserve">Apr </t>
  </si>
  <si>
    <t>Individual Donors:</t>
  </si>
  <si>
    <t>Adcock, R.</t>
  </si>
  <si>
    <t>Bruning, B.</t>
  </si>
  <si>
    <t>Forest Hills Baptist</t>
  </si>
  <si>
    <t>Harms, K.</t>
  </si>
  <si>
    <t>Schrecker, E.</t>
  </si>
  <si>
    <t>Sheridan, M.</t>
  </si>
  <si>
    <t>Sneed, G.</t>
  </si>
  <si>
    <t>Stanley, C.</t>
  </si>
  <si>
    <t>Williams, P.</t>
  </si>
  <si>
    <t>Woodbury, V.</t>
  </si>
  <si>
    <t>Miscellaneous</t>
  </si>
  <si>
    <t>Total Individual Contributions</t>
  </si>
  <si>
    <t>Other:</t>
  </si>
  <si>
    <t>Interest</t>
  </si>
  <si>
    <t xml:space="preserve"> Memorial Foundation</t>
  </si>
  <si>
    <t xml:space="preserve"> Speer Foundation</t>
  </si>
  <si>
    <t>Golf Tournament (net)</t>
  </si>
  <si>
    <t>Brown, S.</t>
  </si>
  <si>
    <t>Foreman, J.</t>
  </si>
  <si>
    <t>C. Haygood</t>
  </si>
  <si>
    <t xml:space="preserve">   Travel &amp; Training</t>
  </si>
  <si>
    <t>Sneed, Todd</t>
  </si>
  <si>
    <t>Donations / Memorial Scholarships</t>
  </si>
  <si>
    <t>Kain, L.</t>
  </si>
  <si>
    <t>Emswiler, C.</t>
  </si>
  <si>
    <t xml:space="preserve">  Ministry Development Director</t>
  </si>
  <si>
    <t xml:space="preserve">  Parent Life / Campus Life Director</t>
  </si>
  <si>
    <t>D. Jibi</t>
  </si>
  <si>
    <t xml:space="preserve">  City Life / JJM Director</t>
  </si>
  <si>
    <t>A. Beique</t>
  </si>
  <si>
    <t xml:space="preserve">  City Life</t>
  </si>
  <si>
    <t xml:space="preserve">  Campus Life  </t>
  </si>
  <si>
    <t xml:space="preserve">  Juvenile Justice</t>
  </si>
  <si>
    <t>Herndon, K.</t>
  </si>
  <si>
    <t>Thigpen, P.</t>
  </si>
  <si>
    <t>Ullery, J.</t>
  </si>
  <si>
    <t>Andrew, S.</t>
  </si>
  <si>
    <t>Ogle, R.</t>
  </si>
  <si>
    <t>Cash Balance - Available for Operations</t>
  </si>
  <si>
    <t>Amazon Smile</t>
  </si>
  <si>
    <t>Baker, G.</t>
  </si>
  <si>
    <t xml:space="preserve">  Scholarships Awarded</t>
  </si>
  <si>
    <t xml:space="preserve">  Income Earned</t>
  </si>
  <si>
    <t>Balance in Bumpus Scholarship Fund</t>
  </si>
  <si>
    <t>Sam Bumpus Scholarship  - Pershing Fund:</t>
  </si>
  <si>
    <t>Sheffer, J.</t>
  </si>
  <si>
    <t>OTE Donations</t>
  </si>
  <si>
    <t>Add'l Independent Contractors- Campus Life &amp; JJM</t>
  </si>
  <si>
    <t>Berry, D.</t>
  </si>
  <si>
    <t>Anderson, P.</t>
  </si>
  <si>
    <t>Sheridan, J.</t>
  </si>
  <si>
    <t>Projection</t>
  </si>
  <si>
    <t>Fiscal Year 2020-2021</t>
  </si>
  <si>
    <t>FY20-21</t>
  </si>
  <si>
    <t>PROJECTED</t>
  </si>
  <si>
    <t>Health Insurance Premium</t>
  </si>
  <si>
    <t xml:space="preserve"> Balance as of 06-30-2020</t>
  </si>
  <si>
    <t>PROJECTION</t>
  </si>
  <si>
    <t>NASHVILLE YOUTH FOR CHRIST FY 20-21 DONORS</t>
  </si>
  <si>
    <t>All Souls Church of Nashville</t>
  </si>
  <si>
    <t>Spring Event Donations</t>
  </si>
  <si>
    <t>Total Contributions</t>
  </si>
  <si>
    <t xml:space="preserve">  Revenue</t>
  </si>
  <si>
    <t xml:space="preserve">   Expenditures</t>
  </si>
  <si>
    <t>Over the Edge Event:</t>
  </si>
  <si>
    <t xml:space="preserve">    Revenue</t>
  </si>
  <si>
    <t xml:space="preserve">    Expenditures</t>
  </si>
  <si>
    <t>Transfer from Sam Bumpus Scholarship Fund</t>
  </si>
  <si>
    <t>Website Redesign / Annual Fee</t>
  </si>
  <si>
    <t>Spring Event: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</si>
</sst>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1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41" fontId="0" fillId="0" borderId="0" xfId="0" applyNumberFormat="1" applyAlignment="1">
      <alignment/>
    </xf>
    <xf numFmtId="41" fontId="0" fillId="0" borderId="0" xfId="0" applyNumberFormat="1" applyAlignment="1">
      <alignment horizontal="center"/>
    </xf>
    <xf numFmtId="41" fontId="0" fillId="0" borderId="10" xfId="0" applyNumberFormat="1" applyBorder="1" applyAlignment="1">
      <alignment/>
    </xf>
    <xf numFmtId="41" fontId="2" fillId="0" borderId="11" xfId="0" applyNumberFormat="1" applyFont="1" applyBorder="1" applyAlignment="1">
      <alignment/>
    </xf>
    <xf numFmtId="41" fontId="0" fillId="0" borderId="12" xfId="0" applyNumberFormat="1" applyFont="1" applyBorder="1" applyAlignment="1">
      <alignment/>
    </xf>
    <xf numFmtId="41" fontId="0" fillId="0" borderId="13" xfId="0" applyNumberFormat="1" applyBorder="1" applyAlignment="1">
      <alignment/>
    </xf>
    <xf numFmtId="41" fontId="2" fillId="0" borderId="14" xfId="0" applyNumberFormat="1" applyFont="1" applyBorder="1" applyAlignment="1">
      <alignment horizontal="center"/>
    </xf>
    <xf numFmtId="41" fontId="2" fillId="0" borderId="10" xfId="0" applyNumberFormat="1" applyFont="1" applyBorder="1" applyAlignment="1">
      <alignment horizontal="center"/>
    </xf>
    <xf numFmtId="41" fontId="2" fillId="0" borderId="15" xfId="0" applyNumberFormat="1" applyFont="1" applyBorder="1" applyAlignment="1">
      <alignment horizontal="center"/>
    </xf>
    <xf numFmtId="41" fontId="0" fillId="0" borderId="16" xfId="0" applyNumberFormat="1" applyBorder="1" applyAlignment="1">
      <alignment/>
    </xf>
    <xf numFmtId="41" fontId="0" fillId="0" borderId="12" xfId="0" applyNumberFormat="1" applyBorder="1" applyAlignment="1">
      <alignment/>
    </xf>
    <xf numFmtId="41" fontId="0" fillId="0" borderId="14" xfId="0" applyNumberFormat="1" applyBorder="1" applyAlignment="1">
      <alignment/>
    </xf>
    <xf numFmtId="41" fontId="0" fillId="0" borderId="15" xfId="0" applyNumberFormat="1" applyBorder="1" applyAlignment="1">
      <alignment/>
    </xf>
    <xf numFmtId="41" fontId="0" fillId="0" borderId="0" xfId="0" applyNumberFormat="1" applyAlignment="1">
      <alignment vertical="justify"/>
    </xf>
    <xf numFmtId="41" fontId="2" fillId="0" borderId="17" xfId="0" applyNumberFormat="1" applyFont="1" applyBorder="1" applyAlignment="1">
      <alignment vertical="justify"/>
    </xf>
    <xf numFmtId="41" fontId="2" fillId="0" borderId="18" xfId="0" applyNumberFormat="1" applyFont="1" applyBorder="1" applyAlignment="1">
      <alignment horizontal="center" vertical="justify"/>
    </xf>
    <xf numFmtId="41" fontId="2" fillId="0" borderId="19" xfId="0" applyNumberFormat="1" applyFont="1" applyBorder="1" applyAlignment="1">
      <alignment horizontal="center" vertical="justify"/>
    </xf>
    <xf numFmtId="41" fontId="0" fillId="0" borderId="16" xfId="0" applyNumberFormat="1" applyFont="1" applyBorder="1" applyAlignment="1">
      <alignment horizontal="center"/>
    </xf>
    <xf numFmtId="41" fontId="0" fillId="0" borderId="12" xfId="0" applyNumberFormat="1" applyFont="1" applyBorder="1" applyAlignment="1">
      <alignment horizontal="center"/>
    </xf>
    <xf numFmtId="41" fontId="0" fillId="0" borderId="14" xfId="0" applyNumberFormat="1" applyFont="1" applyBorder="1" applyAlignment="1">
      <alignment horizontal="center"/>
    </xf>
    <xf numFmtId="41" fontId="0" fillId="0" borderId="10" xfId="0" applyNumberFormat="1" applyFont="1" applyBorder="1" applyAlignment="1">
      <alignment horizontal="center"/>
    </xf>
    <xf numFmtId="41" fontId="2" fillId="0" borderId="20" xfId="0" applyNumberFormat="1" applyFont="1" applyBorder="1" applyAlignment="1">
      <alignment horizontal="center"/>
    </xf>
    <xf numFmtId="41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2" fontId="2" fillId="0" borderId="20" xfId="0" applyNumberFormat="1" applyFont="1" applyFill="1" applyBorder="1" applyAlignment="1">
      <alignment horizontal="center"/>
    </xf>
    <xf numFmtId="41" fontId="2" fillId="0" borderId="20" xfId="0" applyNumberFormat="1" applyFont="1" applyFill="1" applyBorder="1" applyAlignment="1">
      <alignment horizontal="center"/>
    </xf>
    <xf numFmtId="41" fontId="2" fillId="0" borderId="21" xfId="0" applyNumberFormat="1" applyFont="1" applyFill="1" applyBorder="1" applyAlignment="1">
      <alignment horizontal="center"/>
    </xf>
    <xf numFmtId="42" fontId="0" fillId="0" borderId="11" xfId="0" applyNumberFormat="1" applyFont="1" applyBorder="1" applyAlignment="1">
      <alignment/>
    </xf>
    <xf numFmtId="42" fontId="0" fillId="0" borderId="10" xfId="0" applyNumberFormat="1" applyFont="1" applyBorder="1" applyAlignment="1">
      <alignment/>
    </xf>
    <xf numFmtId="42" fontId="0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42" fontId="2" fillId="0" borderId="22" xfId="0" applyNumberFormat="1" applyFont="1" applyBorder="1" applyAlignment="1">
      <alignment/>
    </xf>
    <xf numFmtId="0" fontId="0" fillId="0" borderId="0" xfId="0" applyFont="1" applyAlignment="1">
      <alignment/>
    </xf>
    <xf numFmtId="42" fontId="0" fillId="0" borderId="0" xfId="0" applyNumberFormat="1" applyFont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42" fontId="0" fillId="0" borderId="25" xfId="0" applyNumberFormat="1" applyFont="1" applyBorder="1" applyAlignment="1">
      <alignment/>
    </xf>
    <xf numFmtId="42" fontId="0" fillId="0" borderId="26" xfId="0" applyNumberFormat="1" applyFont="1" applyBorder="1" applyAlignment="1">
      <alignment/>
    </xf>
    <xf numFmtId="42" fontId="0" fillId="0" borderId="15" xfId="0" applyNumberFormat="1" applyFont="1" applyBorder="1" applyAlignment="1">
      <alignment/>
    </xf>
    <xf numFmtId="42" fontId="0" fillId="0" borderId="14" xfId="0" applyNumberFormat="1" applyFont="1" applyBorder="1" applyAlignment="1">
      <alignment/>
    </xf>
    <xf numFmtId="42" fontId="0" fillId="0" borderId="13" xfId="0" applyNumberFormat="1" applyFont="1" applyBorder="1" applyAlignment="1">
      <alignment/>
    </xf>
    <xf numFmtId="42" fontId="0" fillId="0" borderId="16" xfId="0" applyNumberFormat="1" applyFont="1" applyBorder="1" applyAlignment="1">
      <alignment/>
    </xf>
    <xf numFmtId="42" fontId="2" fillId="0" borderId="27" xfId="0" applyNumberFormat="1" applyFont="1" applyBorder="1" applyAlignment="1">
      <alignment/>
    </xf>
    <xf numFmtId="42" fontId="2" fillId="0" borderId="28" xfId="0" applyNumberFormat="1" applyFont="1" applyBorder="1" applyAlignment="1">
      <alignment/>
    </xf>
    <xf numFmtId="42" fontId="2" fillId="0" borderId="29" xfId="0" applyNumberFormat="1" applyFont="1" applyBorder="1" applyAlignment="1">
      <alignment/>
    </xf>
    <xf numFmtId="42" fontId="2" fillId="0" borderId="30" xfId="0" applyNumberFormat="1" applyFont="1" applyBorder="1" applyAlignment="1">
      <alignment/>
    </xf>
    <xf numFmtId="42" fontId="2" fillId="0" borderId="31" xfId="0" applyNumberFormat="1" applyFont="1" applyBorder="1" applyAlignment="1">
      <alignment/>
    </xf>
    <xf numFmtId="41" fontId="2" fillId="33" borderId="32" xfId="0" applyNumberFormat="1" applyFont="1" applyFill="1" applyBorder="1" applyAlignment="1">
      <alignment/>
    </xf>
    <xf numFmtId="42" fontId="0" fillId="0" borderId="32" xfId="0" applyNumberFormat="1" applyFont="1" applyBorder="1" applyAlignment="1">
      <alignment/>
    </xf>
    <xf numFmtId="41" fontId="0" fillId="0" borderId="32" xfId="0" applyNumberFormat="1" applyFont="1" applyBorder="1" applyAlignment="1">
      <alignment/>
    </xf>
    <xf numFmtId="41" fontId="0" fillId="0" borderId="33" xfId="0" applyNumberFormat="1" applyFont="1" applyFill="1" applyBorder="1" applyAlignment="1">
      <alignment/>
    </xf>
    <xf numFmtId="41" fontId="0" fillId="0" borderId="33" xfId="0" applyNumberFormat="1" applyFont="1" applyBorder="1" applyAlignment="1">
      <alignment/>
    </xf>
    <xf numFmtId="41" fontId="0" fillId="0" borderId="34" xfId="0" applyNumberFormat="1" applyFont="1" applyBorder="1" applyAlignment="1">
      <alignment/>
    </xf>
    <xf numFmtId="41" fontId="0" fillId="0" borderId="33" xfId="0" applyNumberFormat="1" applyBorder="1" applyAlignment="1">
      <alignment/>
    </xf>
    <xf numFmtId="41" fontId="0" fillId="0" borderId="32" xfId="0" applyNumberFormat="1" applyBorder="1" applyAlignment="1">
      <alignment horizontal="center"/>
    </xf>
    <xf numFmtId="41" fontId="2" fillId="0" borderId="33" xfId="0" applyNumberFormat="1" applyFont="1" applyBorder="1" applyAlignment="1">
      <alignment/>
    </xf>
    <xf numFmtId="41" fontId="2" fillId="0" borderId="33" xfId="0" applyNumberFormat="1" applyFont="1" applyBorder="1" applyAlignment="1">
      <alignment vertical="justify"/>
    </xf>
    <xf numFmtId="41" fontId="0" fillId="0" borderId="33" xfId="0" applyNumberFormat="1" applyBorder="1" applyAlignment="1">
      <alignment horizontal="left"/>
    </xf>
    <xf numFmtId="41" fontId="0" fillId="0" borderId="33" xfId="0" applyNumberFormat="1" applyFont="1" applyBorder="1" applyAlignment="1">
      <alignment horizontal="left"/>
    </xf>
    <xf numFmtId="41" fontId="2" fillId="0" borderId="0" xfId="0" applyNumberFormat="1" applyFont="1" applyAlignment="1">
      <alignment/>
    </xf>
    <xf numFmtId="41" fontId="2" fillId="0" borderId="12" xfId="0" applyNumberFormat="1" applyFont="1" applyBorder="1" applyAlignment="1">
      <alignment/>
    </xf>
    <xf numFmtId="41" fontId="2" fillId="0" borderId="19" xfId="0" applyNumberFormat="1" applyFont="1" applyBorder="1" applyAlignment="1">
      <alignment/>
    </xf>
    <xf numFmtId="41" fontId="2" fillId="0" borderId="18" xfId="0" applyNumberFormat="1" applyFont="1" applyBorder="1" applyAlignment="1">
      <alignment/>
    </xf>
    <xf numFmtId="41" fontId="2" fillId="0" borderId="17" xfId="0" applyNumberFormat="1" applyFont="1" applyBorder="1" applyAlignment="1">
      <alignment/>
    </xf>
    <xf numFmtId="41" fontId="2" fillId="0" borderId="10" xfId="0" applyNumberFormat="1" applyFont="1" applyBorder="1" applyAlignment="1">
      <alignment/>
    </xf>
    <xf numFmtId="41" fontId="0" fillId="0" borderId="23" xfId="0" applyNumberFormat="1" applyBorder="1" applyAlignment="1">
      <alignment/>
    </xf>
    <xf numFmtId="41" fontId="2" fillId="0" borderId="14" xfId="0" applyNumberFormat="1" applyFont="1" applyBorder="1" applyAlignment="1">
      <alignment/>
    </xf>
    <xf numFmtId="41" fontId="2" fillId="0" borderId="16" xfId="0" applyNumberFormat="1" applyFont="1" applyBorder="1" applyAlignment="1">
      <alignment/>
    </xf>
    <xf numFmtId="41" fontId="2" fillId="0" borderId="26" xfId="0" applyNumberFormat="1" applyFont="1" applyBorder="1" applyAlignment="1">
      <alignment/>
    </xf>
    <xf numFmtId="42" fontId="2" fillId="0" borderId="35" xfId="0" applyNumberFormat="1" applyFont="1" applyBorder="1" applyAlignment="1">
      <alignment/>
    </xf>
    <xf numFmtId="41" fontId="2" fillId="0" borderId="25" xfId="0" applyNumberFormat="1" applyFont="1" applyBorder="1" applyAlignment="1">
      <alignment horizontal="center"/>
    </xf>
    <xf numFmtId="41" fontId="2" fillId="0" borderId="32" xfId="0" applyNumberFormat="1" applyFont="1" applyBorder="1" applyAlignment="1">
      <alignment/>
    </xf>
    <xf numFmtId="41" fontId="2" fillId="0" borderId="34" xfId="0" applyNumberFormat="1" applyFont="1" applyBorder="1" applyAlignment="1">
      <alignment/>
    </xf>
    <xf numFmtId="41" fontId="2" fillId="0" borderId="36" xfId="0" applyNumberFormat="1" applyFont="1" applyBorder="1" applyAlignment="1">
      <alignment/>
    </xf>
    <xf numFmtId="41" fontId="0" fillId="0" borderId="37" xfId="0" applyNumberFormat="1" applyBorder="1" applyAlignment="1">
      <alignment horizontal="center"/>
    </xf>
    <xf numFmtId="41" fontId="2" fillId="0" borderId="38" xfId="0" applyNumberFormat="1" applyFont="1" applyBorder="1" applyAlignment="1">
      <alignment/>
    </xf>
    <xf numFmtId="41" fontId="2" fillId="0" borderId="39" xfId="0" applyNumberFormat="1" applyFont="1" applyBorder="1" applyAlignment="1">
      <alignment/>
    </xf>
    <xf numFmtId="41" fontId="0" fillId="0" borderId="0" xfId="0" applyNumberFormat="1" applyBorder="1" applyAlignment="1">
      <alignment/>
    </xf>
    <xf numFmtId="41" fontId="0" fillId="0" borderId="40" xfId="0" applyNumberFormat="1" applyBorder="1" applyAlignment="1">
      <alignment/>
    </xf>
    <xf numFmtId="41" fontId="2" fillId="34" borderId="22" xfId="0" applyNumberFormat="1" applyFont="1" applyFill="1" applyBorder="1" applyAlignment="1">
      <alignment horizontal="center"/>
    </xf>
    <xf numFmtId="41" fontId="2" fillId="0" borderId="37" xfId="0" applyNumberFormat="1" applyFont="1" applyBorder="1" applyAlignment="1">
      <alignment/>
    </xf>
    <xf numFmtId="41" fontId="2" fillId="0" borderId="41" xfId="0" applyNumberFormat="1" applyFont="1" applyBorder="1" applyAlignment="1">
      <alignment horizontal="center"/>
    </xf>
    <xf numFmtId="41" fontId="2" fillId="0" borderId="41" xfId="0" applyNumberFormat="1" applyFont="1" applyBorder="1" applyAlignment="1">
      <alignment/>
    </xf>
    <xf numFmtId="41" fontId="2" fillId="0" borderId="42" xfId="0" applyNumberFormat="1" applyFont="1" applyBorder="1" applyAlignment="1">
      <alignment/>
    </xf>
    <xf numFmtId="41" fontId="2" fillId="0" borderId="33" xfId="0" applyNumberFormat="1" applyFont="1" applyBorder="1" applyAlignment="1">
      <alignment horizontal="right"/>
    </xf>
    <xf numFmtId="41" fontId="0" fillId="0" borderId="43" xfId="0" applyNumberFormat="1" applyBorder="1" applyAlignment="1">
      <alignment/>
    </xf>
    <xf numFmtId="41" fontId="0" fillId="0" borderId="44" xfId="0" applyNumberFormat="1" applyFont="1" applyBorder="1" applyAlignment="1">
      <alignment/>
    </xf>
    <xf numFmtId="41" fontId="0" fillId="0" borderId="30" xfId="0" applyNumberFormat="1" applyBorder="1" applyAlignment="1">
      <alignment/>
    </xf>
    <xf numFmtId="41" fontId="0" fillId="0" borderId="30" xfId="0" applyNumberFormat="1" applyBorder="1" applyAlignment="1">
      <alignment horizontal="center"/>
    </xf>
    <xf numFmtId="41" fontId="0" fillId="0" borderId="31" xfId="0" applyNumberFormat="1" applyBorder="1" applyAlignment="1">
      <alignment/>
    </xf>
    <xf numFmtId="41" fontId="2" fillId="0" borderId="45" xfId="0" applyNumberFormat="1" applyFont="1" applyBorder="1" applyAlignment="1">
      <alignment/>
    </xf>
    <xf numFmtId="41" fontId="2" fillId="0" borderId="46" xfId="0" applyNumberFormat="1" applyFont="1" applyBorder="1" applyAlignment="1">
      <alignment horizontal="center"/>
    </xf>
    <xf numFmtId="41" fontId="2" fillId="0" borderId="47" xfId="0" applyNumberFormat="1" applyFont="1" applyBorder="1" applyAlignment="1">
      <alignment horizontal="center"/>
    </xf>
    <xf numFmtId="41" fontId="0" fillId="0" borderId="48" xfId="0" applyNumberFormat="1" applyBorder="1" applyAlignment="1">
      <alignment/>
    </xf>
    <xf numFmtId="41" fontId="2" fillId="34" borderId="49" xfId="0" applyNumberFormat="1" applyFont="1" applyFill="1" applyBorder="1" applyAlignment="1">
      <alignment horizontal="center"/>
    </xf>
    <xf numFmtId="41" fontId="0" fillId="0" borderId="0" xfId="0" applyNumberFormat="1" applyBorder="1" applyAlignment="1">
      <alignment horizontal="center"/>
    </xf>
    <xf numFmtId="41" fontId="2" fillId="0" borderId="50" xfId="0" applyNumberFormat="1" applyFont="1" applyBorder="1" applyAlignment="1">
      <alignment horizontal="center"/>
    </xf>
    <xf numFmtId="41" fontId="2" fillId="0" borderId="48" xfId="0" applyNumberFormat="1" applyFont="1" applyBorder="1" applyAlignment="1">
      <alignment horizontal="center"/>
    </xf>
    <xf numFmtId="41" fontId="2" fillId="0" borderId="51" xfId="0" applyNumberFormat="1" applyFont="1" applyBorder="1" applyAlignment="1">
      <alignment horizontal="center"/>
    </xf>
    <xf numFmtId="41" fontId="2" fillId="0" borderId="52" xfId="0" applyNumberFormat="1" applyFont="1" applyBorder="1" applyAlignment="1">
      <alignment/>
    </xf>
    <xf numFmtId="41" fontId="2" fillId="0" borderId="53" xfId="0" applyNumberFormat="1" applyFont="1" applyBorder="1" applyAlignment="1">
      <alignment/>
    </xf>
    <xf numFmtId="41" fontId="0" fillId="0" borderId="53" xfId="0" applyNumberFormat="1" applyBorder="1" applyAlignment="1">
      <alignment/>
    </xf>
    <xf numFmtId="41" fontId="0" fillId="0" borderId="54" xfId="0" applyNumberFormat="1" applyBorder="1" applyAlignment="1">
      <alignment/>
    </xf>
    <xf numFmtId="41" fontId="2" fillId="0" borderId="43" xfId="0" applyNumberFormat="1" applyFont="1" applyBorder="1" applyAlignment="1">
      <alignment/>
    </xf>
    <xf numFmtId="41" fontId="2" fillId="33" borderId="34" xfId="0" applyNumberFormat="1" applyFont="1" applyFill="1" applyBorder="1" applyAlignment="1">
      <alignment/>
    </xf>
    <xf numFmtId="41" fontId="2" fillId="0" borderId="46" xfId="0" applyNumberFormat="1" applyFont="1" applyBorder="1" applyAlignment="1">
      <alignment/>
    </xf>
    <xf numFmtId="41" fontId="0" fillId="0" borderId="16" xfId="0" applyNumberFormat="1" applyFont="1" applyBorder="1" applyAlignment="1">
      <alignment/>
    </xf>
    <xf numFmtId="41" fontId="2" fillId="34" borderId="28" xfId="0" applyNumberFormat="1" applyFont="1" applyFill="1" applyBorder="1" applyAlignment="1">
      <alignment horizontal="center"/>
    </xf>
    <xf numFmtId="41" fontId="0" fillId="0" borderId="10" xfId="0" applyNumberFormat="1" applyBorder="1" applyAlignment="1">
      <alignment/>
    </xf>
    <xf numFmtId="41" fontId="0" fillId="0" borderId="14" xfId="0" applyNumberFormat="1" applyBorder="1" applyAlignment="1">
      <alignment/>
    </xf>
    <xf numFmtId="41" fontId="0" fillId="0" borderId="47" xfId="0" applyNumberFormat="1" applyBorder="1" applyAlignment="1">
      <alignment/>
    </xf>
    <xf numFmtId="41" fontId="2" fillId="33" borderId="45" xfId="0" applyNumberFormat="1" applyFont="1" applyFill="1" applyBorder="1" applyAlignment="1">
      <alignment/>
    </xf>
    <xf numFmtId="41" fontId="0" fillId="0" borderId="41" xfId="0" applyNumberFormat="1" applyFont="1" applyBorder="1" applyAlignment="1">
      <alignment/>
    </xf>
    <xf numFmtId="0" fontId="0" fillId="0" borderId="33" xfId="0" applyFont="1" applyBorder="1" applyAlignment="1">
      <alignment/>
    </xf>
    <xf numFmtId="0" fontId="2" fillId="0" borderId="33" xfId="0" applyFont="1" applyBorder="1" applyAlignment="1">
      <alignment/>
    </xf>
    <xf numFmtId="42" fontId="2" fillId="0" borderId="55" xfId="0" applyNumberFormat="1" applyFont="1" applyBorder="1" applyAlignment="1">
      <alignment/>
    </xf>
    <xf numFmtId="0" fontId="2" fillId="0" borderId="34" xfId="0" applyFont="1" applyBorder="1" applyAlignment="1">
      <alignment/>
    </xf>
    <xf numFmtId="42" fontId="2" fillId="0" borderId="56" xfId="0" applyNumberFormat="1" applyFont="1" applyBorder="1" applyAlignment="1">
      <alignment/>
    </xf>
    <xf numFmtId="42" fontId="0" fillId="0" borderId="57" xfId="0" applyNumberFormat="1" applyFont="1" applyBorder="1" applyAlignment="1">
      <alignment/>
    </xf>
    <xf numFmtId="42" fontId="0" fillId="0" borderId="58" xfId="0" applyNumberFormat="1" applyFont="1" applyBorder="1" applyAlignment="1">
      <alignment/>
    </xf>
    <xf numFmtId="42" fontId="2" fillId="0" borderId="10" xfId="0" applyNumberFormat="1" applyFont="1" applyBorder="1" applyAlignment="1">
      <alignment/>
    </xf>
    <xf numFmtId="42" fontId="2" fillId="0" borderId="59" xfId="0" applyNumberFormat="1" applyFont="1" applyBorder="1" applyAlignment="1">
      <alignment/>
    </xf>
    <xf numFmtId="41" fontId="0" fillId="0" borderId="60" xfId="0" applyNumberFormat="1" applyBorder="1" applyAlignment="1">
      <alignment/>
    </xf>
    <xf numFmtId="41" fontId="2" fillId="0" borderId="37" xfId="0" applyNumberFormat="1" applyFont="1" applyBorder="1" applyAlignment="1">
      <alignment horizontal="center"/>
    </xf>
    <xf numFmtId="41" fontId="2" fillId="0" borderId="61" xfId="0" applyNumberFormat="1" applyFont="1" applyBorder="1" applyAlignment="1">
      <alignment horizontal="center"/>
    </xf>
    <xf numFmtId="41" fontId="2" fillId="0" borderId="62" xfId="0" applyNumberFormat="1" applyFont="1" applyBorder="1" applyAlignment="1">
      <alignment horizontal="center"/>
    </xf>
    <xf numFmtId="41" fontId="2" fillId="0" borderId="33" xfId="0" applyNumberFormat="1" applyFont="1" applyBorder="1" applyAlignment="1">
      <alignment horizontal="center"/>
    </xf>
    <xf numFmtId="41" fontId="2" fillId="0" borderId="63" xfId="0" applyNumberFormat="1" applyFont="1" applyBorder="1" applyAlignment="1">
      <alignment horizontal="center"/>
    </xf>
    <xf numFmtId="41" fontId="2" fillId="0" borderId="60" xfId="0" applyNumberFormat="1" applyFont="1" applyBorder="1" applyAlignment="1">
      <alignment horizontal="center"/>
    </xf>
    <xf numFmtId="41" fontId="2" fillId="0" borderId="45" xfId="0" applyNumberFormat="1" applyFont="1" applyBorder="1" applyAlignment="1">
      <alignment horizontal="center"/>
    </xf>
    <xf numFmtId="41" fontId="2" fillId="0" borderId="64" xfId="0" applyNumberFormat="1" applyFont="1" applyBorder="1" applyAlignment="1">
      <alignment horizontal="center"/>
    </xf>
    <xf numFmtId="41" fontId="2" fillId="0" borderId="65" xfId="0" applyNumberFormat="1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"/>
  <sheetViews>
    <sheetView tabSelected="1" zoomScale="93" zoomScaleNormal="93" workbookViewId="0" topLeftCell="A1">
      <selection activeCell="A9" sqref="A9"/>
    </sheetView>
  </sheetViews>
  <sheetFormatPr defaultColWidth="9.28125" defaultRowHeight="13.5" customHeight="1"/>
  <cols>
    <col min="1" max="1" width="46.00390625" style="1" bestFit="1" customWidth="1"/>
    <col min="2" max="2" width="12.28125" style="1" bestFit="1" customWidth="1"/>
    <col min="3" max="3" width="9.7109375" style="2" bestFit="1" customWidth="1"/>
    <col min="4" max="14" width="9.28125" style="1" bestFit="1" customWidth="1"/>
    <col min="15" max="15" width="9.00390625" style="1" bestFit="1" customWidth="1"/>
    <col min="16" max="16384" width="9.28125" style="1" customWidth="1"/>
  </cols>
  <sheetData>
    <row r="1" spans="1:15" ht="13.5" customHeight="1">
      <c r="A1" s="124" t="s">
        <v>48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</row>
    <row r="2" spans="1:15" ht="13.5" customHeight="1">
      <c r="A2" s="127" t="s">
        <v>105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</row>
    <row r="3" spans="1:15" ht="13.5" customHeight="1" thickBot="1">
      <c r="A3" s="127" t="s">
        <v>106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9"/>
    </row>
    <row r="4" spans="1:16" s="2" customFormat="1" ht="13.5" customHeight="1" thickBot="1">
      <c r="A4" s="55"/>
      <c r="B4" s="75"/>
      <c r="C4" s="22" t="s">
        <v>107</v>
      </c>
      <c r="D4" s="130" t="s">
        <v>108</v>
      </c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2"/>
      <c r="P4" s="23"/>
    </row>
    <row r="5" spans="1:15" ht="13.5" customHeight="1" thickBot="1">
      <c r="A5" s="54"/>
      <c r="B5" s="54"/>
      <c r="C5" s="22" t="s">
        <v>47</v>
      </c>
      <c r="D5" s="22" t="s">
        <v>46</v>
      </c>
      <c r="E5" s="22" t="s">
        <v>45</v>
      </c>
      <c r="F5" s="22" t="s">
        <v>44</v>
      </c>
      <c r="G5" s="22" t="s">
        <v>43</v>
      </c>
      <c r="H5" s="22" t="s">
        <v>42</v>
      </c>
      <c r="I5" s="22" t="s">
        <v>41</v>
      </c>
      <c r="J5" s="22" t="s">
        <v>40</v>
      </c>
      <c r="K5" s="22" t="s">
        <v>39</v>
      </c>
      <c r="L5" s="22" t="s">
        <v>38</v>
      </c>
      <c r="M5" s="22" t="s">
        <v>37</v>
      </c>
      <c r="N5" s="22" t="s">
        <v>36</v>
      </c>
      <c r="O5" s="22" t="s">
        <v>35</v>
      </c>
    </row>
    <row r="6" spans="1:15" ht="13.5" customHeight="1">
      <c r="A6" s="56" t="s">
        <v>34</v>
      </c>
      <c r="B6" s="56"/>
      <c r="C6" s="9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7"/>
    </row>
    <row r="7" spans="1:15" ht="13.5" customHeight="1">
      <c r="A7" s="52" t="s">
        <v>33</v>
      </c>
      <c r="B7" s="54"/>
      <c r="C7" s="13">
        <f aca="true" t="shared" si="0" ref="C7:C20">SUM(D7:O7)</f>
        <v>28430</v>
      </c>
      <c r="D7" s="21">
        <v>1690</v>
      </c>
      <c r="E7" s="21">
        <v>2220</v>
      </c>
      <c r="F7" s="21">
        <v>2920</v>
      </c>
      <c r="G7" s="21">
        <v>1720</v>
      </c>
      <c r="H7" s="21">
        <v>2980</v>
      </c>
      <c r="I7" s="21">
        <v>1770</v>
      </c>
      <c r="J7" s="21">
        <v>1720</v>
      </c>
      <c r="K7" s="21">
        <v>2520</v>
      </c>
      <c r="L7" s="21">
        <v>3920</v>
      </c>
      <c r="M7" s="21">
        <v>3220</v>
      </c>
      <c r="N7" s="21">
        <v>2130</v>
      </c>
      <c r="O7" s="20">
        <v>1620</v>
      </c>
    </row>
    <row r="8" spans="1:15" ht="13.5" customHeight="1">
      <c r="A8" s="56" t="s">
        <v>123</v>
      </c>
      <c r="B8" s="54"/>
      <c r="C8" s="13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0"/>
    </row>
    <row r="9" spans="1:15" ht="13.5" customHeight="1">
      <c r="A9" s="52" t="s">
        <v>116</v>
      </c>
      <c r="B9" s="85"/>
      <c r="C9" s="13">
        <f t="shared" si="0"/>
        <v>20000</v>
      </c>
      <c r="D9" s="21">
        <v>0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10000</v>
      </c>
      <c r="L9" s="21">
        <v>10000</v>
      </c>
      <c r="M9" s="21">
        <v>0</v>
      </c>
      <c r="N9" s="21">
        <v>0</v>
      </c>
      <c r="O9" s="20">
        <v>0</v>
      </c>
    </row>
    <row r="10" spans="1:15" ht="13.5" customHeight="1">
      <c r="A10" s="52" t="s">
        <v>117</v>
      </c>
      <c r="B10" s="85"/>
      <c r="C10" s="13">
        <f>SUM(D10:O10)</f>
        <v>-6600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-3300</v>
      </c>
      <c r="L10" s="3">
        <v>-3300</v>
      </c>
      <c r="M10" s="3">
        <v>0</v>
      </c>
      <c r="N10" s="3">
        <v>0</v>
      </c>
      <c r="O10" s="12">
        <v>0</v>
      </c>
    </row>
    <row r="11" spans="1:15" ht="13.5" customHeight="1">
      <c r="A11" s="56" t="s">
        <v>118</v>
      </c>
      <c r="B11" s="85"/>
      <c r="C11" s="1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12"/>
    </row>
    <row r="12" spans="1:15" ht="13.5" customHeight="1">
      <c r="A12" s="52" t="s">
        <v>119</v>
      </c>
      <c r="B12" s="85"/>
      <c r="C12" s="13">
        <f>SUM(D12:O12)</f>
        <v>50000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25000</v>
      </c>
      <c r="O12" s="20">
        <v>25000</v>
      </c>
    </row>
    <row r="13" spans="1:15" ht="13.5" customHeight="1">
      <c r="A13" s="52" t="s">
        <v>120</v>
      </c>
      <c r="B13" s="85"/>
      <c r="C13" s="13">
        <f>SUM(D13:O13)</f>
        <v>-29600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-10000</v>
      </c>
      <c r="O13" s="12">
        <v>-19600</v>
      </c>
    </row>
    <row r="14" spans="1:15" ht="13.5" customHeight="1">
      <c r="A14" s="52"/>
      <c r="B14" s="85"/>
      <c r="C14" s="1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2"/>
    </row>
    <row r="15" spans="1:15" ht="13.5" customHeight="1">
      <c r="A15" s="52" t="s">
        <v>32</v>
      </c>
      <c r="B15" s="52"/>
      <c r="C15" s="13">
        <f t="shared" si="0"/>
        <v>30000</v>
      </c>
      <c r="D15" s="21">
        <v>0</v>
      </c>
      <c r="E15" s="21">
        <v>0</v>
      </c>
      <c r="F15" s="21">
        <v>15000</v>
      </c>
      <c r="G15" s="21">
        <v>15000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0">
        <v>0</v>
      </c>
    </row>
    <row r="16" spans="1:15" ht="13.5" customHeight="1">
      <c r="A16" s="52" t="s">
        <v>121</v>
      </c>
      <c r="B16" s="52"/>
      <c r="C16" s="13">
        <f>SUM(D16:O16)</f>
        <v>4000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4000</v>
      </c>
      <c r="M16" s="21">
        <v>0</v>
      </c>
      <c r="N16" s="21">
        <v>0</v>
      </c>
      <c r="O16" s="20">
        <v>0</v>
      </c>
    </row>
    <row r="17" spans="1:15" ht="13.5" customHeight="1">
      <c r="A17" s="52" t="s">
        <v>31</v>
      </c>
      <c r="B17" s="52"/>
      <c r="C17" s="13">
        <f t="shared" si="0"/>
        <v>1000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1000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0">
        <v>0</v>
      </c>
    </row>
    <row r="18" spans="1:15" ht="13.5" customHeight="1">
      <c r="A18" s="52" t="s">
        <v>30</v>
      </c>
      <c r="B18" s="52"/>
      <c r="C18" s="13">
        <f t="shared" si="0"/>
        <v>15000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15000</v>
      </c>
      <c r="M18" s="21">
        <v>0</v>
      </c>
      <c r="N18" s="21">
        <v>0</v>
      </c>
      <c r="O18" s="20">
        <v>0</v>
      </c>
    </row>
    <row r="19" spans="1:15" ht="13.5" customHeight="1">
      <c r="A19" s="52" t="s">
        <v>29</v>
      </c>
      <c r="B19" s="52"/>
      <c r="C19" s="13">
        <f t="shared" si="0"/>
        <v>100000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50000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0">
        <v>50000</v>
      </c>
    </row>
    <row r="20" spans="1:15" ht="13.5" customHeight="1" thickBot="1">
      <c r="A20" s="52" t="s">
        <v>28</v>
      </c>
      <c r="B20" s="52"/>
      <c r="C20" s="6">
        <f t="shared" si="0"/>
        <v>84</v>
      </c>
      <c r="D20" s="19">
        <v>7</v>
      </c>
      <c r="E20" s="19">
        <v>7</v>
      </c>
      <c r="F20" s="19">
        <v>7</v>
      </c>
      <c r="G20" s="19">
        <v>7</v>
      </c>
      <c r="H20" s="19">
        <v>7</v>
      </c>
      <c r="I20" s="19">
        <v>7</v>
      </c>
      <c r="J20" s="19">
        <v>7</v>
      </c>
      <c r="K20" s="19">
        <v>7</v>
      </c>
      <c r="L20" s="19">
        <v>7</v>
      </c>
      <c r="M20" s="19">
        <v>7</v>
      </c>
      <c r="N20" s="19">
        <v>7</v>
      </c>
      <c r="O20" s="18">
        <v>7</v>
      </c>
    </row>
    <row r="21" spans="1:15" s="14" customFormat="1" ht="13.5" customHeight="1" thickBot="1">
      <c r="A21" s="57" t="s">
        <v>27</v>
      </c>
      <c r="B21" s="57"/>
      <c r="C21" s="17">
        <f aca="true" t="shared" si="1" ref="C21:O21">SUM(C7:C20)</f>
        <v>212314</v>
      </c>
      <c r="D21" s="16">
        <f t="shared" si="1"/>
        <v>1697</v>
      </c>
      <c r="E21" s="16">
        <f t="shared" si="1"/>
        <v>2227</v>
      </c>
      <c r="F21" s="16">
        <f t="shared" si="1"/>
        <v>17927</v>
      </c>
      <c r="G21" s="16">
        <f t="shared" si="1"/>
        <v>16727</v>
      </c>
      <c r="H21" s="16">
        <f t="shared" si="1"/>
        <v>2987</v>
      </c>
      <c r="I21" s="16">
        <f t="shared" si="1"/>
        <v>52777</v>
      </c>
      <c r="J21" s="16">
        <f t="shared" si="1"/>
        <v>1727</v>
      </c>
      <c r="K21" s="16">
        <f t="shared" si="1"/>
        <v>9227</v>
      </c>
      <c r="L21" s="16">
        <f t="shared" si="1"/>
        <v>29627</v>
      </c>
      <c r="M21" s="16">
        <f t="shared" si="1"/>
        <v>3227</v>
      </c>
      <c r="N21" s="16">
        <f t="shared" si="1"/>
        <v>17137</v>
      </c>
      <c r="O21" s="15">
        <f t="shared" si="1"/>
        <v>57027</v>
      </c>
    </row>
    <row r="22" spans="1:15" ht="13.5" customHeight="1">
      <c r="A22" s="56" t="s">
        <v>26</v>
      </c>
      <c r="B22" s="54"/>
      <c r="C22" s="1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12"/>
    </row>
    <row r="23" spans="1:15" ht="13.5" customHeight="1">
      <c r="A23" s="52" t="s">
        <v>25</v>
      </c>
      <c r="B23" s="54"/>
      <c r="C23" s="1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12"/>
    </row>
    <row r="24" spans="1:15" ht="13.5" customHeight="1">
      <c r="A24" s="58" t="s">
        <v>24</v>
      </c>
      <c r="B24" s="54" t="s">
        <v>20</v>
      </c>
      <c r="C24" s="13">
        <f aca="true" t="shared" si="2" ref="C24:C30">SUM(D24:O24)</f>
        <v>62000</v>
      </c>
      <c r="D24" s="109">
        <v>5000</v>
      </c>
      <c r="E24" s="109">
        <v>5000</v>
      </c>
      <c r="F24" s="109">
        <v>5000</v>
      </c>
      <c r="G24" s="109">
        <v>5000</v>
      </c>
      <c r="H24" s="109">
        <v>5000</v>
      </c>
      <c r="I24" s="109">
        <v>7000</v>
      </c>
      <c r="J24" s="109">
        <v>5000</v>
      </c>
      <c r="K24" s="109">
        <v>5000</v>
      </c>
      <c r="L24" s="109">
        <v>5000</v>
      </c>
      <c r="M24" s="109">
        <v>5000</v>
      </c>
      <c r="N24" s="109">
        <v>5000</v>
      </c>
      <c r="O24" s="110">
        <v>5000</v>
      </c>
    </row>
    <row r="25" spans="1:15" ht="13.5" customHeight="1">
      <c r="A25" s="58" t="s">
        <v>79</v>
      </c>
      <c r="B25" s="54" t="s">
        <v>22</v>
      </c>
      <c r="C25" s="13">
        <f t="shared" si="2"/>
        <v>36424</v>
      </c>
      <c r="D25" s="109">
        <v>2900</v>
      </c>
      <c r="E25" s="109">
        <v>2900</v>
      </c>
      <c r="F25" s="109">
        <v>2900</v>
      </c>
      <c r="G25" s="109">
        <v>2900</v>
      </c>
      <c r="H25" s="109">
        <v>2900</v>
      </c>
      <c r="I25" s="109">
        <v>4524</v>
      </c>
      <c r="J25" s="109">
        <v>2900</v>
      </c>
      <c r="K25" s="109">
        <v>2900</v>
      </c>
      <c r="L25" s="109">
        <v>2900</v>
      </c>
      <c r="M25" s="109">
        <v>2900</v>
      </c>
      <c r="N25" s="109">
        <v>2900</v>
      </c>
      <c r="O25" s="110">
        <v>2900</v>
      </c>
    </row>
    <row r="26" spans="1:15" ht="13.5" customHeight="1">
      <c r="A26" s="59" t="s">
        <v>23</v>
      </c>
      <c r="B26" s="52" t="s">
        <v>73</v>
      </c>
      <c r="C26" s="13">
        <f t="shared" si="2"/>
        <v>25800</v>
      </c>
      <c r="D26" s="109">
        <v>2100</v>
      </c>
      <c r="E26" s="109">
        <v>2100</v>
      </c>
      <c r="F26" s="109">
        <v>2100</v>
      </c>
      <c r="G26" s="109">
        <v>2100</v>
      </c>
      <c r="H26" s="109">
        <v>2100</v>
      </c>
      <c r="I26" s="109">
        <v>2700</v>
      </c>
      <c r="J26" s="109">
        <v>2100</v>
      </c>
      <c r="K26" s="109">
        <v>2100</v>
      </c>
      <c r="L26" s="109">
        <v>2100</v>
      </c>
      <c r="M26" s="109">
        <v>2100</v>
      </c>
      <c r="N26" s="109">
        <v>2100</v>
      </c>
      <c r="O26" s="110">
        <v>2100</v>
      </c>
    </row>
    <row r="27" spans="1:15" ht="13.5" customHeight="1">
      <c r="A27" s="51" t="s">
        <v>50</v>
      </c>
      <c r="B27" s="54" t="s">
        <v>21</v>
      </c>
      <c r="C27" s="13">
        <f t="shared" si="2"/>
        <v>21100</v>
      </c>
      <c r="D27" s="109">
        <v>1700</v>
      </c>
      <c r="E27" s="109">
        <v>1700</v>
      </c>
      <c r="F27" s="109">
        <v>1700</v>
      </c>
      <c r="G27" s="109">
        <v>1700</v>
      </c>
      <c r="H27" s="109">
        <v>1700</v>
      </c>
      <c r="I27" s="109">
        <v>2400</v>
      </c>
      <c r="J27" s="109">
        <v>1700</v>
      </c>
      <c r="K27" s="109">
        <v>1700</v>
      </c>
      <c r="L27" s="109">
        <v>1700</v>
      </c>
      <c r="M27" s="109">
        <v>1700</v>
      </c>
      <c r="N27" s="109">
        <v>1700</v>
      </c>
      <c r="O27" s="110">
        <v>1700</v>
      </c>
    </row>
    <row r="28" spans="1:15" ht="13.5" customHeight="1">
      <c r="A28" s="59" t="s">
        <v>80</v>
      </c>
      <c r="B28" s="54" t="s">
        <v>81</v>
      </c>
      <c r="C28" s="13">
        <f t="shared" si="2"/>
        <v>14900</v>
      </c>
      <c r="D28" s="109">
        <v>1100</v>
      </c>
      <c r="E28" s="109">
        <v>1100</v>
      </c>
      <c r="F28" s="109">
        <v>1200</v>
      </c>
      <c r="G28" s="109">
        <v>1400</v>
      </c>
      <c r="H28" s="109">
        <v>1200</v>
      </c>
      <c r="I28" s="109">
        <v>1700</v>
      </c>
      <c r="J28" s="109">
        <v>1200</v>
      </c>
      <c r="K28" s="109">
        <v>1200</v>
      </c>
      <c r="L28" s="109">
        <v>1200</v>
      </c>
      <c r="M28" s="109">
        <v>1200</v>
      </c>
      <c r="N28" s="109">
        <v>1200</v>
      </c>
      <c r="O28" s="110">
        <v>1200</v>
      </c>
    </row>
    <row r="29" spans="1:15" ht="13.5" customHeight="1">
      <c r="A29" s="59" t="s">
        <v>82</v>
      </c>
      <c r="B29" s="52" t="s">
        <v>83</v>
      </c>
      <c r="C29" s="13">
        <f t="shared" si="2"/>
        <v>14900</v>
      </c>
      <c r="D29" s="109">
        <v>1100</v>
      </c>
      <c r="E29" s="109">
        <v>1100</v>
      </c>
      <c r="F29" s="109">
        <v>1200</v>
      </c>
      <c r="G29" s="109">
        <v>1400</v>
      </c>
      <c r="H29" s="109">
        <v>1200</v>
      </c>
      <c r="I29" s="109">
        <v>1700</v>
      </c>
      <c r="J29" s="109">
        <v>1200</v>
      </c>
      <c r="K29" s="109">
        <v>1200</v>
      </c>
      <c r="L29" s="109">
        <v>1200</v>
      </c>
      <c r="M29" s="109">
        <v>1200</v>
      </c>
      <c r="N29" s="109">
        <v>1200</v>
      </c>
      <c r="O29" s="110">
        <v>1200</v>
      </c>
    </row>
    <row r="30" spans="1:15" ht="13.5" customHeight="1">
      <c r="A30" s="59" t="s">
        <v>101</v>
      </c>
      <c r="B30" s="52"/>
      <c r="C30" s="13">
        <f t="shared" si="2"/>
        <v>5400</v>
      </c>
      <c r="D30" s="109">
        <v>0</v>
      </c>
      <c r="E30" s="109"/>
      <c r="F30" s="109">
        <v>600</v>
      </c>
      <c r="G30" s="109">
        <v>600</v>
      </c>
      <c r="H30" s="109">
        <v>600</v>
      </c>
      <c r="I30" s="109">
        <v>600</v>
      </c>
      <c r="J30" s="109">
        <v>600</v>
      </c>
      <c r="K30" s="109">
        <v>600</v>
      </c>
      <c r="L30" s="109">
        <v>600</v>
      </c>
      <c r="M30" s="109">
        <v>600</v>
      </c>
      <c r="N30" s="109">
        <v>600</v>
      </c>
      <c r="O30" s="110">
        <v>0</v>
      </c>
    </row>
    <row r="31" spans="1:15" ht="13.5" customHeight="1">
      <c r="A31" s="52" t="s">
        <v>19</v>
      </c>
      <c r="B31" s="54"/>
      <c r="C31" s="1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12"/>
    </row>
    <row r="32" spans="1:15" ht="13.5" customHeight="1">
      <c r="A32" s="54" t="s">
        <v>85</v>
      </c>
      <c r="B32" s="54"/>
      <c r="C32" s="13">
        <f aca="true" t="shared" si="3" ref="C32:C54">SUM(D32:O32)</f>
        <v>4350</v>
      </c>
      <c r="D32" s="109">
        <v>200</v>
      </c>
      <c r="E32" s="109">
        <v>250</v>
      </c>
      <c r="F32" s="109">
        <v>350</v>
      </c>
      <c r="G32" s="109">
        <v>400</v>
      </c>
      <c r="H32" s="109">
        <v>400</v>
      </c>
      <c r="I32" s="109">
        <v>400</v>
      </c>
      <c r="J32" s="109">
        <v>300</v>
      </c>
      <c r="K32" s="109">
        <v>650</v>
      </c>
      <c r="L32" s="109">
        <v>400</v>
      </c>
      <c r="M32" s="109">
        <v>200</v>
      </c>
      <c r="N32" s="109">
        <v>500</v>
      </c>
      <c r="O32" s="110">
        <v>300</v>
      </c>
    </row>
    <row r="33" spans="1:15" ht="13.5" customHeight="1">
      <c r="A33" s="52" t="s">
        <v>84</v>
      </c>
      <c r="B33" s="54"/>
      <c r="C33" s="13">
        <f t="shared" si="3"/>
        <v>3400</v>
      </c>
      <c r="D33" s="109">
        <v>200</v>
      </c>
      <c r="E33" s="109">
        <v>250</v>
      </c>
      <c r="F33" s="109">
        <v>300</v>
      </c>
      <c r="G33" s="109">
        <v>200</v>
      </c>
      <c r="H33" s="109">
        <v>1100</v>
      </c>
      <c r="I33" s="109">
        <v>250</v>
      </c>
      <c r="J33" s="109">
        <v>100</v>
      </c>
      <c r="K33" s="109">
        <v>250</v>
      </c>
      <c r="L33" s="109">
        <v>200</v>
      </c>
      <c r="M33" s="109">
        <v>150</v>
      </c>
      <c r="N33" s="109">
        <v>200</v>
      </c>
      <c r="O33" s="110">
        <v>200</v>
      </c>
    </row>
    <row r="34" spans="1:15" ht="13.5" customHeight="1">
      <c r="A34" s="52" t="s">
        <v>86</v>
      </c>
      <c r="B34" s="54"/>
      <c r="C34" s="13">
        <f t="shared" si="3"/>
        <v>2650</v>
      </c>
      <c r="D34" s="109">
        <v>100</v>
      </c>
      <c r="E34" s="109">
        <v>200</v>
      </c>
      <c r="F34" s="109">
        <v>250</v>
      </c>
      <c r="G34" s="109">
        <v>300</v>
      </c>
      <c r="H34" s="109">
        <v>500</v>
      </c>
      <c r="I34" s="109">
        <v>300</v>
      </c>
      <c r="J34" s="109">
        <v>250</v>
      </c>
      <c r="K34" s="109">
        <v>200</v>
      </c>
      <c r="L34" s="109">
        <v>100</v>
      </c>
      <c r="M34" s="109">
        <v>100</v>
      </c>
      <c r="N34" s="109">
        <v>250</v>
      </c>
      <c r="O34" s="110">
        <v>100</v>
      </c>
    </row>
    <row r="35" spans="1:15" ht="13.5" customHeight="1">
      <c r="A35" s="52" t="s">
        <v>18</v>
      </c>
      <c r="B35" s="54"/>
      <c r="C35" s="13">
        <f t="shared" si="3"/>
        <v>5850</v>
      </c>
      <c r="D35" s="109">
        <v>150</v>
      </c>
      <c r="E35" s="109">
        <v>150</v>
      </c>
      <c r="F35" s="109">
        <v>400</v>
      </c>
      <c r="G35" s="109">
        <v>300</v>
      </c>
      <c r="H35" s="109">
        <v>300</v>
      </c>
      <c r="I35" s="109">
        <v>2500</v>
      </c>
      <c r="J35" s="109">
        <v>500</v>
      </c>
      <c r="K35" s="109">
        <v>400</v>
      </c>
      <c r="L35" s="109">
        <v>200</v>
      </c>
      <c r="M35" s="109">
        <v>300</v>
      </c>
      <c r="N35" s="109">
        <v>450</v>
      </c>
      <c r="O35" s="110">
        <v>200</v>
      </c>
    </row>
    <row r="36" spans="1:15" ht="13.5" customHeight="1">
      <c r="A36" s="54" t="s">
        <v>49</v>
      </c>
      <c r="B36" s="54"/>
      <c r="C36" s="13">
        <f t="shared" si="3"/>
        <v>3000</v>
      </c>
      <c r="D36" s="109">
        <v>0</v>
      </c>
      <c r="E36" s="109">
        <v>0</v>
      </c>
      <c r="F36" s="109">
        <v>0</v>
      </c>
      <c r="G36" s="109">
        <v>0</v>
      </c>
      <c r="H36" s="109">
        <v>0</v>
      </c>
      <c r="I36" s="109">
        <v>0</v>
      </c>
      <c r="J36" s="109">
        <v>0</v>
      </c>
      <c r="K36" s="109">
        <v>0</v>
      </c>
      <c r="L36" s="109">
        <v>0</v>
      </c>
      <c r="M36" s="109">
        <v>0</v>
      </c>
      <c r="N36" s="109">
        <v>0</v>
      </c>
      <c r="O36" s="110">
        <v>3000</v>
      </c>
    </row>
    <row r="37" spans="1:15" ht="13.5" customHeight="1">
      <c r="A37" s="52" t="s">
        <v>74</v>
      </c>
      <c r="B37" s="54"/>
      <c r="C37" s="13">
        <f t="shared" si="3"/>
        <v>5050</v>
      </c>
      <c r="D37" s="109">
        <v>0</v>
      </c>
      <c r="E37" s="109"/>
      <c r="F37" s="109">
        <v>2500</v>
      </c>
      <c r="G37" s="109"/>
      <c r="H37" s="109">
        <v>800</v>
      </c>
      <c r="I37" s="109">
        <v>0</v>
      </c>
      <c r="J37" s="109">
        <v>500</v>
      </c>
      <c r="K37" s="109">
        <v>500</v>
      </c>
      <c r="L37" s="109">
        <v>0</v>
      </c>
      <c r="M37" s="109">
        <v>0</v>
      </c>
      <c r="N37" s="109">
        <v>250</v>
      </c>
      <c r="O37" s="110">
        <v>500</v>
      </c>
    </row>
    <row r="38" spans="1:15" ht="13.5" customHeight="1">
      <c r="A38" s="54" t="s">
        <v>17</v>
      </c>
      <c r="B38" s="54"/>
      <c r="C38" s="13">
        <f t="shared" si="3"/>
        <v>1000</v>
      </c>
      <c r="D38" s="3">
        <v>0</v>
      </c>
      <c r="E38" s="3">
        <v>0</v>
      </c>
      <c r="F38" s="3">
        <v>1000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12">
        <v>0</v>
      </c>
    </row>
    <row r="39" spans="1:15" ht="13.5" customHeight="1">
      <c r="A39" s="52" t="s">
        <v>76</v>
      </c>
      <c r="B39" s="54"/>
      <c r="C39" s="13">
        <f t="shared" si="3"/>
        <v>21000</v>
      </c>
      <c r="D39" s="3">
        <v>0</v>
      </c>
      <c r="E39" s="3">
        <v>3250</v>
      </c>
      <c r="F39" s="3">
        <v>2000</v>
      </c>
      <c r="G39" s="3">
        <v>0</v>
      </c>
      <c r="H39" s="3">
        <v>3250</v>
      </c>
      <c r="I39" s="3">
        <v>2000</v>
      </c>
      <c r="J39" s="3">
        <v>0</v>
      </c>
      <c r="K39" s="3">
        <v>3250</v>
      </c>
      <c r="L39" s="3">
        <v>4000</v>
      </c>
      <c r="M39" s="3">
        <v>0</v>
      </c>
      <c r="N39" s="3">
        <v>3250</v>
      </c>
      <c r="O39" s="12">
        <v>0</v>
      </c>
    </row>
    <row r="40" spans="1:15" ht="13.5" customHeight="1">
      <c r="A40" s="54" t="s">
        <v>16</v>
      </c>
      <c r="B40" s="54"/>
      <c r="C40" s="13">
        <f t="shared" si="3"/>
        <v>3000</v>
      </c>
      <c r="D40" s="3">
        <v>250</v>
      </c>
      <c r="E40" s="3">
        <v>250</v>
      </c>
      <c r="F40" s="3">
        <v>250</v>
      </c>
      <c r="G40" s="3">
        <v>250</v>
      </c>
      <c r="H40" s="3">
        <v>250</v>
      </c>
      <c r="I40" s="3">
        <v>250</v>
      </c>
      <c r="J40" s="3">
        <v>250</v>
      </c>
      <c r="K40" s="3">
        <v>250</v>
      </c>
      <c r="L40" s="3">
        <v>250</v>
      </c>
      <c r="M40" s="3">
        <v>250</v>
      </c>
      <c r="N40" s="3">
        <v>250</v>
      </c>
      <c r="O40" s="12">
        <v>250</v>
      </c>
    </row>
    <row r="41" spans="1:15" ht="13.5" customHeight="1">
      <c r="A41" s="54" t="s">
        <v>109</v>
      </c>
      <c r="B41" s="54"/>
      <c r="C41" s="13">
        <f t="shared" si="3"/>
        <v>16032</v>
      </c>
      <c r="D41" s="3">
        <v>1336</v>
      </c>
      <c r="E41" s="3">
        <v>1336</v>
      </c>
      <c r="F41" s="3">
        <v>1336</v>
      </c>
      <c r="G41" s="3">
        <v>1336</v>
      </c>
      <c r="H41" s="3">
        <v>1336</v>
      </c>
      <c r="I41" s="3">
        <v>1336</v>
      </c>
      <c r="J41" s="3">
        <v>1336</v>
      </c>
      <c r="K41" s="3">
        <v>1336</v>
      </c>
      <c r="L41" s="3">
        <v>1336</v>
      </c>
      <c r="M41" s="3">
        <v>1336</v>
      </c>
      <c r="N41" s="3">
        <v>1336</v>
      </c>
      <c r="O41" s="12">
        <v>1336</v>
      </c>
    </row>
    <row r="42" spans="1:15" ht="13.5" customHeight="1">
      <c r="A42" s="54" t="s">
        <v>15</v>
      </c>
      <c r="B42" s="54"/>
      <c r="C42" s="13">
        <f t="shared" si="3"/>
        <v>3600</v>
      </c>
      <c r="D42" s="3">
        <v>300</v>
      </c>
      <c r="E42" s="3">
        <v>300</v>
      </c>
      <c r="F42" s="3">
        <v>300</v>
      </c>
      <c r="G42" s="3">
        <v>300</v>
      </c>
      <c r="H42" s="3">
        <v>300</v>
      </c>
      <c r="I42" s="3">
        <v>300</v>
      </c>
      <c r="J42" s="3">
        <v>300</v>
      </c>
      <c r="K42" s="3">
        <v>300</v>
      </c>
      <c r="L42" s="3">
        <v>300</v>
      </c>
      <c r="M42" s="3">
        <v>300</v>
      </c>
      <c r="N42" s="3">
        <v>300</v>
      </c>
      <c r="O42" s="12">
        <v>300</v>
      </c>
    </row>
    <row r="43" spans="1:15" ht="13.5" customHeight="1">
      <c r="A43" s="54" t="s">
        <v>14</v>
      </c>
      <c r="B43" s="54"/>
      <c r="C43" s="13">
        <f t="shared" si="3"/>
        <v>13399</v>
      </c>
      <c r="D43" s="3">
        <f aca="true" t="shared" si="4" ref="D43:O43">ROUND(SUM(D24:D29)*0.0765,0)</f>
        <v>1063</v>
      </c>
      <c r="E43" s="3">
        <f t="shared" si="4"/>
        <v>1063</v>
      </c>
      <c r="F43" s="3">
        <f t="shared" si="4"/>
        <v>1079</v>
      </c>
      <c r="G43" s="3">
        <f t="shared" si="4"/>
        <v>1109</v>
      </c>
      <c r="H43" s="3">
        <f t="shared" si="4"/>
        <v>1079</v>
      </c>
      <c r="I43" s="3">
        <f t="shared" si="4"/>
        <v>1532</v>
      </c>
      <c r="J43" s="3">
        <f t="shared" si="4"/>
        <v>1079</v>
      </c>
      <c r="K43" s="3">
        <f t="shared" si="4"/>
        <v>1079</v>
      </c>
      <c r="L43" s="3">
        <f t="shared" si="4"/>
        <v>1079</v>
      </c>
      <c r="M43" s="3">
        <f t="shared" si="4"/>
        <v>1079</v>
      </c>
      <c r="N43" s="3">
        <f t="shared" si="4"/>
        <v>1079</v>
      </c>
      <c r="O43" s="123">
        <f t="shared" si="4"/>
        <v>1079</v>
      </c>
    </row>
    <row r="44" spans="1:15" ht="13.5" customHeight="1">
      <c r="A44" s="54" t="s">
        <v>13</v>
      </c>
      <c r="B44" s="54"/>
      <c r="C44" s="13">
        <f t="shared" si="3"/>
        <v>1800</v>
      </c>
      <c r="D44" s="3">
        <v>150</v>
      </c>
      <c r="E44" s="3">
        <v>150</v>
      </c>
      <c r="F44" s="3">
        <v>150</v>
      </c>
      <c r="G44" s="3">
        <v>150</v>
      </c>
      <c r="H44" s="3">
        <v>150</v>
      </c>
      <c r="I44" s="3">
        <v>150</v>
      </c>
      <c r="J44" s="3">
        <v>150</v>
      </c>
      <c r="K44" s="3">
        <v>150</v>
      </c>
      <c r="L44" s="3">
        <v>150</v>
      </c>
      <c r="M44" s="3">
        <v>150</v>
      </c>
      <c r="N44" s="3">
        <v>150</v>
      </c>
      <c r="O44" s="12">
        <v>150</v>
      </c>
    </row>
    <row r="45" spans="1:15" ht="13.5" customHeight="1">
      <c r="A45" s="54" t="s">
        <v>12</v>
      </c>
      <c r="B45" s="54"/>
      <c r="C45" s="13">
        <f t="shared" si="3"/>
        <v>360</v>
      </c>
      <c r="D45" s="3">
        <v>30</v>
      </c>
      <c r="E45" s="3">
        <v>30</v>
      </c>
      <c r="F45" s="3">
        <v>30</v>
      </c>
      <c r="G45" s="3">
        <v>30</v>
      </c>
      <c r="H45" s="3">
        <v>30</v>
      </c>
      <c r="I45" s="3">
        <v>30</v>
      </c>
      <c r="J45" s="3">
        <v>30</v>
      </c>
      <c r="K45" s="3">
        <v>30</v>
      </c>
      <c r="L45" s="3">
        <v>30</v>
      </c>
      <c r="M45" s="3">
        <v>30</v>
      </c>
      <c r="N45" s="3">
        <v>30</v>
      </c>
      <c r="O45" s="12">
        <v>30</v>
      </c>
    </row>
    <row r="46" spans="1:15" ht="13.5" customHeight="1">
      <c r="A46" s="52" t="s">
        <v>11</v>
      </c>
      <c r="B46" s="54"/>
      <c r="C46" s="13">
        <f t="shared" si="3"/>
        <v>220</v>
      </c>
      <c r="D46" s="3">
        <v>0</v>
      </c>
      <c r="E46" s="3">
        <v>0</v>
      </c>
      <c r="F46" s="3">
        <v>0</v>
      </c>
      <c r="G46" s="3">
        <v>20</v>
      </c>
      <c r="H46" s="3">
        <v>160</v>
      </c>
      <c r="I46" s="3">
        <v>0</v>
      </c>
      <c r="J46" s="3">
        <v>0</v>
      </c>
      <c r="K46" s="3">
        <v>40</v>
      </c>
      <c r="L46" s="3">
        <v>0</v>
      </c>
      <c r="M46" s="3">
        <v>0</v>
      </c>
      <c r="N46" s="3">
        <v>0</v>
      </c>
      <c r="O46" s="12">
        <v>0</v>
      </c>
    </row>
    <row r="47" spans="1:15" ht="13.5" customHeight="1">
      <c r="A47" s="54" t="s">
        <v>10</v>
      </c>
      <c r="B47" s="54"/>
      <c r="C47" s="13">
        <f t="shared" si="3"/>
        <v>977</v>
      </c>
      <c r="D47" s="3">
        <v>82</v>
      </c>
      <c r="E47" s="3">
        <v>82</v>
      </c>
      <c r="F47" s="3">
        <v>82</v>
      </c>
      <c r="G47" s="3">
        <v>82</v>
      </c>
      <c r="H47" s="3">
        <v>82</v>
      </c>
      <c r="I47" s="3">
        <v>82</v>
      </c>
      <c r="J47" s="3">
        <v>82</v>
      </c>
      <c r="K47" s="3">
        <v>82</v>
      </c>
      <c r="L47" s="3">
        <v>82</v>
      </c>
      <c r="M47" s="3">
        <v>82</v>
      </c>
      <c r="N47" s="3">
        <v>82</v>
      </c>
      <c r="O47" s="12">
        <v>75</v>
      </c>
    </row>
    <row r="48" spans="1:15" ht="13.5" customHeight="1">
      <c r="A48" s="54" t="s">
        <v>9</v>
      </c>
      <c r="B48" s="54"/>
      <c r="C48" s="13">
        <f t="shared" si="3"/>
        <v>480</v>
      </c>
      <c r="D48" s="3">
        <v>40</v>
      </c>
      <c r="E48" s="3">
        <v>40</v>
      </c>
      <c r="F48" s="3">
        <v>40</v>
      </c>
      <c r="G48" s="3">
        <v>40</v>
      </c>
      <c r="H48" s="3">
        <v>40</v>
      </c>
      <c r="I48" s="3">
        <v>40</v>
      </c>
      <c r="J48" s="3">
        <v>40</v>
      </c>
      <c r="K48" s="3">
        <v>40</v>
      </c>
      <c r="L48" s="3">
        <v>40</v>
      </c>
      <c r="M48" s="3">
        <v>40</v>
      </c>
      <c r="N48" s="3">
        <v>40</v>
      </c>
      <c r="O48" s="12">
        <v>40</v>
      </c>
    </row>
    <row r="49" spans="1:15" ht="13.5" customHeight="1">
      <c r="A49" s="54" t="s">
        <v>122</v>
      </c>
      <c r="B49" s="54"/>
      <c r="C49" s="13">
        <f>SUM(D49:O49)</f>
        <v>3700</v>
      </c>
      <c r="D49" s="3">
        <v>0</v>
      </c>
      <c r="E49" s="3">
        <v>2000</v>
      </c>
      <c r="F49" s="3">
        <v>0</v>
      </c>
      <c r="G49" s="3">
        <v>1700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12">
        <v>0</v>
      </c>
    </row>
    <row r="50" spans="1:15" ht="13.5" customHeight="1">
      <c r="A50" s="54" t="s">
        <v>8</v>
      </c>
      <c r="B50" s="54" t="s">
        <v>3</v>
      </c>
      <c r="C50" s="13">
        <f t="shared" si="3"/>
        <v>1483</v>
      </c>
      <c r="D50" s="3">
        <v>370</v>
      </c>
      <c r="E50" s="3">
        <v>0</v>
      </c>
      <c r="F50" s="3">
        <v>0</v>
      </c>
      <c r="G50" s="3">
        <v>371</v>
      </c>
      <c r="H50" s="3">
        <v>0</v>
      </c>
      <c r="I50" s="3">
        <v>0</v>
      </c>
      <c r="J50" s="3">
        <v>371</v>
      </c>
      <c r="K50" s="3">
        <v>0</v>
      </c>
      <c r="L50" s="3">
        <v>0</v>
      </c>
      <c r="M50" s="3">
        <v>371</v>
      </c>
      <c r="N50" s="3">
        <v>0</v>
      </c>
      <c r="O50" s="12">
        <v>0</v>
      </c>
    </row>
    <row r="51" spans="1:15" ht="13.5" customHeight="1">
      <c r="A51" s="54" t="s">
        <v>7</v>
      </c>
      <c r="B51" s="54" t="s">
        <v>3</v>
      </c>
      <c r="C51" s="13">
        <f t="shared" si="3"/>
        <v>120</v>
      </c>
      <c r="D51" s="3">
        <v>30</v>
      </c>
      <c r="E51" s="3">
        <v>0</v>
      </c>
      <c r="F51" s="3">
        <v>0</v>
      </c>
      <c r="G51" s="3">
        <v>30</v>
      </c>
      <c r="H51" s="3">
        <v>0</v>
      </c>
      <c r="I51" s="3">
        <v>0</v>
      </c>
      <c r="J51" s="3">
        <v>30</v>
      </c>
      <c r="K51" s="3">
        <v>0</v>
      </c>
      <c r="L51" s="3">
        <v>0</v>
      </c>
      <c r="M51" s="3">
        <v>30</v>
      </c>
      <c r="N51" s="3">
        <v>0</v>
      </c>
      <c r="O51" s="12">
        <v>0</v>
      </c>
    </row>
    <row r="52" spans="1:15" ht="12.75">
      <c r="A52" s="54" t="s">
        <v>6</v>
      </c>
      <c r="B52" s="54" t="s">
        <v>3</v>
      </c>
      <c r="C52" s="13">
        <f t="shared" si="3"/>
        <v>780</v>
      </c>
      <c r="D52" s="3">
        <v>65</v>
      </c>
      <c r="E52" s="111">
        <v>65</v>
      </c>
      <c r="F52" s="13">
        <v>65</v>
      </c>
      <c r="G52" s="13">
        <v>65</v>
      </c>
      <c r="H52" s="13">
        <v>65</v>
      </c>
      <c r="I52" s="13">
        <v>65</v>
      </c>
      <c r="J52" s="13">
        <v>65</v>
      </c>
      <c r="K52" s="13">
        <v>65</v>
      </c>
      <c r="L52" s="13">
        <v>65</v>
      </c>
      <c r="M52" s="13">
        <v>65</v>
      </c>
      <c r="N52" s="13">
        <v>65</v>
      </c>
      <c r="O52" s="12">
        <v>65</v>
      </c>
    </row>
    <row r="53" spans="1:15" ht="13.5" customHeight="1">
      <c r="A53" s="54" t="s">
        <v>5</v>
      </c>
      <c r="B53" s="54" t="s">
        <v>3</v>
      </c>
      <c r="C53" s="13">
        <f t="shared" si="3"/>
        <v>8000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8000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12">
        <v>0</v>
      </c>
    </row>
    <row r="54" spans="1:15" ht="13.5" customHeight="1" thickBot="1">
      <c r="A54" s="54" t="s">
        <v>4</v>
      </c>
      <c r="B54" s="86" t="s">
        <v>3</v>
      </c>
      <c r="C54" s="6">
        <f t="shared" si="3"/>
        <v>7500</v>
      </c>
      <c r="D54" s="11">
        <v>625</v>
      </c>
      <c r="E54" s="11">
        <v>625</v>
      </c>
      <c r="F54" s="11">
        <v>625</v>
      </c>
      <c r="G54" s="11">
        <v>625</v>
      </c>
      <c r="H54" s="11">
        <v>625</v>
      </c>
      <c r="I54" s="11">
        <v>625</v>
      </c>
      <c r="J54" s="11">
        <v>625</v>
      </c>
      <c r="K54" s="11">
        <v>625</v>
      </c>
      <c r="L54" s="11">
        <v>625</v>
      </c>
      <c r="M54" s="11">
        <v>625</v>
      </c>
      <c r="N54" s="11">
        <v>625</v>
      </c>
      <c r="O54" s="10">
        <v>625</v>
      </c>
    </row>
    <row r="55" spans="1:15" ht="13.5" customHeight="1" thickBot="1">
      <c r="A55" s="72" t="s">
        <v>2</v>
      </c>
      <c r="B55" s="91"/>
      <c r="C55" s="62">
        <f aca="true" t="shared" si="5" ref="C55:O55">SUM(C23:C54)</f>
        <v>288275</v>
      </c>
      <c r="D55" s="63">
        <f t="shared" si="5"/>
        <v>18891</v>
      </c>
      <c r="E55" s="63">
        <f t="shared" si="5"/>
        <v>23941</v>
      </c>
      <c r="F55" s="63">
        <f t="shared" si="5"/>
        <v>25457</v>
      </c>
      <c r="G55" s="63">
        <f t="shared" si="5"/>
        <v>22408</v>
      </c>
      <c r="H55" s="63">
        <f t="shared" si="5"/>
        <v>25167</v>
      </c>
      <c r="I55" s="63">
        <f t="shared" si="5"/>
        <v>38484</v>
      </c>
      <c r="J55" s="63">
        <f t="shared" si="5"/>
        <v>20708</v>
      </c>
      <c r="K55" s="63">
        <f t="shared" si="5"/>
        <v>23947</v>
      </c>
      <c r="L55" s="63">
        <f t="shared" si="5"/>
        <v>23557</v>
      </c>
      <c r="M55" s="63">
        <f t="shared" si="5"/>
        <v>19808</v>
      </c>
      <c r="N55" s="63">
        <f t="shared" si="5"/>
        <v>23557</v>
      </c>
      <c r="O55" s="64">
        <f t="shared" si="5"/>
        <v>22350</v>
      </c>
    </row>
    <row r="56" spans="1:15" ht="13.5" customHeight="1">
      <c r="A56" s="56"/>
      <c r="B56" s="100"/>
      <c r="C56" s="106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69"/>
    </row>
    <row r="57" spans="1:15" ht="13.5" customHeight="1">
      <c r="A57" s="56" t="s">
        <v>1</v>
      </c>
      <c r="B57" s="101"/>
      <c r="C57" s="92">
        <f aca="true" t="shared" si="6" ref="C57:O57">C21-C55</f>
        <v>-75961</v>
      </c>
      <c r="D57" s="71">
        <f t="shared" si="6"/>
        <v>-17194</v>
      </c>
      <c r="E57" s="71">
        <f t="shared" si="6"/>
        <v>-21714</v>
      </c>
      <c r="F57" s="71">
        <f t="shared" si="6"/>
        <v>-7530</v>
      </c>
      <c r="G57" s="71">
        <f t="shared" si="6"/>
        <v>-5681</v>
      </c>
      <c r="H57" s="71">
        <f t="shared" si="6"/>
        <v>-22180</v>
      </c>
      <c r="I57" s="71">
        <f t="shared" si="6"/>
        <v>14293</v>
      </c>
      <c r="J57" s="71">
        <f t="shared" si="6"/>
        <v>-18981</v>
      </c>
      <c r="K57" s="71">
        <f t="shared" si="6"/>
        <v>-14720</v>
      </c>
      <c r="L57" s="71">
        <f t="shared" si="6"/>
        <v>6070</v>
      </c>
      <c r="M57" s="71">
        <f t="shared" si="6"/>
        <v>-16581</v>
      </c>
      <c r="N57" s="71">
        <f t="shared" si="6"/>
        <v>-6420</v>
      </c>
      <c r="O57" s="71">
        <f t="shared" si="6"/>
        <v>34677</v>
      </c>
    </row>
    <row r="58" spans="1:15" ht="13.5" customHeight="1" thickBot="1">
      <c r="A58" s="56" t="s">
        <v>0</v>
      </c>
      <c r="B58" s="101"/>
      <c r="C58" s="94">
        <v>244400</v>
      </c>
      <c r="D58" s="5">
        <v>244400</v>
      </c>
      <c r="E58" s="5">
        <f aca="true" t="shared" si="7" ref="E58:N58">D59</f>
        <v>227206</v>
      </c>
      <c r="F58" s="5">
        <f t="shared" si="7"/>
        <v>205492</v>
      </c>
      <c r="G58" s="5">
        <f t="shared" si="7"/>
        <v>197962</v>
      </c>
      <c r="H58" s="5">
        <f t="shared" si="7"/>
        <v>192281</v>
      </c>
      <c r="I58" s="5">
        <f t="shared" si="7"/>
        <v>170101</v>
      </c>
      <c r="J58" s="5">
        <f t="shared" si="7"/>
        <v>184394</v>
      </c>
      <c r="K58" s="5">
        <f t="shared" si="7"/>
        <v>165413</v>
      </c>
      <c r="L58" s="5">
        <f t="shared" si="7"/>
        <v>150693</v>
      </c>
      <c r="M58" s="5">
        <f t="shared" si="7"/>
        <v>156763</v>
      </c>
      <c r="N58" s="5">
        <f t="shared" si="7"/>
        <v>140182</v>
      </c>
      <c r="O58" s="107">
        <f>N59</f>
        <v>133762</v>
      </c>
    </row>
    <row r="59" spans="1:15" s="60" customFormat="1" ht="13.5" customHeight="1" thickBot="1">
      <c r="A59" s="105" t="s">
        <v>92</v>
      </c>
      <c r="B59" s="102"/>
      <c r="C59" s="95">
        <f>SUM(C57:C58)</f>
        <v>168439</v>
      </c>
      <c r="D59" s="80">
        <f>SUM(D57:D58)</f>
        <v>227206</v>
      </c>
      <c r="E59" s="80">
        <f aca="true" t="shared" si="8" ref="E59:N59">SUM(E57:E58)</f>
        <v>205492</v>
      </c>
      <c r="F59" s="80">
        <f t="shared" si="8"/>
        <v>197962</v>
      </c>
      <c r="G59" s="80">
        <f t="shared" si="8"/>
        <v>192281</v>
      </c>
      <c r="H59" s="80">
        <f t="shared" si="8"/>
        <v>170101</v>
      </c>
      <c r="I59" s="80">
        <f t="shared" si="8"/>
        <v>184394</v>
      </c>
      <c r="J59" s="80">
        <f t="shared" si="8"/>
        <v>165413</v>
      </c>
      <c r="K59" s="80">
        <f t="shared" si="8"/>
        <v>150693</v>
      </c>
      <c r="L59" s="80">
        <f t="shared" si="8"/>
        <v>156763</v>
      </c>
      <c r="M59" s="80">
        <f t="shared" si="8"/>
        <v>140182</v>
      </c>
      <c r="N59" s="80">
        <f t="shared" si="8"/>
        <v>133762</v>
      </c>
      <c r="O59" s="108">
        <f>SUM(O57:O58)</f>
        <v>168439</v>
      </c>
    </row>
    <row r="60" spans="1:15" ht="13.5" customHeight="1" thickBot="1">
      <c r="A60" s="66"/>
      <c r="B60" s="102"/>
      <c r="C60" s="96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9"/>
    </row>
    <row r="61" spans="1:15" s="60" customFormat="1" ht="13.5" customHeight="1">
      <c r="A61" s="81" t="s">
        <v>98</v>
      </c>
      <c r="B61" s="101"/>
      <c r="C61" s="97"/>
      <c r="D61" s="82"/>
      <c r="E61" s="82"/>
      <c r="F61" s="82"/>
      <c r="G61" s="82"/>
      <c r="H61" s="113"/>
      <c r="I61" s="83"/>
      <c r="J61" s="83"/>
      <c r="K61" s="83"/>
      <c r="L61" s="83"/>
      <c r="M61" s="83"/>
      <c r="N61" s="83"/>
      <c r="O61" s="84"/>
    </row>
    <row r="62" spans="1:15" ht="13.5" customHeight="1">
      <c r="A62" s="52" t="s">
        <v>110</v>
      </c>
      <c r="B62" s="102"/>
      <c r="C62" s="93">
        <v>37500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65">
        <v>0</v>
      </c>
      <c r="N62" s="65">
        <v>0</v>
      </c>
      <c r="O62" s="67">
        <v>0</v>
      </c>
    </row>
    <row r="63" spans="1:15" ht="13.5" customHeight="1">
      <c r="A63" s="52" t="s">
        <v>96</v>
      </c>
      <c r="B63" s="102"/>
      <c r="C63" s="93">
        <f>SUM(D63:O63)</f>
        <v>3600</v>
      </c>
      <c r="D63" s="65">
        <v>300</v>
      </c>
      <c r="E63" s="65">
        <v>300</v>
      </c>
      <c r="F63" s="65">
        <v>300</v>
      </c>
      <c r="G63" s="65">
        <v>300</v>
      </c>
      <c r="H63" s="65">
        <v>300</v>
      </c>
      <c r="I63" s="65">
        <v>300</v>
      </c>
      <c r="J63" s="65">
        <v>300</v>
      </c>
      <c r="K63" s="65">
        <v>300</v>
      </c>
      <c r="L63" s="65">
        <v>300</v>
      </c>
      <c r="M63" s="65">
        <v>300</v>
      </c>
      <c r="N63" s="65">
        <v>300</v>
      </c>
      <c r="O63" s="67">
        <v>300</v>
      </c>
    </row>
    <row r="64" spans="1:15" ht="13.5" customHeight="1" thickBot="1">
      <c r="A64" s="52" t="s">
        <v>95</v>
      </c>
      <c r="B64" s="102"/>
      <c r="C64" s="98">
        <f>SUM(D64:O64)</f>
        <v>-4000</v>
      </c>
      <c r="D64" s="61">
        <v>0</v>
      </c>
      <c r="E64" s="61">
        <v>0</v>
      </c>
      <c r="F64" s="61">
        <v>0</v>
      </c>
      <c r="G64" s="61">
        <v>0</v>
      </c>
      <c r="H64" s="61">
        <v>0</v>
      </c>
      <c r="I64" s="61">
        <v>0</v>
      </c>
      <c r="J64" s="61">
        <v>0</v>
      </c>
      <c r="K64" s="61">
        <v>0</v>
      </c>
      <c r="L64" s="61">
        <v>-4000</v>
      </c>
      <c r="M64" s="61">
        <v>0</v>
      </c>
      <c r="N64" s="61">
        <v>0</v>
      </c>
      <c r="O64" s="68">
        <v>0</v>
      </c>
    </row>
    <row r="65" spans="1:15" ht="13.5" customHeight="1">
      <c r="A65" s="52"/>
      <c r="B65" s="103"/>
      <c r="C65" s="92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69"/>
    </row>
    <row r="66" spans="1:15" s="60" customFormat="1" ht="13.5" customHeight="1" thickBot="1">
      <c r="A66" s="73" t="s">
        <v>97</v>
      </c>
      <c r="B66" s="104"/>
      <c r="C66" s="99">
        <f>SUM(C62:C65)</f>
        <v>37100</v>
      </c>
      <c r="D66" s="76">
        <f>C62+D63+D64</f>
        <v>37800</v>
      </c>
      <c r="E66" s="76">
        <f>D66+E63+E64</f>
        <v>38100</v>
      </c>
      <c r="F66" s="76">
        <f aca="true" t="shared" si="9" ref="F66:O66">E66+F63+F64</f>
        <v>38400</v>
      </c>
      <c r="G66" s="76">
        <f t="shared" si="9"/>
        <v>38700</v>
      </c>
      <c r="H66" s="76">
        <f t="shared" si="9"/>
        <v>39000</v>
      </c>
      <c r="I66" s="76">
        <f t="shared" si="9"/>
        <v>39300</v>
      </c>
      <c r="J66" s="76">
        <f t="shared" si="9"/>
        <v>39600</v>
      </c>
      <c r="K66" s="76">
        <f t="shared" si="9"/>
        <v>39900</v>
      </c>
      <c r="L66" s="76">
        <f t="shared" si="9"/>
        <v>36200</v>
      </c>
      <c r="M66" s="76">
        <f t="shared" si="9"/>
        <v>36500</v>
      </c>
      <c r="N66" s="76">
        <f t="shared" si="9"/>
        <v>36800</v>
      </c>
      <c r="O66" s="77">
        <f t="shared" si="9"/>
        <v>37100</v>
      </c>
    </row>
    <row r="67" spans="1:15" ht="13.5" customHeight="1" thickBot="1">
      <c r="A67" s="87"/>
      <c r="B67" s="88"/>
      <c r="C67" s="89"/>
      <c r="D67" s="88"/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90"/>
    </row>
  </sheetData>
  <sheetProtection/>
  <mergeCells count="4">
    <mergeCell ref="A1:O1"/>
    <mergeCell ref="A2:O2"/>
    <mergeCell ref="A3:O3"/>
    <mergeCell ref="D4:O4"/>
  </mergeCells>
  <printOptions horizontalCentered="1"/>
  <pageMargins left="0" right="0" top="0" bottom="0" header="0.5" footer="0"/>
  <pageSetup horizontalDpi="600" verticalDpi="600" orientation="landscape" scale="70" r:id="rId1"/>
  <rowBreaks count="1" manualBreakCount="1">
    <brk id="5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zoomScalePageLayoutView="0" workbookViewId="0" topLeftCell="A1">
      <selection activeCell="A26" sqref="A26"/>
    </sheetView>
  </sheetViews>
  <sheetFormatPr defaultColWidth="8.7109375" defaultRowHeight="18" customHeight="1"/>
  <cols>
    <col min="1" max="1" width="27.7109375" style="33" bestFit="1" customWidth="1"/>
    <col min="2" max="2" width="10.140625" style="24" bestFit="1" customWidth="1"/>
    <col min="3" max="3" width="8.28125" style="24" bestFit="1" customWidth="1"/>
    <col min="4" max="4" width="9.421875" style="24" bestFit="1" customWidth="1"/>
    <col min="5" max="9" width="8.7109375" style="24" bestFit="1" customWidth="1"/>
    <col min="10" max="10" width="8.8515625" style="24" bestFit="1" customWidth="1"/>
    <col min="11" max="11" width="8.7109375" style="24" bestFit="1" customWidth="1"/>
    <col min="12" max="12" width="8.7109375" style="34" bestFit="1" customWidth="1"/>
    <col min="13" max="13" width="8.7109375" style="24" bestFit="1" customWidth="1"/>
    <col min="14" max="14" width="9.8515625" style="24" bestFit="1" customWidth="1"/>
    <col min="15" max="16384" width="8.7109375" style="24" customWidth="1"/>
  </cols>
  <sheetData>
    <row r="1" spans="1:14" ht="18" customHeight="1" thickBot="1">
      <c r="A1" s="133" t="s">
        <v>112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5"/>
    </row>
    <row r="2" spans="1:14" ht="18" customHeight="1" thickBot="1">
      <c r="A2" s="133" t="s">
        <v>111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6"/>
    </row>
    <row r="3" spans="1:14" ht="18" customHeight="1" thickBot="1">
      <c r="A3" s="35"/>
      <c r="B3" s="22" t="s">
        <v>107</v>
      </c>
      <c r="C3" s="133" t="s">
        <v>108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5"/>
    </row>
    <row r="4" spans="1:14" ht="18" customHeight="1" thickBot="1">
      <c r="A4" s="36"/>
      <c r="B4" s="22" t="s">
        <v>47</v>
      </c>
      <c r="C4" s="22" t="s">
        <v>46</v>
      </c>
      <c r="D4" s="22" t="s">
        <v>45</v>
      </c>
      <c r="E4" s="22" t="s">
        <v>44</v>
      </c>
      <c r="F4" s="22" t="s">
        <v>43</v>
      </c>
      <c r="G4" s="22" t="s">
        <v>42</v>
      </c>
      <c r="H4" s="22" t="s">
        <v>41</v>
      </c>
      <c r="I4" s="22" t="s">
        <v>40</v>
      </c>
      <c r="J4" s="22" t="s">
        <v>51</v>
      </c>
      <c r="K4" s="22" t="s">
        <v>38</v>
      </c>
      <c r="L4" s="25" t="s">
        <v>52</v>
      </c>
      <c r="M4" s="26" t="s">
        <v>36</v>
      </c>
      <c r="N4" s="27" t="s">
        <v>35</v>
      </c>
    </row>
    <row r="5" spans="1:14" ht="18" customHeight="1">
      <c r="A5" s="48" t="s">
        <v>53</v>
      </c>
      <c r="B5" s="37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38"/>
    </row>
    <row r="6" spans="1:14" ht="18" customHeight="1">
      <c r="A6" s="49"/>
      <c r="B6" s="3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38"/>
    </row>
    <row r="7" spans="1:14" ht="18" customHeight="1">
      <c r="A7" s="50" t="s">
        <v>54</v>
      </c>
      <c r="B7" s="37">
        <f aca="true" t="shared" si="0" ref="B7:B15">SUM(C7:N7)</f>
        <v>240</v>
      </c>
      <c r="C7" s="28">
        <v>20</v>
      </c>
      <c r="D7" s="28">
        <v>20</v>
      </c>
      <c r="E7" s="28">
        <v>20</v>
      </c>
      <c r="F7" s="28">
        <v>20</v>
      </c>
      <c r="G7" s="28">
        <v>20</v>
      </c>
      <c r="H7" s="28">
        <v>20</v>
      </c>
      <c r="I7" s="28">
        <v>20</v>
      </c>
      <c r="J7" s="28">
        <v>20</v>
      </c>
      <c r="K7" s="28">
        <v>20</v>
      </c>
      <c r="L7" s="28">
        <v>20</v>
      </c>
      <c r="M7" s="28">
        <v>20</v>
      </c>
      <c r="N7" s="38">
        <v>20</v>
      </c>
    </row>
    <row r="8" spans="1:14" ht="18" customHeight="1">
      <c r="A8" s="51" t="s">
        <v>113</v>
      </c>
      <c r="B8" s="39">
        <f t="shared" si="0"/>
        <v>0</v>
      </c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8">
        <v>0</v>
      </c>
      <c r="M8" s="29">
        <v>0</v>
      </c>
      <c r="N8" s="40">
        <v>0</v>
      </c>
    </row>
    <row r="9" spans="1:14" ht="18" customHeight="1">
      <c r="A9" s="52" t="s">
        <v>93</v>
      </c>
      <c r="B9" s="39">
        <f t="shared" si="0"/>
        <v>20</v>
      </c>
      <c r="C9" s="29">
        <v>0</v>
      </c>
      <c r="D9" s="29">
        <v>0</v>
      </c>
      <c r="E9" s="29">
        <v>0</v>
      </c>
      <c r="F9" s="29">
        <v>0</v>
      </c>
      <c r="G9" s="29">
        <v>10</v>
      </c>
      <c r="H9" s="29">
        <v>0</v>
      </c>
      <c r="I9" s="29">
        <v>0</v>
      </c>
      <c r="J9" s="29">
        <v>0</v>
      </c>
      <c r="K9" s="29">
        <v>0</v>
      </c>
      <c r="L9" s="28">
        <v>0</v>
      </c>
      <c r="M9" s="29">
        <v>10</v>
      </c>
      <c r="N9" s="40">
        <v>0</v>
      </c>
    </row>
    <row r="10" spans="1:14" ht="18" customHeight="1">
      <c r="A10" s="52" t="s">
        <v>103</v>
      </c>
      <c r="B10" s="39">
        <f t="shared" si="0"/>
        <v>300</v>
      </c>
      <c r="C10" s="29">
        <v>25</v>
      </c>
      <c r="D10" s="29">
        <v>25</v>
      </c>
      <c r="E10" s="29">
        <v>25</v>
      </c>
      <c r="F10" s="29">
        <v>25</v>
      </c>
      <c r="G10" s="29">
        <v>25</v>
      </c>
      <c r="H10" s="29">
        <v>25</v>
      </c>
      <c r="I10" s="29">
        <v>25</v>
      </c>
      <c r="J10" s="29">
        <v>25</v>
      </c>
      <c r="K10" s="29">
        <v>25</v>
      </c>
      <c r="L10" s="28">
        <v>25</v>
      </c>
      <c r="M10" s="29">
        <v>25</v>
      </c>
      <c r="N10" s="40">
        <v>25</v>
      </c>
    </row>
    <row r="11" spans="1:14" ht="18" customHeight="1">
      <c r="A11" s="52" t="s">
        <v>90</v>
      </c>
      <c r="B11" s="39">
        <f t="shared" si="0"/>
        <v>600</v>
      </c>
      <c r="C11" s="29">
        <v>0</v>
      </c>
      <c r="D11" s="29">
        <v>0</v>
      </c>
      <c r="E11" s="29">
        <v>300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300</v>
      </c>
      <c r="L11" s="28">
        <v>0</v>
      </c>
      <c r="M11" s="29">
        <v>0</v>
      </c>
      <c r="N11" s="40">
        <v>0</v>
      </c>
    </row>
    <row r="12" spans="1:14" ht="18" customHeight="1">
      <c r="A12" s="52" t="s">
        <v>94</v>
      </c>
      <c r="B12" s="39">
        <f t="shared" si="0"/>
        <v>1000</v>
      </c>
      <c r="C12" s="29">
        <v>0</v>
      </c>
      <c r="D12" s="29">
        <v>0</v>
      </c>
      <c r="E12" s="29">
        <v>0</v>
      </c>
      <c r="F12" s="29">
        <v>0</v>
      </c>
      <c r="G12" s="29">
        <v>500</v>
      </c>
      <c r="H12" s="29">
        <v>0</v>
      </c>
      <c r="I12" s="29">
        <v>0</v>
      </c>
      <c r="J12" s="29">
        <v>0</v>
      </c>
      <c r="K12" s="29">
        <v>0</v>
      </c>
      <c r="L12" s="28">
        <v>500</v>
      </c>
      <c r="M12" s="29">
        <v>0</v>
      </c>
      <c r="N12" s="40">
        <v>0</v>
      </c>
    </row>
    <row r="13" spans="1:14" ht="18" customHeight="1">
      <c r="A13" s="51" t="s">
        <v>102</v>
      </c>
      <c r="B13" s="39">
        <f t="shared" si="0"/>
        <v>2000</v>
      </c>
      <c r="C13" s="29">
        <v>0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/>
      <c r="K13" s="29">
        <v>2000</v>
      </c>
      <c r="L13" s="28">
        <v>0</v>
      </c>
      <c r="M13" s="29">
        <v>0</v>
      </c>
      <c r="N13" s="40">
        <v>0</v>
      </c>
    </row>
    <row r="14" spans="1:14" ht="18" customHeight="1">
      <c r="A14" s="51" t="s">
        <v>71</v>
      </c>
      <c r="B14" s="39">
        <f t="shared" si="0"/>
        <v>2400</v>
      </c>
      <c r="C14" s="29">
        <v>0</v>
      </c>
      <c r="D14" s="29">
        <v>600</v>
      </c>
      <c r="E14" s="29">
        <v>0</v>
      </c>
      <c r="F14" s="29">
        <v>0</v>
      </c>
      <c r="G14" s="29">
        <v>600</v>
      </c>
      <c r="H14" s="29">
        <v>0</v>
      </c>
      <c r="I14" s="29">
        <v>0</v>
      </c>
      <c r="J14" s="29">
        <v>600</v>
      </c>
      <c r="K14" s="29">
        <v>0</v>
      </c>
      <c r="L14" s="29">
        <v>0</v>
      </c>
      <c r="M14" s="29">
        <v>600</v>
      </c>
      <c r="N14" s="40">
        <v>0</v>
      </c>
    </row>
    <row r="15" spans="1:14" ht="18" customHeight="1">
      <c r="A15" s="52" t="s">
        <v>55</v>
      </c>
      <c r="B15" s="39">
        <f t="shared" si="0"/>
        <v>330</v>
      </c>
      <c r="C15" s="29">
        <v>0</v>
      </c>
      <c r="D15" s="29">
        <v>30</v>
      </c>
      <c r="E15" s="29">
        <v>30</v>
      </c>
      <c r="F15" s="29">
        <v>30</v>
      </c>
      <c r="G15" s="29">
        <v>30</v>
      </c>
      <c r="H15" s="29">
        <v>30</v>
      </c>
      <c r="I15" s="29">
        <v>30</v>
      </c>
      <c r="J15" s="29">
        <v>30</v>
      </c>
      <c r="K15" s="29">
        <v>30</v>
      </c>
      <c r="L15" s="29">
        <v>30</v>
      </c>
      <c r="M15" s="29">
        <v>30</v>
      </c>
      <c r="N15" s="40">
        <v>30</v>
      </c>
    </row>
    <row r="16" spans="1:14" ht="18" customHeight="1">
      <c r="A16" s="51" t="s">
        <v>78</v>
      </c>
      <c r="B16" s="39">
        <f aca="true" t="shared" si="1" ref="B16:B22">SUM(C16:N16)</f>
        <v>400</v>
      </c>
      <c r="C16" s="29">
        <v>100</v>
      </c>
      <c r="D16" s="29">
        <v>0</v>
      </c>
      <c r="E16" s="29">
        <v>0</v>
      </c>
      <c r="F16" s="29">
        <v>100</v>
      </c>
      <c r="G16" s="29">
        <v>0</v>
      </c>
      <c r="H16" s="29">
        <v>0</v>
      </c>
      <c r="I16" s="29">
        <v>100</v>
      </c>
      <c r="J16" s="29">
        <v>0</v>
      </c>
      <c r="K16" s="29">
        <v>0</v>
      </c>
      <c r="L16" s="29">
        <v>100</v>
      </c>
      <c r="M16" s="29">
        <v>0</v>
      </c>
      <c r="N16" s="40">
        <v>0</v>
      </c>
    </row>
    <row r="17" spans="1:14" ht="18" customHeight="1">
      <c r="A17" s="51" t="s">
        <v>72</v>
      </c>
      <c r="B17" s="39">
        <f t="shared" si="1"/>
        <v>1100</v>
      </c>
      <c r="C17" s="29">
        <v>100</v>
      </c>
      <c r="D17" s="29">
        <v>100</v>
      </c>
      <c r="E17" s="29">
        <v>100</v>
      </c>
      <c r="F17" s="29">
        <v>100</v>
      </c>
      <c r="G17" s="29">
        <v>100</v>
      </c>
      <c r="H17" s="29">
        <v>100</v>
      </c>
      <c r="I17" s="29">
        <v>100</v>
      </c>
      <c r="J17" s="29">
        <v>100</v>
      </c>
      <c r="K17" s="29">
        <v>100</v>
      </c>
      <c r="L17" s="29">
        <v>100</v>
      </c>
      <c r="M17" s="29">
        <v>0</v>
      </c>
      <c r="N17" s="40">
        <v>100</v>
      </c>
    </row>
    <row r="18" spans="1:14" ht="18" customHeight="1">
      <c r="A18" s="52" t="s">
        <v>56</v>
      </c>
      <c r="B18" s="39">
        <f t="shared" si="1"/>
        <v>4800</v>
      </c>
      <c r="C18" s="29">
        <v>400</v>
      </c>
      <c r="D18" s="29">
        <v>400</v>
      </c>
      <c r="E18" s="29">
        <v>400</v>
      </c>
      <c r="F18" s="29">
        <v>400</v>
      </c>
      <c r="G18" s="29">
        <v>400</v>
      </c>
      <c r="H18" s="29">
        <v>400</v>
      </c>
      <c r="I18" s="29">
        <v>400</v>
      </c>
      <c r="J18" s="29">
        <v>400</v>
      </c>
      <c r="K18" s="29">
        <v>400</v>
      </c>
      <c r="L18" s="29">
        <v>400</v>
      </c>
      <c r="M18" s="29">
        <v>400</v>
      </c>
      <c r="N18" s="40">
        <v>400</v>
      </c>
    </row>
    <row r="19" spans="1:14" ht="18" customHeight="1">
      <c r="A19" s="52" t="s">
        <v>57</v>
      </c>
      <c r="B19" s="39">
        <f t="shared" si="1"/>
        <v>960</v>
      </c>
      <c r="C19" s="29">
        <v>80</v>
      </c>
      <c r="D19" s="29">
        <v>80</v>
      </c>
      <c r="E19" s="29">
        <v>80</v>
      </c>
      <c r="F19" s="29">
        <v>80</v>
      </c>
      <c r="G19" s="29">
        <v>80</v>
      </c>
      <c r="H19" s="29">
        <v>80</v>
      </c>
      <c r="I19" s="29">
        <v>80</v>
      </c>
      <c r="J19" s="29">
        <v>80</v>
      </c>
      <c r="K19" s="29">
        <v>80</v>
      </c>
      <c r="L19" s="29">
        <v>80</v>
      </c>
      <c r="M19" s="29">
        <v>80</v>
      </c>
      <c r="N19" s="40">
        <v>80</v>
      </c>
    </row>
    <row r="20" spans="1:14" ht="18" customHeight="1">
      <c r="A20" s="52" t="s">
        <v>87</v>
      </c>
      <c r="B20" s="39">
        <f t="shared" si="1"/>
        <v>300</v>
      </c>
      <c r="C20" s="29">
        <v>25</v>
      </c>
      <c r="D20" s="29">
        <v>25</v>
      </c>
      <c r="E20" s="29">
        <v>25</v>
      </c>
      <c r="F20" s="29">
        <v>25</v>
      </c>
      <c r="G20" s="29">
        <v>25</v>
      </c>
      <c r="H20" s="29">
        <v>25</v>
      </c>
      <c r="I20" s="29">
        <v>25</v>
      </c>
      <c r="J20" s="29">
        <v>25</v>
      </c>
      <c r="K20" s="29">
        <v>25</v>
      </c>
      <c r="L20" s="29">
        <v>25</v>
      </c>
      <c r="M20" s="29">
        <v>25</v>
      </c>
      <c r="N20" s="40">
        <v>25</v>
      </c>
    </row>
    <row r="21" spans="1:14" ht="18" customHeight="1">
      <c r="A21" s="52" t="s">
        <v>77</v>
      </c>
      <c r="B21" s="39">
        <f t="shared" si="1"/>
        <v>300</v>
      </c>
      <c r="C21" s="29">
        <v>25</v>
      </c>
      <c r="D21" s="29">
        <v>25</v>
      </c>
      <c r="E21" s="29">
        <v>25</v>
      </c>
      <c r="F21" s="29">
        <v>25</v>
      </c>
      <c r="G21" s="29">
        <v>25</v>
      </c>
      <c r="H21" s="29">
        <v>25</v>
      </c>
      <c r="I21" s="29">
        <v>25</v>
      </c>
      <c r="J21" s="29">
        <v>25</v>
      </c>
      <c r="K21" s="29">
        <v>25</v>
      </c>
      <c r="L21" s="29">
        <v>25</v>
      </c>
      <c r="M21" s="29">
        <v>25</v>
      </c>
      <c r="N21" s="40">
        <v>25</v>
      </c>
    </row>
    <row r="22" spans="1:14" ht="18" customHeight="1">
      <c r="A22" s="51" t="s">
        <v>91</v>
      </c>
      <c r="B22" s="39">
        <f t="shared" si="1"/>
        <v>2000</v>
      </c>
      <c r="C22" s="29">
        <v>0</v>
      </c>
      <c r="D22" s="29">
        <v>0</v>
      </c>
      <c r="E22" s="29">
        <v>1000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1000</v>
      </c>
      <c r="M22" s="29">
        <v>0</v>
      </c>
      <c r="N22" s="40">
        <v>0</v>
      </c>
    </row>
    <row r="23" spans="1:14" ht="18" customHeight="1">
      <c r="A23" s="52" t="s">
        <v>58</v>
      </c>
      <c r="B23" s="39">
        <f aca="true" t="shared" si="2" ref="B23:B31">SUM(C23:N23)</f>
        <v>3250</v>
      </c>
      <c r="C23" s="29">
        <v>250</v>
      </c>
      <c r="D23" s="29">
        <v>250</v>
      </c>
      <c r="E23" s="29">
        <v>250</v>
      </c>
      <c r="F23" s="29">
        <v>250</v>
      </c>
      <c r="G23" s="29">
        <v>500</v>
      </c>
      <c r="H23" s="29">
        <v>250</v>
      </c>
      <c r="I23" s="29">
        <v>250</v>
      </c>
      <c r="J23" s="29">
        <v>250</v>
      </c>
      <c r="K23" s="29">
        <v>250</v>
      </c>
      <c r="L23" s="29">
        <v>250</v>
      </c>
      <c r="M23" s="29">
        <v>250</v>
      </c>
      <c r="N23" s="40">
        <v>250</v>
      </c>
    </row>
    <row r="24" spans="1:14" ht="18" customHeight="1">
      <c r="A24" s="51" t="s">
        <v>99</v>
      </c>
      <c r="B24" s="39">
        <f t="shared" si="2"/>
        <v>150</v>
      </c>
      <c r="C24" s="29">
        <v>0</v>
      </c>
      <c r="D24" s="29">
        <v>0</v>
      </c>
      <c r="E24" s="29">
        <v>0</v>
      </c>
      <c r="F24" s="29">
        <v>0</v>
      </c>
      <c r="G24" s="29">
        <v>0</v>
      </c>
      <c r="H24" s="29">
        <v>150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40">
        <v>0</v>
      </c>
    </row>
    <row r="25" spans="1:14" ht="18" customHeight="1">
      <c r="A25" s="51" t="s">
        <v>104</v>
      </c>
      <c r="B25" s="39">
        <f t="shared" si="2"/>
        <v>600</v>
      </c>
      <c r="C25" s="29">
        <v>50</v>
      </c>
      <c r="D25" s="29">
        <v>50</v>
      </c>
      <c r="E25" s="29">
        <v>50</v>
      </c>
      <c r="F25" s="29">
        <v>50</v>
      </c>
      <c r="G25" s="29">
        <v>50</v>
      </c>
      <c r="H25" s="29">
        <v>50</v>
      </c>
      <c r="I25" s="29">
        <v>50</v>
      </c>
      <c r="J25" s="29">
        <v>50</v>
      </c>
      <c r="K25" s="29">
        <v>50</v>
      </c>
      <c r="L25" s="29">
        <v>50</v>
      </c>
      <c r="M25" s="29">
        <v>50</v>
      </c>
      <c r="N25" s="40">
        <v>50</v>
      </c>
    </row>
    <row r="26" spans="1:14" ht="18" customHeight="1">
      <c r="A26" s="52" t="s">
        <v>59</v>
      </c>
      <c r="B26" s="39">
        <f t="shared" si="2"/>
        <v>240</v>
      </c>
      <c r="C26" s="29">
        <v>20</v>
      </c>
      <c r="D26" s="29">
        <v>20</v>
      </c>
      <c r="E26" s="29">
        <v>20</v>
      </c>
      <c r="F26" s="29">
        <v>20</v>
      </c>
      <c r="G26" s="29">
        <v>20</v>
      </c>
      <c r="H26" s="29">
        <v>20</v>
      </c>
      <c r="I26" s="29">
        <v>20</v>
      </c>
      <c r="J26" s="29">
        <v>20</v>
      </c>
      <c r="K26" s="29">
        <v>20</v>
      </c>
      <c r="L26" s="29">
        <v>20</v>
      </c>
      <c r="M26" s="29">
        <v>20</v>
      </c>
      <c r="N26" s="40">
        <v>20</v>
      </c>
    </row>
    <row r="27" spans="1:14" ht="18" customHeight="1">
      <c r="A27" s="52" t="s">
        <v>60</v>
      </c>
      <c r="B27" s="39">
        <f t="shared" si="2"/>
        <v>900</v>
      </c>
      <c r="C27" s="29">
        <v>50</v>
      </c>
      <c r="D27" s="29">
        <v>50</v>
      </c>
      <c r="E27" s="29">
        <v>50</v>
      </c>
      <c r="F27" s="29">
        <v>50</v>
      </c>
      <c r="G27" s="29">
        <v>50</v>
      </c>
      <c r="H27" s="29">
        <v>50</v>
      </c>
      <c r="I27" s="29">
        <v>50</v>
      </c>
      <c r="J27" s="29">
        <v>350</v>
      </c>
      <c r="K27" s="29">
        <v>50</v>
      </c>
      <c r="L27" s="29">
        <v>50</v>
      </c>
      <c r="M27" s="29">
        <v>50</v>
      </c>
      <c r="N27" s="40">
        <v>50</v>
      </c>
    </row>
    <row r="28" spans="1:14" ht="18" customHeight="1">
      <c r="A28" s="52" t="s">
        <v>75</v>
      </c>
      <c r="B28" s="39">
        <f t="shared" si="2"/>
        <v>600</v>
      </c>
      <c r="C28" s="29">
        <v>50</v>
      </c>
      <c r="D28" s="29">
        <v>50</v>
      </c>
      <c r="E28" s="29">
        <v>50</v>
      </c>
      <c r="F28" s="29">
        <v>50</v>
      </c>
      <c r="G28" s="29">
        <v>50</v>
      </c>
      <c r="H28" s="29">
        <v>50</v>
      </c>
      <c r="I28" s="29">
        <v>50</v>
      </c>
      <c r="J28" s="29">
        <v>50</v>
      </c>
      <c r="K28" s="29">
        <v>50</v>
      </c>
      <c r="L28" s="29">
        <v>50</v>
      </c>
      <c r="M28" s="29">
        <v>50</v>
      </c>
      <c r="N28" s="40">
        <v>50</v>
      </c>
    </row>
    <row r="29" spans="1:14" ht="18" customHeight="1">
      <c r="A29" s="52" t="s">
        <v>61</v>
      </c>
      <c r="B29" s="39">
        <f t="shared" si="2"/>
        <v>2400</v>
      </c>
      <c r="C29" s="29">
        <v>200</v>
      </c>
      <c r="D29" s="29">
        <v>200</v>
      </c>
      <c r="E29" s="29">
        <v>200</v>
      </c>
      <c r="F29" s="29">
        <v>200</v>
      </c>
      <c r="G29" s="29">
        <v>200</v>
      </c>
      <c r="H29" s="29">
        <v>200</v>
      </c>
      <c r="I29" s="29">
        <v>200</v>
      </c>
      <c r="J29" s="29">
        <v>200</v>
      </c>
      <c r="K29" s="29">
        <v>200</v>
      </c>
      <c r="L29" s="29">
        <v>200</v>
      </c>
      <c r="M29" s="29">
        <v>200</v>
      </c>
      <c r="N29" s="40">
        <v>200</v>
      </c>
    </row>
    <row r="30" spans="1:14" ht="18" customHeight="1">
      <c r="A30" s="52" t="s">
        <v>88</v>
      </c>
      <c r="B30" s="39">
        <f t="shared" si="2"/>
        <v>300</v>
      </c>
      <c r="C30" s="29">
        <v>25</v>
      </c>
      <c r="D30" s="29">
        <v>25</v>
      </c>
      <c r="E30" s="29">
        <v>25</v>
      </c>
      <c r="F30" s="29">
        <v>25</v>
      </c>
      <c r="G30" s="29">
        <v>25</v>
      </c>
      <c r="H30" s="29">
        <v>25</v>
      </c>
      <c r="I30" s="29">
        <v>25</v>
      </c>
      <c r="J30" s="29">
        <v>25</v>
      </c>
      <c r="K30" s="29">
        <v>25</v>
      </c>
      <c r="L30" s="29">
        <v>25</v>
      </c>
      <c r="M30" s="29">
        <v>25</v>
      </c>
      <c r="N30" s="40">
        <v>25</v>
      </c>
    </row>
    <row r="31" spans="1:14" ht="18" customHeight="1">
      <c r="A31" s="52" t="s">
        <v>89</v>
      </c>
      <c r="B31" s="39">
        <f t="shared" si="2"/>
        <v>1200</v>
      </c>
      <c r="C31" s="29">
        <v>100</v>
      </c>
      <c r="D31" s="29">
        <v>100</v>
      </c>
      <c r="E31" s="29">
        <v>100</v>
      </c>
      <c r="F31" s="29">
        <v>100</v>
      </c>
      <c r="G31" s="29">
        <v>100</v>
      </c>
      <c r="H31" s="29">
        <v>100</v>
      </c>
      <c r="I31" s="29">
        <v>100</v>
      </c>
      <c r="J31" s="29">
        <v>100</v>
      </c>
      <c r="K31" s="29">
        <v>100</v>
      </c>
      <c r="L31" s="29">
        <v>100</v>
      </c>
      <c r="M31" s="29">
        <v>100</v>
      </c>
      <c r="N31" s="40">
        <v>100</v>
      </c>
    </row>
    <row r="32" spans="1:14" ht="18" customHeight="1">
      <c r="A32" s="52" t="s">
        <v>62</v>
      </c>
      <c r="B32" s="39">
        <f aca="true" t="shared" si="3" ref="B32:B39">SUM(C32:N32)</f>
        <v>1440</v>
      </c>
      <c r="C32" s="29">
        <v>120</v>
      </c>
      <c r="D32" s="29">
        <v>120</v>
      </c>
      <c r="E32" s="29">
        <v>120</v>
      </c>
      <c r="F32" s="29">
        <v>120</v>
      </c>
      <c r="G32" s="29">
        <v>120</v>
      </c>
      <c r="H32" s="29">
        <v>120</v>
      </c>
      <c r="I32" s="29">
        <v>120</v>
      </c>
      <c r="J32" s="29">
        <v>120</v>
      </c>
      <c r="K32" s="29">
        <v>120</v>
      </c>
      <c r="L32" s="29">
        <v>120</v>
      </c>
      <c r="M32" s="29">
        <v>120</v>
      </c>
      <c r="N32" s="40">
        <v>120</v>
      </c>
    </row>
    <row r="33" spans="1:14" ht="18" customHeight="1">
      <c r="A33" s="52" t="s">
        <v>63</v>
      </c>
      <c r="B33" s="39">
        <f t="shared" si="3"/>
        <v>600</v>
      </c>
      <c r="C33" s="29">
        <v>50</v>
      </c>
      <c r="D33" s="29">
        <v>50</v>
      </c>
      <c r="E33" s="29">
        <v>50</v>
      </c>
      <c r="F33" s="29">
        <v>50</v>
      </c>
      <c r="G33" s="29">
        <v>50</v>
      </c>
      <c r="H33" s="29">
        <v>50</v>
      </c>
      <c r="I33" s="29">
        <v>50</v>
      </c>
      <c r="J33" s="29">
        <v>50</v>
      </c>
      <c r="K33" s="29">
        <v>50</v>
      </c>
      <c r="L33" s="29">
        <v>50</v>
      </c>
      <c r="M33" s="29">
        <v>50</v>
      </c>
      <c r="N33" s="40">
        <v>50</v>
      </c>
    </row>
    <row r="34" spans="1:14" ht="18" customHeight="1">
      <c r="A34" s="51"/>
      <c r="B34" s="39">
        <f t="shared" si="3"/>
        <v>0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40">
        <v>0</v>
      </c>
    </row>
    <row r="35" spans="1:14" ht="18" customHeight="1">
      <c r="A35" s="51"/>
      <c r="B35" s="39">
        <f t="shared" si="3"/>
        <v>0</v>
      </c>
      <c r="C35" s="29">
        <v>0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40">
        <v>0</v>
      </c>
    </row>
    <row r="36" spans="1:14" ht="18" customHeight="1">
      <c r="A36" s="51"/>
      <c r="B36" s="39">
        <f t="shared" si="3"/>
        <v>0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40">
        <v>0</v>
      </c>
    </row>
    <row r="37" spans="1:14" ht="18" customHeight="1">
      <c r="A37" s="51"/>
      <c r="B37" s="39">
        <f t="shared" si="3"/>
        <v>0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40">
        <v>0</v>
      </c>
    </row>
    <row r="38" spans="1:14" ht="18" customHeight="1">
      <c r="A38" s="51"/>
      <c r="B38" s="39">
        <f t="shared" si="3"/>
        <v>0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40">
        <v>0</v>
      </c>
    </row>
    <row r="39" spans="1:14" ht="18" customHeight="1" thickBot="1">
      <c r="A39" s="53" t="s">
        <v>64</v>
      </c>
      <c r="B39" s="119">
        <f t="shared" si="3"/>
        <v>0</v>
      </c>
      <c r="C39" s="120">
        <v>0</v>
      </c>
      <c r="D39" s="120">
        <v>0</v>
      </c>
      <c r="E39" s="120">
        <v>0</v>
      </c>
      <c r="F39" s="120">
        <v>0</v>
      </c>
      <c r="G39" s="120">
        <v>0</v>
      </c>
      <c r="H39" s="120">
        <v>0</v>
      </c>
      <c r="I39" s="120">
        <v>0</v>
      </c>
      <c r="J39" s="120">
        <v>0</v>
      </c>
      <c r="K39" s="120">
        <v>0</v>
      </c>
      <c r="L39" s="120">
        <v>0</v>
      </c>
      <c r="M39" s="120">
        <v>0</v>
      </c>
      <c r="N39" s="42">
        <v>0</v>
      </c>
    </row>
    <row r="40" spans="1:14" s="31" customFormat="1" ht="18" customHeight="1">
      <c r="A40" s="72" t="s">
        <v>65</v>
      </c>
      <c r="B40" s="118">
        <f aca="true" t="shared" si="4" ref="B40:N40">SUM(B7:B39)</f>
        <v>28430</v>
      </c>
      <c r="C40" s="116">
        <f t="shared" si="4"/>
        <v>1690</v>
      </c>
      <c r="D40" s="116">
        <f t="shared" si="4"/>
        <v>2220</v>
      </c>
      <c r="E40" s="116">
        <f t="shared" si="4"/>
        <v>2920</v>
      </c>
      <c r="F40" s="116">
        <f t="shared" si="4"/>
        <v>1720</v>
      </c>
      <c r="G40" s="116">
        <f t="shared" si="4"/>
        <v>2980</v>
      </c>
      <c r="H40" s="116">
        <f t="shared" si="4"/>
        <v>1770</v>
      </c>
      <c r="I40" s="116">
        <f t="shared" si="4"/>
        <v>1720</v>
      </c>
      <c r="J40" s="116">
        <f t="shared" si="4"/>
        <v>2520</v>
      </c>
      <c r="K40" s="116">
        <f t="shared" si="4"/>
        <v>3920</v>
      </c>
      <c r="L40" s="116">
        <f t="shared" si="4"/>
        <v>3220</v>
      </c>
      <c r="M40" s="116">
        <f t="shared" si="4"/>
        <v>2130</v>
      </c>
      <c r="N40" s="70">
        <f t="shared" si="4"/>
        <v>1620</v>
      </c>
    </row>
    <row r="41" spans="1:14" s="31" customFormat="1" ht="18" customHeight="1" thickBot="1">
      <c r="A41" s="74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70"/>
    </row>
    <row r="42" spans="1:14" ht="18" customHeight="1" thickBot="1">
      <c r="A42" s="112" t="s">
        <v>66</v>
      </c>
      <c r="B42" s="122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0"/>
    </row>
    <row r="43" spans="1:14" ht="18" customHeight="1">
      <c r="A43" s="50" t="s">
        <v>67</v>
      </c>
      <c r="B43" s="39">
        <f aca="true" t="shared" si="5" ref="B43:B49">SUM(C43:N43)</f>
        <v>84</v>
      </c>
      <c r="C43" s="29">
        <v>7</v>
      </c>
      <c r="D43" s="29">
        <v>7</v>
      </c>
      <c r="E43" s="29">
        <v>7</v>
      </c>
      <c r="F43" s="29">
        <v>7</v>
      </c>
      <c r="G43" s="29">
        <v>7</v>
      </c>
      <c r="H43" s="29">
        <v>7</v>
      </c>
      <c r="I43" s="29">
        <v>7</v>
      </c>
      <c r="J43" s="29">
        <v>7</v>
      </c>
      <c r="K43" s="29">
        <v>7</v>
      </c>
      <c r="L43" s="29">
        <v>7</v>
      </c>
      <c r="M43" s="29">
        <v>7</v>
      </c>
      <c r="N43" s="40">
        <v>7</v>
      </c>
    </row>
    <row r="44" spans="1:14" ht="18" customHeight="1">
      <c r="A44" s="51" t="s">
        <v>70</v>
      </c>
      <c r="B44" s="39">
        <f t="shared" si="5"/>
        <v>30000</v>
      </c>
      <c r="C44" s="29">
        <v>0</v>
      </c>
      <c r="D44" s="29">
        <v>0</v>
      </c>
      <c r="E44" s="29">
        <v>15000</v>
      </c>
      <c r="F44" s="29">
        <v>15000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40">
        <v>0</v>
      </c>
    </row>
    <row r="45" spans="1:14" ht="18" customHeight="1">
      <c r="A45" s="51" t="s">
        <v>31</v>
      </c>
      <c r="B45" s="39">
        <f t="shared" si="5"/>
        <v>1000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1000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40">
        <v>0</v>
      </c>
    </row>
    <row r="46" spans="1:14" ht="18" customHeight="1">
      <c r="A46" s="114" t="s">
        <v>68</v>
      </c>
      <c r="B46" s="39">
        <f t="shared" si="5"/>
        <v>15000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15000</v>
      </c>
      <c r="L46" s="29">
        <v>0</v>
      </c>
      <c r="M46" s="29">
        <v>0</v>
      </c>
      <c r="N46" s="40">
        <v>0</v>
      </c>
    </row>
    <row r="47" spans="1:14" ht="18" customHeight="1">
      <c r="A47" s="51" t="s">
        <v>100</v>
      </c>
      <c r="B47" s="39">
        <f>SUM(C47:N47)</f>
        <v>50000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25000</v>
      </c>
      <c r="N47" s="40">
        <v>25000</v>
      </c>
    </row>
    <row r="48" spans="1:14" ht="18" customHeight="1">
      <c r="A48" s="51" t="s">
        <v>114</v>
      </c>
      <c r="B48" s="39">
        <f>SUM(C48:N48)</f>
        <v>20000</v>
      </c>
      <c r="C48" s="29">
        <v>0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10000</v>
      </c>
      <c r="K48" s="29">
        <v>10000</v>
      </c>
      <c r="L48" s="29">
        <v>0</v>
      </c>
      <c r="M48" s="29">
        <v>0</v>
      </c>
      <c r="N48" s="40">
        <v>0</v>
      </c>
    </row>
    <row r="49" spans="1:14" ht="18" customHeight="1" thickBot="1">
      <c r="A49" s="114" t="s">
        <v>69</v>
      </c>
      <c r="B49" s="41">
        <f t="shared" si="5"/>
        <v>100000</v>
      </c>
      <c r="C49" s="30">
        <v>0</v>
      </c>
      <c r="D49" s="30">
        <v>0</v>
      </c>
      <c r="E49" s="30">
        <v>0</v>
      </c>
      <c r="F49" s="30">
        <v>0</v>
      </c>
      <c r="G49" s="30">
        <v>0</v>
      </c>
      <c r="H49" s="30">
        <v>50000</v>
      </c>
      <c r="I49" s="30">
        <v>0</v>
      </c>
      <c r="J49" s="30">
        <v>0</v>
      </c>
      <c r="K49" s="30">
        <v>0</v>
      </c>
      <c r="L49" s="30">
        <v>0</v>
      </c>
      <c r="M49" s="30">
        <v>0</v>
      </c>
      <c r="N49" s="42">
        <v>50000</v>
      </c>
    </row>
    <row r="50" spans="1:14" s="31" customFormat="1" ht="18" customHeight="1" thickBot="1">
      <c r="A50" s="115"/>
      <c r="B50" s="37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47"/>
    </row>
    <row r="51" spans="1:14" s="31" customFormat="1" ht="18" customHeight="1" thickBot="1">
      <c r="A51" s="117" t="s">
        <v>115</v>
      </c>
      <c r="B51" s="45">
        <f aca="true" t="shared" si="6" ref="B51:N51">SUM(B40:B50)</f>
        <v>244514</v>
      </c>
      <c r="C51" s="32">
        <f t="shared" si="6"/>
        <v>1697</v>
      </c>
      <c r="D51" s="32">
        <f t="shared" si="6"/>
        <v>2227</v>
      </c>
      <c r="E51" s="32">
        <f t="shared" si="6"/>
        <v>17927</v>
      </c>
      <c r="F51" s="32">
        <f t="shared" si="6"/>
        <v>16727</v>
      </c>
      <c r="G51" s="32">
        <f t="shared" si="6"/>
        <v>2987</v>
      </c>
      <c r="H51" s="32">
        <f t="shared" si="6"/>
        <v>52777</v>
      </c>
      <c r="I51" s="32">
        <f t="shared" si="6"/>
        <v>1727</v>
      </c>
      <c r="J51" s="32">
        <f t="shared" si="6"/>
        <v>12527</v>
      </c>
      <c r="K51" s="32">
        <f t="shared" si="6"/>
        <v>28927</v>
      </c>
      <c r="L51" s="32">
        <f t="shared" si="6"/>
        <v>3227</v>
      </c>
      <c r="M51" s="32">
        <f t="shared" si="6"/>
        <v>27137</v>
      </c>
      <c r="N51" s="44">
        <f t="shared" si="6"/>
        <v>76627</v>
      </c>
    </row>
  </sheetData>
  <sheetProtection/>
  <mergeCells count="3">
    <mergeCell ref="A1:N1"/>
    <mergeCell ref="A2:N2"/>
    <mergeCell ref="C3:N3"/>
  </mergeCells>
  <printOptions horizontalCentered="1"/>
  <pageMargins left="0" right="0" top="0.75" bottom="0.5" header="0" footer="0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J. Foreman</dc:creator>
  <cp:keywords/>
  <dc:description/>
  <cp:lastModifiedBy>Laura</cp:lastModifiedBy>
  <cp:lastPrinted>2020-06-22T19:50:52Z</cp:lastPrinted>
  <dcterms:created xsi:type="dcterms:W3CDTF">2017-07-01T20:50:59Z</dcterms:created>
  <dcterms:modified xsi:type="dcterms:W3CDTF">2020-06-22T19:51:27Z</dcterms:modified>
  <cp:category/>
  <cp:version/>
  <cp:contentType/>
  <cp:contentStatus/>
</cp:coreProperties>
</file>