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2 Public Org Budget for Dev " sheetId="1" r:id="rId3"/>
    <sheet state="hidden" name="RollUp" sheetId="2" r:id="rId4"/>
    <sheet state="hidden" name="Tech" sheetId="3" r:id="rId5"/>
  </sheets>
  <definedNames>
    <definedName name="TotalCampers">#REF!</definedName>
  </definedNames>
  <calcPr/>
</workbook>
</file>

<file path=xl/sharedStrings.xml><?xml version="1.0" encoding="utf-8"?>
<sst xmlns="http://schemas.openxmlformats.org/spreadsheetml/2006/main" count="160" uniqueCount="123">
  <si>
    <t>Public Budget</t>
  </si>
  <si>
    <t>Original budget before reforecasts? (Alicia)</t>
  </si>
  <si>
    <t># of campers</t>
  </si>
  <si>
    <t>Cost Per Camper</t>
  </si>
  <si>
    <t>REVENUES</t>
  </si>
  <si>
    <t>Chapters</t>
  </si>
  <si>
    <t>National</t>
  </si>
  <si>
    <t>Total Organization</t>
  </si>
  <si>
    <t>% Total</t>
  </si>
  <si>
    <t>Individual Gifts</t>
  </si>
  <si>
    <t>Corporate</t>
  </si>
  <si>
    <t>Foundation</t>
  </si>
  <si>
    <t>Grants</t>
  </si>
  <si>
    <t>Could we please review corp/foundation/grants definitions again? (Alicia)</t>
  </si>
  <si>
    <t>National Events</t>
  </si>
  <si>
    <t>Other Income</t>
  </si>
  <si>
    <t>Does this include in-kind? (Alicia)</t>
  </si>
  <si>
    <t>TOTAL</t>
  </si>
  <si>
    <t>EXPENSES</t>
  </si>
  <si>
    <t>Programming</t>
  </si>
  <si>
    <t>Development</t>
  </si>
  <si>
    <t>Management &amp; Admin</t>
  </si>
  <si>
    <t>Description</t>
  </si>
  <si>
    <t>Chapter Program Costs</t>
  </si>
  <si>
    <t>Campsite facilities, bus transportation, meals at camp, all materials to develop and support camp and year-round programs; includes chapter portion of Summit expenses</t>
  </si>
  <si>
    <t>Staff Support</t>
  </si>
  <si>
    <t>National staff support to recruit, train and develop student leaders; all staff to support development, outreach and support services</t>
  </si>
  <si>
    <t>Professional Fees</t>
  </si>
  <si>
    <t>Contracted services</t>
  </si>
  <si>
    <t>CKN Fundraising Event Expenses</t>
  </si>
  <si>
    <t xml:space="preserve">4 national fundraising events in Los Angeles, Chicago, Boston, San Francisco </t>
  </si>
  <si>
    <t>Update text? (Alicia)</t>
  </si>
  <si>
    <t>Staff Travel</t>
  </si>
  <si>
    <t xml:space="preserve">Travel to campsites, college chapter, donor events and staff training </t>
  </si>
  <si>
    <t>Systems and Technology</t>
  </si>
  <si>
    <t>Website, donor management system, camper and counselor registration systems, online training programs, computer hardware, computer services</t>
  </si>
  <si>
    <t>Admin &amp; General Expenses</t>
  </si>
  <si>
    <t>Printing, copying and general program expenses, storage, shipping, dues and subscriptions</t>
  </si>
  <si>
    <t>Business Exp</t>
  </si>
  <si>
    <t>Licensing, Insurance, staff training, recognition and recruitment, graphic design, web services</t>
  </si>
  <si>
    <t>National Leadership Summit</t>
  </si>
  <si>
    <t>Annual training summit for student leaders</t>
  </si>
  <si>
    <t>TOTAL ORGANIZATION EXPENSES</t>
  </si>
  <si>
    <t>% TOTAL</t>
  </si>
  <si>
    <t>Increase by 20% each year</t>
  </si>
  <si>
    <t>Camp Programming</t>
  </si>
  <si>
    <t>Fundraising &amp; Administrative Costs</t>
  </si>
  <si>
    <t>Recruitment &amp; Outreach</t>
  </si>
  <si>
    <t>Volunteer Training &amp; Leadership Development</t>
  </si>
  <si>
    <t>Year Round Support</t>
  </si>
  <si>
    <t>CKN fundraising event expenses</t>
  </si>
  <si>
    <t>General Expenses</t>
  </si>
  <si>
    <t>Bank and Merchant Fees</t>
  </si>
  <si>
    <t>Outreach Expenses</t>
  </si>
  <si>
    <t>Camp Kesem - FY 2018 Board Report</t>
  </si>
  <si>
    <t>CKN - Revenues (Non-Event)</t>
  </si>
  <si>
    <t>Account</t>
  </si>
  <si>
    <t>FY 2018 Budget</t>
  </si>
  <si>
    <t>FY 2018 Forecast</t>
  </si>
  <si>
    <t>FY 2019 Preliminary Budget</t>
  </si>
  <si>
    <t>FY 2019 Detailed Roll Up</t>
  </si>
  <si>
    <t>Major Gifts (&gt;$5000)</t>
  </si>
  <si>
    <t>Other Individual Gifts</t>
  </si>
  <si>
    <t>All Individual Giving</t>
  </si>
  <si>
    <t>Corporate Contributions (Matching Gifts)</t>
  </si>
  <si>
    <t>Corporate / Business Support (Corporate Grants)</t>
  </si>
  <si>
    <t>Non Corporate / Private Grants</t>
  </si>
  <si>
    <t>Corporate &amp; Foundation Giving (Non-Event)</t>
  </si>
  <si>
    <t>Total Non-Event</t>
  </si>
  <si>
    <t>Total LA Event</t>
  </si>
  <si>
    <t>Total Chicago Event</t>
  </si>
  <si>
    <t>Total San Francisco Event</t>
  </si>
  <si>
    <t>Total Boston Event</t>
  </si>
  <si>
    <t>Total Event Revenues</t>
  </si>
  <si>
    <t>CKN - Revenues (Summary)</t>
  </si>
  <si>
    <t>FY 2019 Budget</t>
  </si>
  <si>
    <t>Other Revenues</t>
  </si>
  <si>
    <t>Total CKN Revenues</t>
  </si>
  <si>
    <t>Earned Revenues</t>
  </si>
  <si>
    <t>Investment Interest</t>
  </si>
  <si>
    <t>Chapter Administration Fees</t>
  </si>
  <si>
    <t>Kesem It Forward Funds</t>
  </si>
  <si>
    <t>TOTAL FUNDS AVAILABLE TO CKN</t>
  </si>
  <si>
    <t>CKN Expenses</t>
  </si>
  <si>
    <t>Personnel Expenses</t>
  </si>
  <si>
    <t>Payroll</t>
  </si>
  <si>
    <t>Bonus</t>
  </si>
  <si>
    <t>Payroll taxes, payroll service fees</t>
  </si>
  <si>
    <t>Vacation Expense</t>
  </si>
  <si>
    <t>Employee benefits</t>
  </si>
  <si>
    <t>TOTAL PERSONNEL EXPENSES</t>
  </si>
  <si>
    <t>All Other CKN Expenses</t>
  </si>
  <si>
    <t>Total Contract Services</t>
  </si>
  <si>
    <t>Administrative and General Expenses</t>
  </si>
  <si>
    <t>Travel &amp; Meetings Expenses</t>
  </si>
  <si>
    <t>Banking and Merchant Fees</t>
  </si>
  <si>
    <t>Other Expenses</t>
  </si>
  <si>
    <t>ALL OTHER CKN EXPENSES</t>
  </si>
  <si>
    <t>CKN Event Expenses</t>
  </si>
  <si>
    <t>Facility, A/V, Equipment Rental</t>
  </si>
  <si>
    <t>Professional Fees (entertainment, event planner)</t>
  </si>
  <si>
    <t>Special Events (bar, catering, decor, etc)</t>
  </si>
  <si>
    <t>ALL EVENT EXPENSES</t>
  </si>
  <si>
    <t>CKN Financial Summary</t>
  </si>
  <si>
    <t>CKN - TOTAL EXPENSES</t>
  </si>
  <si>
    <t>CKN - NET PROCEEDS</t>
  </si>
  <si>
    <t>CKN CASH BALANCE (DOES NOT INCLUDE SNF)</t>
  </si>
  <si>
    <t>MONTHS OF OPERATING RESERVE (CKN)</t>
  </si>
  <si>
    <t>SNF FUND</t>
  </si>
  <si>
    <t>TOTAL CKN FUNDS (CASH &amp; SNF)</t>
  </si>
  <si>
    <t>Chapter Financials</t>
  </si>
  <si>
    <t>Chapter Revenues</t>
  </si>
  <si>
    <t>Chapter Expenses</t>
  </si>
  <si>
    <t>Chapter Fees &amp; Kesem It Forward</t>
  </si>
  <si>
    <t>Net Proceeds (Chapters)</t>
  </si>
  <si>
    <t>Chapter Cash Balance</t>
  </si>
  <si>
    <t>Total Organizational Financials</t>
  </si>
  <si>
    <t>Total Organizational Revenues</t>
  </si>
  <si>
    <t>Total Organizational Expenses</t>
  </si>
  <si>
    <t>Net Proceeds  (Total Organization)</t>
  </si>
  <si>
    <t>Cash Balance (Total Organization)</t>
  </si>
  <si>
    <t>Revenues Per Camper</t>
  </si>
  <si>
    <t>Expenses Per Camper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</si>
</sst>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9">
    <font>
      <sz val="10.0"/>
      <color rgb="FF000000"/>
      <name val="Arial"/>
    </font>
    <font>
      <sz val="10.0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sz val="10.0"/>
      <name val="Calibri"/>
    </font>
    <font/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b/>
      <u/>
      <sz val="10.0"/>
      <color rgb="FFFFFFFF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name val="Calibri"/>
    </font>
    <font>
      <sz val="10.0"/>
      <color rgb="FFFFFFFF"/>
      <name val="Calibri"/>
    </font>
    <font>
      <b/>
      <u/>
      <sz val="10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/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64" xfId="0" applyAlignment="1" applyFont="1" applyNumberFormat="1">
      <alignment horizontal="left" readingOrder="0" vertical="bottom"/>
    </xf>
    <xf borderId="0" fillId="0" fontId="1" numFmtId="164" xfId="0" applyAlignment="1" applyFont="1" applyNumberFormat="1">
      <alignment horizontal="center" vertical="bottom"/>
    </xf>
    <xf borderId="0" fillId="0" fontId="1" numFmtId="0" xfId="0" applyFont="1"/>
    <xf borderId="0" fillId="0" fontId="1" numFmtId="3" xfId="0" applyAlignment="1" applyFont="1" applyNumberFormat="1">
      <alignment horizontal="center" vertical="bottom"/>
    </xf>
    <xf borderId="1" fillId="0" fontId="1" numFmtId="0" xfId="0" applyAlignment="1" applyBorder="1" applyFont="1">
      <alignment vertical="bottom"/>
    </xf>
    <xf borderId="1" fillId="0" fontId="1" numFmtId="3" xfId="0" applyAlignment="1" applyBorder="1" applyFont="1" applyNumberFormat="1">
      <alignment horizontal="center" vertical="bottom"/>
    </xf>
    <xf borderId="1" fillId="0" fontId="1" numFmtId="165" xfId="0" applyAlignment="1" applyBorder="1" applyFont="1" applyNumberForma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0" fontId="1" numFmtId="165" xfId="0" applyAlignment="1" applyFont="1" applyNumberFormat="1">
      <alignment vertical="bottom"/>
    </xf>
    <xf borderId="0" fillId="0" fontId="1" numFmtId="3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2" fillId="2" fontId="4" numFmtId="0" xfId="0" applyAlignment="1" applyBorder="1" applyFill="1" applyFont="1">
      <alignment vertical="bottom"/>
    </xf>
    <xf borderId="2" fillId="2" fontId="5" numFmtId="164" xfId="0" applyAlignment="1" applyBorder="1" applyFont="1" applyNumberFormat="1">
      <alignment horizontal="center" vertical="bottom"/>
    </xf>
    <xf borderId="3" fillId="2" fontId="6" numFmtId="0" xfId="0" applyAlignment="1" applyBorder="1" applyFont="1">
      <alignment vertical="bottom"/>
    </xf>
    <xf borderId="3" fillId="2" fontId="7" numFmtId="164" xfId="0" applyAlignment="1" applyBorder="1" applyFont="1" applyNumberFormat="1">
      <alignment horizontal="center" vertical="bottom"/>
    </xf>
    <xf borderId="3" fillId="0" fontId="1" numFmtId="0" xfId="0" applyAlignment="1" applyBorder="1" applyFont="1">
      <alignment vertical="bottom"/>
    </xf>
    <xf borderId="4" fillId="3" fontId="1" numFmtId="165" xfId="0" applyAlignment="1" applyBorder="1" applyFill="1" applyFont="1" applyNumberFormat="1">
      <alignment horizontal="center" readingOrder="0" shrinkToFit="0" vertical="bottom" wrapText="0"/>
    </xf>
    <xf borderId="1" fillId="3" fontId="1" numFmtId="165" xfId="0" applyAlignment="1" applyBorder="1" applyFont="1" applyNumberFormat="1">
      <alignment horizontal="center" readingOrder="0" vertical="bottom"/>
    </xf>
    <xf borderId="5" fillId="0" fontId="8" numFmtId="165" xfId="0" applyAlignment="1" applyBorder="1" applyFont="1" applyNumberFormat="1">
      <alignment horizontal="center" readingOrder="0" vertical="bottom"/>
    </xf>
    <xf borderId="5" fillId="0" fontId="1" numFmtId="9" xfId="0" applyAlignment="1" applyBorder="1" applyFont="1" applyNumberFormat="1">
      <alignment horizontal="center" vertical="bottom"/>
    </xf>
    <xf borderId="0" fillId="0" fontId="1" numFmtId="164" xfId="0" applyAlignment="1" applyFont="1" applyNumberFormat="1">
      <alignment horizontal="right" vertical="bottom"/>
    </xf>
    <xf borderId="3" fillId="0" fontId="1" numFmtId="0" xfId="0" applyAlignment="1" applyBorder="1" applyFont="1">
      <alignment readingOrder="0" vertical="bottom"/>
    </xf>
    <xf borderId="4" fillId="3" fontId="1" numFmtId="165" xfId="0" applyAlignment="1" applyBorder="1" applyFont="1" applyNumberFormat="1">
      <alignment horizontal="center" vertical="bottom"/>
    </xf>
    <xf borderId="3" fillId="3" fontId="1" numFmtId="165" xfId="0" applyAlignment="1" applyBorder="1" applyFont="1" applyNumberFormat="1">
      <alignment horizontal="center" readingOrder="0" vertical="bottom"/>
    </xf>
    <xf borderId="5" fillId="3" fontId="1" numFmtId="165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readingOrder="0" vertical="bottom"/>
    </xf>
    <xf borderId="3" fillId="0" fontId="1" numFmtId="0" xfId="0" applyAlignment="1" applyBorder="1" applyFont="1">
      <alignment readingOrder="0" vertical="bottom"/>
    </xf>
    <xf borderId="3" fillId="4" fontId="8" numFmtId="0" xfId="0" applyAlignment="1" applyBorder="1" applyFill="1" applyFont="1">
      <alignment readingOrder="0" vertical="bottom"/>
    </xf>
    <xf borderId="5" fillId="4" fontId="8" numFmtId="165" xfId="0" applyAlignment="1" applyBorder="1" applyFont="1" applyNumberFormat="1">
      <alignment horizontal="center" readingOrder="0" vertical="bottom"/>
    </xf>
    <xf borderId="5" fillId="4" fontId="8" numFmtId="165" xfId="0" applyAlignment="1" applyBorder="1" applyFont="1" applyNumberFormat="1">
      <alignment horizontal="center" vertical="bottom"/>
    </xf>
    <xf borderId="5" fillId="4" fontId="8" numFmtId="9" xfId="0" applyAlignment="1" applyBorder="1" applyFont="1" applyNumberFormat="1">
      <alignment horizontal="center" vertical="bottom"/>
    </xf>
    <xf borderId="6" fillId="0" fontId="8" numFmtId="0" xfId="0" applyAlignment="1" applyBorder="1" applyFont="1">
      <alignment vertical="bottom"/>
    </xf>
    <xf borderId="4" fillId="0" fontId="9" numFmtId="0" xfId="0" applyBorder="1" applyFont="1"/>
    <xf borderId="5" fillId="0" fontId="9" numFmtId="0" xfId="0" applyBorder="1" applyFont="1"/>
    <xf borderId="4" fillId="0" fontId="1" numFmtId="0" xfId="0" applyAlignment="1" applyBorder="1" applyFont="1">
      <alignment vertical="bottom"/>
    </xf>
    <xf borderId="4" fillId="0" fontId="1" numFmtId="164" xfId="0" applyAlignment="1" applyBorder="1" applyFont="1" applyNumberFormat="1">
      <alignment horizontal="center" vertical="bottom"/>
    </xf>
    <xf borderId="4" fillId="0" fontId="1" numFmtId="10" xfId="0" applyAlignment="1" applyBorder="1" applyFont="1" applyNumberFormat="1">
      <alignment horizontal="center" readingOrder="0" vertical="bottom"/>
    </xf>
    <xf borderId="3" fillId="2" fontId="10" numFmtId="0" xfId="0" applyAlignment="1" applyBorder="1" applyFont="1">
      <alignment shrinkToFit="0" vertical="bottom" wrapText="1"/>
    </xf>
    <xf borderId="3" fillId="2" fontId="11" numFmtId="0" xfId="0" applyAlignment="1" applyBorder="1" applyFont="1">
      <alignment horizontal="center" shrinkToFit="0" vertical="bottom" wrapText="1"/>
    </xf>
    <xf borderId="5" fillId="2" fontId="12" numFmtId="164" xfId="0" applyAlignment="1" applyBorder="1" applyFont="1" applyNumberFormat="1">
      <alignment horizontal="center" shrinkToFit="0" vertical="bottom" wrapText="1"/>
    </xf>
    <xf borderId="5" fillId="2" fontId="13" numFmtId="0" xfId="0" applyAlignment="1" applyBorder="1" applyFont="1">
      <alignment horizontal="center" shrinkToFit="0" vertical="bottom" wrapText="1"/>
    </xf>
    <xf borderId="3" fillId="0" fontId="14" numFmtId="0" xfId="0" applyAlignment="1" applyBorder="1" applyFont="1">
      <alignment vertical="bottom"/>
    </xf>
    <xf borderId="5" fillId="3" fontId="14" numFmtId="165" xfId="0" applyAlignment="1" applyBorder="1" applyFont="1" applyNumberFormat="1">
      <alignment horizontal="center" readingOrder="0" vertical="bottom"/>
    </xf>
    <xf borderId="5" fillId="3" fontId="14" numFmtId="165" xfId="0" applyAlignment="1" applyBorder="1" applyFont="1" applyNumberFormat="1">
      <alignment horizontal="center" vertical="bottom"/>
    </xf>
    <xf borderId="5" fillId="3" fontId="15" numFmtId="165" xfId="0" applyAlignment="1" applyBorder="1" applyFont="1" applyNumberFormat="1">
      <alignment horizontal="center" vertical="bottom"/>
    </xf>
    <xf borderId="1" fillId="0" fontId="16" numFmtId="0" xfId="0" applyAlignment="1" applyBorder="1" applyFont="1">
      <alignment readingOrder="0" vertical="bottom"/>
    </xf>
    <xf borderId="7" fillId="0" fontId="1" numFmtId="0" xfId="0" applyAlignment="1" applyBorder="1" applyFont="1">
      <alignment vertical="bottom"/>
    </xf>
    <xf borderId="5" fillId="0" fontId="15" numFmtId="165" xfId="0" applyAlignment="1" applyBorder="1" applyFont="1" applyNumberFormat="1">
      <alignment horizontal="center" readingOrder="0" vertical="bottom"/>
    </xf>
    <xf borderId="1" fillId="0" fontId="16" numFmtId="0" xfId="0" applyAlignment="1" applyBorder="1" applyFont="1">
      <alignment vertical="bottom"/>
    </xf>
    <xf borderId="0" fillId="0" fontId="16" numFmtId="0" xfId="0" applyAlignment="1" applyFont="1">
      <alignment readingOrder="0"/>
    </xf>
    <xf borderId="5" fillId="3" fontId="1" numFmtId="165" xfId="0" applyAlignment="1" applyBorder="1" applyFont="1" applyNumberFormat="1">
      <alignment horizontal="center" vertical="bottom"/>
    </xf>
    <xf borderId="5" fillId="0" fontId="15" numFmtId="165" xfId="0" applyAlignment="1" applyBorder="1" applyFont="1" applyNumberFormat="1">
      <alignment horizontal="center" vertical="bottom"/>
    </xf>
    <xf borderId="7" fillId="0" fontId="1" numFmtId="0" xfId="0" applyAlignment="1" applyBorder="1" applyFont="1">
      <alignment readingOrder="0" vertical="bottom"/>
    </xf>
    <xf borderId="3" fillId="4" fontId="8" numFmtId="0" xfId="0" applyAlignment="1" applyBorder="1" applyFont="1">
      <alignment vertical="bottom"/>
    </xf>
    <xf borderId="5" fillId="4" fontId="15" numFmtId="165" xfId="0" applyAlignment="1" applyBorder="1" applyFont="1" applyNumberFormat="1">
      <alignment horizontal="center" vertical="bottom"/>
    </xf>
    <xf borderId="5" fillId="0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0" fillId="0" fontId="8" numFmtId="9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1" numFmtId="165" xfId="0" applyAlignment="1" applyFont="1" applyNumberFormat="1">
      <alignment horizontal="right" readingOrder="0" vertical="bottom"/>
    </xf>
    <xf borderId="0" fillId="0" fontId="1" numFmtId="0" xfId="0" applyAlignment="1" applyFont="1">
      <alignment readingOrder="0" shrinkToFit="0" vertical="top" wrapText="1"/>
    </xf>
    <xf borderId="0" fillId="0" fontId="17" numFmtId="164" xfId="0" applyAlignment="1" applyFont="1" applyNumberFormat="1">
      <alignment horizontal="center" shrinkToFit="0" vertical="bottom" wrapText="0"/>
    </xf>
    <xf borderId="0" fillId="0" fontId="1" numFmtId="165" xfId="0" applyAlignment="1" applyFont="1" applyNumberFormat="1">
      <alignment horizontal="center" vertical="bottom"/>
    </xf>
    <xf borderId="0" fillId="0" fontId="1" numFmtId="165" xfId="0" applyAlignment="1" applyFont="1" applyNumberFormat="1">
      <alignment readingOrder="0" vertical="bottom"/>
    </xf>
    <xf borderId="8" fillId="0" fontId="1" numFmtId="0" xfId="0" applyAlignment="1" applyBorder="1" applyFont="1">
      <alignment vertical="bottom"/>
    </xf>
    <xf borderId="5" fillId="2" fontId="18" numFmtId="0" xfId="0" applyAlignment="1" applyBorder="1" applyFont="1">
      <alignment vertical="bottom"/>
    </xf>
    <xf borderId="5" fillId="2" fontId="1" numFmtId="165" xfId="0" applyAlignment="1" applyBorder="1" applyFont="1" applyNumberFormat="1">
      <alignment vertical="bottom"/>
    </xf>
    <xf borderId="5" fillId="0" fontId="1" numFmtId="0" xfId="0" applyAlignment="1" applyBorder="1" applyFont="1">
      <alignment vertical="bottom"/>
    </xf>
    <xf borderId="5" fillId="0" fontId="1" numFmtId="164" xfId="0" applyAlignment="1" applyBorder="1" applyFont="1" applyNumberFormat="1">
      <alignment horizontal="right" vertical="bottom"/>
    </xf>
    <xf borderId="5" fillId="0" fontId="1" numFmtId="164" xfId="0" applyAlignment="1" applyBorder="1" applyFont="1" applyNumberFormat="1">
      <alignment vertical="bottom"/>
    </xf>
    <xf borderId="0" fillId="0" fontId="1" numFmtId="164" xfId="0" applyAlignment="1" applyFont="1" applyNumberFormat="1">
      <alignment horizontal="center" readingOrder="0" vertical="bottom"/>
    </xf>
    <xf borderId="0" fillId="0" fontId="1" numFmtId="165" xfId="0" applyAlignment="1" applyFont="1" applyNumberFormat="1">
      <alignment readingOrder="0" vertical="bottom"/>
    </xf>
    <xf borderId="0" fillId="0" fontId="1" numFmtId="0" xfId="0" applyAlignment="1" applyFont="1">
      <alignment readingOrder="0" shrinkToFit="0" vertical="bottom" wrapText="1"/>
    </xf>
    <xf borderId="8" fillId="0" fontId="1" numFmtId="0" xfId="0" applyAlignment="1" applyBorder="1" applyFont="1">
      <alignment horizontal="right" vertical="bottom"/>
    </xf>
    <xf borderId="0" fillId="0" fontId="1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9" numFmtId="165" xfId="0" applyAlignment="1" applyFont="1" applyNumberFormat="1">
      <alignment readingOrder="0"/>
    </xf>
    <xf borderId="0" fillId="0" fontId="9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4.43" defaultRowHeight="15.75"/>
  <cols>
    <col customWidth="1" min="1" max="1" width="56.0"/>
    <col customWidth="1" min="4" max="4" width="17.0"/>
    <col customWidth="1" min="6" max="6" width="131.14"/>
  </cols>
  <sheetData>
    <row r="1">
      <c r="A1" s="1" t="s">
        <v>0</v>
      </c>
      <c r="B1" s="2" t="s">
        <v>1</v>
      </c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4"/>
      <c r="W1" s="4"/>
      <c r="X1" s="4"/>
      <c r="Y1" s="4"/>
      <c r="Z1" s="4"/>
      <c r="AA1" s="4"/>
    </row>
    <row r="2">
      <c r="A2" s="1"/>
      <c r="B2" s="5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  <c r="U2" s="4"/>
      <c r="V2" s="4"/>
      <c r="W2" s="4"/>
      <c r="X2" s="4"/>
      <c r="Y2" s="4"/>
      <c r="Z2" s="4"/>
      <c r="AA2" s="4"/>
    </row>
    <row r="3">
      <c r="A3" s="6" t="s">
        <v>2</v>
      </c>
      <c r="B3" s="7">
        <v>12000.0</v>
      </c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  <c r="X3" s="4"/>
      <c r="Y3" s="4"/>
      <c r="Z3" s="4"/>
      <c r="AA3" s="4"/>
    </row>
    <row r="4">
      <c r="A4" s="6" t="s">
        <v>3</v>
      </c>
      <c r="B4" s="8">
        <f>E27/B3</f>
        <v>1157.991083</v>
      </c>
      <c r="C4" s="9"/>
      <c r="D4" s="9"/>
      <c r="E4" s="9"/>
      <c r="F4" s="10"/>
      <c r="G4" s="1"/>
      <c r="H4" s="1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  <c r="Z4" s="4"/>
      <c r="AA4" s="4"/>
    </row>
    <row r="5">
      <c r="A5" s="12"/>
      <c r="B5" s="9"/>
      <c r="C5" s="9"/>
      <c r="D5" s="9"/>
      <c r="E5" s="9"/>
      <c r="F5" s="10"/>
      <c r="G5" s="1"/>
      <c r="H5" s="1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4"/>
      <c r="W5" s="4"/>
      <c r="X5" s="4"/>
      <c r="Y5" s="4"/>
      <c r="Z5" s="4"/>
      <c r="AA5" s="4"/>
    </row>
    <row r="6">
      <c r="A6" s="13"/>
      <c r="B6" s="14"/>
      <c r="C6" s="14"/>
      <c r="D6" s="14"/>
      <c r="E6" s="14"/>
      <c r="F6" s="10"/>
      <c r="G6" s="1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4"/>
      <c r="T6" s="4"/>
      <c r="U6" s="4"/>
      <c r="V6" s="4"/>
      <c r="W6" s="4"/>
      <c r="X6" s="4"/>
      <c r="Y6" s="4"/>
      <c r="Z6" s="4"/>
      <c r="AA6" s="4"/>
    </row>
    <row r="7">
      <c r="A7" s="15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0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4"/>
      <c r="T7" s="4"/>
      <c r="U7" s="4"/>
      <c r="V7" s="4"/>
      <c r="W7" s="4"/>
      <c r="X7" s="4"/>
      <c r="Y7" s="4"/>
      <c r="Z7" s="4"/>
      <c r="AA7" s="4"/>
    </row>
    <row r="8">
      <c r="A8" s="17" t="s">
        <v>9</v>
      </c>
      <c r="B8" s="18">
        <v>8665000.0</v>
      </c>
      <c r="C8" s="19">
        <v>775000.0</v>
      </c>
      <c r="D8" s="20">
        <f t="shared" ref="D8:D14" si="1">SUM(B8:C8)</f>
        <v>9440000</v>
      </c>
      <c r="E8" s="21">
        <f t="shared" ref="E8:E13" si="2">D8/$D$14</f>
        <v>0.7447652431</v>
      </c>
      <c r="F8" s="1"/>
      <c r="G8" s="4"/>
      <c r="H8" s="4"/>
      <c r="I8" s="1"/>
      <c r="J8" s="1"/>
      <c r="K8" s="1"/>
      <c r="L8" s="1"/>
      <c r="M8" s="22">
        <f>3541950+188219</f>
        <v>3730169</v>
      </c>
      <c r="N8" s="1"/>
      <c r="O8" s="1"/>
      <c r="P8" s="1"/>
      <c r="Q8" s="1"/>
      <c r="R8" s="1"/>
      <c r="S8" s="4"/>
      <c r="T8" s="4"/>
      <c r="U8" s="4"/>
      <c r="V8" s="4"/>
      <c r="W8" s="4"/>
      <c r="X8" s="4"/>
      <c r="Y8" s="4"/>
      <c r="Z8" s="4"/>
      <c r="AA8" s="4"/>
    </row>
    <row r="9">
      <c r="A9" s="23" t="s">
        <v>10</v>
      </c>
      <c r="B9" s="24">
        <v>690000.0</v>
      </c>
      <c r="C9" s="25">
        <v>0.0</v>
      </c>
      <c r="D9" s="20">
        <f t="shared" si="1"/>
        <v>690000</v>
      </c>
      <c r="E9" s="21">
        <f t="shared" si="2"/>
        <v>0.05443729002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4"/>
      <c r="T9" s="4"/>
      <c r="U9" s="4"/>
      <c r="V9" s="4"/>
      <c r="W9" s="4"/>
      <c r="X9" s="4"/>
      <c r="Y9" s="4"/>
      <c r="Z9" s="4"/>
      <c r="AA9" s="4"/>
    </row>
    <row r="10">
      <c r="A10" s="23" t="s">
        <v>11</v>
      </c>
      <c r="B10" s="24">
        <v>170000.0</v>
      </c>
      <c r="C10" s="25">
        <v>0.0</v>
      </c>
      <c r="D10" s="20">
        <f t="shared" si="1"/>
        <v>170000</v>
      </c>
      <c r="E10" s="21">
        <f t="shared" si="2"/>
        <v>0.01341208595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4"/>
      <c r="T10" s="4"/>
      <c r="U10" s="4"/>
      <c r="V10" s="4"/>
      <c r="W10" s="4"/>
      <c r="X10" s="4"/>
      <c r="Y10" s="4"/>
      <c r="Z10" s="4"/>
      <c r="AA10" s="4"/>
    </row>
    <row r="11">
      <c r="A11" s="23" t="s">
        <v>12</v>
      </c>
      <c r="B11" s="26">
        <v>480000.0</v>
      </c>
      <c r="C11" s="26">
        <v>800000.0</v>
      </c>
      <c r="D11" s="20">
        <f t="shared" si="1"/>
        <v>1280000</v>
      </c>
      <c r="E11" s="21">
        <f t="shared" si="2"/>
        <v>0.1009851177</v>
      </c>
      <c r="F11" s="27" t="s">
        <v>13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  <c r="U11" s="4"/>
      <c r="V11" s="4"/>
      <c r="W11" s="4"/>
      <c r="X11" s="4"/>
      <c r="Y11" s="4"/>
      <c r="Z11" s="4"/>
      <c r="AA11" s="4"/>
    </row>
    <row r="12">
      <c r="A12" s="28" t="s">
        <v>14</v>
      </c>
      <c r="B12" s="26">
        <v>0.0</v>
      </c>
      <c r="C12" s="26">
        <v>1080000.0</v>
      </c>
      <c r="D12" s="20">
        <f t="shared" si="1"/>
        <v>1080000</v>
      </c>
      <c r="E12" s="21">
        <f t="shared" si="2"/>
        <v>0.08520619307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  <c r="T12" s="4"/>
      <c r="U12" s="4"/>
      <c r="V12" s="4"/>
      <c r="W12" s="4"/>
      <c r="X12" s="4"/>
      <c r="Y12" s="4"/>
      <c r="Z12" s="4"/>
      <c r="AA12" s="4"/>
    </row>
    <row r="13">
      <c r="A13" s="23" t="s">
        <v>15</v>
      </c>
      <c r="B13" s="26">
        <v>11000.0</v>
      </c>
      <c r="C13" s="26">
        <v>4135.0</v>
      </c>
      <c r="D13" s="20">
        <f t="shared" si="1"/>
        <v>15135</v>
      </c>
      <c r="E13" s="21">
        <f t="shared" si="2"/>
        <v>0.001194070122</v>
      </c>
      <c r="F13" s="27" t="s">
        <v>16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/>
      <c r="T13" s="4"/>
      <c r="U13" s="4"/>
      <c r="V13" s="4"/>
      <c r="W13" s="4"/>
      <c r="X13" s="4"/>
      <c r="Y13" s="4"/>
      <c r="Z13" s="4"/>
      <c r="AA13" s="4"/>
    </row>
    <row r="14">
      <c r="A14" s="29" t="s">
        <v>17</v>
      </c>
      <c r="B14" s="30">
        <f t="shared" ref="B14:C14" si="3">SUM(B8:B13)</f>
        <v>10016000</v>
      </c>
      <c r="C14" s="30">
        <f t="shared" si="3"/>
        <v>2659135</v>
      </c>
      <c r="D14" s="31">
        <f t="shared" si="1"/>
        <v>12675135</v>
      </c>
      <c r="E14" s="32">
        <f>SUM(E8:E13)</f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  <c r="U14" s="4"/>
      <c r="V14" s="4"/>
      <c r="W14" s="4"/>
      <c r="X14" s="4"/>
      <c r="Y14" s="4"/>
      <c r="Z14" s="4"/>
      <c r="AA14" s="4"/>
    </row>
    <row r="15">
      <c r="A15" s="33"/>
      <c r="B15" s="34"/>
      <c r="C15" s="34"/>
      <c r="D15" s="34"/>
      <c r="E15" s="3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  <c r="W15" s="4"/>
      <c r="X15" s="4"/>
      <c r="Y15" s="4"/>
      <c r="Z15" s="4"/>
      <c r="AA15" s="4"/>
    </row>
    <row r="16">
      <c r="A16" s="36"/>
      <c r="B16" s="37"/>
      <c r="C16" s="38"/>
      <c r="D16" s="38"/>
      <c r="E16" s="37"/>
      <c r="F16" s="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  <c r="W16" s="4"/>
      <c r="X16" s="4"/>
      <c r="Y16" s="4"/>
      <c r="Z16" s="4"/>
      <c r="AA16" s="4"/>
    </row>
    <row r="17">
      <c r="A17" s="39" t="s">
        <v>18</v>
      </c>
      <c r="B17" s="40" t="s">
        <v>19</v>
      </c>
      <c r="C17" s="40" t="s">
        <v>20</v>
      </c>
      <c r="D17" s="40" t="s">
        <v>21</v>
      </c>
      <c r="E17" s="41" t="s">
        <v>7</v>
      </c>
      <c r="F17" s="42" t="s">
        <v>22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"/>
      <c r="T17" s="4"/>
      <c r="U17" s="4"/>
      <c r="V17" s="4"/>
      <c r="W17" s="4"/>
      <c r="X17" s="4"/>
      <c r="Y17" s="4"/>
      <c r="Z17" s="4"/>
    </row>
    <row r="18">
      <c r="A18" s="43" t="s">
        <v>23</v>
      </c>
      <c r="B18" s="44">
        <f> 9000000-29060-32000</f>
        <v>8938940</v>
      </c>
      <c r="C18" s="45">
        <v>0.0</v>
      </c>
      <c r="D18" s="45">
        <v>0.0</v>
      </c>
      <c r="E18" s="46">
        <f t="shared" ref="E18:E27" si="4">SUM(B18:D18)</f>
        <v>8938940</v>
      </c>
      <c r="F18" s="47" t="s">
        <v>24</v>
      </c>
      <c r="G18" s="48"/>
      <c r="H18" s="48"/>
      <c r="I18" s="48"/>
      <c r="J18" s="48"/>
      <c r="K18" s="48"/>
      <c r="L18" s="1"/>
      <c r="M18" s="1"/>
      <c r="N18" s="1"/>
      <c r="O18" s="1"/>
      <c r="P18" s="1"/>
      <c r="Q18" s="1"/>
      <c r="R18" s="1"/>
      <c r="S18" s="4"/>
      <c r="T18" s="4"/>
      <c r="U18" s="4"/>
      <c r="V18" s="4"/>
      <c r="W18" s="4"/>
      <c r="X18" s="4"/>
      <c r="Y18" s="4"/>
      <c r="Z18" s="4"/>
    </row>
    <row r="19">
      <c r="A19" s="23" t="s">
        <v>25</v>
      </c>
      <c r="B19" s="26">
        <v>2326932.0</v>
      </c>
      <c r="C19" s="26">
        <v>808988.0</v>
      </c>
      <c r="D19" s="26">
        <v>838497.0</v>
      </c>
      <c r="E19" s="49">
        <f t="shared" si="4"/>
        <v>3974417</v>
      </c>
      <c r="F19" s="50" t="s">
        <v>26</v>
      </c>
      <c r="G19" s="48"/>
      <c r="H19" s="48"/>
      <c r="I19" s="48"/>
      <c r="J19" s="1"/>
      <c r="K19" s="1"/>
      <c r="L19" s="1"/>
      <c r="M19" s="1"/>
      <c r="N19" s="1"/>
      <c r="O19" s="1"/>
      <c r="P19" s="1"/>
      <c r="Q19" s="1"/>
      <c r="R19" s="1"/>
      <c r="S19" s="4"/>
      <c r="T19" s="4"/>
      <c r="U19" s="4"/>
      <c r="V19" s="4"/>
      <c r="W19" s="4"/>
      <c r="X19" s="4"/>
      <c r="Y19" s="4"/>
      <c r="Z19" s="4"/>
    </row>
    <row r="20">
      <c r="A20" s="23" t="s">
        <v>27</v>
      </c>
      <c r="B20" s="26">
        <v>28670.0</v>
      </c>
      <c r="C20" s="26">
        <v>51630.0</v>
      </c>
      <c r="D20" s="26">
        <v>59000.0</v>
      </c>
      <c r="E20" s="46">
        <f t="shared" si="4"/>
        <v>139300</v>
      </c>
      <c r="F20" s="51" t="s">
        <v>28</v>
      </c>
      <c r="G20" s="48"/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4"/>
      <c r="T20" s="4"/>
      <c r="U20" s="4"/>
      <c r="V20" s="4"/>
      <c r="W20" s="4"/>
      <c r="X20" s="4"/>
      <c r="Y20" s="4"/>
      <c r="Z20" s="4"/>
    </row>
    <row r="21">
      <c r="A21" s="17" t="s">
        <v>29</v>
      </c>
      <c r="B21" s="52">
        <v>0.0</v>
      </c>
      <c r="C21" s="26">
        <v>185200.0</v>
      </c>
      <c r="D21" s="52">
        <v>0.0</v>
      </c>
      <c r="E21" s="53">
        <f t="shared" si="4"/>
        <v>185200</v>
      </c>
      <c r="F21" s="47" t="s">
        <v>30</v>
      </c>
      <c r="G21" s="54" t="s">
        <v>31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4"/>
      <c r="T21" s="4"/>
      <c r="U21" s="4"/>
      <c r="V21" s="4"/>
      <c r="W21" s="4"/>
      <c r="X21" s="4"/>
      <c r="Y21" s="4"/>
      <c r="Z21" s="4"/>
    </row>
    <row r="22">
      <c r="A22" s="17" t="s">
        <v>32</v>
      </c>
      <c r="B22" s="26">
        <v>94719.0</v>
      </c>
      <c r="C22" s="26">
        <v>20614.0</v>
      </c>
      <c r="D22" s="26">
        <v>7958.0</v>
      </c>
      <c r="E22" s="46">
        <f t="shared" si="4"/>
        <v>123291</v>
      </c>
      <c r="F22" s="47" t="s">
        <v>33</v>
      </c>
      <c r="G22" s="54" t="s">
        <v>31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4"/>
      <c r="T22" s="4"/>
      <c r="U22" s="4"/>
      <c r="V22" s="4"/>
      <c r="W22" s="4"/>
      <c r="X22" s="4"/>
      <c r="Y22" s="4"/>
      <c r="Z22" s="4"/>
    </row>
    <row r="23">
      <c r="A23" s="17" t="s">
        <v>34</v>
      </c>
      <c r="B23" s="26">
        <v>159813.0</v>
      </c>
      <c r="C23" s="26">
        <v>52219.0</v>
      </c>
      <c r="D23" s="26">
        <v>78845.0</v>
      </c>
      <c r="E23" s="46">
        <f t="shared" si="4"/>
        <v>290877</v>
      </c>
      <c r="F23" s="47" t="s">
        <v>35</v>
      </c>
      <c r="G23" s="48"/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4"/>
      <c r="T23" s="4"/>
      <c r="U23" s="4"/>
      <c r="V23" s="4"/>
      <c r="W23" s="4"/>
      <c r="X23" s="4"/>
      <c r="Y23" s="4"/>
      <c r="Z23" s="4"/>
    </row>
    <row r="24">
      <c r="A24" s="17" t="s">
        <v>36</v>
      </c>
      <c r="B24" s="26">
        <v>47580.0</v>
      </c>
      <c r="C24" s="26">
        <v>34701.0</v>
      </c>
      <c r="D24" s="26">
        <v>19380.0</v>
      </c>
      <c r="E24" s="46">
        <f t="shared" si="4"/>
        <v>101661</v>
      </c>
      <c r="F24" s="47" t="s">
        <v>37</v>
      </c>
      <c r="G24" s="48"/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4"/>
      <c r="T24" s="4"/>
      <c r="U24" s="4"/>
      <c r="V24" s="4"/>
      <c r="W24" s="4"/>
      <c r="X24" s="4"/>
      <c r="Y24" s="4"/>
      <c r="Z24" s="4"/>
    </row>
    <row r="25">
      <c r="A25" s="23" t="s">
        <v>38</v>
      </c>
      <c r="B25" s="26">
        <f>44135+2600</f>
        <v>46735</v>
      </c>
      <c r="C25" s="26">
        <v>8186.0</v>
      </c>
      <c r="D25" s="26">
        <v>50397.0</v>
      </c>
      <c r="E25" s="46">
        <f t="shared" si="4"/>
        <v>105318</v>
      </c>
      <c r="F25" s="47" t="s">
        <v>39</v>
      </c>
      <c r="G25" s="4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"/>
      <c r="T25" s="4"/>
      <c r="U25" s="4"/>
      <c r="V25" s="4"/>
      <c r="W25" s="4"/>
      <c r="X25" s="4"/>
      <c r="Y25" s="4"/>
      <c r="Z25" s="4"/>
    </row>
    <row r="26">
      <c r="A26" s="17" t="s">
        <v>40</v>
      </c>
      <c r="B26" s="26">
        <v>36889.0</v>
      </c>
      <c r="C26" s="52">
        <v>0.0</v>
      </c>
      <c r="D26" s="52">
        <v>0.0</v>
      </c>
      <c r="E26" s="46">
        <f t="shared" si="4"/>
        <v>36889</v>
      </c>
      <c r="F26" s="47" t="s">
        <v>41</v>
      </c>
      <c r="G26" s="48"/>
      <c r="H26" s="48"/>
      <c r="I26" s="48"/>
      <c r="J26" s="48"/>
      <c r="K26" s="48"/>
      <c r="L26" s="1"/>
      <c r="M26" s="1"/>
      <c r="N26" s="1"/>
      <c r="O26" s="1"/>
      <c r="P26" s="1"/>
      <c r="Q26" s="1"/>
      <c r="R26" s="1"/>
      <c r="S26" s="4"/>
      <c r="T26" s="4"/>
      <c r="U26" s="4"/>
      <c r="V26" s="4"/>
      <c r="W26" s="4"/>
      <c r="X26" s="4"/>
      <c r="Y26" s="4"/>
      <c r="Z26" s="4"/>
    </row>
    <row r="27">
      <c r="A27" s="55" t="s">
        <v>42</v>
      </c>
      <c r="B27" s="31">
        <f t="shared" ref="B27:D27" si="5">SUM(B18:B26)</f>
        <v>11680278</v>
      </c>
      <c r="C27" s="31">
        <f t="shared" si="5"/>
        <v>1161538</v>
      </c>
      <c r="D27" s="31">
        <f t="shared" si="5"/>
        <v>1054077</v>
      </c>
      <c r="E27" s="56">
        <f t="shared" si="4"/>
        <v>13895893</v>
      </c>
      <c r="F27" s="5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"/>
      <c r="T27" s="4"/>
      <c r="U27" s="4"/>
      <c r="V27" s="4"/>
      <c r="W27" s="4"/>
      <c r="X27" s="4"/>
      <c r="Y27" s="4"/>
      <c r="Z27" s="4"/>
    </row>
    <row r="28">
      <c r="A28" s="58" t="s">
        <v>43</v>
      </c>
      <c r="B28" s="59">
        <f t="shared" ref="B28:D28" si="6">B27/$E$27</f>
        <v>0.8405561269</v>
      </c>
      <c r="C28" s="59">
        <f t="shared" si="6"/>
        <v>0.08358858261</v>
      </c>
      <c r="D28" s="59">
        <f t="shared" si="6"/>
        <v>0.07585529048</v>
      </c>
      <c r="E28" s="59">
        <f>sum(B28:D28)</f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"/>
      <c r="T28" s="4"/>
      <c r="U28" s="4"/>
      <c r="V28" s="4"/>
      <c r="W28" s="4"/>
      <c r="X28" s="4"/>
      <c r="Y28" s="4"/>
      <c r="Z28" s="4"/>
    </row>
    <row r="29">
      <c r="A29" s="1"/>
      <c r="B29" s="60"/>
      <c r="C29" s="61"/>
      <c r="D29" s="60"/>
      <c r="E29" s="62"/>
      <c r="F29" s="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"/>
      <c r="T29" s="4"/>
      <c r="U29" s="4"/>
      <c r="V29" s="4"/>
      <c r="W29" s="4"/>
      <c r="X29" s="4"/>
      <c r="Y29" s="4"/>
      <c r="Z29" s="4"/>
    </row>
    <row r="30">
      <c r="A30" s="1"/>
      <c r="B30" s="61"/>
      <c r="C30" s="3"/>
      <c r="D30" s="3"/>
      <c r="E30" s="6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"/>
      <c r="T30" s="4"/>
      <c r="U30" s="4"/>
      <c r="V30" s="4"/>
      <c r="W30" s="4"/>
      <c r="X30" s="4"/>
      <c r="Y30" s="4"/>
      <c r="Z30" s="4"/>
    </row>
    <row r="31">
      <c r="A31" s="27"/>
      <c r="B31" s="3"/>
      <c r="C31" s="3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"/>
      <c r="T31" s="4"/>
      <c r="U31" s="4"/>
      <c r="V31" s="4"/>
      <c r="W31" s="4"/>
      <c r="X31" s="4"/>
      <c r="Y31" s="4"/>
      <c r="Z31" s="4"/>
      <c r="AA31" s="4"/>
    </row>
    <row r="32">
      <c r="A32" s="1"/>
      <c r="B32" s="63"/>
      <c r="C32" s="64"/>
      <c r="E32" s="6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"/>
      <c r="T32" s="4"/>
      <c r="U32" s="4"/>
      <c r="V32" s="4"/>
      <c r="W32" s="4"/>
      <c r="X32" s="4"/>
      <c r="Y32" s="4"/>
      <c r="Z32" s="4"/>
      <c r="AA32" s="4"/>
    </row>
    <row r="33">
      <c r="A33" s="27"/>
      <c r="B33" s="66"/>
      <c r="C33" s="67"/>
      <c r="D33" s="66"/>
      <c r="E33" s="3"/>
      <c r="F33" s="1"/>
      <c r="G33" s="1"/>
      <c r="H33" s="1"/>
      <c r="I33" s="68"/>
      <c r="J33" s="69"/>
      <c r="K33" s="70"/>
      <c r="L33" s="70"/>
      <c r="M33" s="70"/>
      <c r="N33" s="70"/>
      <c r="O33" s="70"/>
      <c r="P33" s="1"/>
      <c r="Q33" s="1"/>
      <c r="R33" s="1"/>
      <c r="S33" s="4"/>
      <c r="T33" s="4"/>
      <c r="U33" s="4"/>
      <c r="V33" s="4"/>
      <c r="W33" s="4"/>
      <c r="X33" s="4"/>
      <c r="Y33" s="4"/>
      <c r="Z33" s="4"/>
      <c r="AA33" s="4"/>
    </row>
    <row r="34">
      <c r="A34" s="27"/>
      <c r="B34" s="62"/>
      <c r="C34" s="62"/>
      <c r="D34" s="66"/>
      <c r="E34" s="3"/>
      <c r="F34" s="1"/>
      <c r="G34" s="1"/>
      <c r="H34" s="1"/>
      <c r="I34" s="68"/>
      <c r="J34" s="71"/>
      <c r="K34" s="72"/>
      <c r="L34" s="72"/>
      <c r="M34" s="73"/>
      <c r="N34" s="1"/>
      <c r="O34" s="1"/>
      <c r="P34" s="1"/>
      <c r="Q34" s="1"/>
      <c r="R34" s="1"/>
      <c r="S34" s="4"/>
      <c r="T34" s="4"/>
      <c r="U34" s="4"/>
      <c r="V34" s="4"/>
      <c r="W34" s="4"/>
      <c r="X34" s="4"/>
      <c r="Y34" s="4"/>
      <c r="Z34" s="4"/>
      <c r="AA34" s="4"/>
    </row>
    <row r="35">
      <c r="A35" s="1"/>
      <c r="B35" s="3"/>
      <c r="C35" s="3"/>
      <c r="D35" s="3"/>
      <c r="E35" s="3"/>
      <c r="F35" s="1"/>
      <c r="G35" s="1"/>
      <c r="H35" s="1"/>
      <c r="I35" s="68" t="s">
        <v>44</v>
      </c>
      <c r="J35" s="71" t="s">
        <v>45</v>
      </c>
      <c r="K35" s="72">
        <v>0.0</v>
      </c>
      <c r="L35" s="72">
        <v>2450.0</v>
      </c>
      <c r="M35" s="72">
        <v>2450.0</v>
      </c>
      <c r="N35" s="1"/>
      <c r="O35" s="1"/>
      <c r="P35" s="1"/>
      <c r="Q35" s="1"/>
      <c r="R35" s="1"/>
      <c r="S35" s="4"/>
      <c r="T35" s="4"/>
      <c r="U35" s="4"/>
      <c r="V35" s="4"/>
      <c r="W35" s="4"/>
      <c r="X35" s="4"/>
      <c r="Y35" s="4"/>
      <c r="Z35" s="4"/>
      <c r="AA35" s="4"/>
    </row>
    <row r="36">
      <c r="A36" s="27"/>
      <c r="B36" s="3"/>
      <c r="C36" s="3"/>
      <c r="D36" s="74"/>
      <c r="E36" s="3"/>
      <c r="F36" s="1"/>
      <c r="G36" s="1"/>
      <c r="H36" s="1"/>
      <c r="I36" s="68"/>
      <c r="J36" s="71"/>
      <c r="K36" s="72"/>
      <c r="L36" s="72"/>
      <c r="M36" s="72"/>
      <c r="N36" s="1"/>
      <c r="O36" s="1"/>
      <c r="P36" s="1"/>
      <c r="Q36" s="1"/>
      <c r="R36" s="1"/>
      <c r="S36" s="4"/>
      <c r="T36" s="4"/>
      <c r="U36" s="4"/>
      <c r="V36" s="4"/>
      <c r="W36" s="4"/>
      <c r="X36" s="4"/>
      <c r="Y36" s="4"/>
      <c r="Z36" s="4"/>
      <c r="AA36" s="4"/>
    </row>
    <row r="37" ht="27.75" customHeight="1">
      <c r="A37" s="1"/>
      <c r="B37" s="75"/>
      <c r="C37" s="76"/>
      <c r="E37" s="3"/>
      <c r="F37" s="1"/>
      <c r="G37" s="1"/>
      <c r="H37" s="1"/>
      <c r="I37" s="1"/>
      <c r="J37" s="36"/>
      <c r="K37" s="36"/>
      <c r="L37" s="36"/>
      <c r="M37" s="36"/>
      <c r="N37" s="36"/>
      <c r="O37" s="36"/>
      <c r="P37" s="1"/>
      <c r="Q37" s="1"/>
      <c r="R37" s="1"/>
      <c r="S37" s="4"/>
      <c r="T37" s="4"/>
      <c r="U37" s="4"/>
      <c r="V37" s="4"/>
      <c r="W37" s="4"/>
      <c r="X37" s="4"/>
      <c r="Y37" s="4"/>
      <c r="Z37" s="4"/>
      <c r="AA37" s="4"/>
    </row>
    <row r="38">
      <c r="A38" s="1"/>
      <c r="B38" s="3"/>
      <c r="C38" s="3"/>
      <c r="D38" s="3"/>
      <c r="E38" s="3"/>
      <c r="F38" s="1"/>
      <c r="G38" s="1"/>
      <c r="H38" s="1"/>
      <c r="I38" s="68" t="s">
        <v>44</v>
      </c>
      <c r="J38" s="71" t="s">
        <v>46</v>
      </c>
      <c r="K38" s="72">
        <v>0.0</v>
      </c>
      <c r="L38" s="72">
        <v>100.0</v>
      </c>
      <c r="M38" s="72">
        <v>100.0</v>
      </c>
      <c r="N38" s="1"/>
      <c r="O38" s="1"/>
      <c r="P38" s="1"/>
      <c r="Q38" s="1"/>
      <c r="R38" s="1"/>
      <c r="S38" s="4"/>
      <c r="T38" s="4"/>
      <c r="U38" s="4"/>
      <c r="V38" s="4"/>
      <c r="W38" s="4"/>
      <c r="X38" s="4"/>
      <c r="Y38" s="4"/>
      <c r="Z38" s="4"/>
      <c r="AA38" s="4"/>
    </row>
    <row r="39">
      <c r="A39" s="1"/>
      <c r="B39" s="3"/>
      <c r="C39" s="3"/>
      <c r="D39" s="3"/>
      <c r="E39" s="3"/>
      <c r="F39" s="1"/>
      <c r="G39" s="1"/>
      <c r="H39" s="1"/>
      <c r="I39" s="68" t="s">
        <v>44</v>
      </c>
      <c r="J39" s="71" t="s">
        <v>47</v>
      </c>
      <c r="K39" s="72">
        <v>0.0</v>
      </c>
      <c r="L39" s="72">
        <v>800.0</v>
      </c>
      <c r="M39" s="72">
        <v>800.0</v>
      </c>
      <c r="N39" s="1"/>
      <c r="O39" s="1"/>
      <c r="P39" s="1"/>
      <c r="Q39" s="1"/>
      <c r="R39" s="1"/>
      <c r="S39" s="4"/>
      <c r="T39" s="4"/>
      <c r="U39" s="4"/>
      <c r="V39" s="4"/>
      <c r="W39" s="4"/>
      <c r="X39" s="4"/>
      <c r="Y39" s="4"/>
      <c r="Z39" s="4"/>
      <c r="AA39" s="4"/>
    </row>
    <row r="40">
      <c r="A40" s="1"/>
      <c r="B40" s="3"/>
      <c r="C40" s="3"/>
      <c r="D40" s="3"/>
      <c r="E40" s="3"/>
      <c r="F40" s="1"/>
      <c r="G40" s="1"/>
      <c r="H40" s="1"/>
      <c r="I40" s="68" t="s">
        <v>44</v>
      </c>
      <c r="J40" s="71" t="s">
        <v>48</v>
      </c>
      <c r="K40" s="72">
        <v>0.0</v>
      </c>
      <c r="L40" s="72">
        <v>1600.0</v>
      </c>
      <c r="M40" s="72">
        <v>1600.0</v>
      </c>
      <c r="N40" s="1"/>
      <c r="O40" s="1"/>
      <c r="P40" s="1"/>
      <c r="Q40" s="1"/>
      <c r="R40" s="1"/>
      <c r="S40" s="4"/>
      <c r="T40" s="4"/>
      <c r="U40" s="4"/>
      <c r="V40" s="4"/>
      <c r="W40" s="4"/>
      <c r="X40" s="4"/>
      <c r="Y40" s="4"/>
      <c r="Z40" s="4"/>
      <c r="AA40" s="4"/>
    </row>
    <row r="41">
      <c r="A41" s="1"/>
      <c r="B41" s="3"/>
      <c r="C41" s="3"/>
      <c r="D41" s="3"/>
      <c r="E41" s="3"/>
      <c r="F41" s="1"/>
      <c r="G41" s="1"/>
      <c r="H41" s="1"/>
      <c r="I41" s="68" t="s">
        <v>44</v>
      </c>
      <c r="J41" s="71" t="s">
        <v>49</v>
      </c>
      <c r="K41" s="72">
        <v>0.0</v>
      </c>
      <c r="L41" s="72">
        <v>200.0</v>
      </c>
      <c r="M41" s="72">
        <v>200.0</v>
      </c>
      <c r="N41" s="1"/>
      <c r="O41" s="1"/>
      <c r="P41" s="1"/>
      <c r="Q41" s="1"/>
      <c r="R41" s="1"/>
      <c r="S41" s="4"/>
      <c r="T41" s="4"/>
      <c r="U41" s="4"/>
      <c r="V41" s="4"/>
      <c r="W41" s="4"/>
      <c r="X41" s="4"/>
      <c r="Y41" s="4"/>
      <c r="Z41" s="4"/>
      <c r="AA41" s="4"/>
    </row>
    <row r="42">
      <c r="A42" s="1"/>
      <c r="B42" s="3"/>
      <c r="C42" s="3"/>
      <c r="D42" s="3"/>
      <c r="E42" s="3"/>
      <c r="F42" s="1"/>
      <c r="G42" s="1"/>
      <c r="H42" s="1"/>
      <c r="I42" s="77">
        <v>10.0</v>
      </c>
      <c r="J42" s="71" t="s">
        <v>25</v>
      </c>
      <c r="K42" s="72">
        <v>7050.0</v>
      </c>
      <c r="L42" s="72">
        <v>27026.0</v>
      </c>
      <c r="M42" s="72">
        <v>34076.0</v>
      </c>
      <c r="N42" s="1"/>
      <c r="O42" s="1"/>
      <c r="P42" s="1"/>
      <c r="Q42" s="1"/>
      <c r="R42" s="1"/>
      <c r="S42" s="4"/>
      <c r="T42" s="4"/>
      <c r="U42" s="4"/>
      <c r="V42" s="4"/>
      <c r="W42" s="4"/>
      <c r="X42" s="4"/>
      <c r="Y42" s="4"/>
      <c r="Z42" s="4"/>
      <c r="AA42" s="4"/>
    </row>
    <row r="43">
      <c r="A43" s="1"/>
      <c r="B43" s="3"/>
      <c r="C43" s="3"/>
      <c r="D43" s="3"/>
      <c r="E43" s="3"/>
      <c r="F43" s="1"/>
      <c r="G43" s="1"/>
      <c r="H43" s="1"/>
      <c r="I43" s="77">
        <v>12.0</v>
      </c>
      <c r="J43" s="71" t="s">
        <v>32</v>
      </c>
      <c r="K43" s="72">
        <v>713.0</v>
      </c>
      <c r="L43" s="72">
        <v>2732.0</v>
      </c>
      <c r="M43" s="72">
        <v>3445.0</v>
      </c>
      <c r="N43" s="1"/>
      <c r="O43" s="1"/>
      <c r="P43" s="1"/>
      <c r="Q43" s="1"/>
      <c r="R43" s="1"/>
      <c r="S43" s="4"/>
      <c r="T43" s="4"/>
      <c r="U43" s="4"/>
      <c r="V43" s="4"/>
      <c r="W43" s="4"/>
      <c r="X43" s="4"/>
      <c r="Y43" s="4"/>
      <c r="Z43" s="4"/>
      <c r="AA43" s="4"/>
    </row>
    <row r="44">
      <c r="A44" s="1"/>
      <c r="B44" s="3"/>
      <c r="C44" s="3"/>
      <c r="D44" s="3"/>
      <c r="E44" s="3"/>
      <c r="F44" s="1"/>
      <c r="G44" s="1"/>
      <c r="H44" s="1"/>
      <c r="I44" s="68"/>
      <c r="J44" s="71" t="s">
        <v>50</v>
      </c>
      <c r="K44" s="72">
        <v>0.0</v>
      </c>
      <c r="L44" s="72">
        <v>0.0</v>
      </c>
      <c r="M44" s="72">
        <v>0.0</v>
      </c>
      <c r="N44" s="1"/>
      <c r="O44" s="1"/>
      <c r="P44" s="1"/>
      <c r="Q44" s="1"/>
      <c r="R44" s="1"/>
      <c r="S44" s="4"/>
      <c r="T44" s="4"/>
      <c r="U44" s="4"/>
      <c r="V44" s="4"/>
      <c r="W44" s="4"/>
      <c r="X44" s="4"/>
      <c r="Y44" s="4"/>
      <c r="Z44" s="4"/>
      <c r="AA44" s="4"/>
    </row>
    <row r="45">
      <c r="A45" s="1"/>
      <c r="B45" s="3"/>
      <c r="C45" s="3"/>
      <c r="D45" s="3"/>
      <c r="E45" s="3"/>
      <c r="F45" s="1"/>
      <c r="G45" s="1"/>
      <c r="H45" s="1"/>
      <c r="I45" s="68"/>
      <c r="J45" s="71" t="s">
        <v>34</v>
      </c>
      <c r="K45" s="72">
        <v>0.0</v>
      </c>
      <c r="L45" s="72">
        <v>1829.0</v>
      </c>
      <c r="M45" s="72">
        <v>1829.0</v>
      </c>
      <c r="N45" s="1"/>
      <c r="O45" s="1"/>
      <c r="P45" s="1"/>
      <c r="Q45" s="1"/>
      <c r="R45" s="1"/>
      <c r="S45" s="4"/>
      <c r="T45" s="4"/>
      <c r="U45" s="4"/>
      <c r="V45" s="4"/>
      <c r="W45" s="4"/>
      <c r="X45" s="4"/>
      <c r="Y45" s="4"/>
      <c r="Z45" s="4"/>
      <c r="AA45" s="4"/>
    </row>
    <row r="46">
      <c r="A46" s="1"/>
      <c r="B46" s="3"/>
      <c r="C46" s="3"/>
      <c r="D46" s="3"/>
      <c r="E46" s="3"/>
      <c r="F46" s="1"/>
      <c r="G46" s="1"/>
      <c r="H46" s="1"/>
      <c r="I46" s="68"/>
      <c r="J46" s="71" t="s">
        <v>27</v>
      </c>
      <c r="K46" s="72">
        <v>0.0</v>
      </c>
      <c r="L46" s="72">
        <v>301.0</v>
      </c>
      <c r="M46" s="72">
        <v>301.0</v>
      </c>
      <c r="N46" s="1"/>
      <c r="O46" s="1"/>
      <c r="P46" s="1"/>
      <c r="Q46" s="1"/>
      <c r="R46" s="1"/>
      <c r="S46" s="4"/>
      <c r="T46" s="4"/>
      <c r="U46" s="4"/>
      <c r="V46" s="4"/>
      <c r="W46" s="4"/>
      <c r="X46" s="4"/>
      <c r="Y46" s="4"/>
      <c r="Z46" s="4"/>
      <c r="AA46" s="4"/>
    </row>
    <row r="47">
      <c r="A47" s="1"/>
      <c r="B47" s="3"/>
      <c r="C47" s="3"/>
      <c r="D47" s="3"/>
      <c r="E47" s="3"/>
      <c r="F47" s="1"/>
      <c r="G47" s="1"/>
      <c r="H47" s="1"/>
      <c r="I47" s="68"/>
      <c r="J47" s="71" t="s">
        <v>51</v>
      </c>
      <c r="K47" s="72">
        <v>383.0</v>
      </c>
      <c r="L47" s="72">
        <v>1468.0</v>
      </c>
      <c r="M47" s="72">
        <v>1851.0</v>
      </c>
      <c r="N47" s="1"/>
      <c r="O47" s="1"/>
      <c r="P47" s="1"/>
      <c r="Q47" s="1"/>
      <c r="R47" s="1"/>
      <c r="S47" s="4"/>
      <c r="T47" s="4"/>
      <c r="U47" s="4"/>
      <c r="V47" s="4"/>
      <c r="W47" s="4"/>
      <c r="X47" s="4"/>
      <c r="Y47" s="4"/>
      <c r="Z47" s="4"/>
      <c r="AA47" s="4"/>
    </row>
    <row r="48">
      <c r="A48" s="1"/>
      <c r="B48" s="3"/>
      <c r="C48" s="3"/>
      <c r="D48" s="3"/>
      <c r="E48" s="3"/>
      <c r="F48" s="1"/>
      <c r="G48" s="1"/>
      <c r="H48" s="1"/>
      <c r="I48" s="68"/>
      <c r="J48" s="71" t="s">
        <v>52</v>
      </c>
      <c r="K48" s="72">
        <v>0.0</v>
      </c>
      <c r="L48" s="72">
        <v>407.0</v>
      </c>
      <c r="M48" s="72">
        <v>407.0</v>
      </c>
      <c r="N48" s="1"/>
      <c r="O48" s="1"/>
      <c r="P48" s="1"/>
      <c r="Q48" s="1"/>
      <c r="R48" s="1"/>
      <c r="S48" s="4"/>
      <c r="T48" s="4"/>
      <c r="U48" s="4"/>
      <c r="V48" s="4"/>
      <c r="W48" s="4"/>
      <c r="X48" s="4"/>
      <c r="Y48" s="4"/>
      <c r="Z48" s="4"/>
      <c r="AA48" s="4"/>
    </row>
    <row r="49">
      <c r="A49" s="1"/>
      <c r="B49" s="3"/>
      <c r="C49" s="3"/>
      <c r="D49" s="3"/>
      <c r="E49" s="3"/>
      <c r="F49" s="1"/>
      <c r="G49" s="1"/>
      <c r="H49" s="1"/>
      <c r="I49" s="68"/>
      <c r="J49" s="71" t="s">
        <v>40</v>
      </c>
      <c r="K49" s="72">
        <v>0.0</v>
      </c>
      <c r="L49" s="72">
        <v>546.0</v>
      </c>
      <c r="M49" s="72">
        <v>546.0</v>
      </c>
      <c r="N49" s="1"/>
      <c r="O49" s="1"/>
      <c r="P49" s="1"/>
      <c r="Q49" s="1"/>
      <c r="R49" s="1"/>
      <c r="S49" s="4"/>
      <c r="T49" s="4"/>
      <c r="U49" s="4"/>
      <c r="V49" s="4"/>
      <c r="W49" s="4"/>
      <c r="X49" s="4"/>
      <c r="Y49" s="4"/>
      <c r="Z49" s="4"/>
      <c r="AA49" s="4"/>
    </row>
    <row r="50">
      <c r="A50" s="1"/>
      <c r="B50" s="3"/>
      <c r="C50" s="3"/>
      <c r="D50" s="3"/>
      <c r="E50" s="3"/>
      <c r="F50" s="1"/>
      <c r="G50" s="1"/>
      <c r="H50" s="1"/>
      <c r="I50" s="68"/>
      <c r="J50" s="71" t="s">
        <v>53</v>
      </c>
      <c r="K50" s="72">
        <v>120.0</v>
      </c>
      <c r="L50" s="72">
        <v>460.0</v>
      </c>
      <c r="M50" s="72">
        <v>580.0</v>
      </c>
      <c r="N50" s="1"/>
      <c r="O50" s="1"/>
      <c r="P50" s="1"/>
      <c r="Q50" s="1"/>
      <c r="R50" s="1"/>
      <c r="S50" s="4"/>
      <c r="T50" s="4"/>
      <c r="U50" s="4"/>
      <c r="V50" s="4"/>
      <c r="W50" s="4"/>
      <c r="X50" s="4"/>
      <c r="Y50" s="4"/>
      <c r="Z50" s="4"/>
      <c r="AA50" s="4"/>
    </row>
    <row r="51">
      <c r="A51" s="1"/>
      <c r="B51" s="60"/>
      <c r="C51" s="60"/>
      <c r="D51" s="60"/>
      <c r="E51" s="6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"/>
      <c r="T51" s="4"/>
      <c r="U51" s="4"/>
      <c r="V51" s="4"/>
      <c r="W51" s="4"/>
      <c r="X51" s="4"/>
      <c r="Y51" s="4"/>
      <c r="Z51" s="4"/>
      <c r="AA51" s="4"/>
    </row>
    <row r="52">
      <c r="A52" s="4"/>
      <c r="B52" s="78"/>
      <c r="C52" s="78"/>
      <c r="D52" s="78"/>
      <c r="E52" s="7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4"/>
      <c r="B53" s="78"/>
      <c r="C53" s="78"/>
      <c r="D53" s="78"/>
      <c r="E53" s="7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4"/>
      <c r="B54" s="78"/>
      <c r="C54" s="78"/>
      <c r="D54" s="78"/>
      <c r="E54" s="7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4"/>
      <c r="B55" s="78"/>
      <c r="C55" s="78"/>
      <c r="D55" s="78"/>
      <c r="E55" s="7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4"/>
      <c r="B56" s="78"/>
      <c r="C56" s="78"/>
      <c r="D56" s="78"/>
      <c r="E56" s="7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4"/>
      <c r="B57" s="78"/>
      <c r="C57" s="78"/>
      <c r="D57" s="78"/>
      <c r="E57" s="7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4"/>
      <c r="B58" s="78"/>
      <c r="C58" s="78"/>
      <c r="D58" s="78"/>
      <c r="E58" s="7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4"/>
      <c r="B59" s="78"/>
      <c r="C59" s="78"/>
      <c r="D59" s="78"/>
      <c r="E59" s="7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4"/>
      <c r="B60" s="78"/>
      <c r="C60" s="78"/>
      <c r="D60" s="78"/>
      <c r="E60" s="7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4"/>
      <c r="B61" s="78"/>
      <c r="C61" s="78"/>
      <c r="D61" s="78"/>
      <c r="E61" s="7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4"/>
      <c r="B62" s="78"/>
      <c r="C62" s="78"/>
      <c r="D62" s="78"/>
      <c r="E62" s="7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4"/>
      <c r="B63" s="78"/>
      <c r="C63" s="78"/>
      <c r="D63" s="78"/>
      <c r="E63" s="7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4"/>
      <c r="B64" s="78"/>
      <c r="C64" s="78"/>
      <c r="D64" s="78"/>
      <c r="E64" s="7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4"/>
      <c r="B65" s="78"/>
      <c r="C65" s="78"/>
      <c r="D65" s="78"/>
      <c r="E65" s="7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4"/>
      <c r="B66" s="78"/>
      <c r="C66" s="78"/>
      <c r="D66" s="78"/>
      <c r="E66" s="7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4"/>
      <c r="B67" s="78"/>
      <c r="C67" s="78"/>
      <c r="D67" s="78"/>
      <c r="E67" s="7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4"/>
      <c r="B68" s="78"/>
      <c r="C68" s="78"/>
      <c r="D68" s="78"/>
      <c r="E68" s="7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4"/>
      <c r="B69" s="78"/>
      <c r="C69" s="78"/>
      <c r="D69" s="78"/>
      <c r="E69" s="7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4"/>
      <c r="B70" s="78"/>
      <c r="C70" s="78"/>
      <c r="D70" s="78"/>
      <c r="E70" s="7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4"/>
      <c r="B71" s="78"/>
      <c r="C71" s="78"/>
      <c r="D71" s="78"/>
      <c r="E71" s="7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4"/>
      <c r="B72" s="78"/>
      <c r="C72" s="78"/>
      <c r="D72" s="78"/>
      <c r="E72" s="7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4"/>
      <c r="B73" s="78"/>
      <c r="C73" s="78"/>
      <c r="D73" s="78"/>
      <c r="E73" s="7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4"/>
      <c r="B74" s="78"/>
      <c r="C74" s="78"/>
      <c r="D74" s="78"/>
      <c r="E74" s="7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4"/>
      <c r="B75" s="78"/>
      <c r="C75" s="78"/>
      <c r="D75" s="78"/>
      <c r="E75" s="7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4"/>
      <c r="B76" s="78"/>
      <c r="C76" s="78"/>
      <c r="D76" s="78"/>
      <c r="E76" s="7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4"/>
      <c r="B77" s="78"/>
      <c r="C77" s="78"/>
      <c r="D77" s="78"/>
      <c r="E77" s="7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4"/>
      <c r="B78" s="78"/>
      <c r="C78" s="78"/>
      <c r="D78" s="78"/>
      <c r="E78" s="7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4"/>
      <c r="B79" s="78"/>
      <c r="C79" s="78"/>
      <c r="D79" s="78"/>
      <c r="E79" s="7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4"/>
      <c r="B80" s="78"/>
      <c r="C80" s="78"/>
      <c r="D80" s="78"/>
      <c r="E80" s="7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4"/>
      <c r="B81" s="78"/>
      <c r="C81" s="78"/>
      <c r="D81" s="78"/>
      <c r="E81" s="7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4"/>
      <c r="B82" s="78"/>
      <c r="C82" s="78"/>
      <c r="D82" s="78"/>
      <c r="E82" s="7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4"/>
      <c r="B83" s="78"/>
      <c r="C83" s="78"/>
      <c r="D83" s="78"/>
      <c r="E83" s="7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4"/>
      <c r="B84" s="78"/>
      <c r="C84" s="78"/>
      <c r="D84" s="78"/>
      <c r="E84" s="7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4"/>
      <c r="B85" s="78"/>
      <c r="C85" s="78"/>
      <c r="D85" s="78"/>
      <c r="E85" s="7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4"/>
      <c r="B86" s="78"/>
      <c r="C86" s="78"/>
      <c r="D86" s="78"/>
      <c r="E86" s="7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4"/>
      <c r="B87" s="78"/>
      <c r="C87" s="78"/>
      <c r="D87" s="78"/>
      <c r="E87" s="7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4"/>
      <c r="B88" s="78"/>
      <c r="C88" s="78"/>
      <c r="D88" s="78"/>
      <c r="E88" s="7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4"/>
      <c r="B89" s="78"/>
      <c r="C89" s="78"/>
      <c r="D89" s="78"/>
      <c r="E89" s="7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4"/>
      <c r="B90" s="78"/>
      <c r="C90" s="78"/>
      <c r="D90" s="78"/>
      <c r="E90" s="7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4"/>
      <c r="B91" s="78"/>
      <c r="C91" s="78"/>
      <c r="D91" s="78"/>
      <c r="E91" s="7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4"/>
      <c r="B92" s="78"/>
      <c r="C92" s="78"/>
      <c r="D92" s="78"/>
      <c r="E92" s="7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4"/>
      <c r="B93" s="78"/>
      <c r="C93" s="78"/>
      <c r="D93" s="78"/>
      <c r="E93" s="7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4"/>
      <c r="B94" s="78"/>
      <c r="C94" s="78"/>
      <c r="D94" s="78"/>
      <c r="E94" s="7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4"/>
      <c r="B95" s="78"/>
      <c r="C95" s="78"/>
      <c r="D95" s="78"/>
      <c r="E95" s="7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4"/>
      <c r="B96" s="78"/>
      <c r="C96" s="78"/>
      <c r="D96" s="78"/>
      <c r="E96" s="7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4"/>
      <c r="B97" s="78"/>
      <c r="C97" s="78"/>
      <c r="D97" s="78"/>
      <c r="E97" s="7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4"/>
      <c r="B98" s="78"/>
      <c r="C98" s="78"/>
      <c r="D98" s="78"/>
      <c r="E98" s="7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4"/>
      <c r="B99" s="78"/>
      <c r="C99" s="78"/>
      <c r="D99" s="78"/>
      <c r="E99" s="7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4"/>
      <c r="B100" s="78"/>
      <c r="C100" s="78"/>
      <c r="D100" s="78"/>
      <c r="E100" s="7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4"/>
      <c r="B101" s="78"/>
      <c r="C101" s="78"/>
      <c r="D101" s="78"/>
      <c r="E101" s="7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4"/>
      <c r="B102" s="78"/>
      <c r="C102" s="78"/>
      <c r="D102" s="78"/>
      <c r="E102" s="7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4"/>
      <c r="B103" s="78"/>
      <c r="C103" s="78"/>
      <c r="D103" s="78"/>
      <c r="E103" s="7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4"/>
      <c r="B104" s="78"/>
      <c r="C104" s="78"/>
      <c r="D104" s="78"/>
      <c r="E104" s="7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4"/>
      <c r="B105" s="78"/>
      <c r="C105" s="78"/>
      <c r="D105" s="78"/>
      <c r="E105" s="7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4"/>
      <c r="B106" s="78"/>
      <c r="C106" s="78"/>
      <c r="D106" s="78"/>
      <c r="E106" s="7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4"/>
      <c r="B107" s="78"/>
      <c r="C107" s="78"/>
      <c r="D107" s="78"/>
      <c r="E107" s="7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4"/>
      <c r="B108" s="78"/>
      <c r="C108" s="78"/>
      <c r="D108" s="78"/>
      <c r="E108" s="7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4"/>
      <c r="B109" s="78"/>
      <c r="C109" s="78"/>
      <c r="D109" s="78"/>
      <c r="E109" s="7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4"/>
      <c r="B110" s="78"/>
      <c r="C110" s="78"/>
      <c r="D110" s="78"/>
      <c r="E110" s="7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4"/>
      <c r="B111" s="78"/>
      <c r="C111" s="78"/>
      <c r="D111" s="78"/>
      <c r="E111" s="7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4"/>
      <c r="B112" s="78"/>
      <c r="C112" s="78"/>
      <c r="D112" s="78"/>
      <c r="E112" s="7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4"/>
      <c r="B113" s="78"/>
      <c r="C113" s="78"/>
      <c r="D113" s="78"/>
      <c r="E113" s="7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4"/>
      <c r="B114" s="78"/>
      <c r="C114" s="78"/>
      <c r="D114" s="78"/>
      <c r="E114" s="7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4"/>
      <c r="B115" s="78"/>
      <c r="C115" s="78"/>
      <c r="D115" s="78"/>
      <c r="E115" s="7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4"/>
      <c r="B116" s="78"/>
      <c r="C116" s="78"/>
      <c r="D116" s="78"/>
      <c r="E116" s="7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4"/>
      <c r="B117" s="78"/>
      <c r="C117" s="78"/>
      <c r="D117" s="78"/>
      <c r="E117" s="7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4"/>
      <c r="B118" s="78"/>
      <c r="C118" s="78"/>
      <c r="D118" s="78"/>
      <c r="E118" s="7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>
      <c r="A119" s="4"/>
      <c r="B119" s="78"/>
      <c r="C119" s="78"/>
      <c r="D119" s="78"/>
      <c r="E119" s="7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4"/>
      <c r="B120" s="78"/>
      <c r="C120" s="78"/>
      <c r="D120" s="78"/>
      <c r="E120" s="7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4"/>
      <c r="B121" s="78"/>
      <c r="C121" s="78"/>
      <c r="D121" s="78"/>
      <c r="E121" s="7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4"/>
      <c r="B122" s="78"/>
      <c r="C122" s="78"/>
      <c r="D122" s="78"/>
      <c r="E122" s="7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4"/>
      <c r="B123" s="78"/>
      <c r="C123" s="78"/>
      <c r="D123" s="78"/>
      <c r="E123" s="7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4"/>
      <c r="B124" s="78"/>
      <c r="C124" s="78"/>
      <c r="D124" s="78"/>
      <c r="E124" s="7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4"/>
      <c r="B125" s="78"/>
      <c r="C125" s="78"/>
      <c r="D125" s="78"/>
      <c r="E125" s="7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4"/>
      <c r="B126" s="78"/>
      <c r="C126" s="78"/>
      <c r="D126" s="78"/>
      <c r="E126" s="7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4"/>
      <c r="B127" s="78"/>
      <c r="C127" s="78"/>
      <c r="D127" s="78"/>
      <c r="E127" s="7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>
      <c r="A128" s="4"/>
      <c r="B128" s="78"/>
      <c r="C128" s="78"/>
      <c r="D128" s="78"/>
      <c r="E128" s="7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4"/>
      <c r="B129" s="78"/>
      <c r="C129" s="78"/>
      <c r="D129" s="78"/>
      <c r="E129" s="7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4"/>
      <c r="B130" s="78"/>
      <c r="C130" s="78"/>
      <c r="D130" s="78"/>
      <c r="E130" s="7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4"/>
      <c r="B131" s="78"/>
      <c r="C131" s="78"/>
      <c r="D131" s="78"/>
      <c r="E131" s="7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4"/>
      <c r="B132" s="78"/>
      <c r="C132" s="78"/>
      <c r="D132" s="78"/>
      <c r="E132" s="7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4"/>
      <c r="B133" s="78"/>
      <c r="C133" s="78"/>
      <c r="D133" s="78"/>
      <c r="E133" s="7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4"/>
      <c r="B134" s="78"/>
      <c r="C134" s="78"/>
      <c r="D134" s="78"/>
      <c r="E134" s="7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4"/>
      <c r="B135" s="78"/>
      <c r="C135" s="78"/>
      <c r="D135" s="78"/>
      <c r="E135" s="7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4"/>
      <c r="B136" s="78"/>
      <c r="C136" s="78"/>
      <c r="D136" s="78"/>
      <c r="E136" s="7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4"/>
      <c r="B137" s="78"/>
      <c r="C137" s="78"/>
      <c r="D137" s="78"/>
      <c r="E137" s="7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4"/>
      <c r="B138" s="78"/>
      <c r="C138" s="78"/>
      <c r="D138" s="78"/>
      <c r="E138" s="7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4"/>
      <c r="B139" s="78"/>
      <c r="C139" s="78"/>
      <c r="D139" s="78"/>
      <c r="E139" s="7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4"/>
      <c r="B140" s="78"/>
      <c r="C140" s="78"/>
      <c r="D140" s="78"/>
      <c r="E140" s="7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4"/>
      <c r="B141" s="78"/>
      <c r="C141" s="78"/>
      <c r="D141" s="78"/>
      <c r="E141" s="7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4"/>
      <c r="B142" s="78"/>
      <c r="C142" s="78"/>
      <c r="D142" s="78"/>
      <c r="E142" s="7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4"/>
      <c r="B143" s="78"/>
      <c r="C143" s="78"/>
      <c r="D143" s="78"/>
      <c r="E143" s="7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4"/>
      <c r="B144" s="78"/>
      <c r="C144" s="78"/>
      <c r="D144" s="78"/>
      <c r="E144" s="7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4"/>
      <c r="B145" s="78"/>
      <c r="C145" s="78"/>
      <c r="D145" s="78"/>
      <c r="E145" s="7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4"/>
      <c r="B146" s="78"/>
      <c r="C146" s="78"/>
      <c r="D146" s="78"/>
      <c r="E146" s="7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4"/>
      <c r="B147" s="78"/>
      <c r="C147" s="78"/>
      <c r="D147" s="78"/>
      <c r="E147" s="7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4"/>
      <c r="B148" s="78"/>
      <c r="C148" s="78"/>
      <c r="D148" s="78"/>
      <c r="E148" s="7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4"/>
      <c r="B149" s="78"/>
      <c r="C149" s="78"/>
      <c r="D149" s="78"/>
      <c r="E149" s="7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4"/>
      <c r="B150" s="78"/>
      <c r="C150" s="78"/>
      <c r="D150" s="78"/>
      <c r="E150" s="7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4"/>
      <c r="B151" s="78"/>
      <c r="C151" s="78"/>
      <c r="D151" s="78"/>
      <c r="E151" s="7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4"/>
      <c r="B152" s="78"/>
      <c r="C152" s="78"/>
      <c r="D152" s="78"/>
      <c r="E152" s="7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4"/>
      <c r="B153" s="78"/>
      <c r="C153" s="78"/>
      <c r="D153" s="78"/>
      <c r="E153" s="7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4"/>
      <c r="B154" s="78"/>
      <c r="C154" s="78"/>
      <c r="D154" s="78"/>
      <c r="E154" s="7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4"/>
      <c r="B155" s="78"/>
      <c r="C155" s="78"/>
      <c r="D155" s="78"/>
      <c r="E155" s="7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4"/>
      <c r="B156" s="78"/>
      <c r="C156" s="78"/>
      <c r="D156" s="78"/>
      <c r="E156" s="7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4"/>
      <c r="B157" s="78"/>
      <c r="C157" s="78"/>
      <c r="D157" s="78"/>
      <c r="E157" s="7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4"/>
      <c r="B158" s="78"/>
      <c r="C158" s="78"/>
      <c r="D158" s="78"/>
      <c r="E158" s="7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4"/>
      <c r="B159" s="78"/>
      <c r="C159" s="78"/>
      <c r="D159" s="78"/>
      <c r="E159" s="7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4"/>
      <c r="B160" s="78"/>
      <c r="C160" s="78"/>
      <c r="D160" s="78"/>
      <c r="E160" s="7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4"/>
      <c r="B161" s="78"/>
      <c r="C161" s="78"/>
      <c r="D161" s="78"/>
      <c r="E161" s="7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4"/>
      <c r="B162" s="78"/>
      <c r="C162" s="78"/>
      <c r="D162" s="78"/>
      <c r="E162" s="7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4"/>
      <c r="B163" s="78"/>
      <c r="C163" s="78"/>
      <c r="D163" s="78"/>
      <c r="E163" s="7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4"/>
      <c r="B164" s="78"/>
      <c r="C164" s="78"/>
      <c r="D164" s="78"/>
      <c r="E164" s="7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4"/>
      <c r="B165" s="78"/>
      <c r="C165" s="78"/>
      <c r="D165" s="78"/>
      <c r="E165" s="7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4"/>
      <c r="B166" s="78"/>
      <c r="C166" s="78"/>
      <c r="D166" s="78"/>
      <c r="E166" s="7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4"/>
      <c r="B167" s="78"/>
      <c r="C167" s="78"/>
      <c r="D167" s="78"/>
      <c r="E167" s="7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4"/>
      <c r="B168" s="78"/>
      <c r="C168" s="78"/>
      <c r="D168" s="78"/>
      <c r="E168" s="7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4"/>
      <c r="B169" s="78"/>
      <c r="C169" s="78"/>
      <c r="D169" s="78"/>
      <c r="E169" s="7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4"/>
      <c r="B170" s="78"/>
      <c r="C170" s="78"/>
      <c r="D170" s="78"/>
      <c r="E170" s="7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4"/>
      <c r="B171" s="78"/>
      <c r="C171" s="78"/>
      <c r="D171" s="78"/>
      <c r="E171" s="7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4"/>
      <c r="B172" s="78"/>
      <c r="C172" s="78"/>
      <c r="D172" s="78"/>
      <c r="E172" s="7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4"/>
      <c r="B173" s="78"/>
      <c r="C173" s="78"/>
      <c r="D173" s="78"/>
      <c r="E173" s="7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4"/>
      <c r="B174" s="78"/>
      <c r="C174" s="78"/>
      <c r="D174" s="78"/>
      <c r="E174" s="7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>
      <c r="A175" s="4"/>
      <c r="B175" s="78"/>
      <c r="C175" s="78"/>
      <c r="D175" s="78"/>
      <c r="E175" s="7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>
      <c r="A176" s="4"/>
      <c r="B176" s="78"/>
      <c r="C176" s="78"/>
      <c r="D176" s="78"/>
      <c r="E176" s="7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4"/>
      <c r="B177" s="78"/>
      <c r="C177" s="78"/>
      <c r="D177" s="78"/>
      <c r="E177" s="7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4"/>
      <c r="B178" s="78"/>
      <c r="C178" s="78"/>
      <c r="D178" s="78"/>
      <c r="E178" s="7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4"/>
      <c r="B179" s="78"/>
      <c r="C179" s="78"/>
      <c r="D179" s="78"/>
      <c r="E179" s="7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4"/>
      <c r="B180" s="78"/>
      <c r="C180" s="78"/>
      <c r="D180" s="78"/>
      <c r="E180" s="7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4"/>
      <c r="B181" s="78"/>
      <c r="C181" s="78"/>
      <c r="D181" s="78"/>
      <c r="E181" s="7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4"/>
      <c r="B182" s="78"/>
      <c r="C182" s="78"/>
      <c r="D182" s="78"/>
      <c r="E182" s="7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4"/>
      <c r="B183" s="78"/>
      <c r="C183" s="78"/>
      <c r="D183" s="78"/>
      <c r="E183" s="7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4"/>
      <c r="B184" s="78"/>
      <c r="C184" s="78"/>
      <c r="D184" s="78"/>
      <c r="E184" s="7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4"/>
      <c r="B185" s="78"/>
      <c r="C185" s="78"/>
      <c r="D185" s="78"/>
      <c r="E185" s="7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4"/>
      <c r="B186" s="78"/>
      <c r="C186" s="78"/>
      <c r="D186" s="78"/>
      <c r="E186" s="7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4"/>
      <c r="B187" s="78"/>
      <c r="C187" s="78"/>
      <c r="D187" s="78"/>
      <c r="E187" s="7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4"/>
      <c r="B188" s="78"/>
      <c r="C188" s="78"/>
      <c r="D188" s="78"/>
      <c r="E188" s="7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>
      <c r="A189" s="4"/>
      <c r="B189" s="78"/>
      <c r="C189" s="78"/>
      <c r="D189" s="78"/>
      <c r="E189" s="7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4"/>
      <c r="B190" s="78"/>
      <c r="C190" s="78"/>
      <c r="D190" s="78"/>
      <c r="E190" s="7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4"/>
      <c r="B191" s="78"/>
      <c r="C191" s="78"/>
      <c r="D191" s="78"/>
      <c r="E191" s="7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4"/>
      <c r="B192" s="78"/>
      <c r="C192" s="78"/>
      <c r="D192" s="78"/>
      <c r="E192" s="7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4"/>
      <c r="B193" s="78"/>
      <c r="C193" s="78"/>
      <c r="D193" s="78"/>
      <c r="E193" s="7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4"/>
      <c r="B194" s="78"/>
      <c r="C194" s="78"/>
      <c r="D194" s="78"/>
      <c r="E194" s="7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4"/>
      <c r="B195" s="78"/>
      <c r="C195" s="78"/>
      <c r="D195" s="78"/>
      <c r="E195" s="7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4"/>
      <c r="B196" s="78"/>
      <c r="C196" s="78"/>
      <c r="D196" s="78"/>
      <c r="E196" s="7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4"/>
      <c r="B197" s="78"/>
      <c r="C197" s="78"/>
      <c r="D197" s="78"/>
      <c r="E197" s="7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4"/>
      <c r="B198" s="78"/>
      <c r="C198" s="78"/>
      <c r="D198" s="78"/>
      <c r="E198" s="7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4"/>
      <c r="B199" s="78"/>
      <c r="C199" s="78"/>
      <c r="D199" s="78"/>
      <c r="E199" s="7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4"/>
      <c r="B200" s="78"/>
      <c r="C200" s="78"/>
      <c r="D200" s="78"/>
      <c r="E200" s="7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4"/>
      <c r="B201" s="78"/>
      <c r="C201" s="78"/>
      <c r="D201" s="78"/>
      <c r="E201" s="7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4"/>
      <c r="B202" s="78"/>
      <c r="C202" s="78"/>
      <c r="D202" s="78"/>
      <c r="E202" s="7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4"/>
      <c r="B203" s="78"/>
      <c r="C203" s="78"/>
      <c r="D203" s="78"/>
      <c r="E203" s="7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4"/>
      <c r="B204" s="78"/>
      <c r="C204" s="78"/>
      <c r="D204" s="78"/>
      <c r="E204" s="7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4"/>
      <c r="B205" s="78"/>
      <c r="C205" s="78"/>
      <c r="D205" s="78"/>
      <c r="E205" s="7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4"/>
      <c r="B206" s="78"/>
      <c r="C206" s="78"/>
      <c r="D206" s="78"/>
      <c r="E206" s="7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4"/>
      <c r="B207" s="78"/>
      <c r="C207" s="78"/>
      <c r="D207" s="78"/>
      <c r="E207" s="7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4"/>
      <c r="B208" s="78"/>
      <c r="C208" s="78"/>
      <c r="D208" s="78"/>
      <c r="E208" s="7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4"/>
      <c r="B209" s="78"/>
      <c r="C209" s="78"/>
      <c r="D209" s="78"/>
      <c r="E209" s="7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4"/>
      <c r="B210" s="78"/>
      <c r="C210" s="78"/>
      <c r="D210" s="78"/>
      <c r="E210" s="7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4"/>
      <c r="B211" s="78"/>
      <c r="C211" s="78"/>
      <c r="D211" s="78"/>
      <c r="E211" s="7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4"/>
      <c r="B212" s="78"/>
      <c r="C212" s="78"/>
      <c r="D212" s="78"/>
      <c r="E212" s="7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4"/>
      <c r="B213" s="78"/>
      <c r="C213" s="78"/>
      <c r="D213" s="78"/>
      <c r="E213" s="7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4"/>
      <c r="B214" s="78"/>
      <c r="C214" s="78"/>
      <c r="D214" s="78"/>
      <c r="E214" s="7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4"/>
      <c r="B215" s="78"/>
      <c r="C215" s="78"/>
      <c r="D215" s="78"/>
      <c r="E215" s="7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4"/>
      <c r="B216" s="78"/>
      <c r="C216" s="78"/>
      <c r="D216" s="78"/>
      <c r="E216" s="7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4"/>
      <c r="B217" s="78"/>
      <c r="C217" s="78"/>
      <c r="D217" s="78"/>
      <c r="E217" s="7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4"/>
      <c r="B218" s="78"/>
      <c r="C218" s="78"/>
      <c r="D218" s="78"/>
      <c r="E218" s="7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4"/>
      <c r="B219" s="78"/>
      <c r="C219" s="78"/>
      <c r="D219" s="78"/>
      <c r="E219" s="7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4"/>
      <c r="B220" s="78"/>
      <c r="C220" s="78"/>
      <c r="D220" s="78"/>
      <c r="E220" s="7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4"/>
      <c r="B221" s="78"/>
      <c r="C221" s="78"/>
      <c r="D221" s="78"/>
      <c r="E221" s="7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4"/>
      <c r="B222" s="78"/>
      <c r="C222" s="78"/>
      <c r="D222" s="78"/>
      <c r="E222" s="7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4"/>
      <c r="B223" s="78"/>
      <c r="C223" s="78"/>
      <c r="D223" s="78"/>
      <c r="E223" s="7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4"/>
      <c r="B224" s="78"/>
      <c r="C224" s="78"/>
      <c r="D224" s="78"/>
      <c r="E224" s="7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4"/>
      <c r="B225" s="78"/>
      <c r="C225" s="78"/>
      <c r="D225" s="78"/>
      <c r="E225" s="7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4"/>
      <c r="B226" s="78"/>
      <c r="C226" s="78"/>
      <c r="D226" s="78"/>
      <c r="E226" s="7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4"/>
      <c r="B227" s="78"/>
      <c r="C227" s="78"/>
      <c r="D227" s="78"/>
      <c r="E227" s="7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4"/>
      <c r="B228" s="78"/>
      <c r="C228" s="78"/>
      <c r="D228" s="78"/>
      <c r="E228" s="7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4"/>
      <c r="B229" s="78"/>
      <c r="C229" s="78"/>
      <c r="D229" s="78"/>
      <c r="E229" s="7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4"/>
      <c r="B230" s="78"/>
      <c r="C230" s="78"/>
      <c r="D230" s="78"/>
      <c r="E230" s="7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4"/>
      <c r="B231" s="78"/>
      <c r="C231" s="78"/>
      <c r="D231" s="78"/>
      <c r="E231" s="7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4"/>
      <c r="B232" s="78"/>
      <c r="C232" s="78"/>
      <c r="D232" s="78"/>
      <c r="E232" s="7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4"/>
      <c r="B233" s="78"/>
      <c r="C233" s="78"/>
      <c r="D233" s="78"/>
      <c r="E233" s="7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4"/>
      <c r="B234" s="78"/>
      <c r="C234" s="78"/>
      <c r="D234" s="78"/>
      <c r="E234" s="7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4"/>
      <c r="B235" s="78"/>
      <c r="C235" s="78"/>
      <c r="D235" s="78"/>
      <c r="E235" s="7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4"/>
      <c r="B236" s="78"/>
      <c r="C236" s="78"/>
      <c r="D236" s="78"/>
      <c r="E236" s="7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4"/>
      <c r="B237" s="78"/>
      <c r="C237" s="78"/>
      <c r="D237" s="78"/>
      <c r="E237" s="7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4"/>
      <c r="B238" s="78"/>
      <c r="C238" s="78"/>
      <c r="D238" s="78"/>
      <c r="E238" s="7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4"/>
      <c r="B239" s="78"/>
      <c r="C239" s="78"/>
      <c r="D239" s="78"/>
      <c r="E239" s="7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4"/>
      <c r="B240" s="78"/>
      <c r="C240" s="78"/>
      <c r="D240" s="78"/>
      <c r="E240" s="7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4"/>
      <c r="B241" s="78"/>
      <c r="C241" s="78"/>
      <c r="D241" s="78"/>
      <c r="E241" s="7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4"/>
      <c r="B242" s="78"/>
      <c r="C242" s="78"/>
      <c r="D242" s="78"/>
      <c r="E242" s="7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4"/>
      <c r="B243" s="78"/>
      <c r="C243" s="78"/>
      <c r="D243" s="78"/>
      <c r="E243" s="7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4"/>
      <c r="B244" s="78"/>
      <c r="C244" s="78"/>
      <c r="D244" s="78"/>
      <c r="E244" s="7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4"/>
      <c r="B245" s="78"/>
      <c r="C245" s="78"/>
      <c r="D245" s="78"/>
      <c r="E245" s="7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4"/>
      <c r="B246" s="78"/>
      <c r="C246" s="78"/>
      <c r="D246" s="78"/>
      <c r="E246" s="7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4"/>
      <c r="B247" s="78"/>
      <c r="C247" s="78"/>
      <c r="D247" s="78"/>
      <c r="E247" s="7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4"/>
      <c r="B248" s="78"/>
      <c r="C248" s="78"/>
      <c r="D248" s="78"/>
      <c r="E248" s="7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4"/>
      <c r="B249" s="78"/>
      <c r="C249" s="78"/>
      <c r="D249" s="78"/>
      <c r="E249" s="7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4"/>
      <c r="B250" s="78"/>
      <c r="C250" s="78"/>
      <c r="D250" s="78"/>
      <c r="E250" s="7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4"/>
      <c r="B251" s="78"/>
      <c r="C251" s="78"/>
      <c r="D251" s="78"/>
      <c r="E251" s="7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4"/>
      <c r="B252" s="78"/>
      <c r="C252" s="78"/>
      <c r="D252" s="78"/>
      <c r="E252" s="7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4"/>
      <c r="B253" s="78"/>
      <c r="C253" s="78"/>
      <c r="D253" s="78"/>
      <c r="E253" s="7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4"/>
      <c r="B254" s="78"/>
      <c r="C254" s="78"/>
      <c r="D254" s="78"/>
      <c r="E254" s="7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4"/>
      <c r="B255" s="78"/>
      <c r="C255" s="78"/>
      <c r="D255" s="78"/>
      <c r="E255" s="7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4"/>
      <c r="B256" s="78"/>
      <c r="C256" s="78"/>
      <c r="D256" s="78"/>
      <c r="E256" s="7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4"/>
      <c r="B257" s="78"/>
      <c r="C257" s="78"/>
      <c r="D257" s="78"/>
      <c r="E257" s="7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4"/>
      <c r="B258" s="78"/>
      <c r="C258" s="78"/>
      <c r="D258" s="78"/>
      <c r="E258" s="7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4"/>
      <c r="B259" s="78"/>
      <c r="C259" s="78"/>
      <c r="D259" s="78"/>
      <c r="E259" s="7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4"/>
      <c r="B260" s="78"/>
      <c r="C260" s="78"/>
      <c r="D260" s="78"/>
      <c r="E260" s="7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4"/>
      <c r="B261" s="78"/>
      <c r="C261" s="78"/>
      <c r="D261" s="78"/>
      <c r="E261" s="7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4"/>
      <c r="B262" s="78"/>
      <c r="C262" s="78"/>
      <c r="D262" s="78"/>
      <c r="E262" s="7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4"/>
      <c r="B263" s="78"/>
      <c r="C263" s="78"/>
      <c r="D263" s="78"/>
      <c r="E263" s="7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4"/>
      <c r="B264" s="78"/>
      <c r="C264" s="78"/>
      <c r="D264" s="78"/>
      <c r="E264" s="7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4"/>
      <c r="B265" s="78"/>
      <c r="C265" s="78"/>
      <c r="D265" s="78"/>
      <c r="E265" s="7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4"/>
      <c r="B266" s="78"/>
      <c r="C266" s="78"/>
      <c r="D266" s="78"/>
      <c r="E266" s="7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4"/>
      <c r="B267" s="78"/>
      <c r="C267" s="78"/>
      <c r="D267" s="78"/>
      <c r="E267" s="7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4"/>
      <c r="B268" s="78"/>
      <c r="C268" s="78"/>
      <c r="D268" s="78"/>
      <c r="E268" s="7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4"/>
      <c r="B269" s="78"/>
      <c r="C269" s="78"/>
      <c r="D269" s="78"/>
      <c r="E269" s="7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4"/>
      <c r="B270" s="78"/>
      <c r="C270" s="78"/>
      <c r="D270" s="78"/>
      <c r="E270" s="7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4"/>
      <c r="B271" s="78"/>
      <c r="C271" s="78"/>
      <c r="D271" s="78"/>
      <c r="E271" s="7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4"/>
      <c r="B272" s="78"/>
      <c r="C272" s="78"/>
      <c r="D272" s="78"/>
      <c r="E272" s="7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4"/>
      <c r="B273" s="78"/>
      <c r="C273" s="78"/>
      <c r="D273" s="78"/>
      <c r="E273" s="7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4"/>
      <c r="B274" s="78"/>
      <c r="C274" s="78"/>
      <c r="D274" s="78"/>
      <c r="E274" s="7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4"/>
      <c r="B275" s="78"/>
      <c r="C275" s="78"/>
      <c r="D275" s="78"/>
      <c r="E275" s="7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4"/>
      <c r="B276" s="78"/>
      <c r="C276" s="78"/>
      <c r="D276" s="78"/>
      <c r="E276" s="7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4"/>
      <c r="B277" s="78"/>
      <c r="C277" s="78"/>
      <c r="D277" s="78"/>
      <c r="E277" s="7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4"/>
      <c r="B278" s="78"/>
      <c r="C278" s="78"/>
      <c r="D278" s="78"/>
      <c r="E278" s="7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4"/>
      <c r="B279" s="78"/>
      <c r="C279" s="78"/>
      <c r="D279" s="78"/>
      <c r="E279" s="7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4"/>
      <c r="B280" s="78"/>
      <c r="C280" s="78"/>
      <c r="D280" s="78"/>
      <c r="E280" s="7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4"/>
      <c r="B281" s="78"/>
      <c r="C281" s="78"/>
      <c r="D281" s="78"/>
      <c r="E281" s="7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4"/>
      <c r="B282" s="78"/>
      <c r="C282" s="78"/>
      <c r="D282" s="78"/>
      <c r="E282" s="7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4"/>
      <c r="B283" s="78"/>
      <c r="C283" s="78"/>
      <c r="D283" s="78"/>
      <c r="E283" s="7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4"/>
      <c r="B284" s="78"/>
      <c r="C284" s="78"/>
      <c r="D284" s="78"/>
      <c r="E284" s="7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4"/>
      <c r="B285" s="78"/>
      <c r="C285" s="78"/>
      <c r="D285" s="78"/>
      <c r="E285" s="7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4"/>
      <c r="B286" s="78"/>
      <c r="C286" s="78"/>
      <c r="D286" s="78"/>
      <c r="E286" s="7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4"/>
      <c r="B287" s="78"/>
      <c r="C287" s="78"/>
      <c r="D287" s="78"/>
      <c r="E287" s="7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4"/>
      <c r="B288" s="78"/>
      <c r="C288" s="78"/>
      <c r="D288" s="78"/>
      <c r="E288" s="7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4"/>
      <c r="B289" s="78"/>
      <c r="C289" s="78"/>
      <c r="D289" s="78"/>
      <c r="E289" s="7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4"/>
      <c r="B290" s="78"/>
      <c r="C290" s="78"/>
      <c r="D290" s="78"/>
      <c r="E290" s="7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4"/>
      <c r="B291" s="78"/>
      <c r="C291" s="78"/>
      <c r="D291" s="78"/>
      <c r="E291" s="7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4"/>
      <c r="B292" s="78"/>
      <c r="C292" s="78"/>
      <c r="D292" s="78"/>
      <c r="E292" s="7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4"/>
      <c r="B293" s="78"/>
      <c r="C293" s="78"/>
      <c r="D293" s="78"/>
      <c r="E293" s="7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4"/>
      <c r="B294" s="78"/>
      <c r="C294" s="78"/>
      <c r="D294" s="78"/>
      <c r="E294" s="7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4"/>
      <c r="B295" s="78"/>
      <c r="C295" s="78"/>
      <c r="D295" s="78"/>
      <c r="E295" s="7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4"/>
      <c r="B296" s="78"/>
      <c r="C296" s="78"/>
      <c r="D296" s="78"/>
      <c r="E296" s="7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4"/>
      <c r="B297" s="78"/>
      <c r="C297" s="78"/>
      <c r="D297" s="78"/>
      <c r="E297" s="7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4"/>
      <c r="B298" s="78"/>
      <c r="C298" s="78"/>
      <c r="D298" s="78"/>
      <c r="E298" s="7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4"/>
      <c r="B299" s="78"/>
      <c r="C299" s="78"/>
      <c r="D299" s="78"/>
      <c r="E299" s="7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4"/>
      <c r="B300" s="78"/>
      <c r="C300" s="78"/>
      <c r="D300" s="78"/>
      <c r="E300" s="7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4"/>
      <c r="B301" s="78"/>
      <c r="C301" s="78"/>
      <c r="D301" s="78"/>
      <c r="E301" s="7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4"/>
      <c r="B302" s="78"/>
      <c r="C302" s="78"/>
      <c r="D302" s="78"/>
      <c r="E302" s="7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4"/>
      <c r="B303" s="78"/>
      <c r="C303" s="78"/>
      <c r="D303" s="78"/>
      <c r="E303" s="7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4"/>
      <c r="B304" s="78"/>
      <c r="C304" s="78"/>
      <c r="D304" s="78"/>
      <c r="E304" s="7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4"/>
      <c r="B305" s="78"/>
      <c r="C305" s="78"/>
      <c r="D305" s="78"/>
      <c r="E305" s="7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4"/>
      <c r="B306" s="78"/>
      <c r="C306" s="78"/>
      <c r="D306" s="78"/>
      <c r="E306" s="7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4"/>
      <c r="B307" s="78"/>
      <c r="C307" s="78"/>
      <c r="D307" s="78"/>
      <c r="E307" s="7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4"/>
      <c r="B308" s="78"/>
      <c r="C308" s="78"/>
      <c r="D308" s="78"/>
      <c r="E308" s="7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4"/>
      <c r="B309" s="78"/>
      <c r="C309" s="78"/>
      <c r="D309" s="78"/>
      <c r="E309" s="7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4"/>
      <c r="B310" s="78"/>
      <c r="C310" s="78"/>
      <c r="D310" s="78"/>
      <c r="E310" s="7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4"/>
      <c r="B311" s="78"/>
      <c r="C311" s="78"/>
      <c r="D311" s="78"/>
      <c r="E311" s="7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4"/>
      <c r="B312" s="78"/>
      <c r="C312" s="78"/>
      <c r="D312" s="78"/>
      <c r="E312" s="7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4"/>
      <c r="B313" s="78"/>
      <c r="C313" s="78"/>
      <c r="D313" s="78"/>
      <c r="E313" s="7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4"/>
      <c r="B314" s="78"/>
      <c r="C314" s="78"/>
      <c r="D314" s="78"/>
      <c r="E314" s="7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4"/>
      <c r="B315" s="78"/>
      <c r="C315" s="78"/>
      <c r="D315" s="78"/>
      <c r="E315" s="7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4"/>
      <c r="B316" s="78"/>
      <c r="C316" s="78"/>
      <c r="D316" s="78"/>
      <c r="E316" s="7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4"/>
      <c r="B317" s="78"/>
      <c r="C317" s="78"/>
      <c r="D317" s="78"/>
      <c r="E317" s="7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4"/>
      <c r="B318" s="78"/>
      <c r="C318" s="78"/>
      <c r="D318" s="78"/>
      <c r="E318" s="7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4"/>
      <c r="B319" s="78"/>
      <c r="C319" s="78"/>
      <c r="D319" s="78"/>
      <c r="E319" s="7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4"/>
      <c r="B320" s="78"/>
      <c r="C320" s="78"/>
      <c r="D320" s="78"/>
      <c r="E320" s="7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4"/>
      <c r="B321" s="78"/>
      <c r="C321" s="78"/>
      <c r="D321" s="78"/>
      <c r="E321" s="7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4"/>
      <c r="B322" s="78"/>
      <c r="C322" s="78"/>
      <c r="D322" s="78"/>
      <c r="E322" s="7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4"/>
      <c r="B323" s="78"/>
      <c r="C323" s="78"/>
      <c r="D323" s="78"/>
      <c r="E323" s="7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4"/>
      <c r="B324" s="78"/>
      <c r="C324" s="78"/>
      <c r="D324" s="78"/>
      <c r="E324" s="7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4"/>
      <c r="B325" s="78"/>
      <c r="C325" s="78"/>
      <c r="D325" s="78"/>
      <c r="E325" s="7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4"/>
      <c r="B326" s="78"/>
      <c r="C326" s="78"/>
      <c r="D326" s="78"/>
      <c r="E326" s="7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4"/>
      <c r="B327" s="78"/>
      <c r="C327" s="78"/>
      <c r="D327" s="78"/>
      <c r="E327" s="7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4"/>
      <c r="B328" s="78"/>
      <c r="C328" s="78"/>
      <c r="D328" s="78"/>
      <c r="E328" s="7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4"/>
      <c r="B329" s="78"/>
      <c r="C329" s="78"/>
      <c r="D329" s="78"/>
      <c r="E329" s="7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4"/>
      <c r="B330" s="78"/>
      <c r="C330" s="78"/>
      <c r="D330" s="78"/>
      <c r="E330" s="7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4"/>
      <c r="B331" s="78"/>
      <c r="C331" s="78"/>
      <c r="D331" s="78"/>
      <c r="E331" s="7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4"/>
      <c r="B332" s="78"/>
      <c r="C332" s="78"/>
      <c r="D332" s="78"/>
      <c r="E332" s="7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4"/>
      <c r="B333" s="78"/>
      <c r="C333" s="78"/>
      <c r="D333" s="78"/>
      <c r="E333" s="7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4"/>
      <c r="B334" s="78"/>
      <c r="C334" s="78"/>
      <c r="D334" s="78"/>
      <c r="E334" s="7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4"/>
      <c r="B335" s="78"/>
      <c r="C335" s="78"/>
      <c r="D335" s="78"/>
      <c r="E335" s="7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4"/>
      <c r="B336" s="78"/>
      <c r="C336" s="78"/>
      <c r="D336" s="78"/>
      <c r="E336" s="7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4"/>
      <c r="B337" s="78"/>
      <c r="C337" s="78"/>
      <c r="D337" s="78"/>
      <c r="E337" s="7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4"/>
      <c r="B338" s="78"/>
      <c r="C338" s="78"/>
      <c r="D338" s="78"/>
      <c r="E338" s="7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4"/>
      <c r="B339" s="78"/>
      <c r="C339" s="78"/>
      <c r="D339" s="78"/>
      <c r="E339" s="7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4"/>
      <c r="B340" s="78"/>
      <c r="C340" s="78"/>
      <c r="D340" s="78"/>
      <c r="E340" s="7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4"/>
      <c r="B341" s="78"/>
      <c r="C341" s="78"/>
      <c r="D341" s="78"/>
      <c r="E341" s="7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4"/>
      <c r="B342" s="78"/>
      <c r="C342" s="78"/>
      <c r="D342" s="78"/>
      <c r="E342" s="7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4"/>
      <c r="B343" s="78"/>
      <c r="C343" s="78"/>
      <c r="D343" s="78"/>
      <c r="E343" s="7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4"/>
      <c r="B344" s="78"/>
      <c r="C344" s="78"/>
      <c r="D344" s="78"/>
      <c r="E344" s="7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4"/>
      <c r="B345" s="78"/>
      <c r="C345" s="78"/>
      <c r="D345" s="78"/>
      <c r="E345" s="7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4"/>
      <c r="B346" s="78"/>
      <c r="C346" s="78"/>
      <c r="D346" s="78"/>
      <c r="E346" s="7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4"/>
      <c r="B347" s="78"/>
      <c r="C347" s="78"/>
      <c r="D347" s="78"/>
      <c r="E347" s="7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4"/>
      <c r="B348" s="78"/>
      <c r="C348" s="78"/>
      <c r="D348" s="78"/>
      <c r="E348" s="7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4"/>
      <c r="B349" s="78"/>
      <c r="C349" s="78"/>
      <c r="D349" s="78"/>
      <c r="E349" s="7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4"/>
      <c r="B350" s="78"/>
      <c r="C350" s="78"/>
      <c r="D350" s="78"/>
      <c r="E350" s="7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4"/>
      <c r="B351" s="78"/>
      <c r="C351" s="78"/>
      <c r="D351" s="78"/>
      <c r="E351" s="7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4"/>
      <c r="B352" s="78"/>
      <c r="C352" s="78"/>
      <c r="D352" s="78"/>
      <c r="E352" s="7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4"/>
      <c r="B353" s="78"/>
      <c r="C353" s="78"/>
      <c r="D353" s="78"/>
      <c r="E353" s="7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4"/>
      <c r="B354" s="78"/>
      <c r="C354" s="78"/>
      <c r="D354" s="78"/>
      <c r="E354" s="7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4"/>
      <c r="B355" s="78"/>
      <c r="C355" s="78"/>
      <c r="D355" s="78"/>
      <c r="E355" s="7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4"/>
      <c r="B356" s="78"/>
      <c r="C356" s="78"/>
      <c r="D356" s="78"/>
      <c r="E356" s="7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4"/>
      <c r="B357" s="78"/>
      <c r="C357" s="78"/>
      <c r="D357" s="78"/>
      <c r="E357" s="7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4"/>
      <c r="B358" s="78"/>
      <c r="C358" s="78"/>
      <c r="D358" s="78"/>
      <c r="E358" s="7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4"/>
      <c r="B359" s="78"/>
      <c r="C359" s="78"/>
      <c r="D359" s="78"/>
      <c r="E359" s="7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4"/>
      <c r="B360" s="78"/>
      <c r="C360" s="78"/>
      <c r="D360" s="78"/>
      <c r="E360" s="7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4"/>
      <c r="B361" s="78"/>
      <c r="C361" s="78"/>
      <c r="D361" s="78"/>
      <c r="E361" s="7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4"/>
      <c r="B362" s="78"/>
      <c r="C362" s="78"/>
      <c r="D362" s="78"/>
      <c r="E362" s="7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4"/>
      <c r="B363" s="78"/>
      <c r="C363" s="78"/>
      <c r="D363" s="78"/>
      <c r="E363" s="7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4"/>
      <c r="B364" s="78"/>
      <c r="C364" s="78"/>
      <c r="D364" s="78"/>
      <c r="E364" s="7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78"/>
      <c r="C365" s="78"/>
      <c r="D365" s="78"/>
      <c r="E365" s="7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78"/>
      <c r="C366" s="78"/>
      <c r="D366" s="78"/>
      <c r="E366" s="7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78"/>
      <c r="C367" s="78"/>
      <c r="D367" s="78"/>
      <c r="E367" s="7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78"/>
      <c r="C368" s="78"/>
      <c r="D368" s="78"/>
      <c r="E368" s="7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78"/>
      <c r="C369" s="78"/>
      <c r="D369" s="78"/>
      <c r="E369" s="7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78"/>
      <c r="C370" s="78"/>
      <c r="D370" s="78"/>
      <c r="E370" s="7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78"/>
      <c r="C371" s="78"/>
      <c r="D371" s="78"/>
      <c r="E371" s="7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78"/>
      <c r="C372" s="78"/>
      <c r="D372" s="78"/>
      <c r="E372" s="7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78"/>
      <c r="C373" s="78"/>
      <c r="D373" s="78"/>
      <c r="E373" s="7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78"/>
      <c r="C374" s="78"/>
      <c r="D374" s="78"/>
      <c r="E374" s="7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78"/>
      <c r="C375" s="78"/>
      <c r="D375" s="78"/>
      <c r="E375" s="7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78"/>
      <c r="C376" s="78"/>
      <c r="D376" s="78"/>
      <c r="E376" s="7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78"/>
      <c r="C377" s="78"/>
      <c r="D377" s="78"/>
      <c r="E377" s="7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>
      <c r="A378" s="4"/>
      <c r="B378" s="78"/>
      <c r="C378" s="78"/>
      <c r="D378" s="78"/>
      <c r="E378" s="7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78"/>
      <c r="C379" s="78"/>
      <c r="D379" s="78"/>
      <c r="E379" s="7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78"/>
      <c r="C380" s="78"/>
      <c r="D380" s="78"/>
      <c r="E380" s="7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78"/>
      <c r="C381" s="78"/>
      <c r="D381" s="78"/>
      <c r="E381" s="7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78"/>
      <c r="C382" s="78"/>
      <c r="D382" s="78"/>
      <c r="E382" s="7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78"/>
      <c r="C383" s="78"/>
      <c r="D383" s="78"/>
      <c r="E383" s="7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78"/>
      <c r="C384" s="78"/>
      <c r="D384" s="78"/>
      <c r="E384" s="7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78"/>
      <c r="C385" s="78"/>
      <c r="D385" s="78"/>
      <c r="E385" s="7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78"/>
      <c r="C386" s="78"/>
      <c r="D386" s="78"/>
      <c r="E386" s="7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78"/>
      <c r="C387" s="78"/>
      <c r="D387" s="78"/>
      <c r="E387" s="7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78"/>
      <c r="C388" s="78"/>
      <c r="D388" s="78"/>
      <c r="E388" s="7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78"/>
      <c r="C389" s="78"/>
      <c r="D389" s="78"/>
      <c r="E389" s="7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78"/>
      <c r="C390" s="78"/>
      <c r="D390" s="78"/>
      <c r="E390" s="7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78"/>
      <c r="C391" s="78"/>
      <c r="D391" s="78"/>
      <c r="E391" s="7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78"/>
      <c r="C392" s="78"/>
      <c r="D392" s="78"/>
      <c r="E392" s="7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78"/>
      <c r="C393" s="78"/>
      <c r="D393" s="78"/>
      <c r="E393" s="7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78"/>
      <c r="C394" s="78"/>
      <c r="D394" s="78"/>
      <c r="E394" s="7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78"/>
      <c r="C395" s="78"/>
      <c r="D395" s="78"/>
      <c r="E395" s="7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78"/>
      <c r="C396" s="78"/>
      <c r="D396" s="78"/>
      <c r="E396" s="7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78"/>
      <c r="C397" s="78"/>
      <c r="D397" s="78"/>
      <c r="E397" s="7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78"/>
      <c r="C398" s="78"/>
      <c r="D398" s="78"/>
      <c r="E398" s="7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78"/>
      <c r="C399" s="78"/>
      <c r="D399" s="78"/>
      <c r="E399" s="7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78"/>
      <c r="C400" s="78"/>
      <c r="D400" s="78"/>
      <c r="E400" s="7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78"/>
      <c r="C401" s="78"/>
      <c r="D401" s="78"/>
      <c r="E401" s="7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78"/>
      <c r="C402" s="78"/>
      <c r="D402" s="78"/>
      <c r="E402" s="7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78"/>
      <c r="C403" s="78"/>
      <c r="D403" s="78"/>
      <c r="E403" s="7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78"/>
      <c r="C404" s="78"/>
      <c r="D404" s="78"/>
      <c r="E404" s="7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78"/>
      <c r="C405" s="78"/>
      <c r="D405" s="78"/>
      <c r="E405" s="7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78"/>
      <c r="C406" s="78"/>
      <c r="D406" s="78"/>
      <c r="E406" s="7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78"/>
      <c r="C407" s="78"/>
      <c r="D407" s="78"/>
      <c r="E407" s="7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78"/>
      <c r="C408" s="78"/>
      <c r="D408" s="78"/>
      <c r="E408" s="7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78"/>
      <c r="C409" s="78"/>
      <c r="D409" s="78"/>
      <c r="E409" s="7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78"/>
      <c r="C410" s="78"/>
      <c r="D410" s="78"/>
      <c r="E410" s="7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78"/>
      <c r="C411" s="78"/>
      <c r="D411" s="78"/>
      <c r="E411" s="7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78"/>
      <c r="C412" s="78"/>
      <c r="D412" s="78"/>
      <c r="E412" s="7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78"/>
      <c r="C413" s="78"/>
      <c r="D413" s="78"/>
      <c r="E413" s="7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78"/>
      <c r="C414" s="78"/>
      <c r="D414" s="78"/>
      <c r="E414" s="7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78"/>
      <c r="C415" s="78"/>
      <c r="D415" s="78"/>
      <c r="E415" s="7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78"/>
      <c r="C416" s="78"/>
      <c r="D416" s="78"/>
      <c r="E416" s="7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78"/>
      <c r="C417" s="78"/>
      <c r="D417" s="78"/>
      <c r="E417" s="7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78"/>
      <c r="C418" s="78"/>
      <c r="D418" s="78"/>
      <c r="E418" s="7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78"/>
      <c r="C419" s="78"/>
      <c r="D419" s="78"/>
      <c r="E419" s="7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78"/>
      <c r="C420" s="78"/>
      <c r="D420" s="78"/>
      <c r="E420" s="7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78"/>
      <c r="C421" s="78"/>
      <c r="D421" s="78"/>
      <c r="E421" s="7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78"/>
      <c r="C422" s="78"/>
      <c r="D422" s="78"/>
      <c r="E422" s="7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78"/>
      <c r="C423" s="78"/>
      <c r="D423" s="78"/>
      <c r="E423" s="7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78"/>
      <c r="C424" s="78"/>
      <c r="D424" s="78"/>
      <c r="E424" s="7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78"/>
      <c r="C425" s="78"/>
      <c r="D425" s="78"/>
      <c r="E425" s="7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78"/>
      <c r="C426" s="78"/>
      <c r="D426" s="78"/>
      <c r="E426" s="7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78"/>
      <c r="C427" s="78"/>
      <c r="D427" s="78"/>
      <c r="E427" s="7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78"/>
      <c r="C428" s="78"/>
      <c r="D428" s="78"/>
      <c r="E428" s="7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78"/>
      <c r="C429" s="78"/>
      <c r="D429" s="78"/>
      <c r="E429" s="7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78"/>
      <c r="C430" s="78"/>
      <c r="D430" s="78"/>
      <c r="E430" s="7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78"/>
      <c r="C431" s="78"/>
      <c r="D431" s="78"/>
      <c r="E431" s="7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78"/>
      <c r="C432" s="78"/>
      <c r="D432" s="78"/>
      <c r="E432" s="7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78"/>
      <c r="C433" s="78"/>
      <c r="D433" s="78"/>
      <c r="E433" s="7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78"/>
      <c r="C434" s="78"/>
      <c r="D434" s="78"/>
      <c r="E434" s="7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78"/>
      <c r="C435" s="78"/>
      <c r="D435" s="78"/>
      <c r="E435" s="7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78"/>
      <c r="C436" s="78"/>
      <c r="D436" s="78"/>
      <c r="E436" s="7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78"/>
      <c r="C437" s="78"/>
      <c r="D437" s="78"/>
      <c r="E437" s="7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78"/>
      <c r="C438" s="78"/>
      <c r="D438" s="78"/>
      <c r="E438" s="7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78"/>
      <c r="C439" s="78"/>
      <c r="D439" s="78"/>
      <c r="E439" s="7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78"/>
      <c r="C440" s="78"/>
      <c r="D440" s="78"/>
      <c r="E440" s="7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78"/>
      <c r="C441" s="78"/>
      <c r="D441" s="78"/>
      <c r="E441" s="7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78"/>
      <c r="C442" s="78"/>
      <c r="D442" s="78"/>
      <c r="E442" s="7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78"/>
      <c r="C443" s="78"/>
      <c r="D443" s="78"/>
      <c r="E443" s="7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78"/>
      <c r="C444" s="78"/>
      <c r="D444" s="78"/>
      <c r="E444" s="7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78"/>
      <c r="C445" s="78"/>
      <c r="D445" s="78"/>
      <c r="E445" s="7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78"/>
      <c r="C446" s="78"/>
      <c r="D446" s="78"/>
      <c r="E446" s="7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78"/>
      <c r="C447" s="78"/>
      <c r="D447" s="78"/>
      <c r="E447" s="7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78"/>
      <c r="C448" s="78"/>
      <c r="D448" s="78"/>
      <c r="E448" s="7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78"/>
      <c r="C449" s="78"/>
      <c r="D449" s="78"/>
      <c r="E449" s="7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78"/>
      <c r="C450" s="78"/>
      <c r="D450" s="78"/>
      <c r="E450" s="7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78"/>
      <c r="C451" s="78"/>
      <c r="D451" s="78"/>
      <c r="E451" s="7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78"/>
      <c r="C452" s="78"/>
      <c r="D452" s="78"/>
      <c r="E452" s="7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78"/>
      <c r="C453" s="78"/>
      <c r="D453" s="78"/>
      <c r="E453" s="7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78"/>
      <c r="C454" s="78"/>
      <c r="D454" s="78"/>
      <c r="E454" s="7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78"/>
      <c r="C455" s="78"/>
      <c r="D455" s="78"/>
      <c r="E455" s="7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78"/>
      <c r="C456" s="78"/>
      <c r="D456" s="78"/>
      <c r="E456" s="7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78"/>
      <c r="C457" s="78"/>
      <c r="D457" s="78"/>
      <c r="E457" s="7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78"/>
      <c r="C458" s="78"/>
      <c r="D458" s="78"/>
      <c r="E458" s="7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78"/>
      <c r="C459" s="78"/>
      <c r="D459" s="78"/>
      <c r="E459" s="7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78"/>
      <c r="C460" s="78"/>
      <c r="D460" s="78"/>
      <c r="E460" s="7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78"/>
      <c r="C461" s="78"/>
      <c r="D461" s="78"/>
      <c r="E461" s="7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78"/>
      <c r="C462" s="78"/>
      <c r="D462" s="78"/>
      <c r="E462" s="7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78"/>
      <c r="C463" s="78"/>
      <c r="D463" s="78"/>
      <c r="E463" s="7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78"/>
      <c r="C464" s="78"/>
      <c r="D464" s="78"/>
      <c r="E464" s="7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78"/>
      <c r="C465" s="78"/>
      <c r="D465" s="78"/>
      <c r="E465" s="7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78"/>
      <c r="C466" s="78"/>
      <c r="D466" s="78"/>
      <c r="E466" s="7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78"/>
      <c r="C467" s="78"/>
      <c r="D467" s="78"/>
      <c r="E467" s="7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78"/>
      <c r="C468" s="78"/>
      <c r="D468" s="78"/>
      <c r="E468" s="7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78"/>
      <c r="C469" s="78"/>
      <c r="D469" s="78"/>
      <c r="E469" s="7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78"/>
      <c r="C470" s="78"/>
      <c r="D470" s="78"/>
      <c r="E470" s="7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78"/>
      <c r="C471" s="78"/>
      <c r="D471" s="78"/>
      <c r="E471" s="7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78"/>
      <c r="C472" s="78"/>
      <c r="D472" s="78"/>
      <c r="E472" s="7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78"/>
      <c r="C473" s="78"/>
      <c r="D473" s="78"/>
      <c r="E473" s="7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78"/>
      <c r="C474" s="78"/>
      <c r="D474" s="78"/>
      <c r="E474" s="7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78"/>
      <c r="C475" s="78"/>
      <c r="D475" s="78"/>
      <c r="E475" s="7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78"/>
      <c r="C476" s="78"/>
      <c r="D476" s="78"/>
      <c r="E476" s="7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78"/>
      <c r="C477" s="78"/>
      <c r="D477" s="78"/>
      <c r="E477" s="7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78"/>
      <c r="C478" s="78"/>
      <c r="D478" s="78"/>
      <c r="E478" s="7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78"/>
      <c r="C479" s="78"/>
      <c r="D479" s="78"/>
      <c r="E479" s="7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78"/>
      <c r="C480" s="78"/>
      <c r="D480" s="78"/>
      <c r="E480" s="7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78"/>
      <c r="C481" s="78"/>
      <c r="D481" s="78"/>
      <c r="E481" s="7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78"/>
      <c r="C482" s="78"/>
      <c r="D482" s="78"/>
      <c r="E482" s="7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78"/>
      <c r="C483" s="78"/>
      <c r="D483" s="78"/>
      <c r="E483" s="7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78"/>
      <c r="C484" s="78"/>
      <c r="D484" s="78"/>
      <c r="E484" s="7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78"/>
      <c r="C485" s="78"/>
      <c r="D485" s="78"/>
      <c r="E485" s="7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78"/>
      <c r="C486" s="78"/>
      <c r="D486" s="78"/>
      <c r="E486" s="7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78"/>
      <c r="C487" s="78"/>
      <c r="D487" s="78"/>
      <c r="E487" s="7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78"/>
      <c r="C488" s="78"/>
      <c r="D488" s="78"/>
      <c r="E488" s="7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78"/>
      <c r="C489" s="78"/>
      <c r="D489" s="78"/>
      <c r="E489" s="7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78"/>
      <c r="C490" s="78"/>
      <c r="D490" s="78"/>
      <c r="E490" s="7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78"/>
      <c r="C491" s="78"/>
      <c r="D491" s="78"/>
      <c r="E491" s="7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78"/>
      <c r="C492" s="78"/>
      <c r="D492" s="78"/>
      <c r="E492" s="7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78"/>
      <c r="C493" s="78"/>
      <c r="D493" s="78"/>
      <c r="E493" s="7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78"/>
      <c r="C494" s="78"/>
      <c r="D494" s="78"/>
      <c r="E494" s="7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78"/>
      <c r="C495" s="78"/>
      <c r="D495" s="78"/>
      <c r="E495" s="7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78"/>
      <c r="C496" s="78"/>
      <c r="D496" s="78"/>
      <c r="E496" s="7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78"/>
      <c r="C497" s="78"/>
      <c r="D497" s="78"/>
      <c r="E497" s="7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78"/>
      <c r="C498" s="78"/>
      <c r="D498" s="78"/>
      <c r="E498" s="7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78"/>
      <c r="C499" s="78"/>
      <c r="D499" s="78"/>
      <c r="E499" s="7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78"/>
      <c r="C500" s="78"/>
      <c r="D500" s="78"/>
      <c r="E500" s="7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78"/>
      <c r="C501" s="78"/>
      <c r="D501" s="78"/>
      <c r="E501" s="7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78"/>
      <c r="C502" s="78"/>
      <c r="D502" s="78"/>
      <c r="E502" s="7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78"/>
      <c r="C503" s="78"/>
      <c r="D503" s="78"/>
      <c r="E503" s="7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78"/>
      <c r="C504" s="78"/>
      <c r="D504" s="78"/>
      <c r="E504" s="7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78"/>
      <c r="C505" s="78"/>
      <c r="D505" s="78"/>
      <c r="E505" s="7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78"/>
      <c r="C506" s="78"/>
      <c r="D506" s="78"/>
      <c r="E506" s="7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78"/>
      <c r="C507" s="78"/>
      <c r="D507" s="78"/>
      <c r="E507" s="7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78"/>
      <c r="C508" s="78"/>
      <c r="D508" s="78"/>
      <c r="E508" s="7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78"/>
      <c r="C509" s="78"/>
      <c r="D509" s="78"/>
      <c r="E509" s="7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78"/>
      <c r="C510" s="78"/>
      <c r="D510" s="78"/>
      <c r="E510" s="7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78"/>
      <c r="C511" s="78"/>
      <c r="D511" s="78"/>
      <c r="E511" s="7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78"/>
      <c r="C512" s="78"/>
      <c r="D512" s="78"/>
      <c r="E512" s="7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78"/>
      <c r="C513" s="78"/>
      <c r="D513" s="78"/>
      <c r="E513" s="7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78"/>
      <c r="C514" s="78"/>
      <c r="D514" s="78"/>
      <c r="E514" s="7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78"/>
      <c r="C515" s="78"/>
      <c r="D515" s="78"/>
      <c r="E515" s="7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78"/>
      <c r="C516" s="78"/>
      <c r="D516" s="78"/>
      <c r="E516" s="7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78"/>
      <c r="C517" s="78"/>
      <c r="D517" s="78"/>
      <c r="E517" s="7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78"/>
      <c r="C518" s="78"/>
      <c r="D518" s="78"/>
      <c r="E518" s="7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78"/>
      <c r="C519" s="78"/>
      <c r="D519" s="78"/>
      <c r="E519" s="7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78"/>
      <c r="C520" s="78"/>
      <c r="D520" s="78"/>
      <c r="E520" s="7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78"/>
      <c r="C521" s="78"/>
      <c r="D521" s="78"/>
      <c r="E521" s="7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78"/>
      <c r="C522" s="78"/>
      <c r="D522" s="78"/>
      <c r="E522" s="7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78"/>
      <c r="C523" s="78"/>
      <c r="D523" s="78"/>
      <c r="E523" s="7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78"/>
      <c r="C524" s="78"/>
      <c r="D524" s="78"/>
      <c r="E524" s="7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78"/>
      <c r="C525" s="78"/>
      <c r="D525" s="78"/>
      <c r="E525" s="7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78"/>
      <c r="C526" s="78"/>
      <c r="D526" s="78"/>
      <c r="E526" s="7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78"/>
      <c r="C527" s="78"/>
      <c r="D527" s="78"/>
      <c r="E527" s="7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78"/>
      <c r="C528" s="78"/>
      <c r="D528" s="78"/>
      <c r="E528" s="7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78"/>
      <c r="C529" s="78"/>
      <c r="D529" s="78"/>
      <c r="E529" s="7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78"/>
      <c r="C530" s="78"/>
      <c r="D530" s="78"/>
      <c r="E530" s="7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78"/>
      <c r="C531" s="78"/>
      <c r="D531" s="78"/>
      <c r="E531" s="7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78"/>
      <c r="C532" s="78"/>
      <c r="D532" s="78"/>
      <c r="E532" s="7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78"/>
      <c r="C533" s="78"/>
      <c r="D533" s="78"/>
      <c r="E533" s="7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78"/>
      <c r="C534" s="78"/>
      <c r="D534" s="78"/>
      <c r="E534" s="7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78"/>
      <c r="C535" s="78"/>
      <c r="D535" s="78"/>
      <c r="E535" s="7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78"/>
      <c r="C536" s="78"/>
      <c r="D536" s="78"/>
      <c r="E536" s="7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78"/>
      <c r="C537" s="78"/>
      <c r="D537" s="78"/>
      <c r="E537" s="7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78"/>
      <c r="C538" s="78"/>
      <c r="D538" s="78"/>
      <c r="E538" s="7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78"/>
      <c r="C539" s="78"/>
      <c r="D539" s="78"/>
      <c r="E539" s="7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78"/>
      <c r="C540" s="78"/>
      <c r="D540" s="78"/>
      <c r="E540" s="7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78"/>
      <c r="C541" s="78"/>
      <c r="D541" s="78"/>
      <c r="E541" s="7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78"/>
      <c r="C542" s="78"/>
      <c r="D542" s="78"/>
      <c r="E542" s="7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78"/>
      <c r="C543" s="78"/>
      <c r="D543" s="78"/>
      <c r="E543" s="7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78"/>
      <c r="C544" s="78"/>
      <c r="D544" s="78"/>
      <c r="E544" s="7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78"/>
      <c r="C545" s="78"/>
      <c r="D545" s="78"/>
      <c r="E545" s="7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78"/>
      <c r="C546" s="78"/>
      <c r="D546" s="78"/>
      <c r="E546" s="7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78"/>
      <c r="C547" s="78"/>
      <c r="D547" s="78"/>
      <c r="E547" s="7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78"/>
      <c r="C548" s="78"/>
      <c r="D548" s="78"/>
      <c r="E548" s="7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78"/>
      <c r="C549" s="78"/>
      <c r="D549" s="78"/>
      <c r="E549" s="7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78"/>
      <c r="C550" s="78"/>
      <c r="D550" s="78"/>
      <c r="E550" s="7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78"/>
      <c r="C551" s="78"/>
      <c r="D551" s="78"/>
      <c r="E551" s="7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78"/>
      <c r="C552" s="78"/>
      <c r="D552" s="78"/>
      <c r="E552" s="7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78"/>
      <c r="C553" s="78"/>
      <c r="D553" s="78"/>
      <c r="E553" s="7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78"/>
      <c r="C554" s="78"/>
      <c r="D554" s="78"/>
      <c r="E554" s="7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78"/>
      <c r="C555" s="78"/>
      <c r="D555" s="78"/>
      <c r="E555" s="7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78"/>
      <c r="C556" s="78"/>
      <c r="D556" s="78"/>
      <c r="E556" s="7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78"/>
      <c r="C557" s="78"/>
      <c r="D557" s="78"/>
      <c r="E557" s="7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78"/>
      <c r="C558" s="78"/>
      <c r="D558" s="78"/>
      <c r="E558" s="7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78"/>
      <c r="C559" s="78"/>
      <c r="D559" s="78"/>
      <c r="E559" s="7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78"/>
      <c r="C560" s="78"/>
      <c r="D560" s="78"/>
      <c r="E560" s="7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78"/>
      <c r="C561" s="78"/>
      <c r="D561" s="78"/>
      <c r="E561" s="7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78"/>
      <c r="C562" s="78"/>
      <c r="D562" s="78"/>
      <c r="E562" s="7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78"/>
      <c r="C563" s="78"/>
      <c r="D563" s="78"/>
      <c r="E563" s="7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78"/>
      <c r="C564" s="78"/>
      <c r="D564" s="78"/>
      <c r="E564" s="7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78"/>
      <c r="C565" s="78"/>
      <c r="D565" s="78"/>
      <c r="E565" s="7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78"/>
      <c r="C566" s="78"/>
      <c r="D566" s="78"/>
      <c r="E566" s="7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78"/>
      <c r="C567" s="78"/>
      <c r="D567" s="78"/>
      <c r="E567" s="7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78"/>
      <c r="C568" s="78"/>
      <c r="D568" s="78"/>
      <c r="E568" s="7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78"/>
      <c r="C569" s="78"/>
      <c r="D569" s="78"/>
      <c r="E569" s="7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78"/>
      <c r="C570" s="78"/>
      <c r="D570" s="78"/>
      <c r="E570" s="7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78"/>
      <c r="C571" s="78"/>
      <c r="D571" s="78"/>
      <c r="E571" s="7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78"/>
      <c r="C572" s="78"/>
      <c r="D572" s="78"/>
      <c r="E572" s="7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78"/>
      <c r="C573" s="78"/>
      <c r="D573" s="78"/>
      <c r="E573" s="7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78"/>
      <c r="C574" s="78"/>
      <c r="D574" s="78"/>
      <c r="E574" s="7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78"/>
      <c r="C575" s="78"/>
      <c r="D575" s="78"/>
      <c r="E575" s="7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78"/>
      <c r="C576" s="78"/>
      <c r="D576" s="78"/>
      <c r="E576" s="7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78"/>
      <c r="C577" s="78"/>
      <c r="D577" s="78"/>
      <c r="E577" s="7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78"/>
      <c r="C578" s="78"/>
      <c r="D578" s="78"/>
      <c r="E578" s="7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78"/>
      <c r="C579" s="78"/>
      <c r="D579" s="78"/>
      <c r="E579" s="7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78"/>
      <c r="C580" s="78"/>
      <c r="D580" s="78"/>
      <c r="E580" s="7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78"/>
      <c r="C581" s="78"/>
      <c r="D581" s="78"/>
      <c r="E581" s="7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78"/>
      <c r="C582" s="78"/>
      <c r="D582" s="78"/>
      <c r="E582" s="7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78"/>
      <c r="C583" s="78"/>
      <c r="D583" s="78"/>
      <c r="E583" s="7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78"/>
      <c r="C584" s="78"/>
      <c r="D584" s="78"/>
      <c r="E584" s="7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78"/>
      <c r="C585" s="78"/>
      <c r="D585" s="78"/>
      <c r="E585" s="7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78"/>
      <c r="C586" s="78"/>
      <c r="D586" s="78"/>
      <c r="E586" s="7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78"/>
      <c r="C587" s="78"/>
      <c r="D587" s="78"/>
      <c r="E587" s="7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78"/>
      <c r="C588" s="78"/>
      <c r="D588" s="78"/>
      <c r="E588" s="7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78"/>
      <c r="C589" s="78"/>
      <c r="D589" s="78"/>
      <c r="E589" s="7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78"/>
      <c r="C590" s="78"/>
      <c r="D590" s="78"/>
      <c r="E590" s="7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78"/>
      <c r="C591" s="78"/>
      <c r="D591" s="78"/>
      <c r="E591" s="7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78"/>
      <c r="C592" s="78"/>
      <c r="D592" s="78"/>
      <c r="E592" s="7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78"/>
      <c r="C593" s="78"/>
      <c r="D593" s="78"/>
      <c r="E593" s="7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78"/>
      <c r="C594" s="78"/>
      <c r="D594" s="78"/>
      <c r="E594" s="7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78"/>
      <c r="C595" s="78"/>
      <c r="D595" s="78"/>
      <c r="E595" s="7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78"/>
      <c r="C596" s="78"/>
      <c r="D596" s="78"/>
      <c r="E596" s="7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78"/>
      <c r="C597" s="78"/>
      <c r="D597" s="78"/>
      <c r="E597" s="7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78"/>
      <c r="C598" s="78"/>
      <c r="D598" s="78"/>
      <c r="E598" s="7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78"/>
      <c r="C599" s="78"/>
      <c r="D599" s="78"/>
      <c r="E599" s="7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78"/>
      <c r="C600" s="78"/>
      <c r="D600" s="78"/>
      <c r="E600" s="7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78"/>
      <c r="C601" s="78"/>
      <c r="D601" s="78"/>
      <c r="E601" s="7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78"/>
      <c r="C602" s="78"/>
      <c r="D602" s="78"/>
      <c r="E602" s="7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78"/>
      <c r="C603" s="78"/>
      <c r="D603" s="78"/>
      <c r="E603" s="7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78"/>
      <c r="C604" s="78"/>
      <c r="D604" s="78"/>
      <c r="E604" s="7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78"/>
      <c r="C605" s="78"/>
      <c r="D605" s="78"/>
      <c r="E605" s="7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78"/>
      <c r="C606" s="78"/>
      <c r="D606" s="78"/>
      <c r="E606" s="7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78"/>
      <c r="C607" s="78"/>
      <c r="D607" s="78"/>
      <c r="E607" s="7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78"/>
      <c r="C608" s="78"/>
      <c r="D608" s="78"/>
      <c r="E608" s="7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78"/>
      <c r="C609" s="78"/>
      <c r="D609" s="78"/>
      <c r="E609" s="7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78"/>
      <c r="C610" s="78"/>
      <c r="D610" s="78"/>
      <c r="E610" s="7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78"/>
      <c r="C611" s="78"/>
      <c r="D611" s="78"/>
      <c r="E611" s="7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78"/>
      <c r="C612" s="78"/>
      <c r="D612" s="78"/>
      <c r="E612" s="7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78"/>
      <c r="C613" s="78"/>
      <c r="D613" s="78"/>
      <c r="E613" s="7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78"/>
      <c r="C614" s="78"/>
      <c r="D614" s="78"/>
      <c r="E614" s="7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78"/>
      <c r="C615" s="78"/>
      <c r="D615" s="78"/>
      <c r="E615" s="7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78"/>
      <c r="C616" s="78"/>
      <c r="D616" s="78"/>
      <c r="E616" s="7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78"/>
      <c r="C617" s="78"/>
      <c r="D617" s="78"/>
      <c r="E617" s="7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78"/>
      <c r="C618" s="78"/>
      <c r="D618" s="78"/>
      <c r="E618" s="7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78"/>
      <c r="C619" s="78"/>
      <c r="D619" s="78"/>
      <c r="E619" s="7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78"/>
      <c r="C620" s="78"/>
      <c r="D620" s="78"/>
      <c r="E620" s="7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78"/>
      <c r="C621" s="78"/>
      <c r="D621" s="78"/>
      <c r="E621" s="7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78"/>
      <c r="C622" s="78"/>
      <c r="D622" s="78"/>
      <c r="E622" s="7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78"/>
      <c r="C623" s="78"/>
      <c r="D623" s="78"/>
      <c r="E623" s="7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78"/>
      <c r="C624" s="78"/>
      <c r="D624" s="78"/>
      <c r="E624" s="7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78"/>
      <c r="C625" s="78"/>
      <c r="D625" s="78"/>
      <c r="E625" s="7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78"/>
      <c r="C626" s="78"/>
      <c r="D626" s="78"/>
      <c r="E626" s="7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78"/>
      <c r="C627" s="78"/>
      <c r="D627" s="78"/>
      <c r="E627" s="7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78"/>
      <c r="C628" s="78"/>
      <c r="D628" s="78"/>
      <c r="E628" s="7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78"/>
      <c r="C629" s="78"/>
      <c r="D629" s="78"/>
      <c r="E629" s="7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78"/>
      <c r="C630" s="78"/>
      <c r="D630" s="78"/>
      <c r="E630" s="7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78"/>
      <c r="C631" s="78"/>
      <c r="D631" s="78"/>
      <c r="E631" s="7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78"/>
      <c r="C632" s="78"/>
      <c r="D632" s="78"/>
      <c r="E632" s="7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78"/>
      <c r="C633" s="78"/>
      <c r="D633" s="78"/>
      <c r="E633" s="7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78"/>
      <c r="C634" s="78"/>
      <c r="D634" s="78"/>
      <c r="E634" s="7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78"/>
      <c r="C635" s="78"/>
      <c r="D635" s="78"/>
      <c r="E635" s="7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78"/>
      <c r="C636" s="78"/>
      <c r="D636" s="78"/>
      <c r="E636" s="7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78"/>
      <c r="C637" s="78"/>
      <c r="D637" s="78"/>
      <c r="E637" s="7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78"/>
      <c r="C638" s="78"/>
      <c r="D638" s="78"/>
      <c r="E638" s="7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78"/>
      <c r="C639" s="78"/>
      <c r="D639" s="78"/>
      <c r="E639" s="7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78"/>
      <c r="C640" s="78"/>
      <c r="D640" s="78"/>
      <c r="E640" s="7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78"/>
      <c r="C641" s="78"/>
      <c r="D641" s="78"/>
      <c r="E641" s="7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78"/>
      <c r="C642" s="78"/>
      <c r="D642" s="78"/>
      <c r="E642" s="7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78"/>
      <c r="C643" s="78"/>
      <c r="D643" s="78"/>
      <c r="E643" s="7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78"/>
      <c r="C644" s="78"/>
      <c r="D644" s="78"/>
      <c r="E644" s="7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78"/>
      <c r="C645" s="78"/>
      <c r="D645" s="78"/>
      <c r="E645" s="7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78"/>
      <c r="C646" s="78"/>
      <c r="D646" s="78"/>
      <c r="E646" s="7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78"/>
      <c r="C647" s="78"/>
      <c r="D647" s="78"/>
      <c r="E647" s="7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78"/>
      <c r="C648" s="78"/>
      <c r="D648" s="78"/>
      <c r="E648" s="7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78"/>
      <c r="C649" s="78"/>
      <c r="D649" s="78"/>
      <c r="E649" s="7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78"/>
      <c r="C650" s="78"/>
      <c r="D650" s="78"/>
      <c r="E650" s="7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78"/>
      <c r="C651" s="78"/>
      <c r="D651" s="78"/>
      <c r="E651" s="7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78"/>
      <c r="C652" s="78"/>
      <c r="D652" s="78"/>
      <c r="E652" s="7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78"/>
      <c r="C653" s="78"/>
      <c r="D653" s="78"/>
      <c r="E653" s="7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78"/>
      <c r="C654" s="78"/>
      <c r="D654" s="78"/>
      <c r="E654" s="7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78"/>
      <c r="C655" s="78"/>
      <c r="D655" s="78"/>
      <c r="E655" s="7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78"/>
      <c r="C656" s="78"/>
      <c r="D656" s="78"/>
      <c r="E656" s="7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78"/>
      <c r="C657" s="78"/>
      <c r="D657" s="78"/>
      <c r="E657" s="7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78"/>
      <c r="C658" s="78"/>
      <c r="D658" s="78"/>
      <c r="E658" s="7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78"/>
      <c r="C659" s="78"/>
      <c r="D659" s="78"/>
      <c r="E659" s="7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78"/>
      <c r="C660" s="78"/>
      <c r="D660" s="78"/>
      <c r="E660" s="7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78"/>
      <c r="C661" s="78"/>
      <c r="D661" s="78"/>
      <c r="E661" s="7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78"/>
      <c r="C662" s="78"/>
      <c r="D662" s="78"/>
      <c r="E662" s="7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78"/>
      <c r="C663" s="78"/>
      <c r="D663" s="78"/>
      <c r="E663" s="7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78"/>
      <c r="C664" s="78"/>
      <c r="D664" s="78"/>
      <c r="E664" s="7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78"/>
      <c r="C665" s="78"/>
      <c r="D665" s="78"/>
      <c r="E665" s="7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78"/>
      <c r="C666" s="78"/>
      <c r="D666" s="78"/>
      <c r="E666" s="7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78"/>
      <c r="C667" s="78"/>
      <c r="D667" s="78"/>
      <c r="E667" s="7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78"/>
      <c r="C668" s="78"/>
      <c r="D668" s="78"/>
      <c r="E668" s="7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78"/>
      <c r="C669" s="78"/>
      <c r="D669" s="78"/>
      <c r="E669" s="7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78"/>
      <c r="C670" s="78"/>
      <c r="D670" s="78"/>
      <c r="E670" s="7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78"/>
      <c r="C671" s="78"/>
      <c r="D671" s="78"/>
      <c r="E671" s="7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78"/>
      <c r="C672" s="78"/>
      <c r="D672" s="78"/>
      <c r="E672" s="7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78"/>
      <c r="C673" s="78"/>
      <c r="D673" s="78"/>
      <c r="E673" s="7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78"/>
      <c r="C674" s="78"/>
      <c r="D674" s="78"/>
      <c r="E674" s="7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78"/>
      <c r="C675" s="78"/>
      <c r="D675" s="78"/>
      <c r="E675" s="7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78"/>
      <c r="C676" s="78"/>
      <c r="D676" s="78"/>
      <c r="E676" s="7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78"/>
      <c r="C677" s="78"/>
      <c r="D677" s="78"/>
      <c r="E677" s="7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78"/>
      <c r="C678" s="78"/>
      <c r="D678" s="78"/>
      <c r="E678" s="7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78"/>
      <c r="C679" s="78"/>
      <c r="D679" s="78"/>
      <c r="E679" s="7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78"/>
      <c r="C680" s="78"/>
      <c r="D680" s="78"/>
      <c r="E680" s="7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78"/>
      <c r="C681" s="78"/>
      <c r="D681" s="78"/>
      <c r="E681" s="7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78"/>
      <c r="C682" s="78"/>
      <c r="D682" s="78"/>
      <c r="E682" s="7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78"/>
      <c r="C683" s="78"/>
      <c r="D683" s="78"/>
      <c r="E683" s="7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78"/>
      <c r="C684" s="78"/>
      <c r="D684" s="78"/>
      <c r="E684" s="7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78"/>
      <c r="C685" s="78"/>
      <c r="D685" s="78"/>
      <c r="E685" s="7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78"/>
      <c r="C686" s="78"/>
      <c r="D686" s="78"/>
      <c r="E686" s="7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78"/>
      <c r="C687" s="78"/>
      <c r="D687" s="78"/>
      <c r="E687" s="7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78"/>
      <c r="C688" s="78"/>
      <c r="D688" s="78"/>
      <c r="E688" s="7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78"/>
      <c r="C689" s="78"/>
      <c r="D689" s="78"/>
      <c r="E689" s="7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78"/>
      <c r="C690" s="78"/>
      <c r="D690" s="78"/>
      <c r="E690" s="7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78"/>
      <c r="C691" s="78"/>
      <c r="D691" s="78"/>
      <c r="E691" s="7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78"/>
      <c r="C692" s="78"/>
      <c r="D692" s="78"/>
      <c r="E692" s="7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78"/>
      <c r="C693" s="78"/>
      <c r="D693" s="78"/>
      <c r="E693" s="7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78"/>
      <c r="C694" s="78"/>
      <c r="D694" s="78"/>
      <c r="E694" s="7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78"/>
      <c r="C695" s="78"/>
      <c r="D695" s="78"/>
      <c r="E695" s="7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78"/>
      <c r="C696" s="78"/>
      <c r="D696" s="78"/>
      <c r="E696" s="7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78"/>
      <c r="C697" s="78"/>
      <c r="D697" s="78"/>
      <c r="E697" s="7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78"/>
      <c r="C698" s="78"/>
      <c r="D698" s="78"/>
      <c r="E698" s="7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78"/>
      <c r="C699" s="78"/>
      <c r="D699" s="78"/>
      <c r="E699" s="7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78"/>
      <c r="C700" s="78"/>
      <c r="D700" s="78"/>
      <c r="E700" s="7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78"/>
      <c r="C701" s="78"/>
      <c r="D701" s="78"/>
      <c r="E701" s="7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78"/>
      <c r="C702" s="78"/>
      <c r="D702" s="78"/>
      <c r="E702" s="7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78"/>
      <c r="C703" s="78"/>
      <c r="D703" s="78"/>
      <c r="E703" s="7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78"/>
      <c r="C704" s="78"/>
      <c r="D704" s="78"/>
      <c r="E704" s="7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78"/>
      <c r="C705" s="78"/>
      <c r="D705" s="78"/>
      <c r="E705" s="7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78"/>
      <c r="C706" s="78"/>
      <c r="D706" s="78"/>
      <c r="E706" s="7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78"/>
      <c r="C707" s="78"/>
      <c r="D707" s="78"/>
      <c r="E707" s="7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78"/>
      <c r="C708" s="78"/>
      <c r="D708" s="78"/>
      <c r="E708" s="7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78"/>
      <c r="C709" s="78"/>
      <c r="D709" s="78"/>
      <c r="E709" s="7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78"/>
      <c r="C710" s="78"/>
      <c r="D710" s="78"/>
      <c r="E710" s="7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78"/>
      <c r="C711" s="78"/>
      <c r="D711" s="78"/>
      <c r="E711" s="7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78"/>
      <c r="C712" s="78"/>
      <c r="D712" s="78"/>
      <c r="E712" s="7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78"/>
      <c r="C713" s="78"/>
      <c r="D713" s="78"/>
      <c r="E713" s="7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78"/>
      <c r="C714" s="78"/>
      <c r="D714" s="78"/>
      <c r="E714" s="7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78"/>
      <c r="C715" s="78"/>
      <c r="D715" s="78"/>
      <c r="E715" s="7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78"/>
      <c r="C716" s="78"/>
      <c r="D716" s="78"/>
      <c r="E716" s="7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78"/>
      <c r="C717" s="78"/>
      <c r="D717" s="78"/>
      <c r="E717" s="7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78"/>
      <c r="C718" s="78"/>
      <c r="D718" s="78"/>
      <c r="E718" s="7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78"/>
      <c r="C719" s="78"/>
      <c r="D719" s="78"/>
      <c r="E719" s="7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78"/>
      <c r="C720" s="78"/>
      <c r="D720" s="78"/>
      <c r="E720" s="7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78"/>
      <c r="C721" s="78"/>
      <c r="D721" s="78"/>
      <c r="E721" s="7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78"/>
      <c r="C722" s="78"/>
      <c r="D722" s="78"/>
      <c r="E722" s="7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78"/>
      <c r="C723" s="78"/>
      <c r="D723" s="78"/>
      <c r="E723" s="7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78"/>
      <c r="C724" s="78"/>
      <c r="D724" s="78"/>
      <c r="E724" s="7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78"/>
      <c r="C725" s="78"/>
      <c r="D725" s="78"/>
      <c r="E725" s="7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78"/>
      <c r="C726" s="78"/>
      <c r="D726" s="78"/>
      <c r="E726" s="7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78"/>
      <c r="C727" s="78"/>
      <c r="D727" s="78"/>
      <c r="E727" s="7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78"/>
      <c r="C728" s="78"/>
      <c r="D728" s="78"/>
      <c r="E728" s="7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78"/>
      <c r="C729" s="78"/>
      <c r="D729" s="78"/>
      <c r="E729" s="7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78"/>
      <c r="C730" s="78"/>
      <c r="D730" s="78"/>
      <c r="E730" s="7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78"/>
      <c r="C731" s="78"/>
      <c r="D731" s="78"/>
      <c r="E731" s="7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78"/>
      <c r="C732" s="78"/>
      <c r="D732" s="78"/>
      <c r="E732" s="7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78"/>
      <c r="C733" s="78"/>
      <c r="D733" s="78"/>
      <c r="E733" s="7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78"/>
      <c r="C734" s="78"/>
      <c r="D734" s="78"/>
      <c r="E734" s="7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78"/>
      <c r="C735" s="78"/>
      <c r="D735" s="78"/>
      <c r="E735" s="7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78"/>
      <c r="C736" s="78"/>
      <c r="D736" s="78"/>
      <c r="E736" s="7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78"/>
      <c r="C737" s="78"/>
      <c r="D737" s="78"/>
      <c r="E737" s="7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78"/>
      <c r="C738" s="78"/>
      <c r="D738" s="78"/>
      <c r="E738" s="7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78"/>
      <c r="C739" s="78"/>
      <c r="D739" s="78"/>
      <c r="E739" s="7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78"/>
      <c r="C740" s="78"/>
      <c r="D740" s="78"/>
      <c r="E740" s="7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78"/>
      <c r="C741" s="78"/>
      <c r="D741" s="78"/>
      <c r="E741" s="7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78"/>
      <c r="C742" s="78"/>
      <c r="D742" s="78"/>
      <c r="E742" s="7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78"/>
      <c r="C743" s="78"/>
      <c r="D743" s="78"/>
      <c r="E743" s="7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78"/>
      <c r="C744" s="78"/>
      <c r="D744" s="78"/>
      <c r="E744" s="7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78"/>
      <c r="C745" s="78"/>
      <c r="D745" s="78"/>
      <c r="E745" s="7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78"/>
      <c r="C746" s="78"/>
      <c r="D746" s="78"/>
      <c r="E746" s="7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78"/>
      <c r="C747" s="78"/>
      <c r="D747" s="78"/>
      <c r="E747" s="7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78"/>
      <c r="C748" s="78"/>
      <c r="D748" s="78"/>
      <c r="E748" s="7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78"/>
      <c r="C749" s="78"/>
      <c r="D749" s="78"/>
      <c r="E749" s="7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78"/>
      <c r="C750" s="78"/>
      <c r="D750" s="78"/>
      <c r="E750" s="7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78"/>
      <c r="C751" s="78"/>
      <c r="D751" s="78"/>
      <c r="E751" s="7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78"/>
      <c r="C752" s="78"/>
      <c r="D752" s="78"/>
      <c r="E752" s="7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78"/>
      <c r="C753" s="78"/>
      <c r="D753" s="78"/>
      <c r="E753" s="7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78"/>
      <c r="C754" s="78"/>
      <c r="D754" s="78"/>
      <c r="E754" s="7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78"/>
      <c r="C755" s="78"/>
      <c r="D755" s="78"/>
      <c r="E755" s="7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78"/>
      <c r="C756" s="78"/>
      <c r="D756" s="78"/>
      <c r="E756" s="7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78"/>
      <c r="C757" s="78"/>
      <c r="D757" s="78"/>
      <c r="E757" s="7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78"/>
      <c r="C758" s="78"/>
      <c r="D758" s="78"/>
      <c r="E758" s="7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78"/>
      <c r="C759" s="78"/>
      <c r="D759" s="78"/>
      <c r="E759" s="7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78"/>
      <c r="C760" s="78"/>
      <c r="D760" s="78"/>
      <c r="E760" s="7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78"/>
      <c r="C761" s="78"/>
      <c r="D761" s="78"/>
      <c r="E761" s="7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78"/>
      <c r="C762" s="78"/>
      <c r="D762" s="78"/>
      <c r="E762" s="7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78"/>
      <c r="C763" s="78"/>
      <c r="D763" s="78"/>
      <c r="E763" s="7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78"/>
      <c r="C764" s="78"/>
      <c r="D764" s="78"/>
      <c r="E764" s="7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78"/>
      <c r="C765" s="78"/>
      <c r="D765" s="78"/>
      <c r="E765" s="7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78"/>
      <c r="C766" s="78"/>
      <c r="D766" s="78"/>
      <c r="E766" s="7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78"/>
      <c r="C767" s="78"/>
      <c r="D767" s="78"/>
      <c r="E767" s="7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78"/>
      <c r="C768" s="78"/>
      <c r="D768" s="78"/>
      <c r="E768" s="7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78"/>
      <c r="C769" s="78"/>
      <c r="D769" s="78"/>
      <c r="E769" s="7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78"/>
      <c r="C770" s="78"/>
      <c r="D770" s="78"/>
      <c r="E770" s="7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78"/>
      <c r="C771" s="78"/>
      <c r="D771" s="78"/>
      <c r="E771" s="7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78"/>
      <c r="C772" s="78"/>
      <c r="D772" s="78"/>
      <c r="E772" s="7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78"/>
      <c r="C773" s="78"/>
      <c r="D773" s="78"/>
      <c r="E773" s="7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78"/>
      <c r="C774" s="78"/>
      <c r="D774" s="78"/>
      <c r="E774" s="7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78"/>
      <c r="C775" s="78"/>
      <c r="D775" s="78"/>
      <c r="E775" s="7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78"/>
      <c r="C776" s="78"/>
      <c r="D776" s="78"/>
      <c r="E776" s="7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78"/>
      <c r="C777" s="78"/>
      <c r="D777" s="78"/>
      <c r="E777" s="7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78"/>
      <c r="C778" s="78"/>
      <c r="D778" s="78"/>
      <c r="E778" s="7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78"/>
      <c r="C779" s="78"/>
      <c r="D779" s="78"/>
      <c r="E779" s="7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78"/>
      <c r="C780" s="78"/>
      <c r="D780" s="78"/>
      <c r="E780" s="7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78"/>
      <c r="C781" s="78"/>
      <c r="D781" s="78"/>
      <c r="E781" s="7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78"/>
      <c r="C782" s="78"/>
      <c r="D782" s="78"/>
      <c r="E782" s="7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78"/>
      <c r="C783" s="78"/>
      <c r="D783" s="78"/>
      <c r="E783" s="7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78"/>
      <c r="C784" s="78"/>
      <c r="D784" s="78"/>
      <c r="E784" s="7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78"/>
      <c r="C785" s="78"/>
      <c r="D785" s="78"/>
      <c r="E785" s="7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78"/>
      <c r="C786" s="78"/>
      <c r="D786" s="78"/>
      <c r="E786" s="7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78"/>
      <c r="C787" s="78"/>
      <c r="D787" s="78"/>
      <c r="E787" s="7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78"/>
      <c r="C788" s="78"/>
      <c r="D788" s="78"/>
      <c r="E788" s="7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78"/>
      <c r="C789" s="78"/>
      <c r="D789" s="78"/>
      <c r="E789" s="7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78"/>
      <c r="C790" s="78"/>
      <c r="D790" s="78"/>
      <c r="E790" s="7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78"/>
      <c r="C791" s="78"/>
      <c r="D791" s="78"/>
      <c r="E791" s="7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78"/>
      <c r="C792" s="78"/>
      <c r="D792" s="78"/>
      <c r="E792" s="7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78"/>
      <c r="C793" s="78"/>
      <c r="D793" s="78"/>
      <c r="E793" s="7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78"/>
      <c r="C794" s="78"/>
      <c r="D794" s="78"/>
      <c r="E794" s="7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78"/>
      <c r="C795" s="78"/>
      <c r="D795" s="78"/>
      <c r="E795" s="7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78"/>
      <c r="C796" s="78"/>
      <c r="D796" s="78"/>
      <c r="E796" s="7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78"/>
      <c r="C797" s="78"/>
      <c r="D797" s="78"/>
      <c r="E797" s="7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78"/>
      <c r="C798" s="78"/>
      <c r="D798" s="78"/>
      <c r="E798" s="7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78"/>
      <c r="C799" s="78"/>
      <c r="D799" s="78"/>
      <c r="E799" s="7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78"/>
      <c r="C800" s="78"/>
      <c r="D800" s="78"/>
      <c r="E800" s="7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78"/>
      <c r="C801" s="78"/>
      <c r="D801" s="78"/>
      <c r="E801" s="7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78"/>
      <c r="C802" s="78"/>
      <c r="D802" s="78"/>
      <c r="E802" s="7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78"/>
      <c r="C803" s="78"/>
      <c r="D803" s="78"/>
      <c r="E803" s="7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78"/>
      <c r="C804" s="78"/>
      <c r="D804" s="78"/>
      <c r="E804" s="7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78"/>
      <c r="C805" s="78"/>
      <c r="D805" s="78"/>
      <c r="E805" s="7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78"/>
      <c r="C806" s="78"/>
      <c r="D806" s="78"/>
      <c r="E806" s="7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78"/>
      <c r="C807" s="78"/>
      <c r="D807" s="78"/>
      <c r="E807" s="7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78"/>
      <c r="C808" s="78"/>
      <c r="D808" s="78"/>
      <c r="E808" s="7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78"/>
      <c r="C809" s="78"/>
      <c r="D809" s="78"/>
      <c r="E809" s="7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78"/>
      <c r="C810" s="78"/>
      <c r="D810" s="78"/>
      <c r="E810" s="7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78"/>
      <c r="C811" s="78"/>
      <c r="D811" s="78"/>
      <c r="E811" s="7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78"/>
      <c r="C812" s="78"/>
      <c r="D812" s="78"/>
      <c r="E812" s="7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78"/>
      <c r="C813" s="78"/>
      <c r="D813" s="78"/>
      <c r="E813" s="7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78"/>
      <c r="C814" s="78"/>
      <c r="D814" s="78"/>
      <c r="E814" s="7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78"/>
      <c r="C815" s="78"/>
      <c r="D815" s="78"/>
      <c r="E815" s="7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78"/>
      <c r="C816" s="78"/>
      <c r="D816" s="78"/>
      <c r="E816" s="7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78"/>
      <c r="C817" s="78"/>
      <c r="D817" s="78"/>
      <c r="E817" s="7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78"/>
      <c r="C818" s="78"/>
      <c r="D818" s="78"/>
      <c r="E818" s="7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78"/>
      <c r="C819" s="78"/>
      <c r="D819" s="78"/>
      <c r="E819" s="7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78"/>
      <c r="C820" s="78"/>
      <c r="D820" s="78"/>
      <c r="E820" s="7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78"/>
      <c r="C821" s="78"/>
      <c r="D821" s="78"/>
      <c r="E821" s="7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78"/>
      <c r="C822" s="78"/>
      <c r="D822" s="78"/>
      <c r="E822" s="7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78"/>
      <c r="C823" s="78"/>
      <c r="D823" s="78"/>
      <c r="E823" s="7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78"/>
      <c r="C824" s="78"/>
      <c r="D824" s="78"/>
      <c r="E824" s="7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78"/>
      <c r="C825" s="78"/>
      <c r="D825" s="78"/>
      <c r="E825" s="7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78"/>
      <c r="C826" s="78"/>
      <c r="D826" s="78"/>
      <c r="E826" s="7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78"/>
      <c r="C827" s="78"/>
      <c r="D827" s="78"/>
      <c r="E827" s="7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78"/>
      <c r="C828" s="78"/>
      <c r="D828" s="78"/>
      <c r="E828" s="7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78"/>
      <c r="C829" s="78"/>
      <c r="D829" s="78"/>
      <c r="E829" s="7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78"/>
      <c r="C830" s="78"/>
      <c r="D830" s="78"/>
      <c r="E830" s="7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78"/>
      <c r="C831" s="78"/>
      <c r="D831" s="78"/>
      <c r="E831" s="7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78"/>
      <c r="C832" s="78"/>
      <c r="D832" s="78"/>
      <c r="E832" s="7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78"/>
      <c r="C833" s="78"/>
      <c r="D833" s="78"/>
      <c r="E833" s="7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78"/>
      <c r="C834" s="78"/>
      <c r="D834" s="78"/>
      <c r="E834" s="7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78"/>
      <c r="C835" s="78"/>
      <c r="D835" s="78"/>
      <c r="E835" s="7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78"/>
      <c r="C836" s="78"/>
      <c r="D836" s="78"/>
      <c r="E836" s="7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78"/>
      <c r="C837" s="78"/>
      <c r="D837" s="78"/>
      <c r="E837" s="7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78"/>
      <c r="C838" s="78"/>
      <c r="D838" s="78"/>
      <c r="E838" s="7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78"/>
      <c r="C839" s="78"/>
      <c r="D839" s="78"/>
      <c r="E839" s="7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78"/>
      <c r="C840" s="78"/>
      <c r="D840" s="78"/>
      <c r="E840" s="7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78"/>
      <c r="C841" s="78"/>
      <c r="D841" s="78"/>
      <c r="E841" s="7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78"/>
      <c r="C842" s="78"/>
      <c r="D842" s="78"/>
      <c r="E842" s="7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78"/>
      <c r="C843" s="78"/>
      <c r="D843" s="78"/>
      <c r="E843" s="7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78"/>
      <c r="C844" s="78"/>
      <c r="D844" s="78"/>
      <c r="E844" s="7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78"/>
      <c r="C845" s="78"/>
      <c r="D845" s="78"/>
      <c r="E845" s="7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78"/>
      <c r="C846" s="78"/>
      <c r="D846" s="78"/>
      <c r="E846" s="7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78"/>
      <c r="C847" s="78"/>
      <c r="D847" s="78"/>
      <c r="E847" s="7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78"/>
      <c r="C848" s="78"/>
      <c r="D848" s="78"/>
      <c r="E848" s="7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78"/>
      <c r="C849" s="78"/>
      <c r="D849" s="78"/>
      <c r="E849" s="7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78"/>
      <c r="C850" s="78"/>
      <c r="D850" s="78"/>
      <c r="E850" s="7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78"/>
      <c r="C851" s="78"/>
      <c r="D851" s="78"/>
      <c r="E851" s="7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78"/>
      <c r="C852" s="78"/>
      <c r="D852" s="78"/>
      <c r="E852" s="7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78"/>
      <c r="C853" s="78"/>
      <c r="D853" s="78"/>
      <c r="E853" s="7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78"/>
      <c r="C854" s="78"/>
      <c r="D854" s="78"/>
      <c r="E854" s="7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78"/>
      <c r="C855" s="78"/>
      <c r="D855" s="78"/>
      <c r="E855" s="7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78"/>
      <c r="C856" s="78"/>
      <c r="D856" s="78"/>
      <c r="E856" s="7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78"/>
      <c r="C857" s="78"/>
      <c r="D857" s="78"/>
      <c r="E857" s="7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78"/>
      <c r="C858" s="78"/>
      <c r="D858" s="78"/>
      <c r="E858" s="7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78"/>
      <c r="C859" s="78"/>
      <c r="D859" s="78"/>
      <c r="E859" s="7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78"/>
      <c r="C860" s="78"/>
      <c r="D860" s="78"/>
      <c r="E860" s="7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78"/>
      <c r="C861" s="78"/>
      <c r="D861" s="78"/>
      <c r="E861" s="7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78"/>
      <c r="C862" s="78"/>
      <c r="D862" s="78"/>
      <c r="E862" s="7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78"/>
      <c r="C863" s="78"/>
      <c r="D863" s="78"/>
      <c r="E863" s="7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78"/>
      <c r="C864" s="78"/>
      <c r="D864" s="78"/>
      <c r="E864" s="7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78"/>
      <c r="C865" s="78"/>
      <c r="D865" s="78"/>
      <c r="E865" s="7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78"/>
      <c r="C866" s="78"/>
      <c r="D866" s="78"/>
      <c r="E866" s="7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78"/>
      <c r="C867" s="78"/>
      <c r="D867" s="78"/>
      <c r="E867" s="7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78"/>
      <c r="C868" s="78"/>
      <c r="D868" s="78"/>
      <c r="E868" s="7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78"/>
      <c r="C869" s="78"/>
      <c r="D869" s="78"/>
      <c r="E869" s="7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78"/>
      <c r="C870" s="78"/>
      <c r="D870" s="78"/>
      <c r="E870" s="7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78"/>
      <c r="C871" s="78"/>
      <c r="D871" s="78"/>
      <c r="E871" s="7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78"/>
      <c r="C872" s="78"/>
      <c r="D872" s="78"/>
      <c r="E872" s="7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78"/>
      <c r="C873" s="78"/>
      <c r="D873" s="78"/>
      <c r="E873" s="7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78"/>
      <c r="C874" s="78"/>
      <c r="D874" s="78"/>
      <c r="E874" s="7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78"/>
      <c r="C875" s="78"/>
      <c r="D875" s="78"/>
      <c r="E875" s="7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78"/>
      <c r="C876" s="78"/>
      <c r="D876" s="78"/>
      <c r="E876" s="7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78"/>
      <c r="C877" s="78"/>
      <c r="D877" s="78"/>
      <c r="E877" s="7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78"/>
      <c r="C878" s="78"/>
      <c r="D878" s="78"/>
      <c r="E878" s="7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78"/>
      <c r="C879" s="78"/>
      <c r="D879" s="78"/>
      <c r="E879" s="7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4"/>
      <c r="B880" s="78"/>
      <c r="C880" s="78"/>
      <c r="D880" s="78"/>
      <c r="E880" s="7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>
      <c r="A881" s="4"/>
      <c r="B881" s="78"/>
      <c r="C881" s="78"/>
      <c r="D881" s="78"/>
      <c r="E881" s="7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>
      <c r="A882" s="4"/>
      <c r="B882" s="78"/>
      <c r="C882" s="78"/>
      <c r="D882" s="78"/>
      <c r="E882" s="7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>
      <c r="A883" s="4"/>
      <c r="B883" s="78"/>
      <c r="C883" s="78"/>
      <c r="D883" s="78"/>
      <c r="E883" s="7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>
      <c r="A884" s="4"/>
      <c r="B884" s="78"/>
      <c r="C884" s="78"/>
      <c r="D884" s="78"/>
      <c r="E884" s="7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>
      <c r="A885" s="4"/>
      <c r="B885" s="78"/>
      <c r="C885" s="78"/>
      <c r="D885" s="78"/>
      <c r="E885" s="7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>
      <c r="A886" s="4"/>
      <c r="B886" s="78"/>
      <c r="C886" s="78"/>
      <c r="D886" s="78"/>
      <c r="E886" s="7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>
      <c r="A887" s="4"/>
      <c r="B887" s="78"/>
      <c r="C887" s="78"/>
      <c r="D887" s="78"/>
      <c r="E887" s="7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>
      <c r="A888" s="4"/>
      <c r="B888" s="78"/>
      <c r="C888" s="78"/>
      <c r="D888" s="78"/>
      <c r="E888" s="7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>
      <c r="A889" s="4"/>
      <c r="B889" s="78"/>
      <c r="C889" s="78"/>
      <c r="D889" s="78"/>
      <c r="E889" s="7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>
      <c r="A890" s="4"/>
      <c r="B890" s="78"/>
      <c r="C890" s="78"/>
      <c r="D890" s="78"/>
      <c r="E890" s="7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>
      <c r="A891" s="4"/>
      <c r="B891" s="78"/>
      <c r="C891" s="78"/>
      <c r="D891" s="78"/>
      <c r="E891" s="7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>
      <c r="A892" s="4"/>
      <c r="B892" s="78"/>
      <c r="C892" s="78"/>
      <c r="D892" s="78"/>
      <c r="E892" s="7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>
      <c r="A893" s="4"/>
      <c r="B893" s="78"/>
      <c r="C893" s="78"/>
      <c r="D893" s="78"/>
      <c r="E893" s="7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>
      <c r="A894" s="4"/>
      <c r="B894" s="78"/>
      <c r="C894" s="78"/>
      <c r="D894" s="78"/>
      <c r="E894" s="7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>
      <c r="A895" s="4"/>
      <c r="B895" s="78"/>
      <c r="C895" s="78"/>
      <c r="D895" s="78"/>
      <c r="E895" s="7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>
      <c r="A896" s="4"/>
      <c r="B896" s="78"/>
      <c r="C896" s="78"/>
      <c r="D896" s="78"/>
      <c r="E896" s="7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>
      <c r="A897" s="4"/>
      <c r="B897" s="78"/>
      <c r="C897" s="78"/>
      <c r="D897" s="78"/>
      <c r="E897" s="7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>
      <c r="A898" s="4"/>
      <c r="B898" s="78"/>
      <c r="C898" s="78"/>
      <c r="D898" s="78"/>
      <c r="E898" s="7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>
      <c r="A899" s="4"/>
      <c r="B899" s="78"/>
      <c r="C899" s="78"/>
      <c r="D899" s="78"/>
      <c r="E899" s="7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>
      <c r="A900" s="4"/>
      <c r="B900" s="78"/>
      <c r="C900" s="78"/>
      <c r="D900" s="78"/>
      <c r="E900" s="7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>
      <c r="A901" s="4"/>
      <c r="B901" s="78"/>
      <c r="C901" s="78"/>
      <c r="D901" s="78"/>
      <c r="E901" s="7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>
      <c r="A902" s="4"/>
      <c r="B902" s="78"/>
      <c r="C902" s="78"/>
      <c r="D902" s="78"/>
      <c r="E902" s="7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>
      <c r="A903" s="4"/>
      <c r="B903" s="78"/>
      <c r="C903" s="78"/>
      <c r="D903" s="78"/>
      <c r="E903" s="7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>
      <c r="A904" s="4"/>
      <c r="B904" s="78"/>
      <c r="C904" s="78"/>
      <c r="D904" s="78"/>
      <c r="E904" s="7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>
      <c r="A905" s="4"/>
      <c r="B905" s="78"/>
      <c r="C905" s="78"/>
      <c r="D905" s="78"/>
      <c r="E905" s="7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>
      <c r="A906" s="4"/>
      <c r="B906" s="78"/>
      <c r="C906" s="78"/>
      <c r="D906" s="78"/>
      <c r="E906" s="7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>
      <c r="A907" s="4"/>
      <c r="B907" s="78"/>
      <c r="C907" s="78"/>
      <c r="D907" s="78"/>
      <c r="E907" s="7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>
      <c r="A908" s="4"/>
      <c r="B908" s="78"/>
      <c r="C908" s="78"/>
      <c r="D908" s="78"/>
      <c r="E908" s="7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>
      <c r="A909" s="4"/>
      <c r="B909" s="78"/>
      <c r="C909" s="78"/>
      <c r="D909" s="78"/>
      <c r="E909" s="7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>
      <c r="A910" s="4"/>
      <c r="B910" s="78"/>
      <c r="C910" s="78"/>
      <c r="D910" s="78"/>
      <c r="E910" s="7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>
      <c r="A911" s="4"/>
      <c r="B911" s="78"/>
      <c r="C911" s="78"/>
      <c r="D911" s="78"/>
      <c r="E911" s="7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>
      <c r="A912" s="4"/>
      <c r="B912" s="78"/>
      <c r="C912" s="78"/>
      <c r="D912" s="78"/>
      <c r="E912" s="7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>
      <c r="A913" s="4"/>
      <c r="B913" s="78"/>
      <c r="C913" s="78"/>
      <c r="D913" s="78"/>
      <c r="E913" s="7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>
      <c r="A914" s="4"/>
      <c r="B914" s="78"/>
      <c r="C914" s="78"/>
      <c r="D914" s="78"/>
      <c r="E914" s="7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>
      <c r="A915" s="4"/>
      <c r="B915" s="78"/>
      <c r="C915" s="78"/>
      <c r="D915" s="78"/>
      <c r="E915" s="7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>
      <c r="A916" s="4"/>
      <c r="B916" s="78"/>
      <c r="C916" s="78"/>
      <c r="D916" s="78"/>
      <c r="E916" s="7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>
      <c r="A917" s="4"/>
      <c r="B917" s="78"/>
      <c r="C917" s="78"/>
      <c r="D917" s="78"/>
      <c r="E917" s="7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>
      <c r="A918" s="4"/>
      <c r="B918" s="78"/>
      <c r="C918" s="78"/>
      <c r="D918" s="78"/>
      <c r="E918" s="7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>
      <c r="A919" s="4"/>
      <c r="B919" s="78"/>
      <c r="C919" s="78"/>
      <c r="D919" s="78"/>
      <c r="E919" s="7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>
      <c r="A920" s="4"/>
      <c r="B920" s="78"/>
      <c r="C920" s="78"/>
      <c r="D920" s="78"/>
      <c r="E920" s="7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>
      <c r="A921" s="4"/>
      <c r="B921" s="78"/>
      <c r="C921" s="78"/>
      <c r="D921" s="78"/>
      <c r="E921" s="7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>
      <c r="A922" s="4"/>
      <c r="B922" s="78"/>
      <c r="C922" s="78"/>
      <c r="D922" s="78"/>
      <c r="E922" s="7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>
      <c r="A923" s="4"/>
      <c r="B923" s="78"/>
      <c r="C923" s="78"/>
      <c r="D923" s="78"/>
      <c r="E923" s="7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>
      <c r="A924" s="4"/>
      <c r="B924" s="78"/>
      <c r="C924" s="78"/>
      <c r="D924" s="78"/>
      <c r="E924" s="7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>
      <c r="A925" s="4"/>
      <c r="B925" s="78"/>
      <c r="C925" s="78"/>
      <c r="D925" s="78"/>
      <c r="E925" s="7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>
      <c r="A926" s="4"/>
      <c r="B926" s="78"/>
      <c r="C926" s="78"/>
      <c r="D926" s="78"/>
      <c r="E926" s="7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>
      <c r="A927" s="4"/>
      <c r="B927" s="78"/>
      <c r="C927" s="78"/>
      <c r="D927" s="78"/>
      <c r="E927" s="7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>
      <c r="A928" s="4"/>
      <c r="B928" s="78"/>
      <c r="C928" s="78"/>
      <c r="D928" s="78"/>
      <c r="E928" s="7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>
      <c r="A929" s="4"/>
      <c r="B929" s="78"/>
      <c r="C929" s="78"/>
      <c r="D929" s="78"/>
      <c r="E929" s="7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>
      <c r="A930" s="4"/>
      <c r="B930" s="78"/>
      <c r="C930" s="78"/>
      <c r="D930" s="78"/>
      <c r="E930" s="7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>
      <c r="A931" s="4"/>
      <c r="B931" s="78"/>
      <c r="C931" s="78"/>
      <c r="D931" s="78"/>
      <c r="E931" s="7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>
      <c r="A932" s="4"/>
      <c r="B932" s="78"/>
      <c r="C932" s="78"/>
      <c r="D932" s="78"/>
      <c r="E932" s="7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>
      <c r="A933" s="4"/>
      <c r="B933" s="78"/>
      <c r="C933" s="78"/>
      <c r="D933" s="78"/>
      <c r="E933" s="7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>
      <c r="A934" s="4"/>
      <c r="B934" s="78"/>
      <c r="C934" s="78"/>
      <c r="D934" s="78"/>
      <c r="E934" s="7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>
      <c r="A935" s="4"/>
      <c r="B935" s="78"/>
      <c r="C935" s="78"/>
      <c r="D935" s="78"/>
      <c r="E935" s="7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>
      <c r="A936" s="4"/>
      <c r="B936" s="78"/>
      <c r="C936" s="78"/>
      <c r="D936" s="78"/>
      <c r="E936" s="7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>
      <c r="A937" s="4"/>
      <c r="B937" s="78"/>
      <c r="C937" s="78"/>
      <c r="D937" s="78"/>
      <c r="E937" s="7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>
      <c r="A938" s="4"/>
      <c r="B938" s="78"/>
      <c r="C938" s="78"/>
      <c r="D938" s="78"/>
      <c r="E938" s="7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>
      <c r="A939" s="4"/>
      <c r="B939" s="78"/>
      <c r="C939" s="78"/>
      <c r="D939" s="78"/>
      <c r="E939" s="7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>
      <c r="A940" s="4"/>
      <c r="B940" s="78"/>
      <c r="C940" s="78"/>
      <c r="D940" s="78"/>
      <c r="E940" s="7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>
      <c r="A941" s="4"/>
      <c r="B941" s="78"/>
      <c r="C941" s="78"/>
      <c r="D941" s="78"/>
      <c r="E941" s="7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>
      <c r="A942" s="4"/>
      <c r="B942" s="78"/>
      <c r="C942" s="78"/>
      <c r="D942" s="78"/>
      <c r="E942" s="7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>
      <c r="A943" s="4"/>
      <c r="B943" s="78"/>
      <c r="C943" s="78"/>
      <c r="D943" s="78"/>
      <c r="E943" s="7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>
      <c r="A944" s="4"/>
      <c r="B944" s="78"/>
      <c r="C944" s="78"/>
      <c r="D944" s="78"/>
      <c r="E944" s="7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>
      <c r="A945" s="4"/>
      <c r="B945" s="78"/>
      <c r="C945" s="78"/>
      <c r="D945" s="78"/>
      <c r="E945" s="7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>
      <c r="A946" s="4"/>
      <c r="B946" s="78"/>
      <c r="C946" s="78"/>
      <c r="D946" s="78"/>
      <c r="E946" s="7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>
      <c r="A947" s="4"/>
      <c r="B947" s="78"/>
      <c r="C947" s="78"/>
      <c r="D947" s="78"/>
      <c r="E947" s="7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>
      <c r="A948" s="4"/>
      <c r="B948" s="78"/>
      <c r="C948" s="78"/>
      <c r="D948" s="78"/>
      <c r="E948" s="7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>
      <c r="A949" s="4"/>
      <c r="B949" s="78"/>
      <c r="C949" s="78"/>
      <c r="D949" s="78"/>
      <c r="E949" s="7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>
      <c r="A950" s="4"/>
      <c r="B950" s="78"/>
      <c r="C950" s="78"/>
      <c r="D950" s="78"/>
      <c r="E950" s="7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>
      <c r="A951" s="4"/>
      <c r="B951" s="78"/>
      <c r="C951" s="78"/>
      <c r="D951" s="78"/>
      <c r="E951" s="7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>
      <c r="A952" s="4"/>
      <c r="B952" s="78"/>
      <c r="C952" s="78"/>
      <c r="D952" s="78"/>
      <c r="E952" s="7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>
      <c r="A953" s="4"/>
      <c r="B953" s="78"/>
      <c r="C953" s="78"/>
      <c r="D953" s="78"/>
      <c r="E953" s="7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>
      <c r="A954" s="4"/>
      <c r="B954" s="78"/>
      <c r="C954" s="78"/>
      <c r="D954" s="78"/>
      <c r="E954" s="7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>
      <c r="A955" s="4"/>
      <c r="B955" s="78"/>
      <c r="C955" s="78"/>
      <c r="D955" s="78"/>
      <c r="E955" s="7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>
      <c r="A956" s="4"/>
      <c r="B956" s="78"/>
      <c r="C956" s="78"/>
      <c r="D956" s="78"/>
      <c r="E956" s="7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>
      <c r="A957" s="4"/>
      <c r="B957" s="78"/>
      <c r="C957" s="78"/>
      <c r="D957" s="78"/>
      <c r="E957" s="7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>
      <c r="A958" s="4"/>
      <c r="B958" s="78"/>
      <c r="C958" s="78"/>
      <c r="D958" s="78"/>
      <c r="E958" s="7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>
      <c r="A959" s="4"/>
      <c r="B959" s="78"/>
      <c r="C959" s="78"/>
      <c r="D959" s="78"/>
      <c r="E959" s="7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>
      <c r="A960" s="4"/>
      <c r="B960" s="78"/>
      <c r="C960" s="78"/>
      <c r="D960" s="78"/>
      <c r="E960" s="7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</sheetData>
  <mergeCells count="3">
    <mergeCell ref="A15:E15"/>
    <mergeCell ref="C32:D32"/>
    <mergeCell ref="C37:D3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4.29"/>
    <col hidden="1" min="2" max="3" width="14.43"/>
  </cols>
  <sheetData>
    <row r="1">
      <c r="A1" s="79" t="s">
        <v>54</v>
      </c>
    </row>
    <row r="2">
      <c r="A2" s="79" t="s">
        <v>55</v>
      </c>
    </row>
    <row r="3">
      <c r="A3" s="79" t="s">
        <v>56</v>
      </c>
      <c r="B3" s="79" t="s">
        <v>57</v>
      </c>
      <c r="C3" s="79" t="s">
        <v>58</v>
      </c>
      <c r="D3" s="79" t="s">
        <v>59</v>
      </c>
      <c r="E3" s="79" t="s">
        <v>60</v>
      </c>
    </row>
    <row r="4">
      <c r="A4" s="79" t="s">
        <v>61</v>
      </c>
      <c r="B4" s="80">
        <v>600000.0</v>
      </c>
      <c r="C4" s="80">
        <v>893000.0</v>
      </c>
      <c r="D4" s="80">
        <v>700000.0</v>
      </c>
      <c r="E4" s="80">
        <v>700000.0</v>
      </c>
    </row>
    <row r="5">
      <c r="A5" s="79" t="s">
        <v>62</v>
      </c>
      <c r="B5" s="80">
        <v>500000.0</v>
      </c>
      <c r="C5" s="80">
        <v>370000.0</v>
      </c>
      <c r="D5" s="80">
        <v>500000.0</v>
      </c>
      <c r="E5" s="80">
        <v>500000.0</v>
      </c>
    </row>
    <row r="6">
      <c r="A6" s="79" t="s">
        <v>63</v>
      </c>
      <c r="B6" s="80">
        <v>1100000.0</v>
      </c>
      <c r="C6" s="80">
        <v>1263000.0</v>
      </c>
      <c r="D6" s="80">
        <v>1200000.0</v>
      </c>
      <c r="E6" s="80">
        <v>1200000.0</v>
      </c>
    </row>
    <row r="7">
      <c r="A7" s="79" t="s">
        <v>64</v>
      </c>
      <c r="B7" s="80">
        <v>100000.0</v>
      </c>
      <c r="C7" s="80">
        <v>54025.0</v>
      </c>
      <c r="D7" s="80">
        <v>100000.0</v>
      </c>
      <c r="E7" s="80">
        <v>100000.0</v>
      </c>
    </row>
    <row r="8">
      <c r="A8" s="79" t="s">
        <v>65</v>
      </c>
      <c r="B8" s="80">
        <v>400000.0</v>
      </c>
      <c r="C8" s="80">
        <v>183000.0</v>
      </c>
      <c r="D8" s="80">
        <v>400000.0</v>
      </c>
      <c r="E8" s="80">
        <v>400000.0</v>
      </c>
    </row>
    <row r="9">
      <c r="A9" s="79" t="s">
        <v>66</v>
      </c>
      <c r="B9" s="80">
        <v>350000.0</v>
      </c>
      <c r="C9" s="80">
        <v>203000.0</v>
      </c>
      <c r="D9" s="80">
        <v>350000.0</v>
      </c>
      <c r="E9" s="80">
        <v>350000.0</v>
      </c>
    </row>
    <row r="10">
      <c r="A10" s="79" t="s">
        <v>67</v>
      </c>
      <c r="B10" s="80">
        <v>850000.0</v>
      </c>
      <c r="C10" s="80">
        <v>440025.0</v>
      </c>
      <c r="D10" s="80">
        <v>850000.0</v>
      </c>
      <c r="E10" s="80">
        <v>850000.0</v>
      </c>
    </row>
    <row r="11">
      <c r="A11" s="79" t="s">
        <v>68</v>
      </c>
      <c r="B11" s="80">
        <v>1950000.0</v>
      </c>
      <c r="C11" s="80">
        <v>1703024.0</v>
      </c>
      <c r="D11" s="80">
        <v>2050000.0</v>
      </c>
      <c r="E11" s="80">
        <v>2050000.0</v>
      </c>
    </row>
    <row r="12">
      <c r="A12" s="79" t="s">
        <v>55</v>
      </c>
    </row>
    <row r="13">
      <c r="A13" s="79" t="s">
        <v>56</v>
      </c>
      <c r="B13" s="79" t="s">
        <v>57</v>
      </c>
      <c r="C13" s="79" t="s">
        <v>58</v>
      </c>
      <c r="D13" s="79" t="s">
        <v>59</v>
      </c>
    </row>
    <row r="14">
      <c r="A14" s="79" t="s">
        <v>69</v>
      </c>
      <c r="B14" s="80">
        <v>10000.0</v>
      </c>
      <c r="C14" s="80">
        <v>58442.0</v>
      </c>
      <c r="D14" s="80">
        <v>400000.0</v>
      </c>
      <c r="E14" s="80">
        <v>400000.0</v>
      </c>
    </row>
    <row r="15">
      <c r="A15" s="79" t="s">
        <v>70</v>
      </c>
      <c r="B15" s="80">
        <v>975000.0</v>
      </c>
      <c r="C15" s="80">
        <v>1236000.0</v>
      </c>
      <c r="D15" s="80">
        <v>1050000.0</v>
      </c>
      <c r="E15" s="80">
        <v>1050000.0</v>
      </c>
    </row>
    <row r="16">
      <c r="A16" s="79" t="s">
        <v>71</v>
      </c>
      <c r="B16" s="80">
        <v>377000.0</v>
      </c>
      <c r="C16" s="80">
        <v>354000.0</v>
      </c>
      <c r="D16" s="80">
        <v>400000.0</v>
      </c>
      <c r="E16" s="80">
        <v>400000.0</v>
      </c>
    </row>
    <row r="17">
      <c r="A17" s="79" t="s">
        <v>72</v>
      </c>
      <c r="B17" s="80">
        <v>317500.0</v>
      </c>
      <c r="C17" s="80">
        <v>255000.0</v>
      </c>
      <c r="D17" s="80">
        <v>300000.0</v>
      </c>
      <c r="E17" s="80">
        <v>300000.0</v>
      </c>
    </row>
    <row r="18">
      <c r="A18" s="79" t="s">
        <v>73</v>
      </c>
      <c r="B18" s="80">
        <v>1679500.0</v>
      </c>
      <c r="C18" s="80">
        <v>1903442.0</v>
      </c>
      <c r="D18" s="80">
        <v>2150000.0</v>
      </c>
      <c r="E18" s="80">
        <f>SUM(E14:E17)</f>
        <v>2150000</v>
      </c>
    </row>
    <row r="19">
      <c r="A19" s="79" t="s">
        <v>74</v>
      </c>
    </row>
    <row r="20">
      <c r="B20" s="79" t="s">
        <v>57</v>
      </c>
      <c r="C20" s="80">
        <f>0.2*E37</f>
        <v>708390</v>
      </c>
      <c r="D20" s="79" t="s">
        <v>75</v>
      </c>
    </row>
    <row r="21">
      <c r="A21" s="79" t="s">
        <v>76</v>
      </c>
      <c r="B21" s="80">
        <v>0.0</v>
      </c>
      <c r="C21" s="80">
        <v>1400.0</v>
      </c>
      <c r="D21" s="80">
        <v>0.0</v>
      </c>
      <c r="E21" s="80">
        <v>0.0</v>
      </c>
    </row>
    <row r="22">
      <c r="A22" s="79" t="s">
        <v>77</v>
      </c>
      <c r="B22" s="80">
        <v>3629500.0</v>
      </c>
      <c r="C22" s="80">
        <v>3607866.0</v>
      </c>
      <c r="D22" s="80">
        <v>4200000.0</v>
      </c>
      <c r="E22" s="80">
        <v>4200000.0</v>
      </c>
    </row>
    <row r="23">
      <c r="A23" s="79" t="s">
        <v>78</v>
      </c>
      <c r="B23" s="80">
        <v>0.0</v>
      </c>
      <c r="C23" s="80">
        <v>0.0</v>
      </c>
    </row>
    <row r="24">
      <c r="A24" s="79" t="s">
        <v>79</v>
      </c>
      <c r="B24" s="80">
        <v>0.0</v>
      </c>
      <c r="C24" s="80">
        <v>0.0</v>
      </c>
      <c r="D24" s="80">
        <v>75000.0</v>
      </c>
      <c r="E24" s="80">
        <v>75000.0</v>
      </c>
    </row>
    <row r="25">
      <c r="A25" s="79" t="s">
        <v>80</v>
      </c>
      <c r="B25" s="80">
        <v>815500.0</v>
      </c>
      <c r="C25" s="80">
        <v>815500.0</v>
      </c>
      <c r="D25" s="80">
        <v>940000.0</v>
      </c>
      <c r="E25" s="80">
        <v>940000.0</v>
      </c>
    </row>
    <row r="26">
      <c r="A26" s="79" t="s">
        <v>81</v>
      </c>
      <c r="B26" s="80">
        <v>300000.0</v>
      </c>
      <c r="C26" s="80">
        <v>643150.0</v>
      </c>
      <c r="D26" s="80">
        <v>500000.0</v>
      </c>
      <c r="E26" s="80">
        <v>500000.0</v>
      </c>
    </row>
    <row r="27">
      <c r="A27" s="79" t="s">
        <v>82</v>
      </c>
      <c r="B27" s="80">
        <v>4745000.0</v>
      </c>
      <c r="C27" s="80">
        <v>4982087.0</v>
      </c>
      <c r="D27" s="80">
        <v>5715000.0</v>
      </c>
      <c r="E27" s="80">
        <v>5715000.0</v>
      </c>
    </row>
    <row r="29">
      <c r="A29" s="79" t="s">
        <v>83</v>
      </c>
    </row>
    <row r="30">
      <c r="A30" s="79" t="s">
        <v>84</v>
      </c>
    </row>
    <row r="31">
      <c r="A31" s="79" t="s">
        <v>56</v>
      </c>
      <c r="B31" s="79" t="s">
        <v>57</v>
      </c>
      <c r="C31" s="79" t="s">
        <v>58</v>
      </c>
      <c r="D31" s="79" t="s">
        <v>75</v>
      </c>
      <c r="E31" s="79" t="s">
        <v>60</v>
      </c>
    </row>
    <row r="32">
      <c r="A32" s="79" t="s">
        <v>85</v>
      </c>
      <c r="B32" s="80">
        <v>2388493.0</v>
      </c>
      <c r="C32" s="80">
        <v>2391985.0</v>
      </c>
      <c r="D32" s="80">
        <v>2766163.0</v>
      </c>
      <c r="E32" s="80">
        <v>2766163.0</v>
      </c>
    </row>
    <row r="33">
      <c r="A33" s="79" t="s">
        <v>86</v>
      </c>
      <c r="B33" s="80">
        <v>200993.0</v>
      </c>
      <c r="C33" s="80">
        <v>200993.0</v>
      </c>
      <c r="D33" s="80">
        <v>350916.0</v>
      </c>
      <c r="E33" s="80">
        <v>350916.0</v>
      </c>
    </row>
    <row r="34">
      <c r="A34" s="79" t="s">
        <v>87</v>
      </c>
      <c r="B34" s="80">
        <v>199345.0</v>
      </c>
      <c r="C34" s="80">
        <v>197545.0</v>
      </c>
      <c r="D34" s="80">
        <v>228447.0</v>
      </c>
      <c r="E34" s="80">
        <v>228447.0</v>
      </c>
    </row>
    <row r="35">
      <c r="A35" s="79" t="s">
        <v>88</v>
      </c>
      <c r="B35" s="80">
        <v>61776.0</v>
      </c>
      <c r="C35" s="80">
        <v>49162.0</v>
      </c>
      <c r="D35" s="80">
        <v>56852.0</v>
      </c>
      <c r="E35" s="80">
        <v>56852.0</v>
      </c>
    </row>
    <row r="36">
      <c r="A36" s="79" t="s">
        <v>89</v>
      </c>
      <c r="B36" s="80">
        <v>107148.0</v>
      </c>
      <c r="C36" s="80">
        <v>90519.0</v>
      </c>
      <c r="D36" s="80">
        <v>139572.0</v>
      </c>
      <c r="E36" s="80">
        <v>139572.0</v>
      </c>
    </row>
    <row r="37">
      <c r="A37" s="79" t="s">
        <v>90</v>
      </c>
      <c r="B37" s="80">
        <v>2957755.0</v>
      </c>
      <c r="C37" s="80">
        <v>2911663.0</v>
      </c>
      <c r="D37" s="80">
        <v>3541950.0</v>
      </c>
      <c r="E37" s="80">
        <v>3541950.0</v>
      </c>
    </row>
    <row r="38">
      <c r="A38" s="79" t="s">
        <v>91</v>
      </c>
    </row>
    <row r="39">
      <c r="A39" s="79" t="s">
        <v>56</v>
      </c>
      <c r="B39" s="79" t="s">
        <v>57</v>
      </c>
      <c r="C39" s="79" t="s">
        <v>58</v>
      </c>
      <c r="D39" s="79" t="s">
        <v>75</v>
      </c>
      <c r="E39" s="79" t="s">
        <v>60</v>
      </c>
    </row>
    <row r="40">
      <c r="A40" s="79" t="s">
        <v>92</v>
      </c>
      <c r="B40" s="80">
        <v>25000.0</v>
      </c>
      <c r="C40" s="80">
        <v>58219.0</v>
      </c>
      <c r="D40" s="80">
        <v>188219.0</v>
      </c>
      <c r="E40" s="80">
        <v>195500.0</v>
      </c>
    </row>
    <row r="41">
      <c r="A41" s="79" t="s">
        <v>93</v>
      </c>
      <c r="B41" s="80">
        <v>72935.0</v>
      </c>
      <c r="C41" s="80">
        <v>69969.0</v>
      </c>
      <c r="D41" s="80">
        <v>81864.0</v>
      </c>
      <c r="E41" s="80">
        <v>87541.0</v>
      </c>
    </row>
    <row r="42">
      <c r="A42" s="79" t="s">
        <v>94</v>
      </c>
      <c r="B42" s="80">
        <v>439840.0</v>
      </c>
      <c r="C42" s="80">
        <v>403129.0</v>
      </c>
      <c r="D42" s="80">
        <v>509841.0</v>
      </c>
      <c r="E42" s="80">
        <v>509841.0</v>
      </c>
    </row>
    <row r="43">
      <c r="A43" s="79" t="s">
        <v>53</v>
      </c>
      <c r="B43" s="80">
        <v>54400.0</v>
      </c>
      <c r="C43" s="80">
        <v>56940.0</v>
      </c>
      <c r="D43" s="80">
        <v>66620.0</v>
      </c>
      <c r="E43" s="80">
        <v>54400.0</v>
      </c>
    </row>
    <row r="44">
      <c r="A44" s="79" t="s">
        <v>95</v>
      </c>
      <c r="B44" s="80">
        <v>54443.0</v>
      </c>
      <c r="C44" s="80">
        <v>52375.0</v>
      </c>
      <c r="D44" s="80">
        <v>63000.0</v>
      </c>
      <c r="E44" s="80">
        <v>63000.0</v>
      </c>
    </row>
    <row r="45">
      <c r="A45" s="79" t="s">
        <v>96</v>
      </c>
      <c r="B45" s="80">
        <v>266605.0</v>
      </c>
      <c r="C45" s="80">
        <v>272702.0</v>
      </c>
      <c r="D45" s="80">
        <v>319061.0</v>
      </c>
      <c r="E45" s="80">
        <v>316777.0</v>
      </c>
    </row>
    <row r="46">
      <c r="A46" s="79" t="s">
        <v>97</v>
      </c>
      <c r="B46" s="80">
        <v>913223.0</v>
      </c>
      <c r="C46" s="80">
        <v>913335.0</v>
      </c>
      <c r="D46" s="80">
        <v>1228605.0</v>
      </c>
      <c r="E46" s="80">
        <v>1227059.0</v>
      </c>
    </row>
    <row r="47">
      <c r="A47" s="79" t="s">
        <v>98</v>
      </c>
    </row>
    <row r="48">
      <c r="A48" s="79" t="s">
        <v>56</v>
      </c>
      <c r="B48" s="79" t="s">
        <v>57</v>
      </c>
      <c r="C48" s="79" t="s">
        <v>58</v>
      </c>
      <c r="D48" s="79" t="s">
        <v>75</v>
      </c>
    </row>
    <row r="49">
      <c r="A49" s="79" t="s">
        <v>99</v>
      </c>
      <c r="B49" s="80">
        <v>130000.0</v>
      </c>
      <c r="C49" s="80">
        <v>141363.0</v>
      </c>
      <c r="D49" s="80">
        <v>161600.0</v>
      </c>
      <c r="E49" s="80">
        <v>161600.0</v>
      </c>
    </row>
    <row r="50">
      <c r="A50" s="79" t="s">
        <v>100</v>
      </c>
      <c r="B50" s="80">
        <v>61400.0</v>
      </c>
      <c r="C50" s="80">
        <v>84679.0</v>
      </c>
      <c r="D50" s="80">
        <v>105991.0</v>
      </c>
      <c r="E50" s="80">
        <v>105991.0</v>
      </c>
    </row>
    <row r="51">
      <c r="A51" s="79" t="s">
        <v>101</v>
      </c>
      <c r="B51" s="80">
        <v>295477.0</v>
      </c>
      <c r="C51" s="80">
        <v>322642.0</v>
      </c>
      <c r="D51" s="80">
        <v>531275.0</v>
      </c>
      <c r="E51" s="80">
        <v>531275.0</v>
      </c>
    </row>
    <row r="52">
      <c r="A52" s="79" t="s">
        <v>102</v>
      </c>
      <c r="B52" s="80">
        <v>486877.0</v>
      </c>
      <c r="C52" s="80">
        <v>548684.0</v>
      </c>
      <c r="D52" s="80">
        <v>798866.0</v>
      </c>
      <c r="E52" s="80">
        <v>798866.0</v>
      </c>
    </row>
    <row r="53">
      <c r="A53" s="79" t="s">
        <v>103</v>
      </c>
    </row>
    <row r="54">
      <c r="A54" s="79" t="s">
        <v>56</v>
      </c>
      <c r="B54" s="79" t="s">
        <v>57</v>
      </c>
      <c r="C54" s="79" t="s">
        <v>58</v>
      </c>
      <c r="D54" s="79" t="s">
        <v>75</v>
      </c>
    </row>
    <row r="55">
      <c r="A55" s="79" t="s">
        <v>82</v>
      </c>
      <c r="B55" s="80">
        <v>4745000.0</v>
      </c>
      <c r="C55" s="80">
        <v>4982087.0</v>
      </c>
      <c r="D55" s="80">
        <v>5715000.0</v>
      </c>
      <c r="E55" s="80">
        <v>5715000.0</v>
      </c>
    </row>
    <row r="56">
      <c r="A56" s="79" t="s">
        <v>104</v>
      </c>
      <c r="B56" s="80">
        <v>4357855.0</v>
      </c>
      <c r="C56" s="80">
        <v>4373682.0</v>
      </c>
      <c r="D56" s="80">
        <v>5569421.0</v>
      </c>
      <c r="E56" s="80">
        <v>5567875.0</v>
      </c>
    </row>
    <row r="57">
      <c r="A57" s="79" t="s">
        <v>105</v>
      </c>
      <c r="B57" s="80">
        <v>387145.0</v>
      </c>
      <c r="C57" s="80">
        <v>608405.0</v>
      </c>
      <c r="D57" s="80">
        <v>145579.0</v>
      </c>
      <c r="E57" s="80">
        <v>147125.0</v>
      </c>
    </row>
    <row r="58">
      <c r="A58" s="79" t="s">
        <v>106</v>
      </c>
      <c r="B58" s="80">
        <v>2972163.0</v>
      </c>
      <c r="C58" s="80">
        <v>3095011.0</v>
      </c>
      <c r="D58" s="80">
        <v>3240590.0</v>
      </c>
      <c r="E58" s="80">
        <v>3387715.0</v>
      </c>
    </row>
    <row r="59">
      <c r="A59" s="79" t="s">
        <v>107</v>
      </c>
      <c r="B59" s="79">
        <v>9.2</v>
      </c>
      <c r="C59" s="79">
        <v>9.7</v>
      </c>
      <c r="D59" s="79">
        <v>8.2</v>
      </c>
      <c r="E59" s="79">
        <v>8.5</v>
      </c>
    </row>
    <row r="60">
      <c r="A60" s="79" t="s">
        <v>108</v>
      </c>
      <c r="B60" s="80">
        <v>283815.0</v>
      </c>
      <c r="C60" s="80">
        <v>283815.0</v>
      </c>
      <c r="D60" s="80">
        <v>295168.0</v>
      </c>
      <c r="E60" s="80">
        <v>306974.0</v>
      </c>
    </row>
    <row r="61">
      <c r="A61" s="79" t="s">
        <v>109</v>
      </c>
      <c r="B61" s="80">
        <v>3255979.0</v>
      </c>
      <c r="C61" s="80">
        <v>3378826.0</v>
      </c>
      <c r="D61" s="80">
        <v>3535757.0</v>
      </c>
      <c r="E61" s="80">
        <v>3694689.0</v>
      </c>
    </row>
    <row r="62">
      <c r="A62" s="79" t="s">
        <v>110</v>
      </c>
    </row>
    <row r="63">
      <c r="A63" s="79" t="s">
        <v>111</v>
      </c>
      <c r="B63" s="80">
        <v>8193819.0</v>
      </c>
      <c r="C63" s="80">
        <v>8015357.0</v>
      </c>
      <c r="D63" s="80">
        <v>9000000.0</v>
      </c>
    </row>
    <row r="64">
      <c r="A64" s="79" t="s">
        <v>112</v>
      </c>
      <c r="B64" s="80">
        <v>5987300.0</v>
      </c>
      <c r="C64" s="80">
        <v>6260789.0</v>
      </c>
      <c r="D64" s="80">
        <v>7512947.0</v>
      </c>
    </row>
    <row r="65">
      <c r="A65" s="79" t="s">
        <v>113</v>
      </c>
      <c r="B65" s="80">
        <v>1115500.0</v>
      </c>
      <c r="C65" s="80">
        <v>1458650.0</v>
      </c>
      <c r="D65" s="80">
        <v>1240000.0</v>
      </c>
    </row>
    <row r="66">
      <c r="A66" s="79" t="s">
        <v>114</v>
      </c>
      <c r="B66" s="80">
        <v>1091019.0</v>
      </c>
      <c r="C66" s="80">
        <v>295918.0</v>
      </c>
      <c r="D66" s="80">
        <f>D63-D64-D65</f>
        <v>247053</v>
      </c>
    </row>
    <row r="67">
      <c r="A67" s="79" t="s">
        <v>115</v>
      </c>
      <c r="B67" s="80">
        <v>4489074.0</v>
      </c>
      <c r="C67" s="80">
        <v>3607198.0</v>
      </c>
      <c r="D67" s="80">
        <f>C67+D66</f>
        <v>3854251</v>
      </c>
    </row>
    <row r="68">
      <c r="A68" s="79" t="s">
        <v>116</v>
      </c>
    </row>
    <row r="69">
      <c r="A69" s="79" t="s">
        <v>117</v>
      </c>
      <c r="B69" s="80">
        <v>1.1823319E7</v>
      </c>
      <c r="C69" s="80">
        <v>1.1452019E7</v>
      </c>
      <c r="D69" s="80">
        <f>D22+D63</f>
        <v>13200000</v>
      </c>
    </row>
    <row r="70">
      <c r="A70" s="79" t="s">
        <v>118</v>
      </c>
      <c r="B70" s="80">
        <v>1.0345155E7</v>
      </c>
      <c r="C70" s="80">
        <v>1.0634471E7</v>
      </c>
      <c r="D70" s="80">
        <f>D56+D64</f>
        <v>13082368</v>
      </c>
      <c r="E70" s="81">
        <f>E56+D64</f>
        <v>13080822</v>
      </c>
    </row>
    <row r="71">
      <c r="A71" s="79" t="s">
        <v>119</v>
      </c>
      <c r="B71" s="80">
        <v>1478164.0</v>
      </c>
      <c r="C71" s="80">
        <v>817548.0</v>
      </c>
      <c r="D71" s="80">
        <f>D69-D70</f>
        <v>117632</v>
      </c>
    </row>
    <row r="72">
      <c r="A72" s="79" t="s">
        <v>120</v>
      </c>
      <c r="B72" s="80">
        <v>7461237.0</v>
      </c>
      <c r="C72" s="80">
        <v>6702209.0</v>
      </c>
      <c r="D72" s="80">
        <f>C72+D71</f>
        <v>6819841</v>
      </c>
    </row>
    <row r="73">
      <c r="A73" s="79" t="s">
        <v>121</v>
      </c>
      <c r="B73" s="80">
        <v>1375.0</v>
      </c>
      <c r="C73" s="80">
        <v>1332.0</v>
      </c>
      <c r="D73" s="80">
        <f t="shared" ref="D73:D74" si="1">D69/10000</f>
        <v>1320</v>
      </c>
    </row>
    <row r="74">
      <c r="A74" s="79" t="s">
        <v>122</v>
      </c>
      <c r="B74" s="80">
        <v>1203.0</v>
      </c>
      <c r="C74" s="80">
        <v>1237.0</v>
      </c>
      <c r="D74" s="80">
        <f t="shared" si="1"/>
        <v>1308.2368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