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Z:\Epic Girl-Yo\"/>
    </mc:Choice>
  </mc:AlternateContent>
  <xr:revisionPtr revIDLastSave="0" documentId="8_{25609E5A-4955-4AB2-AD96-8B3D4FF0A3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D18" i="1"/>
  <c r="B18" i="1"/>
  <c r="D36" i="1" l="1"/>
  <c r="C36" i="1"/>
  <c r="E36" i="1" s="1"/>
  <c r="D35" i="1"/>
  <c r="C35" i="1"/>
  <c r="B35" i="1"/>
  <c r="D34" i="1"/>
  <c r="C34" i="1"/>
  <c r="D33" i="1"/>
  <c r="C33" i="1"/>
  <c r="B33" i="1"/>
  <c r="D32" i="1"/>
  <c r="C32" i="1"/>
  <c r="D31" i="1"/>
  <c r="C31" i="1"/>
  <c r="B31" i="1"/>
  <c r="E31" i="1" s="1"/>
  <c r="E30" i="1"/>
  <c r="D29" i="1"/>
  <c r="B29" i="1"/>
  <c r="E29" i="1" s="1"/>
  <c r="B28" i="1"/>
  <c r="E28" i="1" s="1"/>
  <c r="C27" i="1"/>
  <c r="E27" i="1" s="1"/>
  <c r="D26" i="1"/>
  <c r="E26" i="1" s="1"/>
  <c r="C25" i="1"/>
  <c r="E25" i="1" s="1"/>
  <c r="D24" i="1"/>
  <c r="C24" i="1"/>
  <c r="B24" i="1"/>
  <c r="C23" i="1"/>
  <c r="B23" i="1"/>
  <c r="E23" i="1" s="1"/>
  <c r="E22" i="1"/>
  <c r="E21" i="1"/>
  <c r="C20" i="1"/>
  <c r="D19" i="1"/>
  <c r="C19" i="1"/>
  <c r="B19" i="1"/>
  <c r="E18" i="1"/>
  <c r="E17" i="1"/>
  <c r="D14" i="1"/>
  <c r="C13" i="1"/>
  <c r="B13" i="1"/>
  <c r="E13" i="1" s="1"/>
  <c r="C12" i="1"/>
  <c r="B12" i="1"/>
  <c r="B11" i="1"/>
  <c r="E11" i="1" s="1"/>
  <c r="C9" i="1"/>
  <c r="C8" i="1"/>
  <c r="C7" i="1"/>
  <c r="E19" i="1" l="1"/>
  <c r="D37" i="1"/>
  <c r="D39" i="1" s="1"/>
  <c r="E35" i="1"/>
  <c r="E14" i="1"/>
  <c r="E34" i="1"/>
  <c r="C14" i="1"/>
  <c r="B37" i="1"/>
  <c r="E24" i="1"/>
  <c r="E33" i="1"/>
  <c r="C37" i="1"/>
  <c r="E32" i="1"/>
  <c r="B14" i="1"/>
  <c r="E37" i="1" l="1"/>
  <c r="E39" i="1" s="1"/>
  <c r="B39" i="1"/>
  <c r="C39" i="1"/>
</calcChain>
</file>

<file path=xl/sharedStrings.xml><?xml version="1.0" encoding="utf-8"?>
<sst xmlns="http://schemas.openxmlformats.org/spreadsheetml/2006/main" count="39" uniqueCount="38">
  <si>
    <t>EPIC GIRL</t>
  </si>
  <si>
    <t>PROJECTED BUDGET</t>
  </si>
  <si>
    <t>ADMIN</t>
  </si>
  <si>
    <t>PR/FND</t>
  </si>
  <si>
    <t>PROGRAM</t>
  </si>
  <si>
    <t>NOTES</t>
  </si>
  <si>
    <t>REVENUE:</t>
  </si>
  <si>
    <t>Contributions - Individual</t>
  </si>
  <si>
    <t>Contributions - Corporations</t>
  </si>
  <si>
    <t>Contributions - Foundations</t>
  </si>
  <si>
    <t>Contributions - In-Kind</t>
  </si>
  <si>
    <t>Special Events</t>
  </si>
  <si>
    <t>Government Grants</t>
  </si>
  <si>
    <t>Miscellaneous</t>
  </si>
  <si>
    <t>Total Revenue</t>
  </si>
  <si>
    <t>Program Expenses:</t>
  </si>
  <si>
    <t>Salaries</t>
  </si>
  <si>
    <t>Taxes and Benefits</t>
  </si>
  <si>
    <t>Total Personnel Expense</t>
  </si>
  <si>
    <t>Professional Fees</t>
  </si>
  <si>
    <t>Office Supplies</t>
  </si>
  <si>
    <t>Materials/Supplies for GG</t>
  </si>
  <si>
    <t>Specific Assistance - Individual</t>
  </si>
  <si>
    <t xml:space="preserve">Telephone </t>
  </si>
  <si>
    <t>Postage</t>
  </si>
  <si>
    <t>Office Lease</t>
  </si>
  <si>
    <t>Printing</t>
  </si>
  <si>
    <t>Promo/Communications</t>
  </si>
  <si>
    <t>Travel/Mileage</t>
  </si>
  <si>
    <t>Meals &amp; Allow - Mtgs/Trainings</t>
  </si>
  <si>
    <t>Giving Back</t>
  </si>
  <si>
    <t>Membership Dues</t>
  </si>
  <si>
    <t>Bank Fees</t>
  </si>
  <si>
    <t>Insurance</t>
  </si>
  <si>
    <t>Total Operating Expense</t>
  </si>
  <si>
    <t>Net Revenue and Expense</t>
  </si>
  <si>
    <t>FY 20/21</t>
  </si>
  <si>
    <t>Budget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</si>
</sst>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0" fillId="0" borderId="1" xfId="0" applyBorder="1"/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0" fillId="0" borderId="0" xfId="0" applyBorder="1" applyAlignment="1">
      <alignment horizontal="left" indent="1"/>
    </xf>
    <xf numFmtId="0" fontId="2" fillId="0" borderId="1" xfId="0" applyFont="1" applyBorder="1"/>
    <xf numFmtId="164" fontId="2" fillId="0" borderId="1" xfId="1" applyNumberFormat="1" applyFont="1" applyBorder="1"/>
    <xf numFmtId="43" fontId="0" fillId="0" borderId="1" xfId="1" applyFont="1" applyBorder="1"/>
    <xf numFmtId="164" fontId="0" fillId="0" borderId="0" xfId="0" applyNumberFormat="1"/>
    <xf numFmtId="0" fontId="0" fillId="0" borderId="0" xfId="0" applyBorder="1"/>
    <xf numFmtId="0" fontId="2" fillId="0" borderId="2" xfId="0" applyFont="1" applyBorder="1"/>
    <xf numFmtId="164" fontId="2" fillId="0" borderId="2" xfId="1" applyNumberFormat="1" applyFont="1" applyBorder="1"/>
    <xf numFmtId="164" fontId="0" fillId="0" borderId="2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C%20GIRL/Budget/Budget%2018-19/Budget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PR-FND"/>
      <sheetName val="Program"/>
      <sheetName val="OVERALL BUDGET"/>
      <sheetName val="TOTAL"/>
      <sheetName val="Salary Worksheet"/>
      <sheetName val="Salary % by Cost Center"/>
      <sheetName val="Salary by Cost Center"/>
      <sheetName val="Budget Summary"/>
    </sheetNames>
    <sheetDataSet>
      <sheetData sheetId="0"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24">
          <cell r="D24">
            <v>0</v>
          </cell>
        </row>
        <row r="25">
          <cell r="D25">
            <v>0</v>
          </cell>
        </row>
        <row r="29">
          <cell r="D29">
            <v>0</v>
          </cell>
        </row>
        <row r="30">
          <cell r="D30">
            <v>0</v>
          </cell>
        </row>
        <row r="32">
          <cell r="D32">
            <v>1000</v>
          </cell>
        </row>
        <row r="34">
          <cell r="D34">
            <v>1000</v>
          </cell>
        </row>
        <row r="36">
          <cell r="D36">
            <v>6500</v>
          </cell>
        </row>
      </sheetData>
      <sheetData sheetId="1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2">
          <cell r="D12">
            <v>0</v>
          </cell>
        </row>
        <row r="14">
          <cell r="D14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32">
          <cell r="D32">
            <v>1000</v>
          </cell>
        </row>
        <row r="33">
          <cell r="D33">
            <v>0</v>
          </cell>
        </row>
        <row r="34">
          <cell r="D34">
            <v>300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100</v>
          </cell>
        </row>
      </sheetData>
      <sheetData sheetId="2">
        <row r="24">
          <cell r="H24">
            <v>0</v>
          </cell>
        </row>
        <row r="26">
          <cell r="H26">
            <v>0</v>
          </cell>
        </row>
        <row r="29">
          <cell r="H29">
            <v>0</v>
          </cell>
        </row>
        <row r="31">
          <cell r="H31">
            <v>1000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1350</v>
          </cell>
        </row>
        <row r="36">
          <cell r="H36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18" workbookViewId="0">
      <selection activeCell="B22" sqref="B22"/>
    </sheetView>
  </sheetViews>
  <sheetFormatPr defaultRowHeight="14.5" x14ac:dyDescent="0.35"/>
  <cols>
    <col min="1" max="1" width="34.26953125" customWidth="1"/>
    <col min="6" max="6" width="17.26953125" customWidth="1"/>
  </cols>
  <sheetData>
    <row r="1" spans="1:6" ht="15.5" x14ac:dyDescent="0.35">
      <c r="A1" s="18" t="s">
        <v>0</v>
      </c>
      <c r="B1" s="18"/>
      <c r="C1" s="18"/>
      <c r="D1" s="18"/>
      <c r="E1" s="18"/>
    </row>
    <row r="2" spans="1:6" x14ac:dyDescent="0.35">
      <c r="A2" s="19" t="s">
        <v>1</v>
      </c>
      <c r="B2" s="19"/>
      <c r="C2" s="19"/>
      <c r="D2" s="19"/>
      <c r="E2" s="19"/>
    </row>
    <row r="3" spans="1:6" x14ac:dyDescent="0.35">
      <c r="A3" s="19" t="s">
        <v>36</v>
      </c>
      <c r="B3" s="19"/>
      <c r="C3" s="19"/>
      <c r="D3" s="19"/>
      <c r="E3" s="19"/>
    </row>
    <row r="4" spans="1:6" x14ac:dyDescent="0.35">
      <c r="B4" s="1"/>
      <c r="C4" s="1"/>
      <c r="D4" s="1"/>
    </row>
    <row r="5" spans="1:6" ht="44" thickBot="1" x14ac:dyDescent="0.4">
      <c r="A5" s="2"/>
      <c r="B5" s="3" t="s">
        <v>2</v>
      </c>
      <c r="C5" s="3" t="s">
        <v>3</v>
      </c>
      <c r="D5" s="3" t="s">
        <v>4</v>
      </c>
      <c r="E5" s="4" t="s">
        <v>37</v>
      </c>
      <c r="F5" s="5" t="s">
        <v>5</v>
      </c>
    </row>
    <row r="6" spans="1:6" x14ac:dyDescent="0.35">
      <c r="A6" s="6" t="s">
        <v>6</v>
      </c>
      <c r="B6" s="1"/>
      <c r="C6" s="1"/>
      <c r="E6" s="1"/>
    </row>
    <row r="7" spans="1:6" x14ac:dyDescent="0.35">
      <c r="A7" s="7" t="s">
        <v>7</v>
      </c>
      <c r="B7" s="8">
        <v>34500</v>
      </c>
      <c r="C7" s="8">
        <f>'[1]PR-FND'!D7</f>
        <v>0</v>
      </c>
      <c r="E7" s="8">
        <v>34500</v>
      </c>
    </row>
    <row r="8" spans="1:6" x14ac:dyDescent="0.35">
      <c r="A8" s="7" t="s">
        <v>8</v>
      </c>
      <c r="B8" s="8">
        <v>8500</v>
      </c>
      <c r="C8" s="8">
        <f>'[1]PR-FND'!D8</f>
        <v>0</v>
      </c>
      <c r="D8" s="8"/>
      <c r="E8" s="8">
        <v>8500</v>
      </c>
    </row>
    <row r="9" spans="1:6" x14ac:dyDescent="0.35">
      <c r="A9" s="7" t="s">
        <v>9</v>
      </c>
      <c r="B9" s="8">
        <v>77327</v>
      </c>
      <c r="C9" s="8">
        <f>'[1]PR-FND'!D9</f>
        <v>0</v>
      </c>
      <c r="D9" s="8"/>
      <c r="E9" s="8">
        <v>77327</v>
      </c>
    </row>
    <row r="10" spans="1:6" x14ac:dyDescent="0.35">
      <c r="A10" s="7" t="s">
        <v>10</v>
      </c>
      <c r="B10" s="8"/>
      <c r="C10" s="8"/>
      <c r="D10" s="8"/>
      <c r="E10" s="8"/>
    </row>
    <row r="11" spans="1:6" x14ac:dyDescent="0.35">
      <c r="A11" s="7" t="s">
        <v>11</v>
      </c>
      <c r="B11" s="8">
        <f>[1]Admin!D11</f>
        <v>0</v>
      </c>
      <c r="C11" s="8">
        <v>10000</v>
      </c>
      <c r="D11" s="8"/>
      <c r="E11" s="8">
        <f>SUM(B11:D11)</f>
        <v>10000</v>
      </c>
    </row>
    <row r="12" spans="1:6" x14ac:dyDescent="0.35">
      <c r="A12" s="7" t="s">
        <v>12</v>
      </c>
      <c r="B12" s="8">
        <f>[1]Admin!D12</f>
        <v>0</v>
      </c>
      <c r="C12" s="8">
        <f>'[1]PR-FND'!D12</f>
        <v>0</v>
      </c>
      <c r="D12" s="8">
        <v>150000</v>
      </c>
      <c r="E12" s="8">
        <v>150000</v>
      </c>
    </row>
    <row r="13" spans="1:6" x14ac:dyDescent="0.35">
      <c r="A13" s="9" t="s">
        <v>13</v>
      </c>
      <c r="B13" s="8">
        <f>[1]Admin!D14</f>
        <v>0</v>
      </c>
      <c r="C13" s="8">
        <f>'[1]PR-FND'!D14</f>
        <v>0</v>
      </c>
      <c r="D13" s="8"/>
      <c r="E13" s="8">
        <f>SUM(B13:D13)</f>
        <v>0</v>
      </c>
    </row>
    <row r="14" spans="1:6" ht="15" thickBot="1" x14ac:dyDescent="0.4">
      <c r="A14" s="10" t="s">
        <v>14</v>
      </c>
      <c r="B14" s="11">
        <f>SUM(B6:B13)</f>
        <v>120327</v>
      </c>
      <c r="C14" s="11">
        <f>SUM(C6:C13)</f>
        <v>10000</v>
      </c>
      <c r="D14" s="11">
        <f t="shared" ref="D14" si="0">SUM(D6:D13)</f>
        <v>150000</v>
      </c>
      <c r="E14" s="11">
        <f>SUM(E6:E13)</f>
        <v>280327</v>
      </c>
      <c r="F14" s="12"/>
    </row>
    <row r="15" spans="1:6" x14ac:dyDescent="0.35">
      <c r="B15" s="8"/>
      <c r="C15" s="8"/>
      <c r="D15" s="8"/>
      <c r="E15" s="13"/>
    </row>
    <row r="16" spans="1:6" x14ac:dyDescent="0.35">
      <c r="A16" s="6" t="s">
        <v>15</v>
      </c>
      <c r="B16" s="8"/>
      <c r="C16" s="8"/>
      <c r="D16" s="8"/>
      <c r="E16" s="13"/>
    </row>
    <row r="17" spans="1:6" x14ac:dyDescent="0.35">
      <c r="A17" s="7" t="s">
        <v>16</v>
      </c>
      <c r="B17" s="8">
        <v>12474</v>
      </c>
      <c r="C17" s="8">
        <v>10738</v>
      </c>
      <c r="D17" s="8">
        <v>174918</v>
      </c>
      <c r="E17" s="8">
        <f>SUM(B17:D17)</f>
        <v>198130</v>
      </c>
    </row>
    <row r="18" spans="1:6" x14ac:dyDescent="0.35">
      <c r="A18" s="9" t="s">
        <v>17</v>
      </c>
      <c r="B18" s="8">
        <f>B17*7.65%</f>
        <v>954.26099999999997</v>
      </c>
      <c r="C18" s="8">
        <f t="shared" ref="C18:D18" si="1">C17*7.65%</f>
        <v>821.45699999999999</v>
      </c>
      <c r="D18" s="8">
        <f t="shared" si="1"/>
        <v>13381.226999999999</v>
      </c>
      <c r="E18" s="8">
        <f>SUM(B18:D18)</f>
        <v>15156.945</v>
      </c>
    </row>
    <row r="19" spans="1:6" ht="15" thickBot="1" x14ac:dyDescent="0.4">
      <c r="A19" s="10" t="s">
        <v>18</v>
      </c>
      <c r="B19" s="11">
        <f>SUM(B17:B18)</f>
        <v>13428.261</v>
      </c>
      <c r="C19" s="11">
        <f t="shared" ref="C19:E19" si="2">SUM(C17:C18)</f>
        <v>11559.457</v>
      </c>
      <c r="D19" s="11">
        <f t="shared" si="2"/>
        <v>188299.22700000001</v>
      </c>
      <c r="E19" s="11">
        <f t="shared" si="2"/>
        <v>213286.94500000001</v>
      </c>
      <c r="F19" s="12"/>
    </row>
    <row r="20" spans="1:6" x14ac:dyDescent="0.35">
      <c r="B20" s="8"/>
      <c r="C20" s="8">
        <f>'[1]PR-FND'!D21</f>
        <v>0</v>
      </c>
      <c r="D20" s="8"/>
      <c r="E20" s="13"/>
    </row>
    <row r="21" spans="1:6" x14ac:dyDescent="0.35">
      <c r="A21" t="s">
        <v>19</v>
      </c>
      <c r="B21" s="8">
        <v>7200</v>
      </c>
      <c r="C21" s="8">
        <v>0</v>
      </c>
      <c r="D21" s="8"/>
      <c r="E21" s="8">
        <f t="shared" ref="E21:E36" si="3">SUM(B21:D21)</f>
        <v>7200</v>
      </c>
    </row>
    <row r="22" spans="1:6" x14ac:dyDescent="0.35">
      <c r="A22" t="s">
        <v>20</v>
      </c>
      <c r="B22" s="8">
        <v>525</v>
      </c>
      <c r="C22" s="8">
        <v>157.5</v>
      </c>
      <c r="D22" s="8">
        <v>2000</v>
      </c>
      <c r="E22" s="8">
        <f t="shared" si="3"/>
        <v>2682.5</v>
      </c>
    </row>
    <row r="23" spans="1:6" x14ac:dyDescent="0.35">
      <c r="A23" t="s">
        <v>21</v>
      </c>
      <c r="B23" s="8">
        <f>[1]Admin!D24</f>
        <v>0</v>
      </c>
      <c r="C23" s="8">
        <f>'[1]PR-FND'!D24</f>
        <v>0</v>
      </c>
      <c r="D23" s="8">
        <v>15000</v>
      </c>
      <c r="E23" s="8">
        <f t="shared" si="3"/>
        <v>15000</v>
      </c>
    </row>
    <row r="24" spans="1:6" x14ac:dyDescent="0.35">
      <c r="A24" t="s">
        <v>22</v>
      </c>
      <c r="B24" s="8">
        <f>[1]Admin!D25</f>
        <v>0</v>
      </c>
      <c r="C24" s="8">
        <f>'[1]PR-FND'!D25</f>
        <v>0</v>
      </c>
      <c r="D24" s="8">
        <f>[1]Program!H24</f>
        <v>0</v>
      </c>
      <c r="E24" s="8">
        <f t="shared" si="3"/>
        <v>0</v>
      </c>
    </row>
    <row r="25" spans="1:6" x14ac:dyDescent="0.35">
      <c r="A25" t="s">
        <v>23</v>
      </c>
      <c r="B25" s="8">
        <v>21</v>
      </c>
      <c r="C25" s="8">
        <f>'[1]PR-FND'!D26</f>
        <v>0</v>
      </c>
      <c r="D25" s="8">
        <v>195.3</v>
      </c>
      <c r="E25" s="8">
        <f t="shared" si="3"/>
        <v>216.3</v>
      </c>
    </row>
    <row r="26" spans="1:6" x14ac:dyDescent="0.35">
      <c r="A26" t="s">
        <v>24</v>
      </c>
      <c r="B26" s="8">
        <v>25</v>
      </c>
      <c r="C26" s="8">
        <v>100</v>
      </c>
      <c r="D26" s="8">
        <f>[1]Program!H26</f>
        <v>0</v>
      </c>
      <c r="E26" s="8">
        <f t="shared" si="3"/>
        <v>125</v>
      </c>
    </row>
    <row r="27" spans="1:6" x14ac:dyDescent="0.35">
      <c r="A27" t="s">
        <v>25</v>
      </c>
      <c r="B27" s="8">
        <v>4392</v>
      </c>
      <c r="C27" s="8">
        <f>'[1]PR-FND'!D28</f>
        <v>0</v>
      </c>
      <c r="D27" s="8">
        <v>4392</v>
      </c>
      <c r="E27" s="8">
        <f t="shared" si="3"/>
        <v>8784</v>
      </c>
    </row>
    <row r="28" spans="1:6" x14ac:dyDescent="0.35">
      <c r="A28" t="s">
        <v>26</v>
      </c>
      <c r="B28" s="8">
        <f>[1]Admin!D29</f>
        <v>0</v>
      </c>
      <c r="C28" s="8">
        <v>1500</v>
      </c>
      <c r="D28" s="8">
        <v>250</v>
      </c>
      <c r="E28" s="8">
        <f t="shared" si="3"/>
        <v>1750</v>
      </c>
    </row>
    <row r="29" spans="1:6" x14ac:dyDescent="0.35">
      <c r="A29" t="s">
        <v>27</v>
      </c>
      <c r="B29" s="8">
        <f>[1]Admin!D30</f>
        <v>0</v>
      </c>
      <c r="C29" s="8">
        <v>750</v>
      </c>
      <c r="D29" s="8">
        <f>[1]Program!H29</f>
        <v>0</v>
      </c>
      <c r="E29" s="8">
        <f t="shared" si="3"/>
        <v>750</v>
      </c>
    </row>
    <row r="30" spans="1:6" x14ac:dyDescent="0.35">
      <c r="A30" t="s">
        <v>28</v>
      </c>
      <c r="B30" s="8">
        <v>2625</v>
      </c>
      <c r="C30" s="8">
        <v>368</v>
      </c>
      <c r="D30" s="8">
        <v>9651.4</v>
      </c>
      <c r="E30" s="8">
        <f t="shared" si="3"/>
        <v>12644.4</v>
      </c>
    </row>
    <row r="31" spans="1:6" x14ac:dyDescent="0.35">
      <c r="A31" t="s">
        <v>29</v>
      </c>
      <c r="B31" s="8">
        <f>[1]Admin!D32</f>
        <v>1000</v>
      </c>
      <c r="C31" s="8">
        <f>'[1]PR-FND'!D32</f>
        <v>1000</v>
      </c>
      <c r="D31" s="8">
        <f>[1]Program!H31</f>
        <v>1000</v>
      </c>
      <c r="E31" s="8">
        <f t="shared" si="3"/>
        <v>3000</v>
      </c>
    </row>
    <row r="32" spans="1:6" x14ac:dyDescent="0.35">
      <c r="A32" t="s">
        <v>30</v>
      </c>
      <c r="B32" s="8">
        <v>3150</v>
      </c>
      <c r="C32" s="8">
        <f>'[1]PR-FND'!D33</f>
        <v>0</v>
      </c>
      <c r="D32" s="8">
        <f>[1]Program!H32</f>
        <v>0</v>
      </c>
      <c r="E32" s="8">
        <f t="shared" si="3"/>
        <v>3150</v>
      </c>
    </row>
    <row r="33" spans="1:6" x14ac:dyDescent="0.35">
      <c r="A33" t="s">
        <v>31</v>
      </c>
      <c r="B33" s="8">
        <f>[1]Admin!D34</f>
        <v>1000</v>
      </c>
      <c r="C33" s="8">
        <f>'[1]PR-FND'!D34</f>
        <v>300</v>
      </c>
      <c r="D33" s="8">
        <f>[1]Program!H33</f>
        <v>0</v>
      </c>
      <c r="E33" s="8">
        <f t="shared" si="3"/>
        <v>1300</v>
      </c>
    </row>
    <row r="34" spans="1:6" x14ac:dyDescent="0.35">
      <c r="A34" t="s">
        <v>32</v>
      </c>
      <c r="B34" s="8">
        <v>750</v>
      </c>
      <c r="C34" s="8">
        <f>'[1]PR-FND'!D35</f>
        <v>0</v>
      </c>
      <c r="D34" s="8">
        <f>[1]Program!H34</f>
        <v>0</v>
      </c>
      <c r="E34" s="8">
        <f t="shared" si="3"/>
        <v>750</v>
      </c>
    </row>
    <row r="35" spans="1:6" x14ac:dyDescent="0.35">
      <c r="A35" t="s">
        <v>33</v>
      </c>
      <c r="B35" s="8">
        <f>[1]Admin!D36</f>
        <v>6500</v>
      </c>
      <c r="C35" s="8">
        <f>'[1]PR-FND'!D36</f>
        <v>0</v>
      </c>
      <c r="D35" s="8">
        <f>[1]Program!H35</f>
        <v>1350</v>
      </c>
      <c r="E35" s="8">
        <f t="shared" si="3"/>
        <v>7850</v>
      </c>
    </row>
    <row r="36" spans="1:6" x14ac:dyDescent="0.35">
      <c r="A36" s="14" t="s">
        <v>13</v>
      </c>
      <c r="B36" s="8">
        <v>100</v>
      </c>
      <c r="C36" s="8">
        <f>'[1]PR-FND'!D37</f>
        <v>100</v>
      </c>
      <c r="D36" s="8">
        <f>[1]Program!H36</f>
        <v>0</v>
      </c>
      <c r="E36" s="8">
        <f t="shared" si="3"/>
        <v>200</v>
      </c>
    </row>
    <row r="37" spans="1:6" ht="15" thickBot="1" x14ac:dyDescent="0.4">
      <c r="A37" s="10" t="s">
        <v>34</v>
      </c>
      <c r="B37" s="11">
        <f>SUM(B19:B36)</f>
        <v>40716.260999999999</v>
      </c>
      <c r="C37" s="11">
        <f t="shared" ref="C37:E37" si="4">SUM(C19:C36)</f>
        <v>15834.957</v>
      </c>
      <c r="D37" s="11">
        <f t="shared" si="4"/>
        <v>222137.927</v>
      </c>
      <c r="E37" s="11">
        <f t="shared" si="4"/>
        <v>278689.14500000002</v>
      </c>
      <c r="F37" s="12"/>
    </row>
    <row r="38" spans="1:6" x14ac:dyDescent="0.35">
      <c r="B38" s="8"/>
      <c r="C38" s="8"/>
      <c r="D38" s="8"/>
    </row>
    <row r="39" spans="1:6" ht="15" thickBot="1" x14ac:dyDescent="0.4">
      <c r="A39" s="15" t="s">
        <v>35</v>
      </c>
      <c r="B39" s="16">
        <f>B14-B37</f>
        <v>79610.739000000001</v>
      </c>
      <c r="C39" s="16">
        <f t="shared" ref="C39:D39" si="5">C14-C37</f>
        <v>-5834.9570000000003</v>
      </c>
      <c r="D39" s="16">
        <f t="shared" si="5"/>
        <v>-72137.926999999996</v>
      </c>
      <c r="E39" s="17">
        <f>E14-E37</f>
        <v>1637.8549999999814</v>
      </c>
    </row>
    <row r="40" spans="1:6" ht="15" thickTop="1" x14ac:dyDescent="0.35">
      <c r="B40" s="1"/>
      <c r="C40" s="1"/>
      <c r="D40" s="1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Morgan</dc:creator>
  <cp:lastModifiedBy>yolanda</cp:lastModifiedBy>
  <dcterms:created xsi:type="dcterms:W3CDTF">2019-09-13T20:19:21Z</dcterms:created>
  <dcterms:modified xsi:type="dcterms:W3CDTF">2021-07-31T18:51:02Z</dcterms:modified>
</cp:coreProperties>
</file>