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N EMSC\CECA\Finance\Budget\2021\"/>
    </mc:Choice>
  </mc:AlternateContent>
  <xr:revisionPtr revIDLastSave="0" documentId="13_ncr:1_{72DF7658-2AE6-4D33-AA5F-B49FC2AA7F97}" xr6:coauthVersionLast="45" xr6:coauthVersionMax="45" xr10:uidLastSave="{00000000-0000-0000-0000-000000000000}"/>
  <bookViews>
    <workbookView xWindow="-108" yWindow="-108" windowWidth="23256" windowHeight="12576" xr2:uid="{83D586F9-7964-483B-97B7-7D29E2308BC1}"/>
  </bookViews>
  <sheets>
    <sheet name="2021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7" i="1" l="1"/>
  <c r="B24" i="1"/>
  <c r="B49" i="1" s="1"/>
  <c r="B51" i="1" s="1"/>
  <c r="B22" i="1"/>
</calcChain>
</file>

<file path=xl/sharedStrings.xml><?xml version="1.0" encoding="utf-8"?>
<sst xmlns="http://schemas.openxmlformats.org/spreadsheetml/2006/main" count="73" uniqueCount="71">
  <si>
    <t>Income Statement</t>
  </si>
  <si>
    <t>Children's Emergency Care Alliance</t>
  </si>
  <si>
    <t>2021 Budget</t>
  </si>
  <si>
    <t>Account</t>
  </si>
  <si>
    <t>Income</t>
  </si>
  <si>
    <t>Notes</t>
  </si>
  <si>
    <t>Annual Fundraiser Individual Ticket Sales</t>
  </si>
  <si>
    <t>$5928.7 total in 2020 ; $75 x 10 tickets sold</t>
  </si>
  <si>
    <t>Annual Fundraiser Sponsorship</t>
  </si>
  <si>
    <t>$2,500 x 2 sponsorships</t>
  </si>
  <si>
    <t>Annual Fundraiser Table Host</t>
  </si>
  <si>
    <t>$750 x 5 table hosts</t>
  </si>
  <si>
    <t>Annual Fundraiser Auction Income</t>
  </si>
  <si>
    <t>Averaged 2019 &amp; 2020 event revenue</t>
  </si>
  <si>
    <t>Conference</t>
  </si>
  <si>
    <t>$40k from CRPC sponsorships; $15,895 Registration Fees; $11,592.33 HPP Grant; $10,000 Exhibitor Fees (7 exhibitors)</t>
  </si>
  <si>
    <t>CoPEC Contributions</t>
  </si>
  <si>
    <t>General Contributions</t>
  </si>
  <si>
    <t>Round Up app, donations on website, HCA Foundation donations</t>
  </si>
  <si>
    <t>Membership Dues</t>
  </si>
  <si>
    <t>$200 x 13 board members</t>
  </si>
  <si>
    <t>Special Project Donation</t>
  </si>
  <si>
    <t>Should break even with special project expenses</t>
  </si>
  <si>
    <t>Star of Life Sponsorship</t>
  </si>
  <si>
    <t>Current sponsors payments rolling to 2021 events</t>
  </si>
  <si>
    <t>Star of Life Ticket Sales</t>
  </si>
  <si>
    <t>$35x350 tickets sold (150 tickets for award winners &amp; EMS Consultants)</t>
  </si>
  <si>
    <t>Star of Life Beverage Sales</t>
  </si>
  <si>
    <t>Virtual Run Fundraiser Registration</t>
  </si>
  <si>
    <t>Interest Income</t>
  </si>
  <si>
    <t>Corporate Sponsorship</t>
  </si>
  <si>
    <t>$10,000 x 4 sponsorships [need $6,000 sponsorship to breakeven]</t>
  </si>
  <si>
    <t>Total Income</t>
  </si>
  <si>
    <t>Gross Profit</t>
  </si>
  <si>
    <t>Operating Expenses</t>
  </si>
  <si>
    <t>Advertising &amp; Marketing</t>
  </si>
  <si>
    <t>Will need to purchase more marketing materials</t>
  </si>
  <si>
    <t>Annual Fundraiser Expenses</t>
  </si>
  <si>
    <t>Conference Expense</t>
  </si>
  <si>
    <t>2020: ETSU expenses already subtracted from revenue ; 2021 Projection: $23,727.90 venue, $3,460 hotel stays + $1,500 virtual A/V</t>
  </si>
  <si>
    <t>CoPEC Meeting Expense</t>
  </si>
  <si>
    <t>Feb 2020 x 4</t>
  </si>
  <si>
    <t>Dues &amp; Subscriptions</t>
  </si>
  <si>
    <t>CNM membership</t>
  </si>
  <si>
    <t>Insurance</t>
  </si>
  <si>
    <t>Legal and Professional</t>
  </si>
  <si>
    <t>TN Charitable Solicitation Registration Fee &amp;  TN Annual Non-profit Report</t>
  </si>
  <si>
    <t>Meetings and Events</t>
  </si>
  <si>
    <t>Zoom Account ($16.38) + Board Meeting Breakfast/Coffee</t>
  </si>
  <si>
    <t>Postage &amp; Delivery</t>
  </si>
  <si>
    <t>Salaries Expense</t>
  </si>
  <si>
    <t>Actuals - 6 months worth ($22,403.05), waiting on invoices for remaining months ; 2% raise in 2021</t>
  </si>
  <si>
    <t>Special Projects</t>
  </si>
  <si>
    <t>Should break even with special project revenue</t>
  </si>
  <si>
    <t>Star of Life Expense</t>
  </si>
  <si>
    <t>~$8,069.81</t>
  </si>
  <si>
    <t>Supplies</t>
  </si>
  <si>
    <t>Virtual Run Fundraiser Expenses</t>
  </si>
  <si>
    <t>$132.54 event insurance + $350 t-shirt &amp; medallion costs</t>
  </si>
  <si>
    <t>Website</t>
  </si>
  <si>
    <t>$480 = MP&amp;F (server) ; $197.09 = GoDaddy (website domains) ; $100 for 2 hours website help</t>
  </si>
  <si>
    <t>Accounting Fees</t>
  </si>
  <si>
    <t>$100 per month</t>
  </si>
  <si>
    <t>Meals and Entertainment</t>
  </si>
  <si>
    <t>Travel</t>
  </si>
  <si>
    <t>Other Expenses</t>
  </si>
  <si>
    <t>Sympathy cards, flowers, etc.</t>
  </si>
  <si>
    <t>Telephone Expense</t>
  </si>
  <si>
    <t>Total Operating Expenses</t>
  </si>
  <si>
    <t>Operating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</si>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</sst>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#,##0.00;\(#,##0.00\)"/>
  </numFmts>
  <fonts count="8" x14ac:knownFonts="1">
    <font>
      <sz val="10"/>
      <name val="Arial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EBEBEB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0" fillId="0" borderId="1" xfId="0" applyBorder="1"/>
    <xf numFmtId="0" fontId="6" fillId="0" borderId="1" xfId="0" applyFont="1" applyBorder="1" applyAlignment="1">
      <alignment vertical="center" wrapText="1"/>
    </xf>
    <xf numFmtId="0" fontId="6" fillId="0" borderId="0" xfId="0" applyFont="1"/>
    <xf numFmtId="0" fontId="7" fillId="0" borderId="2" xfId="0" applyFont="1" applyBorder="1" applyAlignment="1">
      <alignment vertical="center"/>
    </xf>
    <xf numFmtId="4" fontId="7" fillId="0" borderId="3" xfId="0" applyNumberFormat="1" applyFont="1" applyBorder="1"/>
    <xf numFmtId="8" fontId="7" fillId="0" borderId="4" xfId="0" applyNumberFormat="1" applyFont="1" applyBorder="1"/>
    <xf numFmtId="0" fontId="0" fillId="0" borderId="4" xfId="0" applyBorder="1"/>
    <xf numFmtId="4" fontId="7" fillId="0" borderId="5" xfId="0" applyNumberFormat="1" applyFont="1" applyBorder="1"/>
    <xf numFmtId="0" fontId="7" fillId="0" borderId="0" xfId="0" applyFont="1"/>
    <xf numFmtId="0" fontId="7" fillId="0" borderId="6" xfId="0" applyFont="1" applyBorder="1"/>
    <xf numFmtId="8" fontId="7" fillId="0" borderId="0" xfId="0" applyNumberFormat="1" applyFont="1"/>
    <xf numFmtId="0" fontId="5" fillId="0" borderId="2" xfId="0" applyFont="1" applyBorder="1" applyAlignment="1">
      <alignment vertical="center"/>
    </xf>
    <xf numFmtId="4" fontId="5" fillId="0" borderId="5" xfId="0" applyNumberFormat="1" applyFont="1" applyBorder="1"/>
    <xf numFmtId="0" fontId="5" fillId="2" borderId="7" xfId="0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horizontal="right" vertical="center"/>
    </xf>
    <xf numFmtId="0" fontId="7" fillId="0" borderId="4" xfId="0" applyFont="1" applyBorder="1"/>
    <xf numFmtId="4" fontId="7" fillId="0" borderId="0" xfId="0" applyNumberFormat="1" applyFont="1"/>
    <xf numFmtId="43" fontId="5" fillId="0" borderId="5" xfId="1" applyFont="1" applyBorder="1" applyProtection="1"/>
    <xf numFmtId="0" fontId="7" fillId="0" borderId="5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4D83A-F5C1-4024-9652-8A02ECED8D5D}">
  <dimension ref="A1:L51"/>
  <sheetViews>
    <sheetView showGridLines="0" tabSelected="1" zoomScale="150" zoomScaleNormal="150" workbookViewId="0">
      <selection activeCell="G43" sqref="G43"/>
    </sheetView>
  </sheetViews>
  <sheetFormatPr defaultRowHeight="13.2" x14ac:dyDescent="0.25"/>
  <cols>
    <col min="1" max="1" width="27.5546875" bestFit="1" customWidth="1"/>
    <col min="2" max="2" width="12.6640625" customWidth="1"/>
    <col min="3" max="3" width="3.77734375" customWidth="1"/>
  </cols>
  <sheetData>
    <row r="1" spans="1:12" ht="21" x14ac:dyDescent="0.25">
      <c r="A1" s="1" t="s">
        <v>0</v>
      </c>
      <c r="B1" s="1"/>
    </row>
    <row r="2" spans="1:12" ht="17.399999999999999" customHeight="1" x14ac:dyDescent="0.25">
      <c r="A2" s="2" t="s">
        <v>1</v>
      </c>
      <c r="B2" s="2"/>
      <c r="C2" s="3"/>
      <c r="D2" s="3"/>
    </row>
    <row r="3" spans="1:12" ht="13.8" x14ac:dyDescent="0.25">
      <c r="A3" s="4" t="s">
        <v>2</v>
      </c>
      <c r="B3" s="4"/>
    </row>
    <row r="4" spans="1:12" ht="10.5" customHeight="1" x14ac:dyDescent="0.25">
      <c r="A4" s="5" t="s">
        <v>3</v>
      </c>
      <c r="B4" s="6" t="s">
        <v>2</v>
      </c>
      <c r="C4" s="7"/>
    </row>
    <row r="5" spans="1:12" ht="13.35" customHeight="1" x14ac:dyDescent="0.25"/>
    <row r="6" spans="1:12" ht="13.05" customHeight="1" x14ac:dyDescent="0.25">
      <c r="A6" s="8" t="s">
        <v>4</v>
      </c>
      <c r="C6" s="9" t="s">
        <v>5</v>
      </c>
    </row>
    <row r="7" spans="1:12" ht="10.5" customHeight="1" x14ac:dyDescent="0.25">
      <c r="A7" s="10" t="s">
        <v>6</v>
      </c>
      <c r="B7" s="11">
        <v>750</v>
      </c>
      <c r="C7" s="12" t="s">
        <v>7</v>
      </c>
      <c r="D7" s="13"/>
      <c r="E7" s="13"/>
      <c r="F7" s="13"/>
      <c r="G7" s="13"/>
      <c r="H7" s="13"/>
      <c r="I7" s="13"/>
      <c r="J7" s="13"/>
      <c r="K7" s="13"/>
      <c r="L7" s="13"/>
    </row>
    <row r="8" spans="1:12" ht="10.5" customHeight="1" x14ac:dyDescent="0.25">
      <c r="A8" s="10" t="s">
        <v>8</v>
      </c>
      <c r="B8" s="14">
        <v>5000</v>
      </c>
      <c r="C8" s="15" t="s">
        <v>9</v>
      </c>
    </row>
    <row r="9" spans="1:12" ht="10.5" customHeight="1" x14ac:dyDescent="0.25">
      <c r="A9" s="10" t="s">
        <v>10</v>
      </c>
      <c r="B9" s="14">
        <v>3750</v>
      </c>
      <c r="C9" s="15" t="s">
        <v>11</v>
      </c>
    </row>
    <row r="10" spans="1:12" ht="10.5" customHeight="1" x14ac:dyDescent="0.25">
      <c r="A10" s="27" t="s">
        <v>12</v>
      </c>
      <c r="B10" s="26">
        <v>5000</v>
      </c>
      <c r="C10" s="16" t="s">
        <v>13</v>
      </c>
    </row>
    <row r="11" spans="1:12" ht="10.5" customHeight="1" x14ac:dyDescent="0.25">
      <c r="A11" s="27" t="s">
        <v>14</v>
      </c>
      <c r="B11" s="14">
        <v>69000</v>
      </c>
      <c r="C11" s="15" t="s">
        <v>15</v>
      </c>
    </row>
    <row r="12" spans="1:12" ht="10.5" customHeight="1" x14ac:dyDescent="0.25">
      <c r="A12" s="10" t="s">
        <v>16</v>
      </c>
      <c r="B12" s="14">
        <v>100</v>
      </c>
      <c r="C12" s="15"/>
    </row>
    <row r="13" spans="1:12" ht="10.5" customHeight="1" x14ac:dyDescent="0.25">
      <c r="A13" s="10" t="s">
        <v>17</v>
      </c>
      <c r="B13" s="14">
        <v>4000</v>
      </c>
      <c r="C13" s="15" t="s">
        <v>18</v>
      </c>
    </row>
    <row r="14" spans="1:12" ht="10.5" customHeight="1" x14ac:dyDescent="0.25">
      <c r="A14" s="10" t="s">
        <v>19</v>
      </c>
      <c r="B14" s="14">
        <v>2600</v>
      </c>
      <c r="C14" s="15" t="s">
        <v>20</v>
      </c>
    </row>
    <row r="15" spans="1:12" ht="10.5" customHeight="1" x14ac:dyDescent="0.25">
      <c r="A15" s="10" t="s">
        <v>21</v>
      </c>
      <c r="B15" s="14">
        <v>0</v>
      </c>
      <c r="C15" s="15" t="s">
        <v>22</v>
      </c>
    </row>
    <row r="16" spans="1:12" ht="10.5" customHeight="1" x14ac:dyDescent="0.25">
      <c r="A16" s="10" t="s">
        <v>23</v>
      </c>
      <c r="B16" s="14">
        <v>15000</v>
      </c>
      <c r="C16" s="15" t="s">
        <v>24</v>
      </c>
    </row>
    <row r="17" spans="1:12" ht="10.5" customHeight="1" x14ac:dyDescent="0.25">
      <c r="A17" s="10" t="s">
        <v>25</v>
      </c>
      <c r="B17" s="14">
        <v>1250</v>
      </c>
      <c r="C17" s="17" t="s">
        <v>26</v>
      </c>
    </row>
    <row r="18" spans="1:12" ht="10.5" customHeight="1" x14ac:dyDescent="0.25">
      <c r="A18" s="10" t="s">
        <v>27</v>
      </c>
      <c r="B18" s="14">
        <v>1500</v>
      </c>
      <c r="C18" s="15"/>
    </row>
    <row r="19" spans="1:12" ht="10.5" customHeight="1" x14ac:dyDescent="0.25">
      <c r="A19" s="10" t="s">
        <v>28</v>
      </c>
      <c r="B19" s="14">
        <v>200</v>
      </c>
      <c r="C19" s="15"/>
    </row>
    <row r="20" spans="1:12" ht="10.5" customHeight="1" x14ac:dyDescent="0.25">
      <c r="A20" s="10" t="s">
        <v>29</v>
      </c>
      <c r="B20" s="14">
        <v>739.37</v>
      </c>
      <c r="C20" s="15"/>
    </row>
    <row r="21" spans="1:12" ht="10.5" customHeight="1" x14ac:dyDescent="0.25">
      <c r="A21" s="10" t="s">
        <v>30</v>
      </c>
      <c r="B21" s="14">
        <v>40000</v>
      </c>
      <c r="C21" s="15" t="s">
        <v>31</v>
      </c>
    </row>
    <row r="22" spans="1:12" ht="10.5" customHeight="1" x14ac:dyDescent="0.25">
      <c r="A22" s="18" t="s">
        <v>32</v>
      </c>
      <c r="B22" s="19">
        <f>SUM(B7:B21)</f>
        <v>148889.37</v>
      </c>
      <c r="C22" s="15"/>
    </row>
    <row r="23" spans="1:12" ht="13.35" customHeight="1" x14ac:dyDescent="0.25">
      <c r="B23" s="14"/>
      <c r="C23" s="15"/>
    </row>
    <row r="24" spans="1:12" ht="10.5" customHeight="1" x14ac:dyDescent="0.25">
      <c r="A24" s="20" t="s">
        <v>33</v>
      </c>
      <c r="B24" s="21">
        <f>(B22 - 0)</f>
        <v>148889.37</v>
      </c>
      <c r="C24" s="16"/>
    </row>
    <row r="25" spans="1:12" ht="13.35" customHeight="1" x14ac:dyDescent="0.25"/>
    <row r="26" spans="1:12" ht="13.05" customHeight="1" x14ac:dyDescent="0.25">
      <c r="A26" s="8" t="s">
        <v>34</v>
      </c>
      <c r="C26" s="9" t="s">
        <v>5</v>
      </c>
    </row>
    <row r="27" spans="1:12" ht="10.5" customHeight="1" x14ac:dyDescent="0.25">
      <c r="A27" s="10" t="s">
        <v>35</v>
      </c>
      <c r="B27" s="11">
        <v>1000</v>
      </c>
      <c r="C27" s="22" t="s">
        <v>36</v>
      </c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0.5" customHeight="1" x14ac:dyDescent="0.25">
      <c r="A28" s="10" t="s">
        <v>37</v>
      </c>
      <c r="B28" s="14">
        <v>9500</v>
      </c>
      <c r="C28" s="15"/>
    </row>
    <row r="29" spans="1:12" ht="10.5" customHeight="1" x14ac:dyDescent="0.25">
      <c r="A29" s="10" t="s">
        <v>38</v>
      </c>
      <c r="B29" s="14">
        <v>29034.04</v>
      </c>
      <c r="C29" s="15" t="s">
        <v>39</v>
      </c>
    </row>
    <row r="30" spans="1:12" ht="10.5" customHeight="1" x14ac:dyDescent="0.25">
      <c r="A30" s="10" t="s">
        <v>40</v>
      </c>
      <c r="B30" s="14">
        <v>2260</v>
      </c>
      <c r="C30" s="15" t="s">
        <v>41</v>
      </c>
    </row>
    <row r="31" spans="1:12" ht="10.5" customHeight="1" x14ac:dyDescent="0.25">
      <c r="A31" s="10" t="s">
        <v>42</v>
      </c>
      <c r="B31" s="14">
        <v>140</v>
      </c>
      <c r="C31" s="15" t="s">
        <v>43</v>
      </c>
    </row>
    <row r="32" spans="1:12" ht="10.5" customHeight="1" x14ac:dyDescent="0.25">
      <c r="A32" s="10" t="s">
        <v>44</v>
      </c>
      <c r="B32" s="14">
        <v>698</v>
      </c>
      <c r="C32" s="15"/>
    </row>
    <row r="33" spans="1:5" ht="10.5" customHeight="1" x14ac:dyDescent="0.25">
      <c r="A33" s="10" t="s">
        <v>45</v>
      </c>
      <c r="B33" s="14">
        <v>180.46</v>
      </c>
      <c r="C33" s="15" t="s">
        <v>46</v>
      </c>
    </row>
    <row r="34" spans="1:5" ht="10.5" customHeight="1" x14ac:dyDescent="0.25">
      <c r="A34" s="10" t="s">
        <v>47</v>
      </c>
      <c r="B34" s="14">
        <v>530</v>
      </c>
      <c r="C34" s="15" t="s">
        <v>48</v>
      </c>
    </row>
    <row r="35" spans="1:5" ht="10.5" customHeight="1" x14ac:dyDescent="0.25">
      <c r="A35" s="10" t="s">
        <v>49</v>
      </c>
      <c r="B35" s="14">
        <v>30</v>
      </c>
      <c r="C35" s="15"/>
    </row>
    <row r="36" spans="1:5" ht="10.5" customHeight="1" x14ac:dyDescent="0.25">
      <c r="A36" s="10" t="s">
        <v>50</v>
      </c>
      <c r="B36" s="14">
        <v>52000</v>
      </c>
      <c r="C36" s="15" t="s">
        <v>51</v>
      </c>
    </row>
    <row r="37" spans="1:5" ht="10.5" customHeight="1" x14ac:dyDescent="0.25">
      <c r="A37" s="10" t="s">
        <v>52</v>
      </c>
      <c r="B37" s="14">
        <v>0</v>
      </c>
      <c r="C37" s="15" t="s">
        <v>53</v>
      </c>
    </row>
    <row r="38" spans="1:5" ht="10.5" customHeight="1" x14ac:dyDescent="0.25">
      <c r="A38" s="10" t="s">
        <v>54</v>
      </c>
      <c r="B38" s="14">
        <v>10000</v>
      </c>
      <c r="C38" s="15" t="s">
        <v>55</v>
      </c>
    </row>
    <row r="39" spans="1:5" ht="10.5" customHeight="1" x14ac:dyDescent="0.25">
      <c r="A39" s="10" t="s">
        <v>56</v>
      </c>
      <c r="B39" s="14">
        <v>100</v>
      </c>
      <c r="C39" s="15"/>
    </row>
    <row r="40" spans="1:5" ht="10.5" customHeight="1" x14ac:dyDescent="0.25">
      <c r="A40" s="10" t="s">
        <v>57</v>
      </c>
      <c r="B40" s="14">
        <v>482.54</v>
      </c>
      <c r="C40" s="15" t="s">
        <v>58</v>
      </c>
    </row>
    <row r="41" spans="1:5" ht="10.5" customHeight="1" x14ac:dyDescent="0.25">
      <c r="A41" s="10" t="s">
        <v>59</v>
      </c>
      <c r="B41" s="14">
        <v>817.09</v>
      </c>
      <c r="C41" s="15" t="s">
        <v>60</v>
      </c>
    </row>
    <row r="42" spans="1:5" ht="10.5" customHeight="1" x14ac:dyDescent="0.25">
      <c r="A42" s="10" t="s">
        <v>61</v>
      </c>
      <c r="B42" s="14">
        <v>1200</v>
      </c>
      <c r="C42" s="15" t="s">
        <v>62</v>
      </c>
      <c r="E42" s="23"/>
    </row>
    <row r="43" spans="1:5" ht="10.5" customHeight="1" x14ac:dyDescent="0.25">
      <c r="A43" s="10" t="s">
        <v>63</v>
      </c>
      <c r="B43" s="14">
        <v>50</v>
      </c>
      <c r="C43" s="15"/>
      <c r="E43" s="23"/>
    </row>
    <row r="44" spans="1:5" ht="10.199999999999999" customHeight="1" x14ac:dyDescent="0.25">
      <c r="A44" s="10" t="s">
        <v>64</v>
      </c>
      <c r="B44" s="14">
        <v>20</v>
      </c>
      <c r="C44" s="15"/>
      <c r="E44" s="23"/>
    </row>
    <row r="45" spans="1:5" ht="10.199999999999999" customHeight="1" x14ac:dyDescent="0.25">
      <c r="A45" s="10" t="s">
        <v>65</v>
      </c>
      <c r="B45" s="14">
        <v>25</v>
      </c>
      <c r="C45" s="15" t="s">
        <v>66</v>
      </c>
      <c r="E45" s="23"/>
    </row>
    <row r="46" spans="1:5" ht="10.199999999999999" customHeight="1" x14ac:dyDescent="0.25">
      <c r="A46" s="10" t="s">
        <v>67</v>
      </c>
      <c r="B46" s="14">
        <v>0</v>
      </c>
      <c r="C46" s="15"/>
      <c r="E46" s="23"/>
    </row>
    <row r="47" spans="1:5" ht="10.5" customHeight="1" x14ac:dyDescent="0.25">
      <c r="A47" s="18" t="s">
        <v>68</v>
      </c>
      <c r="B47" s="24">
        <f>SUM(B27:B46)</f>
        <v>108067.12999999999</v>
      </c>
      <c r="C47" s="15"/>
    </row>
    <row r="48" spans="1:5" ht="13.35" customHeight="1" x14ac:dyDescent="0.25">
      <c r="B48" s="25"/>
      <c r="C48" s="15"/>
    </row>
    <row r="49" spans="1:2" ht="10.5" customHeight="1" x14ac:dyDescent="0.25">
      <c r="A49" s="20" t="s">
        <v>69</v>
      </c>
      <c r="B49" s="21">
        <f>(B24 - B47)</f>
        <v>40822.240000000005</v>
      </c>
    </row>
    <row r="50" spans="1:2" ht="13.35" customHeight="1" x14ac:dyDescent="0.25"/>
    <row r="51" spans="1:2" ht="10.5" customHeight="1" x14ac:dyDescent="0.25">
      <c r="A51" s="20" t="s">
        <v>70</v>
      </c>
      <c r="B51" s="21">
        <f>(B49 + 0)</f>
        <v>40822.240000000005</v>
      </c>
    </row>
  </sheetData>
  <mergeCells count="3">
    <mergeCell ref="A1:B1"/>
    <mergeCell ref="A2:B2"/>
    <mergeCell ref="A3:B3"/>
  </mergeCells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Kurth, Natasha D</dc:creator>
  <cp:lastModifiedBy>Kurth, Natasha D</cp:lastModifiedBy>
  <dcterms:created xsi:type="dcterms:W3CDTF">2020-12-17T20:46:45Z</dcterms:created>
  <dcterms:modified xsi:type="dcterms:W3CDTF">2020-12-17T20:51:39Z</dcterms:modified>
</cp:coreProperties>
</file>