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0" yWindow="460" windowWidth="20220" windowHeight="14460" activeTab="2"/>
  </bookViews>
  <sheets>
    <sheet name="YearlyBudget" sheetId="1" r:id="rId1"/>
    <sheet name="MonthlyBudget" sheetId="2" r:id="rId2"/>
    <sheet name="MonthlyActuals" sheetId="3" r:id="rId3"/>
  </sheets>
  <definedNames>
    <definedName name="Months" localSheetId="2">'MonthlyActuals'!$B$7:$M$7</definedName>
    <definedName name="Months">'MonthlyBudget'!$B$7:$M$7</definedName>
  </definedNames>
  <calcPr fullCalcOnLoad="1"/>
</workbook>
</file>

<file path=xl/sharedStrings.xml><?xml version="1.0" encoding="utf-8"?>
<sst xmlns="http://schemas.openxmlformats.org/spreadsheetml/2006/main" count="102" uniqueCount="45">
  <si>
    <t>REVENUE</t>
  </si>
  <si>
    <t>Full Year</t>
  </si>
  <si>
    <t xml:space="preserve"> Total Operating Revenue</t>
  </si>
  <si>
    <t xml:space="preserve"> Total Non-Operating Revenue</t>
  </si>
  <si>
    <t>Total Revenue</t>
  </si>
  <si>
    <t>EXPENSES</t>
  </si>
  <si>
    <t xml:space="preserve">   Rent</t>
  </si>
  <si>
    <t xml:space="preserve">   Utilities</t>
  </si>
  <si>
    <t xml:space="preserve">   Insurance</t>
  </si>
  <si>
    <t xml:space="preserve">   Office supplies</t>
  </si>
  <si>
    <t>Total Expenses</t>
  </si>
  <si>
    <t>Brought to you by Capterra</t>
  </si>
  <si>
    <t>www.capterra.com</t>
  </si>
  <si>
    <t xml:space="preserve">   Percent of Total Year [8.3333% Default]</t>
  </si>
  <si>
    <t>Profit</t>
  </si>
  <si>
    <t>Radio Free Nashville</t>
  </si>
  <si>
    <t>Individual Donations</t>
  </si>
  <si>
    <t>Events</t>
  </si>
  <si>
    <t>Sale of Goods</t>
  </si>
  <si>
    <t>Community Shares</t>
  </si>
  <si>
    <t>Other</t>
  </si>
  <si>
    <t xml:space="preserve">   Licenses and Permits</t>
  </si>
  <si>
    <t xml:space="preserve">   Equipment</t>
  </si>
  <si>
    <t xml:space="preserve">   Telephone</t>
  </si>
  <si>
    <t xml:space="preserve">   Postage/Shipping</t>
  </si>
  <si>
    <t xml:space="preserve">   Equipment Repair</t>
  </si>
  <si>
    <t xml:space="preserve">   Website/Streaming</t>
  </si>
  <si>
    <t xml:space="preserve">   Conferences/Meetings</t>
  </si>
  <si>
    <t xml:space="preserve">   Events</t>
  </si>
  <si>
    <t xml:space="preserve">   Product</t>
  </si>
  <si>
    <t xml:space="preserve">   Texting System</t>
  </si>
  <si>
    <t xml:space="preserve">   Dues and Fees</t>
  </si>
  <si>
    <t xml:space="preserve">   Miscellaneous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</si>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</sst>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rgb="FF000000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26"/>
      <color indexed="8"/>
      <name val="Calibri"/>
      <family val="2"/>
    </font>
    <font>
      <b/>
      <sz val="16"/>
      <color indexed="9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9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26"/>
      <color rgb="FF000000"/>
      <name val="Calibri"/>
      <family val="2"/>
    </font>
    <font>
      <b/>
      <sz val="16"/>
      <color rgb="FFFFFFFF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sz val="8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u val="single"/>
      <sz val="10"/>
      <color rgb="FF0000FF"/>
      <name val="Calibri"/>
      <family val="2"/>
    </font>
    <font>
      <sz val="9"/>
      <color rgb="FF000000"/>
      <name val="Calibri"/>
      <family val="2"/>
    </font>
    <font>
      <sz val="9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27CC0"/>
        <bgColor indexed="64"/>
      </patternFill>
    </fill>
    <fill>
      <patternFill patternType="solid">
        <fgColor rgb="FFE7F1F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44" fontId="0" fillId="33" borderId="0" xfId="0" applyNumberFormat="1" applyFont="1" applyFill="1" applyBorder="1" applyAlignment="1">
      <alignment/>
    </xf>
    <xf numFmtId="44" fontId="0" fillId="33" borderId="10" xfId="0" applyNumberFormat="1" applyFont="1" applyFill="1" applyBorder="1" applyAlignment="1">
      <alignment/>
    </xf>
    <xf numFmtId="0" fontId="53" fillId="33" borderId="0" xfId="0" applyFont="1" applyFill="1" applyBorder="1" applyAlignment="1">
      <alignment/>
    </xf>
    <xf numFmtId="44" fontId="53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10" fontId="59" fillId="33" borderId="0" xfId="0" applyNumberFormat="1" applyFont="1" applyFill="1" applyBorder="1" applyAlignment="1">
      <alignment/>
    </xf>
    <xf numFmtId="10" fontId="0" fillId="33" borderId="0" xfId="0" applyNumberFormat="1" applyFont="1" applyFill="1" applyBorder="1" applyAlignment="1">
      <alignment/>
    </xf>
    <xf numFmtId="0" fontId="56" fillId="35" borderId="0" xfId="0" applyFont="1" applyFill="1" applyBorder="1" applyAlignment="1">
      <alignment/>
    </xf>
    <xf numFmtId="0" fontId="0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58</xdr:row>
      <xdr:rowOff>9525</xdr:rowOff>
    </xdr:from>
    <xdr:to>
      <xdr:col>12</xdr:col>
      <xdr:colOff>895350</xdr:colOff>
      <xdr:row>60</xdr:row>
      <xdr:rowOff>104775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1658600"/>
          <a:ext cx="1362075" cy="495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438150</xdr:colOff>
      <xdr:row>58</xdr:row>
      <xdr:rowOff>38100</xdr:rowOff>
    </xdr:from>
    <xdr:to>
      <xdr:col>12</xdr:col>
      <xdr:colOff>885825</xdr:colOff>
      <xdr:row>60</xdr:row>
      <xdr:rowOff>123825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11687175"/>
          <a:ext cx="1362075" cy="4857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pterra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pterra.com/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apterra.com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D10" sqref="D10"/>
    </sheetView>
  </sheetViews>
  <sheetFormatPr defaultColWidth="14.57421875" defaultRowHeight="15" customHeight="1"/>
  <cols>
    <col min="1" max="1" width="8.7109375" style="0" customWidth="1"/>
    <col min="2" max="2" width="35.140625" style="0" customWidth="1"/>
    <col min="3" max="3" width="19.7109375" style="0" customWidth="1"/>
    <col min="4" max="26" width="8.7109375" style="0" customWidth="1"/>
    <col min="27" max="16384" width="14.421875" style="0" customWidth="1"/>
  </cols>
  <sheetData>
    <row r="1" spans="1:6" ht="33.75">
      <c r="A1" s="1"/>
      <c r="B1" s="2" t="s">
        <v>15</v>
      </c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21">
      <c r="A3" s="3"/>
      <c r="B3" s="4" t="s">
        <v>0</v>
      </c>
      <c r="C3" s="4" t="s">
        <v>1</v>
      </c>
      <c r="D3" s="5"/>
      <c r="E3" s="5"/>
      <c r="F3" s="5"/>
    </row>
    <row r="4" spans="1:6" ht="15">
      <c r="A4" s="1"/>
      <c r="B4" s="1" t="s">
        <v>16</v>
      </c>
      <c r="C4" s="6">
        <v>10000</v>
      </c>
      <c r="D4" s="1"/>
      <c r="E4" s="1"/>
      <c r="F4" s="1"/>
    </row>
    <row r="5" spans="1:6" ht="15">
      <c r="A5" s="1"/>
      <c r="B5" s="1" t="s">
        <v>17</v>
      </c>
      <c r="C5" s="6">
        <v>10000</v>
      </c>
      <c r="D5" s="1"/>
      <c r="E5" s="1"/>
      <c r="F5" s="1"/>
    </row>
    <row r="6" spans="1:6" ht="15">
      <c r="A6" s="1"/>
      <c r="B6" s="1" t="s">
        <v>18</v>
      </c>
      <c r="C6" s="6">
        <v>0</v>
      </c>
      <c r="D6" s="1"/>
      <c r="E6" s="1"/>
      <c r="F6" s="1"/>
    </row>
    <row r="7" spans="1:6" ht="15">
      <c r="A7" s="1"/>
      <c r="B7" s="1" t="s">
        <v>19</v>
      </c>
      <c r="C7" s="6">
        <v>3500</v>
      </c>
      <c r="D7" s="1"/>
      <c r="E7" s="1"/>
      <c r="F7" s="1"/>
    </row>
    <row r="8" spans="1:6" ht="15">
      <c r="A8" s="1"/>
      <c r="B8" s="1" t="s">
        <v>20</v>
      </c>
      <c r="C8" s="6">
        <v>0</v>
      </c>
      <c r="D8" s="1"/>
      <c r="E8" s="1"/>
      <c r="F8" s="1"/>
    </row>
    <row r="9" spans="1:6" ht="15">
      <c r="A9" s="1"/>
      <c r="B9" s="1"/>
      <c r="C9" s="6"/>
      <c r="D9" s="1"/>
      <c r="E9" s="1"/>
      <c r="F9" s="1"/>
    </row>
    <row r="10" spans="1:6" ht="15">
      <c r="A10" s="1"/>
      <c r="B10" s="1"/>
      <c r="C10" s="6"/>
      <c r="D10" s="1"/>
      <c r="E10" s="1"/>
      <c r="F10" s="1"/>
    </row>
    <row r="11" spans="1:6" ht="15">
      <c r="A11" s="1"/>
      <c r="B11" s="1"/>
      <c r="C11" s="6"/>
      <c r="D11" s="1"/>
      <c r="E11" s="1"/>
      <c r="F11" s="1"/>
    </row>
    <row r="12" spans="1:6" ht="15">
      <c r="A12" s="1"/>
      <c r="B12" s="1"/>
      <c r="C12" s="6"/>
      <c r="D12" s="1"/>
      <c r="E12" s="1"/>
      <c r="F12" s="1"/>
    </row>
    <row r="13" spans="1:6" ht="15">
      <c r="A13" s="1"/>
      <c r="B13" s="1"/>
      <c r="C13" s="7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8.75">
      <c r="A15" s="1"/>
      <c r="B15" s="8" t="s">
        <v>2</v>
      </c>
      <c r="C15" s="9">
        <f>SUM(C$4:C$13)</f>
        <v>23500</v>
      </c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6"/>
      <c r="D17" s="1"/>
      <c r="E17" s="1"/>
      <c r="F17" s="1"/>
    </row>
    <row r="18" spans="1:6" ht="15">
      <c r="A18" s="1"/>
      <c r="B18" s="1"/>
      <c r="C18" s="6"/>
      <c r="D18" s="1"/>
      <c r="E18" s="1"/>
      <c r="F18" s="1"/>
    </row>
    <row r="19" spans="1:6" ht="15">
      <c r="A19" s="1"/>
      <c r="B19" s="1"/>
      <c r="C19" s="6"/>
      <c r="D19" s="1"/>
      <c r="E19" s="1"/>
      <c r="F19" s="1"/>
    </row>
    <row r="20" spans="1:6" ht="15">
      <c r="A20" s="1"/>
      <c r="B20" s="1"/>
      <c r="C20" s="6"/>
      <c r="D20" s="1"/>
      <c r="E20" s="1"/>
      <c r="F20" s="1"/>
    </row>
    <row r="21" spans="1:6" ht="15.75" customHeight="1">
      <c r="A21" s="1"/>
      <c r="B21" s="1"/>
      <c r="C21" s="7"/>
      <c r="D21" s="1"/>
      <c r="E21" s="1"/>
      <c r="F21" s="1"/>
    </row>
    <row r="22" spans="1:6" ht="15.75" customHeight="1">
      <c r="A22" s="1"/>
      <c r="B22" s="1"/>
      <c r="C22" s="1"/>
      <c r="D22" s="1"/>
      <c r="E22" s="1"/>
      <c r="F22" s="1"/>
    </row>
    <row r="23" spans="1:6" ht="15.75" customHeight="1">
      <c r="A23" s="1"/>
      <c r="B23" s="8" t="s">
        <v>3</v>
      </c>
      <c r="C23" s="9">
        <f>SUM(C$17:C$21)</f>
        <v>0</v>
      </c>
      <c r="D23" s="1"/>
      <c r="E23" s="1"/>
      <c r="F23" s="1"/>
    </row>
    <row r="24" spans="1:6" ht="15.75" customHeight="1">
      <c r="A24" s="1"/>
      <c r="B24" s="1"/>
      <c r="C24" s="1"/>
      <c r="D24" s="1"/>
      <c r="E24" s="1"/>
      <c r="F24" s="1"/>
    </row>
    <row r="25" spans="1:6" ht="15.75" customHeight="1">
      <c r="A25" s="1"/>
      <c r="B25" s="8" t="s">
        <v>4</v>
      </c>
      <c r="C25" s="9">
        <f>SUM(C$15,C$23)</f>
        <v>23500</v>
      </c>
      <c r="D25" s="1"/>
      <c r="E25" s="1"/>
      <c r="F25" s="1"/>
    </row>
    <row r="26" spans="1:6" ht="15.75" customHeight="1">
      <c r="A26" s="1"/>
      <c r="B26" s="1"/>
      <c r="C26" s="1"/>
      <c r="D26" s="1"/>
      <c r="E26" s="1"/>
      <c r="F26" s="1"/>
    </row>
    <row r="27" spans="1:6" ht="15.75" customHeight="1">
      <c r="A27" s="1"/>
      <c r="B27" s="1"/>
      <c r="C27" s="1"/>
      <c r="D27" s="1"/>
      <c r="E27" s="1"/>
      <c r="F27" s="1"/>
    </row>
    <row r="28" spans="1:6" ht="15.75" customHeight="1">
      <c r="A28" s="1"/>
      <c r="B28" s="1"/>
      <c r="C28" s="1"/>
      <c r="D28" s="1"/>
      <c r="E28" s="1"/>
      <c r="F28" s="1"/>
    </row>
    <row r="29" spans="1:6" ht="15.75" customHeight="1">
      <c r="A29" s="3"/>
      <c r="B29" s="4" t="s">
        <v>5</v>
      </c>
      <c r="C29" s="4" t="s">
        <v>1</v>
      </c>
      <c r="D29" s="5"/>
      <c r="E29" s="5"/>
      <c r="F29" s="5"/>
    </row>
    <row r="30" spans="1:6" ht="15.75" customHeight="1">
      <c r="A30" s="1"/>
      <c r="B30" s="1" t="s">
        <v>31</v>
      </c>
      <c r="C30" s="6">
        <v>100</v>
      </c>
      <c r="D30" s="1"/>
      <c r="E30" s="1"/>
      <c r="F30" s="1"/>
    </row>
    <row r="31" spans="1:6" ht="15.75" customHeight="1">
      <c r="A31" s="1"/>
      <c r="B31" s="1" t="s">
        <v>6</v>
      </c>
      <c r="C31" s="6">
        <v>5000</v>
      </c>
      <c r="D31" s="1"/>
      <c r="E31" s="1"/>
      <c r="F31" s="1"/>
    </row>
    <row r="32" spans="1:6" ht="15.75" customHeight="1">
      <c r="A32" s="1"/>
      <c r="B32" s="1" t="s">
        <v>7</v>
      </c>
      <c r="C32" s="6">
        <v>2000</v>
      </c>
      <c r="D32" s="1"/>
      <c r="E32" s="1"/>
      <c r="F32" s="1"/>
    </row>
    <row r="33" spans="1:6" ht="15.75" customHeight="1">
      <c r="A33" s="1"/>
      <c r="B33" s="1" t="s">
        <v>8</v>
      </c>
      <c r="C33" s="6">
        <v>4500</v>
      </c>
      <c r="D33" s="1"/>
      <c r="E33" s="1"/>
      <c r="F33" s="1"/>
    </row>
    <row r="34" spans="1:6" ht="15.75" customHeight="1">
      <c r="A34" s="1"/>
      <c r="B34" s="1" t="s">
        <v>9</v>
      </c>
      <c r="C34" s="6">
        <v>750</v>
      </c>
      <c r="D34" s="1"/>
      <c r="E34" s="1"/>
      <c r="F34" s="1"/>
    </row>
    <row r="35" spans="1:6" ht="15.75" customHeight="1">
      <c r="A35" s="1"/>
      <c r="B35" s="1" t="s">
        <v>21</v>
      </c>
      <c r="C35" s="6">
        <v>2000</v>
      </c>
      <c r="D35" s="1"/>
      <c r="E35" s="1"/>
      <c r="F35" s="1"/>
    </row>
    <row r="36" spans="1:6" ht="15.75" customHeight="1">
      <c r="A36" s="1"/>
      <c r="B36" s="1" t="s">
        <v>22</v>
      </c>
      <c r="C36" s="6">
        <v>3000</v>
      </c>
      <c r="D36" s="1"/>
      <c r="E36" s="1"/>
      <c r="F36" s="1"/>
    </row>
    <row r="37" spans="1:6" ht="15.75" customHeight="1">
      <c r="A37" s="1"/>
      <c r="B37" s="1" t="s">
        <v>23</v>
      </c>
      <c r="C37" s="6">
        <v>250</v>
      </c>
      <c r="D37" s="1"/>
      <c r="E37" s="1"/>
      <c r="F37" s="1"/>
    </row>
    <row r="38" spans="1:6" ht="15.75" customHeight="1">
      <c r="A38" s="1"/>
      <c r="B38" s="1" t="s">
        <v>24</v>
      </c>
      <c r="C38" s="6">
        <v>250</v>
      </c>
      <c r="D38" s="1"/>
      <c r="E38" s="1"/>
      <c r="F38" s="1"/>
    </row>
    <row r="39" spans="1:6" ht="15.75" customHeight="1">
      <c r="A39" s="1"/>
      <c r="B39" s="1" t="s">
        <v>25</v>
      </c>
      <c r="C39" s="6">
        <v>2000</v>
      </c>
      <c r="D39" s="1"/>
      <c r="E39" s="1"/>
      <c r="F39" s="1"/>
    </row>
    <row r="40" spans="1:6" ht="15.75" customHeight="1">
      <c r="A40" s="1"/>
      <c r="B40" s="1" t="s">
        <v>26</v>
      </c>
      <c r="C40" s="6">
        <v>100</v>
      </c>
      <c r="D40" s="1"/>
      <c r="E40" s="1"/>
      <c r="F40" s="1"/>
    </row>
    <row r="41" spans="1:6" ht="15.75" customHeight="1">
      <c r="A41" s="1"/>
      <c r="B41" s="1" t="s">
        <v>27</v>
      </c>
      <c r="C41" s="6">
        <v>250</v>
      </c>
      <c r="D41" s="1"/>
      <c r="E41" s="1"/>
      <c r="F41" s="1"/>
    </row>
    <row r="42" spans="1:6" ht="15.75" customHeight="1">
      <c r="A42" s="1"/>
      <c r="B42" s="1" t="s">
        <v>30</v>
      </c>
      <c r="C42" s="6">
        <v>250</v>
      </c>
      <c r="D42" s="1"/>
      <c r="E42" s="1"/>
      <c r="F42" s="1"/>
    </row>
    <row r="43" spans="1:6" ht="15.75" customHeight="1">
      <c r="A43" s="1"/>
      <c r="B43" s="1" t="s">
        <v>28</v>
      </c>
      <c r="C43" s="6">
        <v>750</v>
      </c>
      <c r="D43" s="1"/>
      <c r="E43" s="1"/>
      <c r="F43" s="1"/>
    </row>
    <row r="44" spans="1:6" ht="15.75" customHeight="1">
      <c r="A44" s="1"/>
      <c r="B44" s="1" t="s">
        <v>29</v>
      </c>
      <c r="C44" s="6">
        <v>300</v>
      </c>
      <c r="D44" s="1"/>
      <c r="E44" s="1"/>
      <c r="F44" s="1"/>
    </row>
    <row r="45" spans="1:6" ht="15.75" customHeight="1">
      <c r="A45" s="1"/>
      <c r="B45" s="1" t="s">
        <v>32</v>
      </c>
      <c r="C45" s="7">
        <v>250</v>
      </c>
      <c r="D45" s="1"/>
      <c r="E45" s="1"/>
      <c r="F45" s="1"/>
    </row>
    <row r="46" spans="1:6" ht="15.75" customHeight="1">
      <c r="A46" s="1"/>
      <c r="B46" s="18"/>
      <c r="D46" s="1"/>
      <c r="E46" s="1"/>
      <c r="F46" s="1"/>
    </row>
    <row r="47" spans="1:6" ht="15.75" customHeight="1">
      <c r="A47" s="1"/>
      <c r="B47" s="1"/>
      <c r="C47" s="1"/>
      <c r="D47" s="1"/>
      <c r="E47" s="1"/>
      <c r="F47" s="1"/>
    </row>
    <row r="48" spans="1:6" ht="15.75" customHeight="1">
      <c r="A48" s="1"/>
      <c r="B48" s="8" t="s">
        <v>10</v>
      </c>
      <c r="C48" s="9">
        <f>SUM(C$30:C$45)</f>
        <v>21750</v>
      </c>
      <c r="D48" s="1"/>
      <c r="E48" s="1"/>
      <c r="F48" s="1"/>
    </row>
    <row r="49" spans="1:6" ht="15.75" customHeight="1">
      <c r="A49" s="1"/>
      <c r="B49" s="1"/>
      <c r="C49" s="1"/>
      <c r="D49" s="1"/>
      <c r="E49" s="10" t="s">
        <v>11</v>
      </c>
      <c r="F49" s="1"/>
    </row>
    <row r="50" spans="1:6" ht="15.75" customHeight="1">
      <c r="A50" s="1"/>
      <c r="B50" s="1"/>
      <c r="C50" s="1"/>
      <c r="D50" s="1"/>
      <c r="E50" s="13" t="s">
        <v>12</v>
      </c>
      <c r="F50" s="1"/>
    </row>
    <row r="51" spans="1:6" ht="15.75" customHeight="1">
      <c r="A51" s="1"/>
      <c r="B51" s="8" t="s">
        <v>14</v>
      </c>
      <c r="C51" s="9">
        <f>$C$25-$C$48</f>
        <v>1750</v>
      </c>
      <c r="D51" s="1"/>
      <c r="E51" s="1"/>
      <c r="F51" s="1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hyperlinks>
    <hyperlink ref="E50" r:id="rId1" display="www.capterra.com"/>
  </hyperlinks>
  <printOptions/>
  <pageMargins left="0.7" right="0.7" top="0.75" bottom="0.75" header="0" footer="0"/>
  <pageSetup horizontalDpi="600" verticalDpi="600" orientation="portrait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40">
      <selection activeCell="B33" sqref="B33:M33"/>
    </sheetView>
  </sheetViews>
  <sheetFormatPr defaultColWidth="14.57421875" defaultRowHeight="15" customHeight="1"/>
  <cols>
    <col min="1" max="1" width="35.140625" style="0" customWidth="1"/>
    <col min="2" max="13" width="13.7109375" style="0" customWidth="1"/>
    <col min="14" max="26" width="8.7109375" style="0" customWidth="1"/>
    <col min="27" max="16384" width="14.421875" style="0" customWidth="1"/>
  </cols>
  <sheetData>
    <row r="1" spans="1:14" ht="33.75">
      <c r="A1" s="2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1">
        <f>IF(AND(SUM($B$5:$M$5)&gt;0.99,SUM($B$5:$M$5)&lt;1.01),"","Total Year must equal 100%")</f>
      </c>
      <c r="N4" s="1"/>
    </row>
    <row r="5" spans="1:14" ht="15">
      <c r="A5" s="14" t="s">
        <v>13</v>
      </c>
      <c r="B5" s="15">
        <v>0.0833333333</v>
      </c>
      <c r="C5" s="15">
        <v>0.0833333333</v>
      </c>
      <c r="D5" s="15">
        <v>0.0833333333</v>
      </c>
      <c r="E5" s="15">
        <v>0.0833333333</v>
      </c>
      <c r="F5" s="15">
        <v>0.0833333333</v>
      </c>
      <c r="G5" s="15">
        <v>0.0833333333</v>
      </c>
      <c r="H5" s="15">
        <v>0.0833333333</v>
      </c>
      <c r="I5" s="15">
        <v>0.0833333333</v>
      </c>
      <c r="J5" s="15">
        <v>0.0833333333</v>
      </c>
      <c r="K5" s="15">
        <v>0.0833333333</v>
      </c>
      <c r="L5" s="15">
        <v>0.0833333333</v>
      </c>
      <c r="M5" s="15">
        <v>0.0833333333</v>
      </c>
      <c r="N5" s="1"/>
    </row>
    <row r="6" spans="1:14" ht="15">
      <c r="A6" s="1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"/>
    </row>
    <row r="7" spans="1:14" ht="15">
      <c r="A7" s="17" t="s">
        <v>0</v>
      </c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38</v>
      </c>
      <c r="H7" s="17" t="s">
        <v>39</v>
      </c>
      <c r="I7" s="17" t="s">
        <v>40</v>
      </c>
      <c r="J7" s="17" t="s">
        <v>41</v>
      </c>
      <c r="K7" s="17" t="s">
        <v>42</v>
      </c>
      <c r="L7" s="17" t="s">
        <v>43</v>
      </c>
      <c r="M7" s="17" t="s">
        <v>44</v>
      </c>
      <c r="N7" s="1"/>
    </row>
    <row r="8" spans="1:14" ht="15">
      <c r="A8" s="1" t="str">
        <f>YearlyBudget!$B4</f>
        <v>Individual Donations</v>
      </c>
      <c r="B8" s="6">
        <f>YearlyBudget!$C4*B$5</f>
        <v>833.333333</v>
      </c>
      <c r="C8" s="6">
        <f>YearlyBudget!$C4*C$5</f>
        <v>833.333333</v>
      </c>
      <c r="D8" s="6">
        <f>YearlyBudget!$C4*D$5</f>
        <v>833.333333</v>
      </c>
      <c r="E8" s="6">
        <f>YearlyBudget!$C4*E$5</f>
        <v>833.333333</v>
      </c>
      <c r="F8" s="6">
        <f>YearlyBudget!$C4*F$5</f>
        <v>833.333333</v>
      </c>
      <c r="G8" s="6">
        <f>YearlyBudget!$C4*G$5</f>
        <v>833.333333</v>
      </c>
      <c r="H8" s="6">
        <f>YearlyBudget!$C4*H$5</f>
        <v>833.333333</v>
      </c>
      <c r="I8" s="6">
        <f>YearlyBudget!$C4*I$5</f>
        <v>833.333333</v>
      </c>
      <c r="J8" s="6">
        <f>YearlyBudget!$C4*J$5</f>
        <v>833.333333</v>
      </c>
      <c r="K8" s="6">
        <f>YearlyBudget!$C4*K$5</f>
        <v>833.333333</v>
      </c>
      <c r="L8" s="6">
        <f>YearlyBudget!$C4*L$5</f>
        <v>833.333333</v>
      </c>
      <c r="M8" s="6">
        <f>YearlyBudget!$C4*M$5</f>
        <v>833.333333</v>
      </c>
      <c r="N8" s="1"/>
    </row>
    <row r="9" spans="1:14" ht="15">
      <c r="A9" s="1" t="str">
        <f>YearlyBudget!$B5</f>
        <v>Events</v>
      </c>
      <c r="B9" s="6">
        <f>YearlyBudget!$C5*B$5</f>
        <v>833.333333</v>
      </c>
      <c r="C9" s="6">
        <f>YearlyBudget!$C5*C$5</f>
        <v>833.333333</v>
      </c>
      <c r="D9" s="6">
        <f>YearlyBudget!$C5*D$5</f>
        <v>833.333333</v>
      </c>
      <c r="E9" s="6">
        <f>YearlyBudget!$C5*E$5</f>
        <v>833.333333</v>
      </c>
      <c r="F9" s="6">
        <f>YearlyBudget!$C5*F$5</f>
        <v>833.333333</v>
      </c>
      <c r="G9" s="6">
        <f>YearlyBudget!$C5*G$5</f>
        <v>833.333333</v>
      </c>
      <c r="H9" s="6">
        <f>YearlyBudget!$C5*H$5</f>
        <v>833.333333</v>
      </c>
      <c r="I9" s="6">
        <f>YearlyBudget!$C5*I$5</f>
        <v>833.333333</v>
      </c>
      <c r="J9" s="6">
        <f>YearlyBudget!$C5*J$5</f>
        <v>833.333333</v>
      </c>
      <c r="K9" s="6">
        <f>YearlyBudget!$C5*K$5</f>
        <v>833.333333</v>
      </c>
      <c r="L9" s="6">
        <f>YearlyBudget!$C5*L$5</f>
        <v>833.333333</v>
      </c>
      <c r="M9" s="6">
        <f>YearlyBudget!$C5*M$5</f>
        <v>833.333333</v>
      </c>
      <c r="N9" s="1"/>
    </row>
    <row r="10" spans="1:14" ht="15">
      <c r="A10" s="1" t="str">
        <f>YearlyBudget!$B6</f>
        <v>Sale of Goods</v>
      </c>
      <c r="B10" s="6">
        <f>YearlyBudget!$C6*B$5</f>
        <v>0</v>
      </c>
      <c r="C10" s="6">
        <f>YearlyBudget!$C6*C$5</f>
        <v>0</v>
      </c>
      <c r="D10" s="6">
        <f>YearlyBudget!$C6*D$5</f>
        <v>0</v>
      </c>
      <c r="E10" s="6">
        <f>YearlyBudget!$C6*E$5</f>
        <v>0</v>
      </c>
      <c r="F10" s="6">
        <f>YearlyBudget!$C6*F$5</f>
        <v>0</v>
      </c>
      <c r="G10" s="6">
        <f>YearlyBudget!$C6*G$5</f>
        <v>0</v>
      </c>
      <c r="H10" s="6">
        <f>YearlyBudget!$C6*H$5</f>
        <v>0</v>
      </c>
      <c r="I10" s="6">
        <f>YearlyBudget!$C6*I$5</f>
        <v>0</v>
      </c>
      <c r="J10" s="6">
        <f>YearlyBudget!$C6*J$5</f>
        <v>0</v>
      </c>
      <c r="K10" s="6">
        <f>YearlyBudget!$C6*K$5</f>
        <v>0</v>
      </c>
      <c r="L10" s="6">
        <f>YearlyBudget!$C6*L$5</f>
        <v>0</v>
      </c>
      <c r="M10" s="6">
        <f>YearlyBudget!$C6*M$5</f>
        <v>0</v>
      </c>
      <c r="N10" s="1"/>
    </row>
    <row r="11" spans="1:14" ht="15">
      <c r="A11" s="1" t="str">
        <f>YearlyBudget!$B7</f>
        <v>Community Shares</v>
      </c>
      <c r="B11" s="6">
        <f>YearlyBudget!$C7*B$5</f>
        <v>291.66666655</v>
      </c>
      <c r="C11" s="6">
        <f>YearlyBudget!$C7*C$5</f>
        <v>291.66666655</v>
      </c>
      <c r="D11" s="6">
        <f>YearlyBudget!$C7*D$5</f>
        <v>291.66666655</v>
      </c>
      <c r="E11" s="6">
        <f>YearlyBudget!$C7*E$5</f>
        <v>291.66666655</v>
      </c>
      <c r="F11" s="6">
        <f>YearlyBudget!$C7*F$5</f>
        <v>291.66666655</v>
      </c>
      <c r="G11" s="6">
        <f>YearlyBudget!$C7*G$5</f>
        <v>291.66666655</v>
      </c>
      <c r="H11" s="6">
        <f>YearlyBudget!$C7*H$5</f>
        <v>291.66666655</v>
      </c>
      <c r="I11" s="6">
        <f>YearlyBudget!$C7*I$5</f>
        <v>291.66666655</v>
      </c>
      <c r="J11" s="6">
        <f>YearlyBudget!$C7*J$5</f>
        <v>291.66666655</v>
      </c>
      <c r="K11" s="6">
        <f>YearlyBudget!$C7*K$5</f>
        <v>291.66666655</v>
      </c>
      <c r="L11" s="6">
        <f>YearlyBudget!$C7*L$5</f>
        <v>291.66666655</v>
      </c>
      <c r="M11" s="6">
        <f>YearlyBudget!$C7*M$5</f>
        <v>291.66666655</v>
      </c>
      <c r="N11" s="1"/>
    </row>
    <row r="12" spans="1:14" ht="15">
      <c r="A12" s="1" t="str">
        <f>YearlyBudget!$B8</f>
        <v>Other</v>
      </c>
      <c r="B12" s="6">
        <f>YearlyBudget!$C8*B$5</f>
        <v>0</v>
      </c>
      <c r="C12" s="6">
        <f>YearlyBudget!$C8*C$5</f>
        <v>0</v>
      </c>
      <c r="D12" s="6">
        <f>YearlyBudget!$C8*D$5</f>
        <v>0</v>
      </c>
      <c r="E12" s="6">
        <f>YearlyBudget!$C8*E$5</f>
        <v>0</v>
      </c>
      <c r="F12" s="6">
        <f>YearlyBudget!$C8*F$5</f>
        <v>0</v>
      </c>
      <c r="G12" s="6">
        <f>YearlyBudget!$C8*G$5</f>
        <v>0</v>
      </c>
      <c r="H12" s="6">
        <f>YearlyBudget!$C8*H$5</f>
        <v>0</v>
      </c>
      <c r="I12" s="6">
        <f>YearlyBudget!$C8*I$5</f>
        <v>0</v>
      </c>
      <c r="J12" s="6">
        <f>YearlyBudget!$C8*J$5</f>
        <v>0</v>
      </c>
      <c r="K12" s="6">
        <f>YearlyBudget!$C8*K$5</f>
        <v>0</v>
      </c>
      <c r="L12" s="6">
        <f>YearlyBudget!$C8*L$5</f>
        <v>0</v>
      </c>
      <c r="M12" s="6">
        <f>YearlyBudget!$C8*M$5</f>
        <v>0</v>
      </c>
      <c r="N12" s="1"/>
    </row>
    <row r="13" spans="1:14" ht="15">
      <c r="A13" s="1">
        <f>YearlyBudget!$B9</f>
        <v>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1"/>
    </row>
    <row r="14" spans="1:14" ht="15">
      <c r="A14" s="1">
        <f>YearlyBudget!$B10</f>
        <v>0</v>
      </c>
      <c r="B14" s="6">
        <f>YearlyBudget!$C10*B$5</f>
        <v>0</v>
      </c>
      <c r="C14" s="6">
        <f>YearlyBudget!$C10*C$5</f>
        <v>0</v>
      </c>
      <c r="D14" s="6">
        <f>YearlyBudget!$C10*D$5</f>
        <v>0</v>
      </c>
      <c r="E14" s="6">
        <f>YearlyBudget!$C10*E$5</f>
        <v>0</v>
      </c>
      <c r="F14" s="6">
        <f>YearlyBudget!$C10*F$5</f>
        <v>0</v>
      </c>
      <c r="G14" s="6">
        <f>YearlyBudget!$C10*G$5</f>
        <v>0</v>
      </c>
      <c r="H14" s="6">
        <f>YearlyBudget!$C10*H$5</f>
        <v>0</v>
      </c>
      <c r="I14" s="6">
        <f>YearlyBudget!$C10*I$5</f>
        <v>0</v>
      </c>
      <c r="J14" s="6">
        <f>YearlyBudget!$C10*J$5</f>
        <v>0</v>
      </c>
      <c r="K14" s="6">
        <f>YearlyBudget!$C10*K$5</f>
        <v>0</v>
      </c>
      <c r="L14" s="6">
        <f>YearlyBudget!$C10*L$5</f>
        <v>0</v>
      </c>
      <c r="M14" s="6">
        <f>YearlyBudget!$C10*M$5</f>
        <v>0</v>
      </c>
      <c r="N14" s="1"/>
    </row>
    <row r="15" spans="1:14" ht="15">
      <c r="A15" s="1">
        <f>YearlyBudget!$B11</f>
        <v>0</v>
      </c>
      <c r="B15" s="6">
        <f>YearlyBudget!$C11*B$5</f>
        <v>0</v>
      </c>
      <c r="C15" s="6">
        <f>YearlyBudget!$C11*C$5</f>
        <v>0</v>
      </c>
      <c r="D15" s="6">
        <f>YearlyBudget!$C11*D$5</f>
        <v>0</v>
      </c>
      <c r="E15" s="6">
        <f>YearlyBudget!$C11*E$5</f>
        <v>0</v>
      </c>
      <c r="F15" s="6">
        <f>YearlyBudget!$C11*F$5</f>
        <v>0</v>
      </c>
      <c r="G15" s="6">
        <f>YearlyBudget!$C11*G$5</f>
        <v>0</v>
      </c>
      <c r="H15" s="6">
        <f>YearlyBudget!$C11*H$5</f>
        <v>0</v>
      </c>
      <c r="I15" s="6">
        <f>YearlyBudget!$C11*I$5</f>
        <v>0</v>
      </c>
      <c r="J15" s="6">
        <f>YearlyBudget!$C11*J$5</f>
        <v>0</v>
      </c>
      <c r="K15" s="6">
        <f>YearlyBudget!$C11*K$5</f>
        <v>0</v>
      </c>
      <c r="L15" s="6">
        <f>YearlyBudget!$C11*L$5</f>
        <v>0</v>
      </c>
      <c r="M15" s="6">
        <f>YearlyBudget!$C11*M$5</f>
        <v>0</v>
      </c>
      <c r="N15" s="1"/>
    </row>
    <row r="16" spans="1:14" ht="15">
      <c r="A16" s="1">
        <f>YearlyBudget!$B12</f>
        <v>0</v>
      </c>
      <c r="B16" s="6">
        <f>YearlyBudget!$C12*B$5</f>
        <v>0</v>
      </c>
      <c r="C16" s="6">
        <f>YearlyBudget!$C12*C$5</f>
        <v>0</v>
      </c>
      <c r="D16" s="6">
        <f>YearlyBudget!$C12*D$5</f>
        <v>0</v>
      </c>
      <c r="E16" s="6">
        <f>YearlyBudget!$C12*E$5</f>
        <v>0</v>
      </c>
      <c r="F16" s="6">
        <f>YearlyBudget!$C12*F$5</f>
        <v>0</v>
      </c>
      <c r="G16" s="6">
        <f>YearlyBudget!$C12*G$5</f>
        <v>0</v>
      </c>
      <c r="H16" s="6">
        <f>YearlyBudget!$C12*H$5</f>
        <v>0</v>
      </c>
      <c r="I16" s="6">
        <f>YearlyBudget!$C12*I$5</f>
        <v>0</v>
      </c>
      <c r="J16" s="6">
        <f>YearlyBudget!$C12*J$5</f>
        <v>0</v>
      </c>
      <c r="K16" s="6">
        <f>YearlyBudget!$C12*K$5</f>
        <v>0</v>
      </c>
      <c r="L16" s="6">
        <f>YearlyBudget!$C12*L$5</f>
        <v>0</v>
      </c>
      <c r="M16" s="6">
        <f>YearlyBudget!$C12*M$5</f>
        <v>0</v>
      </c>
      <c r="N16" s="1"/>
    </row>
    <row r="17" spans="1:14" ht="15">
      <c r="A17" s="1">
        <f>YearlyBudget!$B13</f>
        <v>0</v>
      </c>
      <c r="B17" s="7">
        <f>YearlyBudget!$C13*B$5</f>
        <v>0</v>
      </c>
      <c r="C17" s="7">
        <f>YearlyBudget!$C13*C$5</f>
        <v>0</v>
      </c>
      <c r="D17" s="7">
        <f>YearlyBudget!$C13*D$5</f>
        <v>0</v>
      </c>
      <c r="E17" s="7">
        <f>YearlyBudget!$C13*E$5</f>
        <v>0</v>
      </c>
      <c r="F17" s="7">
        <f>YearlyBudget!$C13*F$5</f>
        <v>0</v>
      </c>
      <c r="G17" s="7">
        <f>YearlyBudget!$C13*G$5</f>
        <v>0</v>
      </c>
      <c r="H17" s="7">
        <f>YearlyBudget!$C13*H$5</f>
        <v>0</v>
      </c>
      <c r="I17" s="7">
        <f>YearlyBudget!$C13*I$5</f>
        <v>0</v>
      </c>
      <c r="J17" s="7">
        <f>YearlyBudget!$C13*J$5</f>
        <v>0</v>
      </c>
      <c r="K17" s="7">
        <f>YearlyBudget!$C13*K$5</f>
        <v>0</v>
      </c>
      <c r="L17" s="7">
        <f>YearlyBudget!$C13*L$5</f>
        <v>0</v>
      </c>
      <c r="M17" s="7">
        <f>YearlyBudget!$C13*M$5</f>
        <v>0</v>
      </c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2" t="s">
        <v>2</v>
      </c>
      <c r="B19" s="6">
        <f aca="true" t="shared" si="0" ref="B19:M19">SUM(B$8:B$17)</f>
        <v>1958.33333255</v>
      </c>
      <c r="C19" s="6">
        <f t="shared" si="0"/>
        <v>1958.33333255</v>
      </c>
      <c r="D19" s="6">
        <f t="shared" si="0"/>
        <v>1958.33333255</v>
      </c>
      <c r="E19" s="6">
        <f t="shared" si="0"/>
        <v>1958.33333255</v>
      </c>
      <c r="F19" s="6">
        <f t="shared" si="0"/>
        <v>1958.33333255</v>
      </c>
      <c r="G19" s="6">
        <f t="shared" si="0"/>
        <v>1958.33333255</v>
      </c>
      <c r="H19" s="6">
        <f t="shared" si="0"/>
        <v>1958.33333255</v>
      </c>
      <c r="I19" s="6">
        <f t="shared" si="0"/>
        <v>1958.33333255</v>
      </c>
      <c r="J19" s="6">
        <f t="shared" si="0"/>
        <v>1958.33333255</v>
      </c>
      <c r="K19" s="6">
        <f t="shared" si="0"/>
        <v>1958.33333255</v>
      </c>
      <c r="L19" s="6">
        <f t="shared" si="0"/>
        <v>1958.33333255</v>
      </c>
      <c r="M19" s="6">
        <f t="shared" si="0"/>
        <v>1958.33333255</v>
      </c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customHeight="1">
      <c r="A21" s="1">
        <f>YearlyBudget!$B17</f>
        <v>0</v>
      </c>
      <c r="B21" s="6">
        <f>YearlyBudget!$C17*B$5</f>
        <v>0</v>
      </c>
      <c r="C21" s="6">
        <f>YearlyBudget!$C17*C$5</f>
        <v>0</v>
      </c>
      <c r="D21" s="6">
        <f>YearlyBudget!$C17*D$5</f>
        <v>0</v>
      </c>
      <c r="E21" s="6">
        <f>YearlyBudget!$C17*E$5</f>
        <v>0</v>
      </c>
      <c r="F21" s="6">
        <f>YearlyBudget!$C17*F$5</f>
        <v>0</v>
      </c>
      <c r="G21" s="6">
        <f>YearlyBudget!$C17*G$5</f>
        <v>0</v>
      </c>
      <c r="H21" s="6">
        <f>YearlyBudget!$C17*H$5</f>
        <v>0</v>
      </c>
      <c r="I21" s="6">
        <f>YearlyBudget!$C17*I$5</f>
        <v>0</v>
      </c>
      <c r="J21" s="6">
        <f>YearlyBudget!$C17*J$5</f>
        <v>0</v>
      </c>
      <c r="K21" s="6">
        <f>YearlyBudget!$C17*K$5</f>
        <v>0</v>
      </c>
      <c r="L21" s="6">
        <f>YearlyBudget!$C17*L$5</f>
        <v>0</v>
      </c>
      <c r="M21" s="6">
        <f>YearlyBudget!$C17*M$5</f>
        <v>0</v>
      </c>
      <c r="N21" s="1"/>
    </row>
    <row r="22" spans="1:14" ht="15.75" customHeight="1">
      <c r="A22" s="1">
        <f>YearlyBudget!$B18</f>
        <v>0</v>
      </c>
      <c r="B22" s="6">
        <f>YearlyBudget!$C18*B$5</f>
        <v>0</v>
      </c>
      <c r="C22" s="6">
        <f>YearlyBudget!$C18*C$5</f>
        <v>0</v>
      </c>
      <c r="D22" s="6">
        <f>YearlyBudget!$C18*D$5</f>
        <v>0</v>
      </c>
      <c r="E22" s="6">
        <f>YearlyBudget!$C18*E$5</f>
        <v>0</v>
      </c>
      <c r="F22" s="6">
        <f>YearlyBudget!$C18*F$5</f>
        <v>0</v>
      </c>
      <c r="G22" s="6">
        <f>YearlyBudget!$C18*G$5</f>
        <v>0</v>
      </c>
      <c r="H22" s="6">
        <f>YearlyBudget!$C18*H$5</f>
        <v>0</v>
      </c>
      <c r="I22" s="6">
        <f>YearlyBudget!$C18*I$5</f>
        <v>0</v>
      </c>
      <c r="J22" s="6">
        <f>YearlyBudget!$C18*J$5</f>
        <v>0</v>
      </c>
      <c r="K22" s="6">
        <f>YearlyBudget!$C18*K$5</f>
        <v>0</v>
      </c>
      <c r="L22" s="6">
        <f>YearlyBudget!$C18*L$5</f>
        <v>0</v>
      </c>
      <c r="M22" s="6">
        <f>YearlyBudget!$C18*M$5</f>
        <v>0</v>
      </c>
      <c r="N22" s="1"/>
    </row>
    <row r="23" spans="1:14" ht="15.75" customHeight="1">
      <c r="A23" s="1">
        <f>YearlyBudget!$B19</f>
        <v>0</v>
      </c>
      <c r="B23" s="6">
        <f>YearlyBudget!$C19*B$5</f>
        <v>0</v>
      </c>
      <c r="C23" s="6">
        <f>YearlyBudget!$C19*C$5</f>
        <v>0</v>
      </c>
      <c r="D23" s="6">
        <f>YearlyBudget!$C19*D$5</f>
        <v>0</v>
      </c>
      <c r="E23" s="6">
        <f>YearlyBudget!$C19*E$5</f>
        <v>0</v>
      </c>
      <c r="F23" s="6">
        <f>YearlyBudget!$C19*F$5</f>
        <v>0</v>
      </c>
      <c r="G23" s="6">
        <f>YearlyBudget!$C19*G$5</f>
        <v>0</v>
      </c>
      <c r="H23" s="6">
        <f>YearlyBudget!$C19*H$5</f>
        <v>0</v>
      </c>
      <c r="I23" s="6">
        <f>YearlyBudget!$C19*I$5</f>
        <v>0</v>
      </c>
      <c r="J23" s="6">
        <f>YearlyBudget!$C19*J$5</f>
        <v>0</v>
      </c>
      <c r="K23" s="6">
        <f>YearlyBudget!$C19*K$5</f>
        <v>0</v>
      </c>
      <c r="L23" s="6">
        <f>YearlyBudget!$C19*L$5</f>
        <v>0</v>
      </c>
      <c r="M23" s="6">
        <f>YearlyBudget!$C19*M$5</f>
        <v>0</v>
      </c>
      <c r="N23" s="1"/>
    </row>
    <row r="24" spans="1:14" ht="15.75" customHeight="1">
      <c r="A24" s="1">
        <f>YearlyBudget!$B20</f>
        <v>0</v>
      </c>
      <c r="B24" s="6">
        <f>YearlyBudget!$C20*B$5</f>
        <v>0</v>
      </c>
      <c r="C24" s="6">
        <f>YearlyBudget!$C20*C$5</f>
        <v>0</v>
      </c>
      <c r="D24" s="6">
        <f>YearlyBudget!$C20*D$5</f>
        <v>0</v>
      </c>
      <c r="E24" s="6">
        <f>YearlyBudget!$C20*E$5</f>
        <v>0</v>
      </c>
      <c r="F24" s="6">
        <f>YearlyBudget!$C20*F$5</f>
        <v>0</v>
      </c>
      <c r="G24" s="6">
        <f>YearlyBudget!$C20*G$5</f>
        <v>0</v>
      </c>
      <c r="H24" s="6">
        <f>YearlyBudget!$C20*H$5</f>
        <v>0</v>
      </c>
      <c r="I24" s="6">
        <f>YearlyBudget!$C20*I$5</f>
        <v>0</v>
      </c>
      <c r="J24" s="6">
        <f>YearlyBudget!$C20*J$5</f>
        <v>0</v>
      </c>
      <c r="K24" s="6">
        <f>YearlyBudget!$C20*K$5</f>
        <v>0</v>
      </c>
      <c r="L24" s="6">
        <f>YearlyBudget!$C20*L$5</f>
        <v>0</v>
      </c>
      <c r="M24" s="6">
        <f>YearlyBudget!$C20*M$5</f>
        <v>0</v>
      </c>
      <c r="N24" s="1"/>
    </row>
    <row r="25" spans="1:14" ht="15.75" customHeight="1">
      <c r="A25" s="1">
        <f>YearlyBudget!$B21</f>
        <v>0</v>
      </c>
      <c r="B25" s="7">
        <f>YearlyBudget!$C21*B$5</f>
        <v>0</v>
      </c>
      <c r="C25" s="7">
        <f>YearlyBudget!$C21*C$5</f>
        <v>0</v>
      </c>
      <c r="D25" s="7">
        <f>YearlyBudget!$C21*D$5</f>
        <v>0</v>
      </c>
      <c r="E25" s="7">
        <f>YearlyBudget!$C21*E$5</f>
        <v>0</v>
      </c>
      <c r="F25" s="7">
        <f>YearlyBudget!$C21*F$5</f>
        <v>0</v>
      </c>
      <c r="G25" s="7">
        <f>YearlyBudget!$C21*G$5</f>
        <v>0</v>
      </c>
      <c r="H25" s="7">
        <f>YearlyBudget!$C21*H$5</f>
        <v>0</v>
      </c>
      <c r="I25" s="7">
        <f>YearlyBudget!$C21*I$5</f>
        <v>0</v>
      </c>
      <c r="J25" s="7">
        <f>YearlyBudget!$C21*J$5</f>
        <v>0</v>
      </c>
      <c r="K25" s="7">
        <f>YearlyBudget!$C21*K$5</f>
        <v>0</v>
      </c>
      <c r="L25" s="7">
        <f>YearlyBudget!$C21*L$5</f>
        <v>0</v>
      </c>
      <c r="M25" s="7">
        <f>YearlyBudget!$C21*M$5</f>
        <v>0</v>
      </c>
      <c r="N25" s="1"/>
    </row>
    <row r="26" spans="1:14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 customHeight="1">
      <c r="A27" s="12" t="s">
        <v>3</v>
      </c>
      <c r="B27" s="6">
        <f aca="true" t="shared" si="1" ref="B27:M27">SUM(B$21:B$25)</f>
        <v>0</v>
      </c>
      <c r="C27" s="6">
        <f t="shared" si="1"/>
        <v>0</v>
      </c>
      <c r="D27" s="6">
        <f t="shared" si="1"/>
        <v>0</v>
      </c>
      <c r="E27" s="6">
        <f t="shared" si="1"/>
        <v>0</v>
      </c>
      <c r="F27" s="6">
        <f t="shared" si="1"/>
        <v>0</v>
      </c>
      <c r="G27" s="6">
        <f t="shared" si="1"/>
        <v>0</v>
      </c>
      <c r="H27" s="6">
        <f t="shared" si="1"/>
        <v>0</v>
      </c>
      <c r="I27" s="6">
        <f t="shared" si="1"/>
        <v>0</v>
      </c>
      <c r="J27" s="6">
        <f t="shared" si="1"/>
        <v>0</v>
      </c>
      <c r="K27" s="6">
        <f t="shared" si="1"/>
        <v>0</v>
      </c>
      <c r="L27" s="6">
        <f t="shared" si="1"/>
        <v>0</v>
      </c>
      <c r="M27" s="6">
        <f t="shared" si="1"/>
        <v>0</v>
      </c>
      <c r="N27" s="1"/>
    </row>
    <row r="28" spans="1:14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 customHeight="1">
      <c r="A29" s="1" t="s">
        <v>4</v>
      </c>
      <c r="B29" s="6">
        <f aca="true" t="shared" si="2" ref="B29:M29">SUM(B$19,B$27)</f>
        <v>1958.33333255</v>
      </c>
      <c r="C29" s="6">
        <f t="shared" si="2"/>
        <v>1958.33333255</v>
      </c>
      <c r="D29" s="6">
        <f t="shared" si="2"/>
        <v>1958.33333255</v>
      </c>
      <c r="E29" s="6">
        <f t="shared" si="2"/>
        <v>1958.33333255</v>
      </c>
      <c r="F29" s="6">
        <f t="shared" si="2"/>
        <v>1958.33333255</v>
      </c>
      <c r="G29" s="6">
        <f t="shared" si="2"/>
        <v>1958.33333255</v>
      </c>
      <c r="H29" s="6">
        <f t="shared" si="2"/>
        <v>1958.33333255</v>
      </c>
      <c r="I29" s="6">
        <f t="shared" si="2"/>
        <v>1958.33333255</v>
      </c>
      <c r="J29" s="6">
        <f t="shared" si="2"/>
        <v>1958.33333255</v>
      </c>
      <c r="K29" s="6">
        <f t="shared" si="2"/>
        <v>1958.33333255</v>
      </c>
      <c r="L29" s="6">
        <f t="shared" si="2"/>
        <v>1958.33333255</v>
      </c>
      <c r="M29" s="6">
        <f t="shared" si="2"/>
        <v>1958.33333255</v>
      </c>
      <c r="N29" s="1"/>
    </row>
    <row r="30" spans="1:14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 customHeight="1">
      <c r="A33" s="17" t="s">
        <v>5</v>
      </c>
      <c r="B33" s="17" t="s">
        <v>33</v>
      </c>
      <c r="C33" s="17" t="s">
        <v>34</v>
      </c>
      <c r="D33" s="17" t="s">
        <v>35</v>
      </c>
      <c r="E33" s="17" t="s">
        <v>36</v>
      </c>
      <c r="F33" s="17" t="s">
        <v>37</v>
      </c>
      <c r="G33" s="17" t="s">
        <v>38</v>
      </c>
      <c r="H33" s="17" t="s">
        <v>39</v>
      </c>
      <c r="I33" s="17" t="s">
        <v>40</v>
      </c>
      <c r="J33" s="17" t="s">
        <v>41</v>
      </c>
      <c r="K33" s="17" t="s">
        <v>42</v>
      </c>
      <c r="L33" s="17" t="s">
        <v>43</v>
      </c>
      <c r="M33" s="17" t="s">
        <v>44</v>
      </c>
      <c r="N33" s="1"/>
    </row>
    <row r="34" spans="1:14" ht="15.75" customHeight="1">
      <c r="A34" s="1" t="str">
        <f>YearlyBudget!$B30</f>
        <v>   Dues and Fees</v>
      </c>
      <c r="B34" s="6">
        <f>YearlyBudget!$C30*B$5</f>
        <v>8.33333333</v>
      </c>
      <c r="C34" s="6">
        <f>YearlyBudget!$C30*C$5</f>
        <v>8.33333333</v>
      </c>
      <c r="D34" s="6">
        <f>YearlyBudget!$C30*D$5</f>
        <v>8.33333333</v>
      </c>
      <c r="E34" s="6">
        <f>YearlyBudget!$C30*E$5</f>
        <v>8.33333333</v>
      </c>
      <c r="F34" s="6">
        <f>YearlyBudget!$C30*F$5</f>
        <v>8.33333333</v>
      </c>
      <c r="G34" s="6">
        <f>YearlyBudget!$C30*G$5</f>
        <v>8.33333333</v>
      </c>
      <c r="H34" s="6">
        <f>YearlyBudget!$C30*H$5</f>
        <v>8.33333333</v>
      </c>
      <c r="I34" s="6">
        <f>YearlyBudget!$C30*I$5</f>
        <v>8.33333333</v>
      </c>
      <c r="J34" s="6">
        <f>YearlyBudget!$C30*J$5</f>
        <v>8.33333333</v>
      </c>
      <c r="K34" s="6">
        <f>YearlyBudget!$C30*K$5</f>
        <v>8.33333333</v>
      </c>
      <c r="L34" s="6">
        <f>YearlyBudget!$C30*L$5</f>
        <v>8.33333333</v>
      </c>
      <c r="M34" s="6">
        <f>YearlyBudget!$C30*M$5</f>
        <v>8.33333333</v>
      </c>
      <c r="N34" s="1"/>
    </row>
    <row r="35" spans="1:14" ht="15.75" customHeight="1">
      <c r="A35" s="1" t="str">
        <f>YearlyBudget!$B31</f>
        <v>   Rent</v>
      </c>
      <c r="B35" s="6">
        <f>YearlyBudget!$C31*0.08333333333333</f>
        <v>416.66666666665</v>
      </c>
      <c r="C35" s="6">
        <f>YearlyBudget!$C31*0.08333333333333</f>
        <v>416.66666666665</v>
      </c>
      <c r="D35" s="6">
        <f>YearlyBudget!$C31*0.08333333333333</f>
        <v>416.66666666665</v>
      </c>
      <c r="E35" s="6">
        <f>YearlyBudget!$C31*0.08333333333333</f>
        <v>416.66666666665</v>
      </c>
      <c r="F35" s="6">
        <f>YearlyBudget!$C31*0.08333333333333</f>
        <v>416.66666666665</v>
      </c>
      <c r="G35" s="6">
        <f>YearlyBudget!$C31*0.08333333333333</f>
        <v>416.66666666665</v>
      </c>
      <c r="H35" s="6">
        <f>YearlyBudget!$C31*0.08333333333333</f>
        <v>416.66666666665</v>
      </c>
      <c r="I35" s="6">
        <f>YearlyBudget!$C31*0.08333333333333</f>
        <v>416.66666666665</v>
      </c>
      <c r="J35" s="6">
        <f>YearlyBudget!$C31*0.08333333333333</f>
        <v>416.66666666665</v>
      </c>
      <c r="K35" s="6">
        <f>YearlyBudget!$C31*0.08333333333333</f>
        <v>416.66666666665</v>
      </c>
      <c r="L35" s="6">
        <f>YearlyBudget!$C31*0.08333333333333</f>
        <v>416.66666666665</v>
      </c>
      <c r="M35" s="6">
        <f>YearlyBudget!$C31*0.08333333333333</f>
        <v>416.66666666665</v>
      </c>
      <c r="N35" s="1"/>
    </row>
    <row r="36" spans="1:14" ht="15.75" customHeight="1">
      <c r="A36" s="1" t="str">
        <f>YearlyBudget!$B32</f>
        <v>   Utilities</v>
      </c>
      <c r="B36" s="6">
        <f>YearlyBudget!$C32*0.08333333333333</f>
        <v>166.66666666666</v>
      </c>
      <c r="C36" s="6">
        <f>YearlyBudget!$C32*0.08333333333333</f>
        <v>166.66666666666</v>
      </c>
      <c r="D36" s="6">
        <f>YearlyBudget!$C32*0.08333333333333</f>
        <v>166.66666666666</v>
      </c>
      <c r="E36" s="6">
        <f>YearlyBudget!$C32*0.08333333333333</f>
        <v>166.66666666666</v>
      </c>
      <c r="F36" s="6">
        <f>YearlyBudget!$C32*0.08333333333333</f>
        <v>166.66666666666</v>
      </c>
      <c r="G36" s="6">
        <f>YearlyBudget!$C32*0.08333333333333</f>
        <v>166.66666666666</v>
      </c>
      <c r="H36" s="6">
        <f>YearlyBudget!$C32*0.08333333333333</f>
        <v>166.66666666666</v>
      </c>
      <c r="I36" s="6">
        <f>YearlyBudget!$C32*0.08333333333333</f>
        <v>166.66666666666</v>
      </c>
      <c r="J36" s="6">
        <f>YearlyBudget!$C32*0.08333333333333</f>
        <v>166.66666666666</v>
      </c>
      <c r="K36" s="6">
        <f>YearlyBudget!$C32*0.08333333333333</f>
        <v>166.66666666666</v>
      </c>
      <c r="L36" s="6">
        <f>YearlyBudget!$C32*0.08333333333333</f>
        <v>166.66666666666</v>
      </c>
      <c r="M36" s="6">
        <f>YearlyBudget!$C32*0.08333333333333</f>
        <v>166.66666666666</v>
      </c>
      <c r="N36" s="1"/>
    </row>
    <row r="37" spans="1:14" ht="15.75" customHeight="1">
      <c r="A37" s="1" t="str">
        <f>YearlyBudget!$B33</f>
        <v>   Insurance</v>
      </c>
      <c r="B37" s="6">
        <f>YearlyBudget!$C33*0.08333333333333</f>
        <v>374.999999999985</v>
      </c>
      <c r="C37" s="6">
        <f>YearlyBudget!$C33*0.08333333333333</f>
        <v>374.999999999985</v>
      </c>
      <c r="D37" s="6">
        <f>YearlyBudget!$C33*0.08333333333333</f>
        <v>374.999999999985</v>
      </c>
      <c r="E37" s="6">
        <f>YearlyBudget!$C33*0.08333333333333</f>
        <v>374.999999999985</v>
      </c>
      <c r="F37" s="6">
        <f>YearlyBudget!$C33*0.08333333333333</f>
        <v>374.999999999985</v>
      </c>
      <c r="G37" s="6">
        <f>YearlyBudget!$C33*0.08333333333333</f>
        <v>374.999999999985</v>
      </c>
      <c r="H37" s="6">
        <f>YearlyBudget!$C33*0.08333333333333</f>
        <v>374.999999999985</v>
      </c>
      <c r="I37" s="6">
        <f>YearlyBudget!$C33*0.08333333333333</f>
        <v>374.999999999985</v>
      </c>
      <c r="J37" s="6">
        <f>YearlyBudget!$C33*0.08333333333333</f>
        <v>374.999999999985</v>
      </c>
      <c r="K37" s="6">
        <f>YearlyBudget!$C33*0.08333333333333</f>
        <v>374.999999999985</v>
      </c>
      <c r="L37" s="6">
        <f>YearlyBudget!$C33*0.08333333333333</f>
        <v>374.999999999985</v>
      </c>
      <c r="M37" s="6">
        <f>YearlyBudget!$C33*0.08333333333333</f>
        <v>374.999999999985</v>
      </c>
      <c r="N37" s="1"/>
    </row>
    <row r="38" spans="1:14" ht="15.75" customHeight="1">
      <c r="A38" s="1" t="str">
        <f>YearlyBudget!$B34</f>
        <v>   Office supplies</v>
      </c>
      <c r="B38" s="6">
        <f>YearlyBudget!$C34*B$5</f>
        <v>62.499999975</v>
      </c>
      <c r="C38" s="6">
        <f>YearlyBudget!$C34*C$5</f>
        <v>62.499999975</v>
      </c>
      <c r="D38" s="6">
        <f>YearlyBudget!$C34*D$5</f>
        <v>62.499999975</v>
      </c>
      <c r="E38" s="6">
        <f>YearlyBudget!$C34*E$5</f>
        <v>62.499999975</v>
      </c>
      <c r="F38" s="6">
        <f>YearlyBudget!$C34*F$5</f>
        <v>62.499999975</v>
      </c>
      <c r="G38" s="6">
        <f>YearlyBudget!$C34*G$5</f>
        <v>62.499999975</v>
      </c>
      <c r="H38" s="6">
        <f>YearlyBudget!$C34*H$5</f>
        <v>62.499999975</v>
      </c>
      <c r="I38" s="6">
        <f>YearlyBudget!$C34*I$5</f>
        <v>62.499999975</v>
      </c>
      <c r="J38" s="6">
        <f>YearlyBudget!$C34*J$5</f>
        <v>62.499999975</v>
      </c>
      <c r="K38" s="6">
        <f>YearlyBudget!$C34*K$5</f>
        <v>62.499999975</v>
      </c>
      <c r="L38" s="6">
        <f>YearlyBudget!$C34*L$5</f>
        <v>62.499999975</v>
      </c>
      <c r="M38" s="6">
        <f>YearlyBudget!$C34*M$5</f>
        <v>62.499999975</v>
      </c>
      <c r="N38" s="1"/>
    </row>
    <row r="39" spans="1:14" ht="15.75" customHeight="1">
      <c r="A39" s="1" t="str">
        <f>YearlyBudget!$B35</f>
        <v>   Licenses and Permits</v>
      </c>
      <c r="B39" s="6">
        <f>YearlyBudget!$C35*B$5</f>
        <v>166.6666666</v>
      </c>
      <c r="C39" s="6">
        <f>YearlyBudget!$C35*C$5</f>
        <v>166.6666666</v>
      </c>
      <c r="D39" s="6">
        <f>YearlyBudget!$C35*D$5</f>
        <v>166.6666666</v>
      </c>
      <c r="E39" s="6">
        <f>YearlyBudget!$C35*E$5</f>
        <v>166.6666666</v>
      </c>
      <c r="F39" s="6">
        <f>YearlyBudget!$C35*F$5</f>
        <v>166.6666666</v>
      </c>
      <c r="G39" s="6">
        <f>YearlyBudget!$C35*G$5</f>
        <v>166.6666666</v>
      </c>
      <c r="H39" s="6">
        <f>YearlyBudget!$C35*H$5</f>
        <v>166.6666666</v>
      </c>
      <c r="I39" s="6">
        <f>YearlyBudget!$C35*I$5</f>
        <v>166.6666666</v>
      </c>
      <c r="J39" s="6">
        <f>YearlyBudget!$C35*J$5</f>
        <v>166.6666666</v>
      </c>
      <c r="K39" s="6">
        <f>YearlyBudget!$C35*K$5</f>
        <v>166.6666666</v>
      </c>
      <c r="L39" s="6">
        <f>YearlyBudget!$C35*L$5</f>
        <v>166.6666666</v>
      </c>
      <c r="M39" s="6">
        <f>YearlyBudget!$C35*M$5</f>
        <v>166.6666666</v>
      </c>
      <c r="N39" s="1"/>
    </row>
    <row r="40" spans="1:14" ht="15.75" customHeight="1">
      <c r="A40" s="1" t="str">
        <f>YearlyBudget!$B36</f>
        <v>   Equipment</v>
      </c>
      <c r="B40" s="6">
        <f>YearlyBudget!$C36*B$5</f>
        <v>249.9999999</v>
      </c>
      <c r="C40" s="6">
        <f>YearlyBudget!$C36*C$5</f>
        <v>249.9999999</v>
      </c>
      <c r="D40" s="6">
        <f>YearlyBudget!$C36*D$5</f>
        <v>249.9999999</v>
      </c>
      <c r="E40" s="6">
        <f>YearlyBudget!$C36*E$5</f>
        <v>249.9999999</v>
      </c>
      <c r="F40" s="6">
        <f>YearlyBudget!$C36*F$5</f>
        <v>249.9999999</v>
      </c>
      <c r="G40" s="6">
        <f>YearlyBudget!$C36*G$5</f>
        <v>249.9999999</v>
      </c>
      <c r="H40" s="6">
        <f>YearlyBudget!$C36*H$5</f>
        <v>249.9999999</v>
      </c>
      <c r="I40" s="6">
        <f>YearlyBudget!$C36*I$5</f>
        <v>249.9999999</v>
      </c>
      <c r="J40" s="6">
        <f>YearlyBudget!$C36*J$5</f>
        <v>249.9999999</v>
      </c>
      <c r="K40" s="6">
        <f>YearlyBudget!$C36*K$5</f>
        <v>249.9999999</v>
      </c>
      <c r="L40" s="6">
        <f>YearlyBudget!$C36*L$5</f>
        <v>249.9999999</v>
      </c>
      <c r="M40" s="6">
        <f>YearlyBudget!$C36*M$5</f>
        <v>249.9999999</v>
      </c>
      <c r="N40" s="1"/>
    </row>
    <row r="41" spans="1:14" ht="15.75" customHeight="1">
      <c r="A41" s="1" t="str">
        <f>YearlyBudget!$B37</f>
        <v>   Telephone</v>
      </c>
      <c r="B41" s="6">
        <f>YearlyBudget!$C37*0.08333333333333</f>
        <v>20.8333333333325</v>
      </c>
      <c r="C41" s="6">
        <f>YearlyBudget!$C37*0.08333333333333</f>
        <v>20.8333333333325</v>
      </c>
      <c r="D41" s="6">
        <f>YearlyBudget!$C37*0.08333333333333</f>
        <v>20.8333333333325</v>
      </c>
      <c r="E41" s="6">
        <f>YearlyBudget!$C37*0.08333333333333</f>
        <v>20.8333333333325</v>
      </c>
      <c r="F41" s="6">
        <f>YearlyBudget!$C37*0.08333333333333</f>
        <v>20.8333333333325</v>
      </c>
      <c r="G41" s="6">
        <f>YearlyBudget!$C37*0.08333333333333</f>
        <v>20.8333333333325</v>
      </c>
      <c r="H41" s="6">
        <f>YearlyBudget!$C37*0.08333333333333</f>
        <v>20.8333333333325</v>
      </c>
      <c r="I41" s="6">
        <f>YearlyBudget!$C37*0.08333333333333</f>
        <v>20.8333333333325</v>
      </c>
      <c r="J41" s="6">
        <f>YearlyBudget!$C37*0.08333333333333</f>
        <v>20.8333333333325</v>
      </c>
      <c r="K41" s="6">
        <f>YearlyBudget!$C37*0.08333333333333</f>
        <v>20.8333333333325</v>
      </c>
      <c r="L41" s="6">
        <f>YearlyBudget!$C37*0.08333333333333</f>
        <v>20.8333333333325</v>
      </c>
      <c r="M41" s="6">
        <f>YearlyBudget!$C37*0.08333333333333</f>
        <v>20.8333333333325</v>
      </c>
      <c r="N41" s="1"/>
    </row>
    <row r="42" spans="1:14" ht="15.75" customHeight="1">
      <c r="A42" s="1" t="str">
        <f>YearlyBudget!$B38</f>
        <v>   Postage/Shipping</v>
      </c>
      <c r="B42" s="6">
        <f>YearlyBudget!$C38*B$5</f>
        <v>20.833333325</v>
      </c>
      <c r="C42" s="6">
        <f>YearlyBudget!$C38*C$5</f>
        <v>20.833333325</v>
      </c>
      <c r="D42" s="6">
        <f>YearlyBudget!$C38*D$5</f>
        <v>20.833333325</v>
      </c>
      <c r="E42" s="6">
        <f>YearlyBudget!$C38*E$5</f>
        <v>20.833333325</v>
      </c>
      <c r="F42" s="6">
        <f>YearlyBudget!$C38*F$5</f>
        <v>20.833333325</v>
      </c>
      <c r="G42" s="6">
        <f>YearlyBudget!$C38*G$5</f>
        <v>20.833333325</v>
      </c>
      <c r="H42" s="6">
        <f>YearlyBudget!$C38*H$5</f>
        <v>20.833333325</v>
      </c>
      <c r="I42" s="6">
        <f>YearlyBudget!$C38*I$5</f>
        <v>20.833333325</v>
      </c>
      <c r="J42" s="6">
        <f>YearlyBudget!$C38*J$5</f>
        <v>20.833333325</v>
      </c>
      <c r="K42" s="6">
        <f>YearlyBudget!$C38*K$5</f>
        <v>20.833333325</v>
      </c>
      <c r="L42" s="6">
        <f>YearlyBudget!$C38*L$5</f>
        <v>20.833333325</v>
      </c>
      <c r="M42" s="6">
        <f>YearlyBudget!$C38*M$5</f>
        <v>20.833333325</v>
      </c>
      <c r="N42" s="1"/>
    </row>
    <row r="43" spans="1:14" ht="15.75" customHeight="1">
      <c r="A43" s="1" t="str">
        <f>YearlyBudget!$B39</f>
        <v>   Equipment Repair</v>
      </c>
      <c r="B43" s="6">
        <f>YearlyBudget!$C39*B$5</f>
        <v>166.6666666</v>
      </c>
      <c r="C43" s="6">
        <f>YearlyBudget!$C39*C$5</f>
        <v>166.6666666</v>
      </c>
      <c r="D43" s="6">
        <f>YearlyBudget!$C39*D$5</f>
        <v>166.6666666</v>
      </c>
      <c r="E43" s="6">
        <f>YearlyBudget!$C39*E$5</f>
        <v>166.6666666</v>
      </c>
      <c r="F43" s="6">
        <f>YearlyBudget!$C39*F$5</f>
        <v>166.6666666</v>
      </c>
      <c r="G43" s="6">
        <f>YearlyBudget!$C39*G$5</f>
        <v>166.6666666</v>
      </c>
      <c r="H43" s="6">
        <f>YearlyBudget!$C39*H$5</f>
        <v>166.6666666</v>
      </c>
      <c r="I43" s="6">
        <f>YearlyBudget!$C39*I$5</f>
        <v>166.6666666</v>
      </c>
      <c r="J43" s="6">
        <f>YearlyBudget!$C39*J$5</f>
        <v>166.6666666</v>
      </c>
      <c r="K43" s="6">
        <f>YearlyBudget!$C39*K$5</f>
        <v>166.6666666</v>
      </c>
      <c r="L43" s="6">
        <f>YearlyBudget!$C39*L$5</f>
        <v>166.6666666</v>
      </c>
      <c r="M43" s="6">
        <f>YearlyBudget!$C39*M$5</f>
        <v>166.6666666</v>
      </c>
      <c r="N43" s="1"/>
    </row>
    <row r="44" spans="1:14" ht="15.75" customHeight="1">
      <c r="A44" s="1" t="str">
        <f>YearlyBudget!$B40</f>
        <v>   Website/Streaming</v>
      </c>
      <c r="B44" s="6">
        <f>YearlyBudget!$C40*B$5</f>
        <v>8.33333333</v>
      </c>
      <c r="C44" s="6">
        <f>YearlyBudget!$C40*C$5</f>
        <v>8.33333333</v>
      </c>
      <c r="D44" s="6">
        <f>YearlyBudget!$C40*D$5</f>
        <v>8.33333333</v>
      </c>
      <c r="E44" s="6">
        <f>YearlyBudget!$C40*E$5</f>
        <v>8.33333333</v>
      </c>
      <c r="F44" s="6">
        <f>YearlyBudget!$C40*F$5</f>
        <v>8.33333333</v>
      </c>
      <c r="G44" s="6">
        <f>YearlyBudget!$C40*G$5</f>
        <v>8.33333333</v>
      </c>
      <c r="H44" s="6">
        <f>YearlyBudget!$C40*H$5</f>
        <v>8.33333333</v>
      </c>
      <c r="I44" s="6">
        <f>YearlyBudget!$C40*I$5</f>
        <v>8.33333333</v>
      </c>
      <c r="J44" s="6">
        <f>YearlyBudget!$C40*J$5</f>
        <v>8.33333333</v>
      </c>
      <c r="K44" s="6">
        <f>YearlyBudget!$C40*K$5</f>
        <v>8.33333333</v>
      </c>
      <c r="L44" s="6">
        <f>YearlyBudget!$C40*L$5</f>
        <v>8.33333333</v>
      </c>
      <c r="M44" s="6">
        <f>YearlyBudget!$C40*M$5</f>
        <v>8.33333333</v>
      </c>
      <c r="N44" s="1"/>
    </row>
    <row r="45" spans="1:14" ht="15.75" customHeight="1">
      <c r="A45" s="1" t="str">
        <f>YearlyBudget!$B41</f>
        <v>   Conferences/Meetings</v>
      </c>
      <c r="B45" s="6">
        <f>YearlyBudget!$C41*B$5</f>
        <v>20.833333325</v>
      </c>
      <c r="C45" s="6">
        <f>YearlyBudget!$C41*C$5</f>
        <v>20.833333325</v>
      </c>
      <c r="D45" s="6">
        <f>YearlyBudget!$C41*D$5</f>
        <v>20.833333325</v>
      </c>
      <c r="E45" s="6">
        <f>YearlyBudget!$C41*E$5</f>
        <v>20.833333325</v>
      </c>
      <c r="F45" s="6">
        <f>YearlyBudget!$C41*F$5</f>
        <v>20.833333325</v>
      </c>
      <c r="G45" s="6">
        <f>YearlyBudget!$C41*G$5</f>
        <v>20.833333325</v>
      </c>
      <c r="H45" s="6">
        <f>YearlyBudget!$C41*H$5</f>
        <v>20.833333325</v>
      </c>
      <c r="I45" s="6">
        <f>YearlyBudget!$C41*I$5</f>
        <v>20.833333325</v>
      </c>
      <c r="J45" s="6">
        <f>YearlyBudget!$C41*J$5</f>
        <v>20.833333325</v>
      </c>
      <c r="K45" s="6">
        <f>YearlyBudget!$C41*K$5</f>
        <v>20.833333325</v>
      </c>
      <c r="L45" s="6">
        <f>YearlyBudget!$C41*L$5</f>
        <v>20.833333325</v>
      </c>
      <c r="M45" s="6">
        <f>YearlyBudget!$C41*M$5</f>
        <v>20.833333325</v>
      </c>
      <c r="N45" s="1"/>
    </row>
    <row r="46" spans="1:14" ht="15.75" customHeight="1">
      <c r="A46" s="1" t="str">
        <f>YearlyBudget!$B42</f>
        <v>   Texting System</v>
      </c>
      <c r="B46" s="6">
        <f>YearlyBudget!$C42*B$5</f>
        <v>20.833333325</v>
      </c>
      <c r="C46" s="6">
        <f>YearlyBudget!$C42*C$5</f>
        <v>20.833333325</v>
      </c>
      <c r="D46" s="6">
        <f>YearlyBudget!$C42*D$5</f>
        <v>20.833333325</v>
      </c>
      <c r="E46" s="6">
        <f>YearlyBudget!$C42*E$5</f>
        <v>20.833333325</v>
      </c>
      <c r="F46" s="6">
        <f>YearlyBudget!$C42*F$5</f>
        <v>20.833333325</v>
      </c>
      <c r="G46" s="6">
        <f>YearlyBudget!$C42*G$5</f>
        <v>20.833333325</v>
      </c>
      <c r="H46" s="6">
        <f>YearlyBudget!$C42*H$5</f>
        <v>20.833333325</v>
      </c>
      <c r="I46" s="6">
        <f>YearlyBudget!$C42*I$5</f>
        <v>20.833333325</v>
      </c>
      <c r="J46" s="6">
        <f>YearlyBudget!$C42*J$5</f>
        <v>20.833333325</v>
      </c>
      <c r="K46" s="6">
        <f>YearlyBudget!$C42*K$5</f>
        <v>20.833333325</v>
      </c>
      <c r="L46" s="6">
        <f>YearlyBudget!$C42*L$5</f>
        <v>20.833333325</v>
      </c>
      <c r="M46" s="6">
        <f>YearlyBudget!$C42*M$5</f>
        <v>20.833333325</v>
      </c>
      <c r="N46" s="1"/>
    </row>
    <row r="47" spans="1:14" ht="15.75" customHeight="1">
      <c r="A47" s="1" t="str">
        <f>YearlyBudget!$B43</f>
        <v>   Events</v>
      </c>
      <c r="B47" s="6">
        <f>YearlyBudget!$C43*B$5</f>
        <v>62.499999975</v>
      </c>
      <c r="C47" s="6">
        <f>YearlyBudget!$C43*C$5</f>
        <v>62.499999975</v>
      </c>
      <c r="D47" s="6">
        <f>YearlyBudget!$C43*D$5</f>
        <v>62.499999975</v>
      </c>
      <c r="E47" s="6">
        <f>YearlyBudget!$C43*E$5</f>
        <v>62.499999975</v>
      </c>
      <c r="F47" s="6">
        <f>YearlyBudget!$C43*F$5</f>
        <v>62.499999975</v>
      </c>
      <c r="G47" s="6">
        <f>YearlyBudget!$C43*G$5</f>
        <v>62.499999975</v>
      </c>
      <c r="H47" s="6">
        <f>YearlyBudget!$C43*H$5</f>
        <v>62.499999975</v>
      </c>
      <c r="I47" s="6">
        <f>YearlyBudget!$C43*I$5</f>
        <v>62.499999975</v>
      </c>
      <c r="J47" s="6">
        <f>YearlyBudget!$C43*J$5</f>
        <v>62.499999975</v>
      </c>
      <c r="K47" s="6">
        <f>YearlyBudget!$C43*K$5</f>
        <v>62.499999975</v>
      </c>
      <c r="L47" s="6">
        <f>YearlyBudget!$C43*L$5</f>
        <v>62.499999975</v>
      </c>
      <c r="M47" s="6">
        <f>YearlyBudget!$C43*M$5</f>
        <v>62.499999975</v>
      </c>
      <c r="N47" s="1"/>
    </row>
    <row r="48" spans="1:14" ht="15.75" customHeight="1">
      <c r="A48" s="1" t="str">
        <f>YearlyBudget!$B44</f>
        <v>   Product</v>
      </c>
      <c r="B48" s="6">
        <f>YearlyBudget!$C44*B$5</f>
        <v>24.999999990000003</v>
      </c>
      <c r="C48" s="6">
        <f>YearlyBudget!$C44*C$5</f>
        <v>24.999999990000003</v>
      </c>
      <c r="D48" s="6">
        <f>YearlyBudget!$C44*D$5</f>
        <v>24.999999990000003</v>
      </c>
      <c r="E48" s="6">
        <f>YearlyBudget!$C44*E$5</f>
        <v>24.999999990000003</v>
      </c>
      <c r="F48" s="6">
        <f>YearlyBudget!$C44*F$5</f>
        <v>24.999999990000003</v>
      </c>
      <c r="G48" s="6">
        <f>YearlyBudget!$C44*G$5</f>
        <v>24.999999990000003</v>
      </c>
      <c r="H48" s="6">
        <f>YearlyBudget!$C44*H$5</f>
        <v>24.999999990000003</v>
      </c>
      <c r="I48" s="6">
        <f>YearlyBudget!$C44*I$5</f>
        <v>24.999999990000003</v>
      </c>
      <c r="J48" s="6">
        <f>YearlyBudget!$C44*J$5</f>
        <v>24.999999990000003</v>
      </c>
      <c r="K48" s="6">
        <f>YearlyBudget!$C44*K$5</f>
        <v>24.999999990000003</v>
      </c>
      <c r="L48" s="6">
        <f>YearlyBudget!$C44*L$5</f>
        <v>24.999999990000003</v>
      </c>
      <c r="M48" s="6">
        <f>YearlyBudget!$C44*M$5</f>
        <v>24.999999990000003</v>
      </c>
      <c r="N48" s="1"/>
    </row>
    <row r="49" spans="1:14" ht="15.75" customHeight="1">
      <c r="A49" s="1" t="str">
        <f>YearlyBudget!$B45</f>
        <v>   Miscellaneous</v>
      </c>
      <c r="B49" s="7">
        <f>YearlyBudget!$C45*B$5</f>
        <v>20.833333325</v>
      </c>
      <c r="C49" s="7">
        <f>YearlyBudget!$C45*C$5</f>
        <v>20.833333325</v>
      </c>
      <c r="D49" s="7">
        <f>YearlyBudget!$C45*D$5</f>
        <v>20.833333325</v>
      </c>
      <c r="E49" s="7">
        <f>YearlyBudget!$C45*E$5</f>
        <v>20.833333325</v>
      </c>
      <c r="F49" s="7">
        <f>YearlyBudget!$C45*F$5</f>
        <v>20.833333325</v>
      </c>
      <c r="G49" s="7">
        <f>YearlyBudget!$C45*G$5</f>
        <v>20.833333325</v>
      </c>
      <c r="H49" s="7">
        <f>YearlyBudget!$C45*H$5</f>
        <v>20.833333325</v>
      </c>
      <c r="I49" s="7">
        <f>YearlyBudget!$C45*I$5</f>
        <v>20.833333325</v>
      </c>
      <c r="J49" s="7">
        <f>YearlyBudget!$C45*J$5</f>
        <v>20.833333325</v>
      </c>
      <c r="K49" s="7">
        <f>YearlyBudget!$C45*K$5</f>
        <v>20.833333325</v>
      </c>
      <c r="L49" s="7">
        <f>YearlyBudget!$C45*L$5</f>
        <v>20.833333325</v>
      </c>
      <c r="M49" s="7">
        <f>YearlyBudget!$C45*M$5</f>
        <v>20.833333325</v>
      </c>
      <c r="N49" s="1"/>
    </row>
    <row r="50" spans="1:14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 customHeight="1">
      <c r="A51" s="12" t="s">
        <v>10</v>
      </c>
      <c r="B51" s="6">
        <f aca="true" t="shared" si="3" ref="B51:M51">SUM(B$34:B$49)</f>
        <v>1812.499999666628</v>
      </c>
      <c r="C51" s="6">
        <f t="shared" si="3"/>
        <v>1812.499999666628</v>
      </c>
      <c r="D51" s="6">
        <f t="shared" si="3"/>
        <v>1812.499999666628</v>
      </c>
      <c r="E51" s="6">
        <f t="shared" si="3"/>
        <v>1812.499999666628</v>
      </c>
      <c r="F51" s="6">
        <f t="shared" si="3"/>
        <v>1812.499999666628</v>
      </c>
      <c r="G51" s="6">
        <f t="shared" si="3"/>
        <v>1812.499999666628</v>
      </c>
      <c r="H51" s="6">
        <f t="shared" si="3"/>
        <v>1812.499999666628</v>
      </c>
      <c r="I51" s="6">
        <f t="shared" si="3"/>
        <v>1812.499999666628</v>
      </c>
      <c r="J51" s="6">
        <f t="shared" si="3"/>
        <v>1812.499999666628</v>
      </c>
      <c r="K51" s="6">
        <f t="shared" si="3"/>
        <v>1812.499999666628</v>
      </c>
      <c r="L51" s="6">
        <f t="shared" si="3"/>
        <v>1812.499999666628</v>
      </c>
      <c r="M51" s="6">
        <f t="shared" si="3"/>
        <v>1812.499999666628</v>
      </c>
      <c r="N51" s="1"/>
    </row>
    <row r="52" spans="1:14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 customHeight="1">
      <c r="A54" s="12" t="s">
        <v>14</v>
      </c>
      <c r="B54" s="6">
        <f aca="true" t="shared" si="4" ref="B54:M54">B$29-B$51</f>
        <v>145.83333288337212</v>
      </c>
      <c r="C54" s="6">
        <f t="shared" si="4"/>
        <v>145.83333288337212</v>
      </c>
      <c r="D54" s="6">
        <f t="shared" si="4"/>
        <v>145.83333288337212</v>
      </c>
      <c r="E54" s="6">
        <f t="shared" si="4"/>
        <v>145.83333288337212</v>
      </c>
      <c r="F54" s="6">
        <f t="shared" si="4"/>
        <v>145.83333288337212</v>
      </c>
      <c r="G54" s="6">
        <f t="shared" si="4"/>
        <v>145.83333288337212</v>
      </c>
      <c r="H54" s="6">
        <f t="shared" si="4"/>
        <v>145.83333288337212</v>
      </c>
      <c r="I54" s="6">
        <f t="shared" si="4"/>
        <v>145.83333288337212</v>
      </c>
      <c r="J54" s="6">
        <f t="shared" si="4"/>
        <v>145.83333288337212</v>
      </c>
      <c r="K54" s="6">
        <f t="shared" si="4"/>
        <v>145.83333288337212</v>
      </c>
      <c r="L54" s="6">
        <f t="shared" si="4"/>
        <v>145.83333288337212</v>
      </c>
      <c r="M54" s="6">
        <f t="shared" si="4"/>
        <v>145.83333288337212</v>
      </c>
      <c r="N54" s="1"/>
    </row>
    <row r="55" spans="1:1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0" t="s">
        <v>11</v>
      </c>
      <c r="N57" s="1"/>
    </row>
    <row r="58" spans="1:14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3" t="s">
        <v>12</v>
      </c>
      <c r="N58" s="1"/>
    </row>
    <row r="59" spans="1:14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N59" s="1"/>
    </row>
    <row r="60" spans="1:14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hyperlinks>
    <hyperlink ref="M58" r:id="rId1" display="www.capterra.com"/>
  </hyperlinks>
  <printOptions/>
  <pageMargins left="0.7" right="0.7" top="0.75" bottom="0.75" header="0" footer="0"/>
  <pageSetup horizontalDpi="600" verticalDpi="600" orientation="landscape"/>
  <rowBreaks count="1" manualBreakCount="1">
    <brk id="30" max="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29">
      <pane xSplit="1" topLeftCell="B1" activePane="topRight" state="frozen"/>
      <selection pane="topLeft" activeCell="A1" sqref="A1"/>
      <selection pane="topRight" activeCell="F55" sqref="F55"/>
    </sheetView>
  </sheetViews>
  <sheetFormatPr defaultColWidth="14.57421875" defaultRowHeight="15" customHeight="1"/>
  <cols>
    <col min="1" max="1" width="35.140625" style="0" customWidth="1"/>
    <col min="2" max="13" width="13.7109375" style="0" customWidth="1"/>
    <col min="14" max="26" width="8.7109375" style="0" customWidth="1"/>
    <col min="27" max="16384" width="14.421875" style="0" customWidth="1"/>
  </cols>
  <sheetData>
    <row r="1" spans="1:14" ht="33.75">
      <c r="A1" s="2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1"/>
      <c r="N4" s="1"/>
    </row>
    <row r="5" spans="1:14" ht="1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"/>
    </row>
    <row r="6" spans="1:14" ht="15">
      <c r="A6" s="1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"/>
    </row>
    <row r="7" spans="1:14" ht="15">
      <c r="A7" s="17" t="s">
        <v>0</v>
      </c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38</v>
      </c>
      <c r="H7" s="17" t="s">
        <v>39</v>
      </c>
      <c r="I7" s="17" t="s">
        <v>40</v>
      </c>
      <c r="J7" s="17" t="s">
        <v>41</v>
      </c>
      <c r="K7" s="17" t="s">
        <v>42</v>
      </c>
      <c r="L7" s="17" t="s">
        <v>43</v>
      </c>
      <c r="M7" s="17" t="s">
        <v>44</v>
      </c>
      <c r="N7" s="1"/>
    </row>
    <row r="8" spans="1:14" ht="15">
      <c r="A8" s="1" t="str">
        <f>YearlyBudget!$B4</f>
        <v>Individual Donations</v>
      </c>
      <c r="B8" s="6">
        <v>1210</v>
      </c>
      <c r="C8" s="6">
        <v>0</v>
      </c>
      <c r="D8" s="6">
        <v>350</v>
      </c>
      <c r="E8" s="6">
        <v>57.46</v>
      </c>
      <c r="F8" s="6">
        <v>661</v>
      </c>
      <c r="G8" s="6">
        <v>100</v>
      </c>
      <c r="H8" s="6">
        <v>0</v>
      </c>
      <c r="I8" s="6">
        <v>0</v>
      </c>
      <c r="J8" s="6">
        <v>5053.06</v>
      </c>
      <c r="K8" s="6">
        <v>10</v>
      </c>
      <c r="L8" s="6">
        <v>8</v>
      </c>
      <c r="M8" s="6">
        <v>1445.15</v>
      </c>
      <c r="N8" s="1"/>
    </row>
    <row r="9" spans="1:14" ht="15">
      <c r="A9" s="1" t="str">
        <f>YearlyBudget!$B5</f>
        <v>Events</v>
      </c>
      <c r="B9" s="6">
        <v>0</v>
      </c>
      <c r="C9" s="6">
        <v>0</v>
      </c>
      <c r="D9" s="6">
        <v>375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/>
      <c r="L9" s="6"/>
      <c r="M9" s="6"/>
      <c r="N9" s="1"/>
    </row>
    <row r="10" spans="1:14" ht="15">
      <c r="A10" s="1" t="str">
        <f>YearlyBudget!$B6</f>
        <v>Sale of Goods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/>
      <c r="L10" s="6"/>
      <c r="M10" s="6"/>
      <c r="N10" s="1"/>
    </row>
    <row r="11" spans="1:14" ht="15">
      <c r="A11" s="1" t="str">
        <f>YearlyBudget!$B7</f>
        <v>Community Shares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1555.6</v>
      </c>
      <c r="H11" s="6">
        <v>0</v>
      </c>
      <c r="I11" s="6">
        <v>0</v>
      </c>
      <c r="J11" s="6">
        <v>0</v>
      </c>
      <c r="K11" s="6"/>
      <c r="L11" s="6"/>
      <c r="M11" s="6"/>
      <c r="N11" s="1"/>
    </row>
    <row r="12" spans="1:14" ht="15">
      <c r="A12" s="1" t="str">
        <f>YearlyBudget!$B8</f>
        <v>Other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/>
      <c r="L12" s="6"/>
      <c r="M12" s="6"/>
      <c r="N12" s="1"/>
    </row>
    <row r="13" spans="1:14" ht="15">
      <c r="A13" s="1">
        <f>YearlyBudget!$B9</f>
        <v>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"/>
    </row>
    <row r="14" spans="1:14" ht="15">
      <c r="A14" s="1">
        <f>YearlyBudget!$B10</f>
        <v>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"/>
    </row>
    <row r="15" spans="1:14" ht="15">
      <c r="A15" s="1">
        <f>YearlyBudget!$B11</f>
        <v>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"/>
    </row>
    <row r="16" spans="1:14" ht="15">
      <c r="A16" s="1">
        <f>YearlyBudget!$B12</f>
        <v>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"/>
    </row>
    <row r="17" spans="1:14" ht="15">
      <c r="A17" s="1">
        <f>YearlyBudget!$B13</f>
        <v>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2" t="s">
        <v>2</v>
      </c>
      <c r="B19" s="6">
        <f aca="true" t="shared" si="0" ref="B19:M19">SUM(B$8:B$17)</f>
        <v>1210</v>
      </c>
      <c r="C19" s="6">
        <f t="shared" si="0"/>
        <v>0</v>
      </c>
      <c r="D19" s="6">
        <f t="shared" si="0"/>
        <v>725</v>
      </c>
      <c r="E19" s="6">
        <f t="shared" si="0"/>
        <v>57.46</v>
      </c>
      <c r="F19" s="6">
        <f t="shared" si="0"/>
        <v>661</v>
      </c>
      <c r="G19" s="6">
        <f t="shared" si="0"/>
        <v>1655.6</v>
      </c>
      <c r="H19" s="6">
        <f t="shared" si="0"/>
        <v>0</v>
      </c>
      <c r="I19" s="6">
        <f t="shared" si="0"/>
        <v>0</v>
      </c>
      <c r="J19" s="6">
        <f t="shared" si="0"/>
        <v>5053.06</v>
      </c>
      <c r="K19" s="6">
        <f t="shared" si="0"/>
        <v>10</v>
      </c>
      <c r="L19" s="6">
        <f t="shared" si="0"/>
        <v>8</v>
      </c>
      <c r="M19" s="6">
        <f t="shared" si="0"/>
        <v>1445.15</v>
      </c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customHeight="1">
      <c r="A21" s="1">
        <f>YearlyBudget!$B17</f>
        <v>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"/>
    </row>
    <row r="22" spans="1:14" ht="15.75" customHeight="1">
      <c r="A22" s="1">
        <f>YearlyBudget!$B18</f>
        <v>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"/>
    </row>
    <row r="23" spans="1:14" ht="15.75" customHeight="1">
      <c r="A23" s="1">
        <f>YearlyBudget!$B19</f>
        <v>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"/>
    </row>
    <row r="24" spans="1:14" ht="15.75" customHeight="1">
      <c r="A24" s="1">
        <f>YearlyBudget!$B20</f>
        <v>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"/>
    </row>
    <row r="25" spans="1:14" ht="15.75" customHeight="1">
      <c r="A25" s="1">
        <f>YearlyBudget!$B21</f>
        <v>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"/>
    </row>
    <row r="26" spans="1:14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 customHeight="1">
      <c r="A27" s="12" t="s">
        <v>3</v>
      </c>
      <c r="B27" s="6">
        <f aca="true" t="shared" si="1" ref="B27:M27">SUM(B$21:B$25)</f>
        <v>0</v>
      </c>
      <c r="C27" s="6">
        <f t="shared" si="1"/>
        <v>0</v>
      </c>
      <c r="D27" s="6">
        <f t="shared" si="1"/>
        <v>0</v>
      </c>
      <c r="E27" s="6">
        <f t="shared" si="1"/>
        <v>0</v>
      </c>
      <c r="F27" s="6">
        <f t="shared" si="1"/>
        <v>0</v>
      </c>
      <c r="G27" s="6">
        <f t="shared" si="1"/>
        <v>0</v>
      </c>
      <c r="H27" s="6">
        <f t="shared" si="1"/>
        <v>0</v>
      </c>
      <c r="I27" s="6">
        <f t="shared" si="1"/>
        <v>0</v>
      </c>
      <c r="J27" s="6">
        <f t="shared" si="1"/>
        <v>0</v>
      </c>
      <c r="K27" s="6">
        <f t="shared" si="1"/>
        <v>0</v>
      </c>
      <c r="L27" s="6">
        <f t="shared" si="1"/>
        <v>0</v>
      </c>
      <c r="M27" s="6">
        <f t="shared" si="1"/>
        <v>0</v>
      </c>
      <c r="N27" s="1"/>
    </row>
    <row r="28" spans="1:14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 customHeight="1">
      <c r="A29" s="1" t="s">
        <v>4</v>
      </c>
      <c r="B29" s="6">
        <f aca="true" t="shared" si="2" ref="B29:M29">SUM(B$19,B$27)</f>
        <v>1210</v>
      </c>
      <c r="C29" s="6">
        <f t="shared" si="2"/>
        <v>0</v>
      </c>
      <c r="D29" s="6">
        <f t="shared" si="2"/>
        <v>725</v>
      </c>
      <c r="E29" s="6">
        <f t="shared" si="2"/>
        <v>57.46</v>
      </c>
      <c r="F29" s="6">
        <f t="shared" si="2"/>
        <v>661</v>
      </c>
      <c r="G29" s="6">
        <f t="shared" si="2"/>
        <v>1655.6</v>
      </c>
      <c r="H29" s="6">
        <f t="shared" si="2"/>
        <v>0</v>
      </c>
      <c r="I29" s="6">
        <f t="shared" si="2"/>
        <v>0</v>
      </c>
      <c r="J29" s="6">
        <f t="shared" si="2"/>
        <v>5053.06</v>
      </c>
      <c r="K29" s="6">
        <f t="shared" si="2"/>
        <v>10</v>
      </c>
      <c r="L29" s="6">
        <f t="shared" si="2"/>
        <v>8</v>
      </c>
      <c r="M29" s="6">
        <f t="shared" si="2"/>
        <v>1445.15</v>
      </c>
      <c r="N29" s="1"/>
    </row>
    <row r="30" spans="1:14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 customHeight="1">
      <c r="A33" s="17" t="s">
        <v>5</v>
      </c>
      <c r="B33" s="17" t="s">
        <v>33</v>
      </c>
      <c r="C33" s="17" t="s">
        <v>34</v>
      </c>
      <c r="D33" s="17" t="s">
        <v>35</v>
      </c>
      <c r="E33" s="17" t="s">
        <v>36</v>
      </c>
      <c r="F33" s="17" t="s">
        <v>37</v>
      </c>
      <c r="G33" s="17" t="s">
        <v>38</v>
      </c>
      <c r="H33" s="17" t="s">
        <v>39</v>
      </c>
      <c r="I33" s="17" t="s">
        <v>40</v>
      </c>
      <c r="J33" s="17" t="s">
        <v>41</v>
      </c>
      <c r="K33" s="17" t="s">
        <v>42</v>
      </c>
      <c r="L33" s="17" t="s">
        <v>43</v>
      </c>
      <c r="M33" s="17" t="s">
        <v>44</v>
      </c>
      <c r="N33" s="1"/>
    </row>
    <row r="34" spans="1:14" ht="15.75" customHeight="1">
      <c r="A34" s="1" t="str">
        <f>YearlyBudget!$B30</f>
        <v>   Dues and Fees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"/>
    </row>
    <row r="35" spans="1:14" ht="15.75" customHeight="1">
      <c r="A35" s="1" t="str">
        <f>YearlyBudget!$B31</f>
        <v>   Rent</v>
      </c>
      <c r="B35" s="6">
        <v>320</v>
      </c>
      <c r="C35" s="6">
        <v>320</v>
      </c>
      <c r="D35" s="6">
        <v>320</v>
      </c>
      <c r="E35" s="6">
        <v>320</v>
      </c>
      <c r="F35" s="6">
        <v>320</v>
      </c>
      <c r="G35" s="6">
        <v>320</v>
      </c>
      <c r="H35" s="6">
        <v>320</v>
      </c>
      <c r="I35" s="6">
        <v>320</v>
      </c>
      <c r="J35" s="6">
        <v>320</v>
      </c>
      <c r="K35" s="6">
        <v>320</v>
      </c>
      <c r="L35" s="6">
        <v>320</v>
      </c>
      <c r="M35" s="6">
        <v>320</v>
      </c>
      <c r="N35" s="1"/>
    </row>
    <row r="36" spans="1:14" ht="15.75" customHeight="1">
      <c r="A36" s="1" t="str">
        <f>YearlyBudget!$B32</f>
        <v>   Utilities</v>
      </c>
      <c r="B36" s="6">
        <v>190.25</v>
      </c>
      <c r="C36" s="6">
        <v>158.85</v>
      </c>
      <c r="D36" s="6">
        <v>94.8</v>
      </c>
      <c r="E36" s="6">
        <v>82.44</v>
      </c>
      <c r="F36" s="6">
        <v>76.62</v>
      </c>
      <c r="G36" s="6">
        <v>123.62</v>
      </c>
      <c r="H36" s="6">
        <v>157.66</v>
      </c>
      <c r="I36" s="6">
        <v>119.1</v>
      </c>
      <c r="J36" s="6">
        <v>195.47</v>
      </c>
      <c r="K36" s="6">
        <v>93.07</v>
      </c>
      <c r="L36" s="6">
        <v>144.34</v>
      </c>
      <c r="M36" s="6"/>
      <c r="N36" s="1"/>
    </row>
    <row r="37" spans="1:14" ht="15.75" customHeight="1">
      <c r="A37" s="1" t="str">
        <f>YearlyBudget!$B33</f>
        <v>   Insurance</v>
      </c>
      <c r="B37" s="6">
        <v>427</v>
      </c>
      <c r="C37" s="6">
        <v>584</v>
      </c>
      <c r="D37" s="6">
        <v>0</v>
      </c>
      <c r="E37" s="6">
        <v>1012</v>
      </c>
      <c r="F37" s="6">
        <v>0</v>
      </c>
      <c r="G37" s="6">
        <v>0</v>
      </c>
      <c r="H37" s="6">
        <v>427</v>
      </c>
      <c r="I37" s="6">
        <v>584</v>
      </c>
      <c r="J37" s="6">
        <v>428</v>
      </c>
      <c r="K37" s="6">
        <v>0</v>
      </c>
      <c r="L37" s="6">
        <v>584</v>
      </c>
      <c r="M37" s="6">
        <v>0</v>
      </c>
      <c r="N37" s="1"/>
    </row>
    <row r="38" spans="1:14" ht="15.75" customHeight="1">
      <c r="A38" s="1" t="str">
        <f>YearlyBudget!$B34</f>
        <v>   Office supplies</v>
      </c>
      <c r="B38" s="6">
        <v>76.46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"/>
    </row>
    <row r="39" spans="1:14" ht="15.75" customHeight="1">
      <c r="A39" s="1" t="str">
        <f>YearlyBudget!$B35</f>
        <v>   Licenses and Permits</v>
      </c>
      <c r="B39" s="6">
        <v>548.46</v>
      </c>
      <c r="C39" s="6">
        <v>315</v>
      </c>
      <c r="D39" s="6">
        <v>500</v>
      </c>
      <c r="E39" s="6">
        <v>0</v>
      </c>
      <c r="F39" s="6">
        <v>0</v>
      </c>
      <c r="G39" s="6">
        <v>0</v>
      </c>
      <c r="H39" s="6">
        <v>371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"/>
    </row>
    <row r="40" spans="1:14" ht="15.75" customHeight="1">
      <c r="A40" s="1" t="str">
        <f>YearlyBudget!$B36</f>
        <v>   Equipment</v>
      </c>
      <c r="B40" s="6">
        <v>36.91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200</v>
      </c>
      <c r="M40" s="6">
        <v>0</v>
      </c>
      <c r="N40" s="1"/>
    </row>
    <row r="41" spans="1:14" ht="15.75" customHeight="1">
      <c r="A41" s="1" t="str">
        <f>YearlyBudget!$B37</f>
        <v>   Telephone</v>
      </c>
      <c r="B41" s="6">
        <v>20</v>
      </c>
      <c r="C41" s="6">
        <v>20</v>
      </c>
      <c r="D41" s="6">
        <v>20</v>
      </c>
      <c r="E41" s="6">
        <v>20</v>
      </c>
      <c r="F41" s="6">
        <v>20</v>
      </c>
      <c r="G41" s="6">
        <v>20</v>
      </c>
      <c r="H41" s="6">
        <v>20</v>
      </c>
      <c r="I41" s="6">
        <v>20</v>
      </c>
      <c r="J41" s="6">
        <v>20</v>
      </c>
      <c r="K41" s="6">
        <v>20</v>
      </c>
      <c r="L41" s="6">
        <v>20</v>
      </c>
      <c r="M41" s="6">
        <v>20</v>
      </c>
      <c r="N41" s="1"/>
    </row>
    <row r="42" spans="1:14" ht="15.75" customHeight="1">
      <c r="A42" s="1" t="str">
        <f>YearlyBudget!$B38</f>
        <v>   Postage/Shipping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254</v>
      </c>
      <c r="K42" s="6">
        <v>0</v>
      </c>
      <c r="L42" s="6">
        <v>0</v>
      </c>
      <c r="M42" s="6"/>
      <c r="N42" s="1"/>
    </row>
    <row r="43" spans="1:14" ht="15.75" customHeight="1">
      <c r="A43" s="1" t="str">
        <f>YearlyBudget!$B39</f>
        <v>   Equipment Repair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/>
      <c r="N43" s="1"/>
    </row>
    <row r="44" spans="1:14" ht="15.75" customHeight="1">
      <c r="A44" s="1" t="str">
        <f>YearlyBudget!$B40</f>
        <v>   Website/Streaming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15.35</v>
      </c>
      <c r="I44" s="6">
        <v>15.35</v>
      </c>
      <c r="J44" s="6">
        <v>15.35</v>
      </c>
      <c r="K44" s="6">
        <v>15.35</v>
      </c>
      <c r="L44" s="6">
        <v>15.35</v>
      </c>
      <c r="M44" s="6">
        <v>15.35</v>
      </c>
      <c r="N44" s="1"/>
    </row>
    <row r="45" spans="1:14" ht="15.75" customHeight="1">
      <c r="A45" s="1" t="str">
        <f>YearlyBudget!$B41</f>
        <v>   Conferences/Meetings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/>
      <c r="N45" s="1"/>
    </row>
    <row r="46" spans="1:14" ht="15.75" customHeight="1">
      <c r="A46" s="1" t="str">
        <f>YearlyBudget!$B42</f>
        <v>   Texting System</v>
      </c>
      <c r="B46" s="6">
        <v>20</v>
      </c>
      <c r="C46" s="6">
        <v>20</v>
      </c>
      <c r="D46" s="6">
        <v>20</v>
      </c>
      <c r="E46" s="6">
        <v>20</v>
      </c>
      <c r="F46" s="6">
        <v>20</v>
      </c>
      <c r="G46" s="6">
        <v>20</v>
      </c>
      <c r="H46" s="6">
        <v>20</v>
      </c>
      <c r="I46" s="6">
        <v>20</v>
      </c>
      <c r="J46" s="6">
        <v>20</v>
      </c>
      <c r="K46" s="6">
        <v>20</v>
      </c>
      <c r="L46" s="6">
        <v>20</v>
      </c>
      <c r="M46" s="6">
        <v>20</v>
      </c>
      <c r="N46" s="1"/>
    </row>
    <row r="47" spans="1:14" ht="15.75" customHeight="1">
      <c r="A47" s="1" t="str">
        <f>YearlyBudget!$B43</f>
        <v>   Events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"/>
    </row>
    <row r="48" spans="1:14" ht="15.75" customHeight="1">
      <c r="A48" s="1" t="str">
        <f>YearlyBudget!$B44</f>
        <v>   Product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"/>
    </row>
    <row r="49" spans="1:14" ht="15.75" customHeight="1">
      <c r="A49" s="1" t="str">
        <f>YearlyBudget!$B45</f>
        <v>   Miscellaneous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1"/>
    </row>
    <row r="50" spans="1:14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 customHeight="1">
      <c r="A51" s="12" t="s">
        <v>10</v>
      </c>
      <c r="B51" s="6">
        <f aca="true" t="shared" si="3" ref="B51:M51">SUM(B$34:B$49)</f>
        <v>1639.0800000000002</v>
      </c>
      <c r="C51" s="6">
        <f t="shared" si="3"/>
        <v>1417.85</v>
      </c>
      <c r="D51" s="6">
        <f t="shared" si="3"/>
        <v>954.8</v>
      </c>
      <c r="E51" s="6">
        <f t="shared" si="3"/>
        <v>1454.44</v>
      </c>
      <c r="F51" s="6">
        <f t="shared" si="3"/>
        <v>436.62</v>
      </c>
      <c r="G51" s="6">
        <f t="shared" si="3"/>
        <v>483.62</v>
      </c>
      <c r="H51" s="6">
        <f t="shared" si="3"/>
        <v>1331.0099999999998</v>
      </c>
      <c r="I51" s="6">
        <f t="shared" si="3"/>
        <v>1078.4499999999998</v>
      </c>
      <c r="J51" s="6">
        <f t="shared" si="3"/>
        <v>1252.82</v>
      </c>
      <c r="K51" s="6">
        <f t="shared" si="3"/>
        <v>468.42</v>
      </c>
      <c r="L51" s="6">
        <f t="shared" si="3"/>
        <v>1303.69</v>
      </c>
      <c r="M51" s="6">
        <f t="shared" si="3"/>
        <v>375.35</v>
      </c>
      <c r="N51" s="1"/>
    </row>
    <row r="52" spans="1:14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 customHeight="1">
      <c r="A54" s="12" t="s">
        <v>14</v>
      </c>
      <c r="B54" s="6">
        <f aca="true" t="shared" si="4" ref="B54:M54">B$29-B$51</f>
        <v>-429.08000000000015</v>
      </c>
      <c r="C54" s="6">
        <f t="shared" si="4"/>
        <v>-1417.85</v>
      </c>
      <c r="D54" s="6">
        <f t="shared" si="4"/>
        <v>-229.79999999999995</v>
      </c>
      <c r="E54" s="6">
        <f t="shared" si="4"/>
        <v>-1396.98</v>
      </c>
      <c r="F54" s="6">
        <f t="shared" si="4"/>
        <v>224.38</v>
      </c>
      <c r="G54" s="6">
        <f t="shared" si="4"/>
        <v>1171.98</v>
      </c>
      <c r="H54" s="6">
        <f t="shared" si="4"/>
        <v>-1331.0099999999998</v>
      </c>
      <c r="I54" s="6">
        <f t="shared" si="4"/>
        <v>-1078.4499999999998</v>
      </c>
      <c r="J54" s="6">
        <f t="shared" si="4"/>
        <v>3800.2400000000007</v>
      </c>
      <c r="K54" s="6">
        <f t="shared" si="4"/>
        <v>-458.42</v>
      </c>
      <c r="L54" s="6">
        <f t="shared" si="4"/>
        <v>-1295.69</v>
      </c>
      <c r="M54" s="6">
        <f t="shared" si="4"/>
        <v>1069.8000000000002</v>
      </c>
      <c r="N54" s="1"/>
    </row>
    <row r="55" spans="1:1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0" t="s">
        <v>11</v>
      </c>
      <c r="N57" s="1"/>
    </row>
    <row r="58" spans="1:14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3" t="s">
        <v>12</v>
      </c>
      <c r="N58" s="1"/>
    </row>
    <row r="59" spans="1:14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N59" s="1"/>
    </row>
    <row r="60" spans="1:14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hyperlinks>
    <hyperlink ref="M58" r:id="rId1" display="www.capterra.com"/>
  </hyperlinks>
  <printOptions/>
  <pageMargins left="0.7" right="0.7" top="0.75" bottom="0.75" header="0" footer="0"/>
  <pageSetup horizontalDpi="600" verticalDpi="600" orientation="landscape"/>
  <rowBreaks count="1" manualBreakCount="1">
    <brk id="30" max="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Ginny Welsch</cp:lastModifiedBy>
  <dcterms:created xsi:type="dcterms:W3CDTF">2020-12-17T23:18:03Z</dcterms:created>
  <dcterms:modified xsi:type="dcterms:W3CDTF">2020-12-19T18:15:20Z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