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/>
  <mc:AlternateContent xmlns:mc="http://schemas.openxmlformats.org/markup-compatibility/2006">
    <mc:Choice Requires="x15">
      <x15ac:absPath xmlns:x15ac="http://schemas.microsoft.com/office/spreadsheetml/2010/11/ac" url="https://seniorridenashville.sharepoint.com/sites/sharedfiles/Shared Documents/SRN STAFF SHARED FILES/Org Budget/"/>
    </mc:Choice>
  </mc:AlternateContent>
  <xr:revisionPtr revIDLastSave="0" documentId="8_{733B67B5-AA68-4997-B20B-1864944587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udget" sheetId="1" r:id="rId1"/>
  </sheets>
  <definedNames>
    <definedName name="_xlnm.Print_Titles" localSheetId="0">Budget!$6:$6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1" i="1"/>
  <c r="B20" i="1"/>
  <c r="B19" i="1"/>
  <c r="B18" i="1"/>
  <c r="B28" i="1"/>
  <c r="B11" i="1"/>
  <c r="B8" i="1"/>
  <c r="B14" i="1" l="1"/>
  <c r="B30" i="1" s="1"/>
</calcChain>
</file>

<file path=xl/sharedStrings.xml><?xml version="1.0" encoding="utf-8"?>
<sst xmlns="http://schemas.openxmlformats.org/spreadsheetml/2006/main" count="26" uniqueCount="24">
  <si>
    <t/>
  </si>
  <si>
    <t>Senior Rides Nashville</t>
  </si>
  <si>
    <t>Budget for the Year Ending 12/31/22</t>
  </si>
  <si>
    <t xml:space="preserve">
</t>
  </si>
  <si>
    <t xml:space="preserve">Annual Budget
</t>
  </si>
  <si>
    <t>Income</t>
  </si>
  <si>
    <t>Donations</t>
  </si>
  <si>
    <t>United Way</t>
  </si>
  <si>
    <t>Government Grants</t>
  </si>
  <si>
    <t>Rider &amp; Membership Fees</t>
  </si>
  <si>
    <t>Interest Income</t>
  </si>
  <si>
    <t>Total Income</t>
  </si>
  <si>
    <t>General Expenses</t>
  </si>
  <si>
    <t>Salaries, Taxes &amp; Benefits</t>
  </si>
  <si>
    <t>Professional Fees &amp; Consulting</t>
  </si>
  <si>
    <t>Occupancy &amp; Office Expenses</t>
  </si>
  <si>
    <t>Marketing Expenses</t>
  </si>
  <si>
    <t>Insurance</t>
  </si>
  <si>
    <t>Staff Development &amp; Travel</t>
  </si>
  <si>
    <t>Other Expenses</t>
  </si>
  <si>
    <t>Rider &amp; Volunteer Expenses</t>
  </si>
  <si>
    <t>Special Project</t>
  </si>
  <si>
    <t>Total Expenses</t>
  </si>
  <si>
    <t>Decrease in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</si>
</sst>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3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39" fontId="1" fillId="0" borderId="0" xfId="0" applyNumberFormat="1" applyFont="1"/>
    <xf numFmtId="164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pane ySplit="6" topLeftCell="A7" activePane="bottomLeft" state="frozenSplit"/>
      <selection pane="bottomLeft" activeCell="D6" sqref="D6"/>
    </sheetView>
  </sheetViews>
  <sheetFormatPr defaultColWidth="8.85546875" defaultRowHeight="12.75"/>
  <cols>
    <col min="1" max="1" width="26.7109375" style="1" customWidth="1"/>
    <col min="2" max="2" width="27.28515625" style="1" customWidth="1"/>
    <col min="3" max="16384" width="8.85546875" style="1"/>
  </cols>
  <sheetData>
    <row r="1" spans="1:2" s="2" customFormat="1" ht="11.25">
      <c r="A1" s="14" t="s">
        <v>0</v>
      </c>
      <c r="B1" s="14"/>
    </row>
    <row r="2" spans="1:2">
      <c r="A2" s="15" t="s">
        <v>1</v>
      </c>
      <c r="B2" s="15"/>
    </row>
    <row r="3" spans="1:2">
      <c r="A3" s="15" t="s">
        <v>2</v>
      </c>
      <c r="B3" s="15"/>
    </row>
    <row r="4" spans="1:2">
      <c r="A4" s="15"/>
      <c r="B4" s="15"/>
    </row>
    <row r="5" spans="1:2">
      <c r="A5" s="15"/>
      <c r="B5" s="15"/>
    </row>
    <row r="6" spans="1:2" ht="25.5">
      <c r="A6" s="3" t="s">
        <v>3</v>
      </c>
      <c r="B6" s="3" t="s">
        <v>4</v>
      </c>
    </row>
    <row r="7" spans="1:2">
      <c r="A7" s="4" t="s">
        <v>5</v>
      </c>
    </row>
    <row r="8" spans="1:2">
      <c r="A8" s="4" t="s">
        <v>6</v>
      </c>
      <c r="B8" s="5">
        <f>50000+11000+167500</f>
        <v>228500</v>
      </c>
    </row>
    <row r="9" spans="1:2">
      <c r="A9" s="4" t="s">
        <v>7</v>
      </c>
      <c r="B9" s="5">
        <v>50000</v>
      </c>
    </row>
    <row r="10" spans="1:2">
      <c r="A10" s="4" t="s">
        <v>8</v>
      </c>
      <c r="B10" s="5">
        <v>421206</v>
      </c>
    </row>
    <row r="11" spans="1:2">
      <c r="A11" s="4" t="s">
        <v>9</v>
      </c>
      <c r="B11" s="5">
        <f>18170+9225</f>
        <v>27395</v>
      </c>
    </row>
    <row r="12" spans="1:2">
      <c r="A12" s="4" t="s">
        <v>10</v>
      </c>
      <c r="B12" s="5">
        <v>1250</v>
      </c>
    </row>
    <row r="13" spans="1:2" customFormat="1" ht="15">
      <c r="A13" s="6"/>
      <c r="B13" s="7"/>
    </row>
    <row r="14" spans="1:2">
      <c r="A14" s="4" t="s">
        <v>11</v>
      </c>
      <c r="B14" s="5">
        <f>ROUND(SUBTOTAL(9, B7:B13), 5)</f>
        <v>728351</v>
      </c>
    </row>
    <row r="15" spans="1:2" customFormat="1" ht="15">
      <c r="A15" s="6"/>
      <c r="B15" s="13"/>
    </row>
    <row r="16" spans="1:2">
      <c r="A16" s="8" t="s">
        <v>0</v>
      </c>
    </row>
    <row r="17" spans="1:5">
      <c r="A17" s="4" t="s">
        <v>12</v>
      </c>
    </row>
    <row r="18" spans="1:5">
      <c r="A18" s="4" t="s">
        <v>13</v>
      </c>
      <c r="B18" s="5">
        <f>365645+31801+13500+50057+4500+8400+600</f>
        <v>474503</v>
      </c>
    </row>
    <row r="19" spans="1:5">
      <c r="A19" s="4" t="s">
        <v>14</v>
      </c>
      <c r="B19" s="5">
        <f>15000+6000+12300</f>
        <v>33300</v>
      </c>
    </row>
    <row r="20" spans="1:5">
      <c r="A20" s="4" t="s">
        <v>15</v>
      </c>
      <c r="B20" s="5">
        <f>2750+3500+4000+50771+4140+3000+5000+1800+6543+14000</f>
        <v>95504</v>
      </c>
    </row>
    <row r="21" spans="1:5">
      <c r="A21" s="4" t="s">
        <v>16</v>
      </c>
      <c r="B21" s="5">
        <f>35000+12000</f>
        <v>47000</v>
      </c>
    </row>
    <row r="22" spans="1:5">
      <c r="A22" s="4" t="s">
        <v>17</v>
      </c>
      <c r="B22" s="5">
        <v>11000</v>
      </c>
    </row>
    <row r="23" spans="1:5">
      <c r="A23" s="4" t="s">
        <v>18</v>
      </c>
      <c r="B23" s="5">
        <f>3500+1000+1150+4200</f>
        <v>9850</v>
      </c>
    </row>
    <row r="24" spans="1:5">
      <c r="A24" s="4" t="s">
        <v>19</v>
      </c>
      <c r="B24" s="5">
        <f>4000+2000</f>
        <v>6000</v>
      </c>
    </row>
    <row r="25" spans="1:5">
      <c r="A25" s="4" t="s">
        <v>20</v>
      </c>
      <c r="B25" s="5">
        <v>96477</v>
      </c>
    </row>
    <row r="26" spans="1:5">
      <c r="A26" s="4" t="s">
        <v>21</v>
      </c>
      <c r="B26" s="5">
        <v>100000</v>
      </c>
    </row>
    <row r="27" spans="1:5" customFormat="1" ht="15">
      <c r="A27" s="6"/>
      <c r="B27" s="7"/>
    </row>
    <row r="28" spans="1:5">
      <c r="A28" s="4" t="s">
        <v>22</v>
      </c>
      <c r="B28" s="5">
        <f>ROUND(SUBTOTAL(9, B16:B27), 5)</f>
        <v>873634</v>
      </c>
    </row>
    <row r="29" spans="1:5">
      <c r="A29" s="8" t="s">
        <v>0</v>
      </c>
    </row>
    <row r="30" spans="1:5" ht="13.5" thickBot="1">
      <c r="A30" s="4" t="s">
        <v>23</v>
      </c>
      <c r="B30" s="5">
        <f>+B14-B28</f>
        <v>-145283</v>
      </c>
      <c r="E30" s="12"/>
    </row>
    <row r="31" spans="1:5" customFormat="1" ht="15.75" thickTop="1">
      <c r="A31" s="6"/>
      <c r="B31" s="9"/>
    </row>
    <row r="32" spans="1:5" ht="13.5" thickBot="1">
      <c r="A32" s="10"/>
      <c r="B32" s="11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DE2D86612B54286B7FDAB88ACBD43" ma:contentTypeVersion="13" ma:contentTypeDescription="Create a new document." ma:contentTypeScope="" ma:versionID="7fc5974c50ae93a0cc77a4185311b272">
  <xsd:schema xmlns:xsd="http://www.w3.org/2001/XMLSchema" xmlns:xs="http://www.w3.org/2001/XMLSchema" xmlns:p="http://schemas.microsoft.com/office/2006/metadata/properties" xmlns:ns2="76e587f1-472e-4bda-a279-21b430cb9acf" xmlns:ns3="2081d23a-8e47-4ca6-a30e-c0c953f73ea3" targetNamespace="http://schemas.microsoft.com/office/2006/metadata/properties" ma:root="true" ma:fieldsID="8be8db6de7964c3c844751bfa9afc33a" ns2:_="" ns3:_="">
    <xsd:import namespace="76e587f1-472e-4bda-a279-21b430cb9acf"/>
    <xsd:import namespace="2081d23a-8e47-4ca6-a30e-c0c953f73e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587f1-472e-4bda-a279-21b430cb9a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1d23a-8e47-4ca6-a30e-c0c953f73ea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8E8FC-D052-42BF-804D-6DE786ED4589}"/>
</file>

<file path=customXml/itemProps2.xml><?xml version="1.0" encoding="utf-8"?>
<ds:datastoreItem xmlns:ds="http://schemas.openxmlformats.org/officeDocument/2006/customXml" ds:itemID="{E32383ED-9E43-43A9-8702-DB45A66603DD}"/>
</file>

<file path=customXml/itemProps3.xml><?xml version="1.0" encoding="utf-8"?>
<ds:datastoreItem xmlns:ds="http://schemas.openxmlformats.org/officeDocument/2006/customXml" ds:itemID="{A1EC3505-DCD3-4F75-8015-CD5BDEBBB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/>
  <cp:revision/>
  <dcterms:created xsi:type="dcterms:W3CDTF">2022-02-01T03:04:54Z</dcterms:created>
  <dcterms:modified xsi:type="dcterms:W3CDTF">2022-04-22T17:17:55Z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0x010100B25DE2D86612B54286B7FDAB88ACBD43</vt:lpwstr>
  </property>
</Properties>
</file>