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tabRatio="960" activeTab="0"/>
  </bookViews>
  <sheets>
    <sheet name="TAP - Year to Date" sheetId="1" r:id="rId1"/>
  </sheets>
  <definedNames>
    <definedName name="__xlnm.Print_Area_4">#REF!</definedName>
    <definedName name="_xlfn._FV" hidden="1">#NAME?</definedName>
    <definedName name="_xlnm.Print_Area" localSheetId="0">'TAP - Year to Date'!$A$1:$I$26</definedName>
  </definedNames>
  <calcPr fullCalcOnLoad="1"/>
</workbook>
</file>

<file path=xl/sharedStrings.xml><?xml version="1.0" encoding="utf-8"?>
<sst xmlns="http://schemas.openxmlformats.org/spreadsheetml/2006/main" count="100" uniqueCount="93">
  <si>
    <t xml:space="preserve">Tennessee Aquatic Project </t>
  </si>
  <si>
    <t xml:space="preserve"> Year to Date: Financial Report </t>
  </si>
  <si>
    <t>Monies Received</t>
  </si>
  <si>
    <t>Registration</t>
  </si>
  <si>
    <t xml:space="preserve"> Dues Collected</t>
  </si>
  <si>
    <t>Expenses</t>
  </si>
  <si>
    <t>WSC</t>
  </si>
  <si>
    <t>Charitable Solicitation</t>
  </si>
  <si>
    <t>Miscellaneous</t>
  </si>
  <si>
    <t>Annual Report</t>
  </si>
  <si>
    <t>Francis L. Dean - Insurance</t>
  </si>
  <si>
    <t>Office Supplies</t>
  </si>
  <si>
    <t>Products</t>
  </si>
  <si>
    <t>Cost</t>
  </si>
  <si>
    <t>Sale Price</t>
  </si>
  <si>
    <t>Total</t>
  </si>
  <si>
    <t>Key Chains</t>
  </si>
  <si>
    <t>Waist Bands</t>
  </si>
  <si>
    <t>Bumper Sticker</t>
  </si>
  <si>
    <t>Total: Expenses</t>
  </si>
  <si>
    <t xml:space="preserve">Key &amp; Band </t>
  </si>
  <si>
    <t>2 for $5.00</t>
  </si>
  <si>
    <t>Bargain</t>
  </si>
  <si>
    <t>3 for $7.50</t>
  </si>
  <si>
    <t>Kroger Giftcard</t>
  </si>
  <si>
    <t>Total Other Income</t>
  </si>
  <si>
    <t>Total Income</t>
  </si>
  <si>
    <t>TAP - Bank Balance</t>
  </si>
  <si>
    <t>Plantation Hotel</t>
  </si>
  <si>
    <t>Budget Car Rental</t>
  </si>
  <si>
    <t>Fuel</t>
  </si>
  <si>
    <t>Food</t>
  </si>
  <si>
    <t>Total Expenses</t>
  </si>
  <si>
    <t>Cannon</t>
  </si>
  <si>
    <t xml:space="preserve">Isabella </t>
  </si>
  <si>
    <t>Wilson</t>
  </si>
  <si>
    <t>USPS: Postage</t>
  </si>
  <si>
    <t>Korbyn</t>
  </si>
  <si>
    <t>Gwyn</t>
  </si>
  <si>
    <t>Grady</t>
  </si>
  <si>
    <t>Crystal River</t>
  </si>
  <si>
    <t>Crystal Lodge</t>
  </si>
  <si>
    <t>Registration Income</t>
  </si>
  <si>
    <t>Donation</t>
  </si>
  <si>
    <t>Homosassa</t>
  </si>
  <si>
    <t>Donations</t>
  </si>
  <si>
    <t>Nihri</t>
  </si>
  <si>
    <t>Dasilva</t>
  </si>
  <si>
    <t>Ademi</t>
  </si>
  <si>
    <t>Total Fundraising</t>
  </si>
  <si>
    <t>Total Donations</t>
  </si>
  <si>
    <t xml:space="preserve">Ryan </t>
  </si>
  <si>
    <t>Wade</t>
  </si>
  <si>
    <t>Shyla</t>
  </si>
  <si>
    <t>Meals</t>
  </si>
  <si>
    <t>AmazonSmile (2017 $29.35)</t>
  </si>
  <si>
    <t>Quantity</t>
  </si>
  <si>
    <t>Profit</t>
  </si>
  <si>
    <t>Account</t>
  </si>
  <si>
    <t>Promotional Products</t>
  </si>
  <si>
    <t>Mercedes</t>
  </si>
  <si>
    <t>Jennings</t>
  </si>
  <si>
    <t>Kamauria</t>
  </si>
  <si>
    <t>Hughes</t>
  </si>
  <si>
    <t>A'Nye</t>
  </si>
  <si>
    <t>Italaya</t>
  </si>
  <si>
    <t>FWOP Lights</t>
  </si>
  <si>
    <t>Tee-shirt Sales</t>
  </si>
  <si>
    <t>Network For Good</t>
  </si>
  <si>
    <t xml:space="preserve">Micah </t>
  </si>
  <si>
    <t>Parker</t>
  </si>
  <si>
    <t>Joy</t>
  </si>
  <si>
    <t>Fears</t>
  </si>
  <si>
    <t>Dawson</t>
  </si>
  <si>
    <t>Davis</t>
  </si>
  <si>
    <t>Ricardo</t>
  </si>
  <si>
    <t>Holloway</t>
  </si>
  <si>
    <t>Ewing</t>
  </si>
  <si>
    <t>Starnes</t>
  </si>
  <si>
    <t>September  2019 - June 2020</t>
  </si>
  <si>
    <t>HCA Foundation</t>
  </si>
  <si>
    <t>FedEx</t>
  </si>
  <si>
    <t>Bahamas Fundraising</t>
  </si>
  <si>
    <t>Travel</t>
  </si>
  <si>
    <t>Jaymsin</t>
  </si>
  <si>
    <t>Larkin</t>
  </si>
  <si>
    <t>Income</t>
  </si>
  <si>
    <t>Lethia Mann</t>
  </si>
  <si>
    <t>Kim Christmon</t>
  </si>
  <si>
    <t>Stephen Schmidt</t>
  </si>
  <si>
    <t>4imprint - Teeshirts (28)</t>
  </si>
  <si>
    <t>Mr. Stewart 25th Anniversary</t>
  </si>
  <si>
    <t>Roster 2019-2020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</si>
</sst>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d\-mmm\-yy;@"/>
    <numFmt numFmtId="166" formatCode="_(* #,##0.00_);_(* \(#,##0.00\);_(* \-??_);_(@_)"/>
    <numFmt numFmtId="167" formatCode="d\-mmm;@"/>
    <numFmt numFmtId="168" formatCode="\$#,##0.00"/>
    <numFmt numFmtId="169" formatCode="0.00_);[Red]\(0.00\)"/>
    <numFmt numFmtId="170" formatCode="\$#,##0.00_);[Red]&quot;($&quot;#,##0.00\)"/>
    <numFmt numFmtId="171" formatCode="\$#,##0.00;&quot;$(&quot;#,##0.00\)"/>
    <numFmt numFmtId="172" formatCode="[&lt;=9999999]###\-####;\(###&quot;) &quot;###\-####"/>
    <numFmt numFmtId="173" formatCode="#,###.00"/>
    <numFmt numFmtId="174" formatCode="[$$-409]#,###.00;[Red]\-[$$-409]#,###.00"/>
    <numFmt numFmtId="175" formatCode="mmm\ d&quot;, &quot;yy"/>
    <numFmt numFmtId="176" formatCode="mmm\ d&quot;, &quot;yyyy"/>
    <numFmt numFmtId="177" formatCode="_$0.00_);[Red]\(_$0.00\)"/>
    <numFmt numFmtId="178" formatCode="_(_$* #,##0.00_);_(_$* \(#,##0.00\);_(_$* &quot;-&quot;????_);_(@_)"/>
    <numFmt numFmtId="179" formatCode="_$#,##0.00_);\(_$#,##0.00\)"/>
    <numFmt numFmtId="180" formatCode="_([$$-409]* #,##0.00_);_([$$-409]* \(#,##0.00\);_([$$-409]* &quot;-&quot;????_);_(@_)"/>
    <numFmt numFmtId="181" formatCode="[$$-409]#,##0.00_);\([$$-409]#,##0.00\)"/>
    <numFmt numFmtId="182" formatCode="[$-409]d\-mmm\-yy;@"/>
    <numFmt numFmtId="183" formatCode="_([$$-409]* #,##0.00_);_([$$-409]* \(#,##0.00\);_([$$-409]* &quot;-&quot;??_);_(@_)"/>
    <numFmt numFmtId="184" formatCode="&quot;$&quot;#,##0.00"/>
    <numFmt numFmtId="185" formatCode="[$-409]dddd\,\ mmmm\ dd\,\ yyyy"/>
    <numFmt numFmtId="186" formatCode="[$-409]dddd\,\ mmmm\ 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_(* #,##0.0_);_(* \(#,##0.0\);_(* &quot;-&quot;??_);_(@_)"/>
    <numFmt numFmtId="193" formatCode="_(* #,##0_);_(* \(#,##0\);_(* &quot;-&quot;??_);_(@_)"/>
    <numFmt numFmtId="194" formatCode="[$-409]dd\-mmm\-yy;@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Georgia"/>
      <family val="1"/>
    </font>
    <font>
      <b/>
      <i/>
      <u val="single"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double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>
        <color indexed="22"/>
      </left>
      <right style="thin">
        <color indexed="22"/>
      </right>
      <top/>
      <bottom/>
    </border>
    <border>
      <left style="medium"/>
      <right style="medium"/>
      <top style="medium">
        <color theme="1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double"/>
    </border>
    <border>
      <left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47" applyNumberFormat="1" applyFont="1" applyFill="1" applyBorder="1" applyAlignment="1" applyProtection="1">
      <alignment/>
      <protection/>
    </xf>
    <xf numFmtId="0" fontId="2" fillId="0" borderId="10" xfId="47" applyNumberFormat="1" applyFont="1" applyFill="1" applyBorder="1" applyAlignment="1" applyProtection="1">
      <alignment/>
      <protection/>
    </xf>
    <xf numFmtId="0" fontId="0" fillId="0" borderId="11" xfId="47" applyNumberFormat="1" applyFont="1" applyFill="1" applyBorder="1" applyAlignment="1" applyProtection="1">
      <alignment/>
      <protection/>
    </xf>
    <xf numFmtId="0" fontId="0" fillId="33" borderId="11" xfId="47" applyNumberFormat="1" applyFont="1" applyFill="1" applyBorder="1" applyAlignment="1" applyProtection="1">
      <alignment horizontal="left"/>
      <protection/>
    </xf>
    <xf numFmtId="168" fontId="0" fillId="33" borderId="11" xfId="47" applyNumberFormat="1" applyFont="1" applyFill="1" applyBorder="1" applyAlignment="1" applyProtection="1">
      <alignment horizontal="left"/>
      <protection/>
    </xf>
    <xf numFmtId="164" fontId="0" fillId="33" borderId="11" xfId="47" applyNumberFormat="1" applyFont="1" applyFill="1" applyBorder="1" applyAlignment="1" applyProtection="1">
      <alignment horizontal="center"/>
      <protection/>
    </xf>
    <xf numFmtId="0" fontId="0" fillId="33" borderId="11" xfId="47" applyNumberFormat="1" applyFont="1" applyFill="1" applyBorder="1" applyAlignment="1" applyProtection="1">
      <alignment/>
      <protection/>
    </xf>
    <xf numFmtId="0" fontId="4" fillId="0" borderId="0" xfId="47" applyNumberFormat="1" applyFont="1" applyFill="1" applyBorder="1" applyAlignment="1" applyProtection="1">
      <alignment/>
      <protection/>
    </xf>
    <xf numFmtId="0" fontId="2" fillId="0" borderId="0" xfId="47" applyNumberFormat="1" applyFont="1" applyFill="1" applyBorder="1" applyAlignment="1" applyProtection="1">
      <alignment horizontal="left"/>
      <protection/>
    </xf>
    <xf numFmtId="0" fontId="2" fillId="0" borderId="0" xfId="47" applyNumberFormat="1" applyFont="1" applyFill="1" applyBorder="1" applyAlignment="1" applyProtection="1">
      <alignment horizontal="center"/>
      <protection/>
    </xf>
    <xf numFmtId="164" fontId="2" fillId="0" borderId="12" xfId="47" applyNumberFormat="1" applyFont="1" applyFill="1" applyBorder="1" applyAlignment="1" applyProtection="1">
      <alignment/>
      <protection/>
    </xf>
    <xf numFmtId="182" fontId="2" fillId="0" borderId="0" xfId="47" applyNumberFormat="1" applyFont="1" applyFill="1" applyBorder="1" applyAlignment="1" applyProtection="1">
      <alignment horizontal="center"/>
      <protection/>
    </xf>
    <xf numFmtId="164" fontId="2" fillId="0" borderId="13" xfId="47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47" applyNumberFormat="1" applyFont="1" applyFill="1" applyBorder="1" applyAlignment="1" applyProtection="1">
      <alignment horizontal="center"/>
      <protection/>
    </xf>
    <xf numFmtId="165" fontId="2" fillId="0" borderId="0" xfId="47" applyNumberFormat="1" applyFont="1" applyFill="1" applyBorder="1" applyAlignment="1" applyProtection="1">
      <alignment horizontal="center"/>
      <protection/>
    </xf>
    <xf numFmtId="165" fontId="4" fillId="0" borderId="0" xfId="47" applyNumberFormat="1" applyFont="1" applyFill="1" applyBorder="1" applyAlignment="1" applyProtection="1">
      <alignment/>
      <protection/>
    </xf>
    <xf numFmtId="166" fontId="2" fillId="0" borderId="0" xfId="47" applyNumberFormat="1" applyFont="1" applyFill="1" applyBorder="1" applyAlignment="1" applyProtection="1">
      <alignment wrapText="1"/>
      <protection/>
    </xf>
    <xf numFmtId="164" fontId="2" fillId="0" borderId="0" xfId="47" applyNumberFormat="1" applyFont="1" applyFill="1" applyBorder="1" applyAlignment="1" applyProtection="1">
      <alignment horizontal="center" wrapText="1"/>
      <protection/>
    </xf>
    <xf numFmtId="0" fontId="2" fillId="0" borderId="0" xfId="47" applyNumberFormat="1" applyFont="1" applyFill="1" applyBorder="1" applyAlignment="1" applyProtection="1">
      <alignment horizontal="center" wrapText="1"/>
      <protection/>
    </xf>
    <xf numFmtId="178" fontId="4" fillId="0" borderId="0" xfId="47" applyNumberFormat="1" applyFont="1" applyFill="1" applyBorder="1" applyAlignment="1" applyProtection="1">
      <alignment/>
      <protection/>
    </xf>
    <xf numFmtId="0" fontId="4" fillId="0" borderId="0" xfId="47" applyNumberFormat="1" applyFont="1" applyFill="1" applyBorder="1" applyAlignment="1" applyProtection="1">
      <alignment horizontal="center"/>
      <protection/>
    </xf>
    <xf numFmtId="178" fontId="2" fillId="0" borderId="12" xfId="47" applyNumberFormat="1" applyFont="1" applyFill="1" applyBorder="1" applyAlignment="1" applyProtection="1">
      <alignment/>
      <protection/>
    </xf>
    <xf numFmtId="167" fontId="4" fillId="0" borderId="0" xfId="47" applyNumberFormat="1" applyFont="1" applyFill="1" applyBorder="1" applyAlignment="1" applyProtection="1">
      <alignment/>
      <protection/>
    </xf>
    <xf numFmtId="0" fontId="4" fillId="0" borderId="0" xfId="47" applyNumberFormat="1" applyFont="1" applyFill="1" applyBorder="1" applyAlignment="1" applyProtection="1">
      <alignment horizontal="left"/>
      <protection/>
    </xf>
    <xf numFmtId="166" fontId="4" fillId="0" borderId="0" xfId="47" applyNumberFormat="1" applyFont="1" applyFill="1" applyBorder="1" applyAlignment="1" applyProtection="1">
      <alignment horizontal="left"/>
      <protection/>
    </xf>
    <xf numFmtId="0" fontId="2" fillId="0" borderId="14" xfId="47" applyNumberFormat="1" applyFont="1" applyFill="1" applyBorder="1" applyAlignment="1" applyProtection="1">
      <alignment horizontal="center"/>
      <protection/>
    </xf>
    <xf numFmtId="0" fontId="4" fillId="0" borderId="15" xfId="47" applyNumberFormat="1" applyFont="1" applyFill="1" applyBorder="1" applyAlignment="1" applyProtection="1">
      <alignment/>
      <protection/>
    </xf>
    <xf numFmtId="178" fontId="4" fillId="0" borderId="0" xfId="47" applyNumberFormat="1" applyFont="1" applyFill="1" applyBorder="1" applyAlignment="1" applyProtection="1">
      <alignment horizontal="center"/>
      <protection/>
    </xf>
    <xf numFmtId="180" fontId="4" fillId="0" borderId="0" xfId="47" applyNumberFormat="1" applyFont="1" applyFill="1" applyBorder="1" applyAlignment="1" applyProtection="1">
      <alignment/>
      <protection/>
    </xf>
    <xf numFmtId="0" fontId="2" fillId="0" borderId="16" xfId="47" applyNumberFormat="1" applyFont="1" applyFill="1" applyBorder="1" applyAlignment="1" applyProtection="1">
      <alignment/>
      <protection/>
    </xf>
    <xf numFmtId="44" fontId="2" fillId="0" borderId="12" xfId="47" applyNumberFormat="1" applyFont="1" applyFill="1" applyBorder="1" applyAlignment="1" applyProtection="1">
      <alignment/>
      <protection/>
    </xf>
    <xf numFmtId="180" fontId="2" fillId="0" borderId="17" xfId="47" applyNumberFormat="1" applyFont="1" applyFill="1" applyBorder="1" applyAlignment="1" applyProtection="1">
      <alignment/>
      <protection/>
    </xf>
    <xf numFmtId="4" fontId="4" fillId="0" borderId="0" xfId="47" applyNumberFormat="1" applyFont="1" applyFill="1" applyBorder="1" applyAlignment="1" applyProtection="1">
      <alignment/>
      <protection/>
    </xf>
    <xf numFmtId="43" fontId="4" fillId="0" borderId="0" xfId="47" applyNumberFormat="1" applyFont="1" applyFill="1" applyBorder="1" applyAlignment="1" applyProtection="1">
      <alignment/>
      <protection/>
    </xf>
    <xf numFmtId="168" fontId="4" fillId="0" borderId="0" xfId="47" applyNumberFormat="1" applyFont="1" applyFill="1" applyBorder="1" applyAlignment="1" applyProtection="1">
      <alignment/>
      <protection/>
    </xf>
    <xf numFmtId="165" fontId="2" fillId="0" borderId="0" xfId="47" applyNumberFormat="1" applyFont="1" applyFill="1" applyBorder="1" applyAlignment="1" applyProtection="1">
      <alignment horizontal="left"/>
      <protection/>
    </xf>
    <xf numFmtId="165" fontId="4" fillId="0" borderId="0" xfId="47" applyNumberFormat="1" applyFont="1" applyFill="1" applyBorder="1" applyAlignment="1" applyProtection="1">
      <alignment horizontal="center"/>
      <protection/>
    </xf>
    <xf numFmtId="165" fontId="7" fillId="0" borderId="0" xfId="47" applyNumberFormat="1" applyFont="1" applyFill="1" applyBorder="1" applyAlignment="1" applyProtection="1">
      <alignment horizontal="center"/>
      <protection/>
    </xf>
    <xf numFmtId="165" fontId="4" fillId="0" borderId="0" xfId="47" applyNumberFormat="1" applyFont="1" applyFill="1" applyBorder="1" applyAlignment="1" applyProtection="1">
      <alignment horizontal="left"/>
      <protection/>
    </xf>
    <xf numFmtId="177" fontId="4" fillId="0" borderId="0" xfId="47" applyNumberFormat="1" applyFont="1" applyFill="1" applyBorder="1" applyAlignment="1" applyProtection="1">
      <alignment/>
      <protection/>
    </xf>
    <xf numFmtId="169" fontId="4" fillId="0" borderId="0" xfId="47" applyNumberFormat="1" applyFont="1" applyFill="1" applyBorder="1" applyAlignment="1" applyProtection="1">
      <alignment/>
      <protection/>
    </xf>
    <xf numFmtId="168" fontId="2" fillId="0" borderId="0" xfId="47" applyNumberFormat="1" applyFont="1" applyFill="1" applyBorder="1" applyAlignment="1" applyProtection="1">
      <alignment/>
      <protection/>
    </xf>
    <xf numFmtId="182" fontId="4" fillId="0" borderId="0" xfId="47" applyNumberFormat="1" applyFont="1" applyFill="1" applyBorder="1" applyAlignment="1" applyProtection="1">
      <alignment horizontal="left"/>
      <protection/>
    </xf>
    <xf numFmtId="43" fontId="2" fillId="0" borderId="0" xfId="47" applyNumberFormat="1" applyFon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0" fontId="0" fillId="0" borderId="11" xfId="47" applyNumberFormat="1" applyFont="1" applyFill="1" applyBorder="1" applyAlignment="1" applyProtection="1">
      <alignment/>
      <protection/>
    </xf>
    <xf numFmtId="43" fontId="0" fillId="0" borderId="11" xfId="0" applyNumberFormat="1" applyFont="1" applyFill="1" applyBorder="1" applyAlignment="1" applyProtection="1">
      <alignment horizontal="center"/>
      <protection/>
    </xf>
    <xf numFmtId="43" fontId="0" fillId="33" borderId="11" xfId="47" applyNumberFormat="1" applyFont="1" applyFill="1" applyBorder="1" applyAlignment="1" applyProtection="1">
      <alignment horizontal="center"/>
      <protection/>
    </xf>
    <xf numFmtId="43" fontId="0" fillId="0" borderId="11" xfId="47" applyNumberFormat="1" applyFont="1" applyFill="1" applyBorder="1" applyAlignment="1" applyProtection="1">
      <alignment/>
      <protection/>
    </xf>
    <xf numFmtId="43" fontId="0" fillId="34" borderId="11" xfId="47" applyNumberFormat="1" applyFont="1" applyFill="1" applyBorder="1" applyAlignment="1" applyProtection="1">
      <alignment horizontal="center"/>
      <protection/>
    </xf>
    <xf numFmtId="0" fontId="0" fillId="33" borderId="11" xfId="47" applyNumberFormat="1" applyFont="1" applyFill="1" applyBorder="1" applyAlignment="1" applyProtection="1">
      <alignment horizontal="left"/>
      <protection/>
    </xf>
    <xf numFmtId="43" fontId="0" fillId="0" borderId="11" xfId="0" applyNumberFormat="1" applyFont="1" applyFill="1" applyBorder="1" applyAlignment="1" applyProtection="1">
      <alignment horizontal="right"/>
      <protection/>
    </xf>
    <xf numFmtId="166" fontId="2" fillId="35" borderId="18" xfId="47" applyNumberFormat="1" applyFont="1" applyFill="1" applyBorder="1" applyAlignment="1" applyProtection="1">
      <alignment horizontal="center"/>
      <protection/>
    </xf>
    <xf numFmtId="39" fontId="0" fillId="0" borderId="11" xfId="0" applyNumberFormat="1" applyFont="1" applyFill="1" applyBorder="1" applyAlignment="1" applyProtection="1">
      <alignment/>
      <protection/>
    </xf>
    <xf numFmtId="39" fontId="0" fillId="33" borderId="11" xfId="47" applyNumberFormat="1" applyFont="1" applyFill="1" applyBorder="1" applyAlignment="1" applyProtection="1">
      <alignment/>
      <protection/>
    </xf>
    <xf numFmtId="39" fontId="0" fillId="34" borderId="11" xfId="0" applyNumberFormat="1" applyFont="1" applyFill="1" applyBorder="1" applyAlignment="1" applyProtection="1">
      <alignment/>
      <protection/>
    </xf>
    <xf numFmtId="43" fontId="0" fillId="0" borderId="11" xfId="0" applyNumberFormat="1" applyFont="1" applyFill="1" applyBorder="1" applyAlignment="1" applyProtection="1">
      <alignment/>
      <protection/>
    </xf>
    <xf numFmtId="43" fontId="0" fillId="33" borderId="11" xfId="47" applyNumberFormat="1" applyFont="1" applyFill="1" applyBorder="1" applyAlignment="1" applyProtection="1">
      <alignment/>
      <protection/>
    </xf>
    <xf numFmtId="43" fontId="0" fillId="0" borderId="19" xfId="0" applyNumberFormat="1" applyFont="1" applyFill="1" applyBorder="1" applyAlignment="1" applyProtection="1">
      <alignment/>
      <protection/>
    </xf>
    <xf numFmtId="43" fontId="0" fillId="34" borderId="11" xfId="0" applyNumberFormat="1" applyFont="1" applyFill="1" applyBorder="1" applyAlignment="1" applyProtection="1">
      <alignment/>
      <protection/>
    </xf>
    <xf numFmtId="0" fontId="2" fillId="9" borderId="20" xfId="47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4" fontId="4" fillId="0" borderId="0" xfId="47" applyNumberFormat="1" applyFont="1" applyFill="1" applyBorder="1" applyAlignment="1" applyProtection="1">
      <alignment/>
      <protection/>
    </xf>
    <xf numFmtId="182" fontId="2" fillId="0" borderId="21" xfId="47" applyNumberFormat="1" applyFont="1" applyFill="1" applyBorder="1" applyAlignment="1" applyProtection="1">
      <alignment horizontal="center"/>
      <protection/>
    </xf>
    <xf numFmtId="43" fontId="4" fillId="0" borderId="22" xfId="47" applyNumberFormat="1" applyFont="1" applyFill="1" applyBorder="1" applyAlignment="1" applyProtection="1">
      <alignment/>
      <protection/>
    </xf>
    <xf numFmtId="0" fontId="4" fillId="36" borderId="0" xfId="47" applyNumberFormat="1" applyFont="1" applyFill="1" applyBorder="1" applyAlignment="1" applyProtection="1">
      <alignment horizontal="left"/>
      <protection/>
    </xf>
    <xf numFmtId="44" fontId="2" fillId="0" borderId="22" xfId="47" applyNumberFormat="1" applyFont="1" applyFill="1" applyBorder="1" applyAlignment="1" applyProtection="1">
      <alignment/>
      <protection/>
    </xf>
    <xf numFmtId="44" fontId="2" fillId="0" borderId="12" xfId="44" applyFont="1" applyFill="1" applyBorder="1" applyAlignment="1" applyProtection="1">
      <alignment/>
      <protection/>
    </xf>
    <xf numFmtId="164" fontId="2" fillId="0" borderId="0" xfId="47" applyNumberFormat="1" applyFont="1" applyFill="1" applyBorder="1" applyAlignment="1" applyProtection="1">
      <alignment/>
      <protection/>
    </xf>
    <xf numFmtId="44" fontId="2" fillId="0" borderId="0" xfId="44" applyFont="1" applyFill="1" applyBorder="1" applyAlignment="1" applyProtection="1">
      <alignment/>
      <protection/>
    </xf>
    <xf numFmtId="164" fontId="4" fillId="0" borderId="0" xfId="47" applyNumberFormat="1" applyFont="1" applyFill="1" applyBorder="1" applyAlignment="1" applyProtection="1">
      <alignment/>
      <protection/>
    </xf>
    <xf numFmtId="164" fontId="2" fillId="0" borderId="22" xfId="47" applyNumberFormat="1" applyFont="1" applyFill="1" applyBorder="1" applyAlignment="1" applyProtection="1">
      <alignment/>
      <protection/>
    </xf>
    <xf numFmtId="44" fontId="3" fillId="0" borderId="23" xfId="0" applyNumberFormat="1" applyFont="1" applyFill="1" applyBorder="1" applyAlignment="1" applyProtection="1">
      <alignment/>
      <protection/>
    </xf>
    <xf numFmtId="44" fontId="3" fillId="33" borderId="23" xfId="47" applyNumberFormat="1" applyFont="1" applyFill="1" applyBorder="1" applyAlignment="1" applyProtection="1">
      <alignment horizontal="center"/>
      <protection/>
    </xf>
    <xf numFmtId="164" fontId="3" fillId="33" borderId="23" xfId="47" applyNumberFormat="1" applyFont="1" applyFill="1" applyBorder="1" applyAlignment="1" applyProtection="1">
      <alignment horizontal="center"/>
      <protection/>
    </xf>
    <xf numFmtId="43" fontId="4" fillId="0" borderId="0" xfId="0" applyNumberFormat="1" applyFont="1" applyFill="1" applyBorder="1" applyAlignment="1" applyProtection="1">
      <alignment/>
      <protection/>
    </xf>
    <xf numFmtId="44" fontId="2" fillId="0" borderId="0" xfId="47" applyNumberFormat="1" applyFont="1" applyFill="1" applyBorder="1" applyAlignment="1" applyProtection="1">
      <alignment/>
      <protection/>
    </xf>
    <xf numFmtId="44" fontId="4" fillId="0" borderId="0" xfId="47" applyNumberFormat="1" applyFont="1" applyFill="1" applyBorder="1" applyAlignment="1" applyProtection="1">
      <alignment horizontal="center"/>
      <protection/>
    </xf>
    <xf numFmtId="0" fontId="2" fillId="35" borderId="24" xfId="47" applyNumberFormat="1" applyFont="1" applyFill="1" applyBorder="1" applyAlignment="1" applyProtection="1">
      <alignment horizontal="center"/>
      <protection/>
    </xf>
    <xf numFmtId="0" fontId="2" fillId="36" borderId="0" xfId="47" applyNumberFormat="1" applyFont="1" applyFill="1" applyBorder="1" applyAlignment="1" applyProtection="1">
      <alignment/>
      <protection/>
    </xf>
    <xf numFmtId="0" fontId="5" fillId="36" borderId="0" xfId="0" applyNumberFormat="1" applyFont="1" applyFill="1" applyBorder="1" applyAlignment="1" applyProtection="1">
      <alignment/>
      <protection/>
    </xf>
    <xf numFmtId="0" fontId="4" fillId="36" borderId="0" xfId="47" applyNumberFormat="1" applyFont="1" applyFill="1" applyBorder="1" applyAlignment="1" applyProtection="1">
      <alignment/>
      <protection/>
    </xf>
    <xf numFmtId="166" fontId="4" fillId="34" borderId="0" xfId="47" applyNumberFormat="1" applyFont="1" applyFill="1" applyBorder="1" applyAlignment="1" applyProtection="1">
      <alignment horizontal="left"/>
      <protection/>
    </xf>
    <xf numFmtId="0" fontId="2" fillId="37" borderId="25" xfId="47" applyNumberFormat="1" applyFont="1" applyFill="1" applyBorder="1" applyAlignment="1" applyProtection="1">
      <alignment horizontal="center"/>
      <protection/>
    </xf>
    <xf numFmtId="0" fontId="2" fillId="0" borderId="26" xfId="47" applyNumberFormat="1" applyFont="1" applyFill="1" applyBorder="1" applyAlignment="1" applyProtection="1">
      <alignment horizontal="center"/>
      <protection/>
    </xf>
    <xf numFmtId="0" fontId="4" fillId="0" borderId="26" xfId="47" applyNumberFormat="1" applyFont="1" applyFill="1" applyBorder="1" applyAlignment="1" applyProtection="1">
      <alignment/>
      <protection/>
    </xf>
    <xf numFmtId="165" fontId="2" fillId="38" borderId="18" xfId="47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2" fillId="39" borderId="18" xfId="47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40" borderId="11" xfId="47" applyNumberFormat="1" applyFont="1" applyFill="1" applyBorder="1" applyAlignment="1" applyProtection="1">
      <alignment horizontal="left"/>
      <protection/>
    </xf>
    <xf numFmtId="0" fontId="0" fillId="40" borderId="11" xfId="47" applyNumberFormat="1" applyFont="1" applyFill="1" applyBorder="1" applyAlignment="1" applyProtection="1">
      <alignment/>
      <protection/>
    </xf>
    <xf numFmtId="0" fontId="0" fillId="41" borderId="11" xfId="47" applyNumberFormat="1" applyFont="1" applyFill="1" applyBorder="1" applyAlignment="1" applyProtection="1">
      <alignment/>
      <protection/>
    </xf>
    <xf numFmtId="0" fontId="0" fillId="40" borderId="11" xfId="47" applyNumberFormat="1" applyFont="1" applyFill="1" applyBorder="1" applyAlignment="1" applyProtection="1">
      <alignment horizontal="left"/>
      <protection/>
    </xf>
    <xf numFmtId="0" fontId="4" fillId="41" borderId="0" xfId="47" applyNumberFormat="1" applyFont="1" applyFill="1" applyBorder="1" applyAlignment="1" applyProtection="1">
      <alignment horizontal="left"/>
      <protection/>
    </xf>
    <xf numFmtId="43" fontId="4" fillId="41" borderId="0" xfId="0" applyNumberFormat="1" applyFont="1" applyFill="1" applyBorder="1" applyAlignment="1" applyProtection="1">
      <alignment/>
      <protection/>
    </xf>
    <xf numFmtId="166" fontId="4" fillId="40" borderId="0" xfId="47" applyNumberFormat="1" applyFont="1" applyFill="1" applyBorder="1" applyAlignment="1" applyProtection="1">
      <alignment horizontal="left"/>
      <protection/>
    </xf>
    <xf numFmtId="0" fontId="4" fillId="41" borderId="0" xfId="47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Currency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PageLayoutView="0" workbookViewId="0" topLeftCell="A19">
      <selection activeCell="C40" sqref="C40"/>
    </sheetView>
  </sheetViews>
  <sheetFormatPr defaultColWidth="9.140625" defaultRowHeight="12.75"/>
  <cols>
    <col min="1" max="1" width="5.421875" style="8" customWidth="1"/>
    <col min="2" max="2" width="34.140625" style="8" bestFit="1" customWidth="1"/>
    <col min="3" max="3" width="11.00390625" style="8" customWidth="1"/>
    <col min="4" max="4" width="19.57421875" style="8" bestFit="1" customWidth="1"/>
    <col min="5" max="5" width="15.00390625" style="8" bestFit="1" customWidth="1"/>
    <col min="6" max="6" width="7.140625" style="8" bestFit="1" customWidth="1"/>
    <col min="7" max="7" width="9.8515625" style="8" bestFit="1" customWidth="1"/>
    <col min="8" max="8" width="10.57421875" style="8" bestFit="1" customWidth="1"/>
    <col min="9" max="9" width="11.57421875" style="8" customWidth="1"/>
    <col min="10" max="10" width="6.00390625" style="8" customWidth="1"/>
    <col min="11" max="11" width="9.421875" style="8" customWidth="1"/>
    <col min="12" max="12" width="10.140625" style="8" customWidth="1"/>
    <col min="13" max="14" width="8.7109375" style="8" customWidth="1"/>
    <col min="15" max="15" width="9.28125" style="8" bestFit="1" customWidth="1"/>
    <col min="16" max="16384" width="8.7109375" style="8" customWidth="1"/>
  </cols>
  <sheetData>
    <row r="1" ht="12">
      <c r="B1" s="15" t="s">
        <v>0</v>
      </c>
    </row>
    <row r="2" ht="12">
      <c r="B2" s="15" t="s">
        <v>1</v>
      </c>
    </row>
    <row r="3" spans="2:3" ht="12" thickBot="1">
      <c r="B3" s="16" t="s">
        <v>79</v>
      </c>
      <c r="C3" s="17"/>
    </row>
    <row r="4" spans="2:6" ht="13.5" thickBot="1" thickTop="1">
      <c r="B4" s="12">
        <v>43805</v>
      </c>
      <c r="D4" s="88" t="s">
        <v>2</v>
      </c>
      <c r="E4" s="89"/>
      <c r="F4" s="63"/>
    </row>
    <row r="5" spans="2:7" ht="12" thickTop="1">
      <c r="B5" s="10" t="s">
        <v>92</v>
      </c>
      <c r="D5" s="18" t="s">
        <v>3</v>
      </c>
      <c r="E5" s="19" t="s">
        <v>4</v>
      </c>
      <c r="F5" s="19"/>
      <c r="G5" s="20" t="s">
        <v>58</v>
      </c>
    </row>
    <row r="6" spans="1:18" ht="12.75">
      <c r="A6" s="8">
        <v>1</v>
      </c>
      <c r="B6" s="93" t="s">
        <v>37</v>
      </c>
      <c r="C6" s="93" t="s">
        <v>33</v>
      </c>
      <c r="D6" s="48">
        <v>75</v>
      </c>
      <c r="E6" s="49">
        <v>25</v>
      </c>
      <c r="F6" s="49"/>
      <c r="G6" s="6"/>
      <c r="H6" s="58"/>
      <c r="I6" s="58"/>
      <c r="J6" s="58"/>
      <c r="K6" s="58"/>
      <c r="L6" s="58"/>
      <c r="M6" s="58"/>
      <c r="N6" s="58"/>
      <c r="P6" s="5"/>
      <c r="Q6" s="5"/>
      <c r="R6" s="55"/>
    </row>
    <row r="7" spans="1:18" ht="12.75">
      <c r="A7" s="8">
        <v>2</v>
      </c>
      <c r="B7" s="93" t="s">
        <v>48</v>
      </c>
      <c r="C7" s="93" t="s">
        <v>47</v>
      </c>
      <c r="D7" s="50">
        <v>45</v>
      </c>
      <c r="E7" s="49"/>
      <c r="F7" s="49"/>
      <c r="G7" s="6"/>
      <c r="H7" s="59"/>
      <c r="I7" s="59"/>
      <c r="J7" s="59"/>
      <c r="K7" s="59"/>
      <c r="L7" s="59"/>
      <c r="M7" s="59"/>
      <c r="N7" s="59"/>
      <c r="P7" s="7"/>
      <c r="Q7" s="7"/>
      <c r="R7" s="56"/>
    </row>
    <row r="8" spans="1:18" ht="12.75">
      <c r="A8" s="8">
        <v>3</v>
      </c>
      <c r="B8" s="93" t="s">
        <v>46</v>
      </c>
      <c r="C8" s="93" t="s">
        <v>47</v>
      </c>
      <c r="D8" s="49">
        <v>75</v>
      </c>
      <c r="E8" s="49"/>
      <c r="F8" s="49"/>
      <c r="G8" s="6"/>
      <c r="H8" s="50"/>
      <c r="I8" s="50"/>
      <c r="J8" s="50"/>
      <c r="K8" s="50"/>
      <c r="L8" s="50"/>
      <c r="M8" s="50"/>
      <c r="N8" s="50"/>
      <c r="P8" s="47"/>
      <c r="Q8" s="47"/>
      <c r="R8" s="55"/>
    </row>
    <row r="9" spans="1:18" ht="12.75">
      <c r="A9" s="8">
        <v>4</v>
      </c>
      <c r="B9" s="94" t="s">
        <v>73</v>
      </c>
      <c r="C9" s="94" t="s">
        <v>74</v>
      </c>
      <c r="D9" s="49">
        <v>75</v>
      </c>
      <c r="E9" s="49"/>
      <c r="F9" s="49"/>
      <c r="G9" s="6"/>
      <c r="H9" s="58"/>
      <c r="I9" s="58"/>
      <c r="J9" s="58"/>
      <c r="K9" s="58"/>
      <c r="L9" s="58"/>
      <c r="M9" s="58"/>
      <c r="N9" s="58"/>
      <c r="P9" s="4"/>
      <c r="Q9" s="4"/>
      <c r="R9" s="55"/>
    </row>
    <row r="10" spans="1:18" ht="12.75">
      <c r="A10" s="8">
        <v>5</v>
      </c>
      <c r="B10" s="93" t="s">
        <v>71</v>
      </c>
      <c r="C10" s="93" t="s">
        <v>72</v>
      </c>
      <c r="D10" s="49">
        <v>75</v>
      </c>
      <c r="E10" s="49">
        <v>25</v>
      </c>
      <c r="F10" s="49"/>
      <c r="G10" s="6"/>
      <c r="H10" s="58"/>
      <c r="I10" s="58"/>
      <c r="J10" s="58"/>
      <c r="K10" s="60"/>
      <c r="L10" s="60"/>
      <c r="M10" s="58"/>
      <c r="N10" s="58"/>
      <c r="P10" s="4"/>
      <c r="Q10" s="4"/>
      <c r="R10" s="55"/>
    </row>
    <row r="11" spans="1:18" ht="12.75">
      <c r="A11" s="8">
        <v>6</v>
      </c>
      <c r="B11" s="95" t="s">
        <v>38</v>
      </c>
      <c r="C11" s="95" t="s">
        <v>39</v>
      </c>
      <c r="D11" s="49">
        <v>75</v>
      </c>
      <c r="E11" s="49">
        <v>45</v>
      </c>
      <c r="F11" s="49"/>
      <c r="G11" s="6"/>
      <c r="H11" s="58"/>
      <c r="I11" s="58"/>
      <c r="J11" s="58"/>
      <c r="K11" s="60"/>
      <c r="L11" s="60"/>
      <c r="M11" s="58"/>
      <c r="N11" s="58"/>
      <c r="P11" s="52"/>
      <c r="Q11" s="52"/>
      <c r="R11" s="55"/>
    </row>
    <row r="12" spans="1:18" ht="12.75">
      <c r="A12" s="8">
        <v>7</v>
      </c>
      <c r="B12" s="95" t="s">
        <v>75</v>
      </c>
      <c r="C12" s="95" t="s">
        <v>76</v>
      </c>
      <c r="D12" s="49"/>
      <c r="E12" s="49"/>
      <c r="F12" s="49"/>
      <c r="G12" s="6"/>
      <c r="H12" s="3"/>
      <c r="I12" s="3"/>
      <c r="J12" s="3"/>
      <c r="K12" s="3"/>
      <c r="L12" s="3"/>
      <c r="M12" s="3"/>
      <c r="N12" s="58"/>
      <c r="P12" s="52"/>
      <c r="Q12" s="52"/>
      <c r="R12" s="55"/>
    </row>
    <row r="13" spans="1:18" ht="12.75">
      <c r="A13" s="8">
        <v>8</v>
      </c>
      <c r="B13" s="95" t="s">
        <v>64</v>
      </c>
      <c r="C13" s="95" t="s">
        <v>63</v>
      </c>
      <c r="D13" s="49">
        <v>0</v>
      </c>
      <c r="E13" s="49">
        <v>5</v>
      </c>
      <c r="F13" s="49"/>
      <c r="G13" s="6"/>
      <c r="H13" s="58"/>
      <c r="I13" s="58"/>
      <c r="J13" s="58"/>
      <c r="K13" s="60"/>
      <c r="L13" s="60"/>
      <c r="M13" s="58"/>
      <c r="N13" s="58"/>
      <c r="P13" s="52"/>
      <c r="Q13" s="52"/>
      <c r="R13" s="55"/>
    </row>
    <row r="14" spans="1:18" ht="12.75">
      <c r="A14" s="8">
        <v>9</v>
      </c>
      <c r="B14" s="95" t="s">
        <v>65</v>
      </c>
      <c r="C14" s="95" t="s">
        <v>63</v>
      </c>
      <c r="D14" s="49">
        <v>0</v>
      </c>
      <c r="E14" s="49">
        <v>5</v>
      </c>
      <c r="F14" s="49"/>
      <c r="G14" s="6"/>
      <c r="H14" s="58"/>
      <c r="I14" s="58"/>
      <c r="J14" s="58"/>
      <c r="K14" s="60"/>
      <c r="L14" s="60"/>
      <c r="M14" s="58"/>
      <c r="N14" s="58"/>
      <c r="P14" s="52"/>
      <c r="Q14" s="52"/>
      <c r="R14" s="55"/>
    </row>
    <row r="15" spans="1:18" ht="12.75">
      <c r="A15" s="8">
        <v>10</v>
      </c>
      <c r="B15" s="95" t="s">
        <v>62</v>
      </c>
      <c r="C15" s="95" t="s">
        <v>63</v>
      </c>
      <c r="D15" s="49">
        <v>0</v>
      </c>
      <c r="E15" s="49">
        <v>5</v>
      </c>
      <c r="F15" s="49"/>
      <c r="G15" s="6"/>
      <c r="H15" s="58"/>
      <c r="I15" s="58"/>
      <c r="J15" s="58"/>
      <c r="K15" s="60"/>
      <c r="L15" s="60"/>
      <c r="M15" s="58"/>
      <c r="N15" s="58"/>
      <c r="P15" s="52"/>
      <c r="Q15" s="52"/>
      <c r="R15" s="55"/>
    </row>
    <row r="16" spans="1:18" ht="12.75">
      <c r="A16" s="8">
        <v>11</v>
      </c>
      <c r="B16" s="95" t="s">
        <v>60</v>
      </c>
      <c r="C16" s="95" t="s">
        <v>61</v>
      </c>
      <c r="D16" s="49"/>
      <c r="E16" s="49"/>
      <c r="F16" s="49"/>
      <c r="G16" s="6"/>
      <c r="H16" s="58"/>
      <c r="I16" s="58"/>
      <c r="J16" s="58"/>
      <c r="K16" s="58"/>
      <c r="L16" s="58"/>
      <c r="M16" s="58"/>
      <c r="N16" s="58"/>
      <c r="P16" s="47"/>
      <c r="Q16" s="47"/>
      <c r="R16" s="57"/>
    </row>
    <row r="17" spans="1:18" ht="12.75">
      <c r="A17" s="8">
        <v>12</v>
      </c>
      <c r="B17" s="95" t="s">
        <v>84</v>
      </c>
      <c r="C17" s="95" t="s">
        <v>85</v>
      </c>
      <c r="D17" s="53">
        <v>75</v>
      </c>
      <c r="E17" s="49">
        <v>25</v>
      </c>
      <c r="F17" s="49"/>
      <c r="G17" s="6"/>
      <c r="H17" s="61"/>
      <c r="I17" s="61"/>
      <c r="J17" s="61"/>
      <c r="K17" s="61"/>
      <c r="L17" s="61"/>
      <c r="M17" s="61"/>
      <c r="N17" s="61"/>
      <c r="P17" s="52"/>
      <c r="Q17" s="52"/>
      <c r="R17" s="55"/>
    </row>
    <row r="18" spans="1:18" ht="12.75">
      <c r="A18" s="8">
        <v>13</v>
      </c>
      <c r="B18" s="93" t="s">
        <v>69</v>
      </c>
      <c r="C18" s="93" t="s">
        <v>70</v>
      </c>
      <c r="D18" s="51">
        <v>75</v>
      </c>
      <c r="E18" s="49"/>
      <c r="F18" s="49"/>
      <c r="G18" s="6"/>
      <c r="H18" s="58"/>
      <c r="I18" s="58"/>
      <c r="J18" s="58"/>
      <c r="K18" s="58"/>
      <c r="L18" s="58"/>
      <c r="M18" s="58"/>
      <c r="N18" s="58"/>
      <c r="P18" s="52"/>
      <c r="Q18" s="52"/>
      <c r="R18" s="55"/>
    </row>
    <row r="19" spans="1:18" ht="12.75">
      <c r="A19" s="8">
        <v>14</v>
      </c>
      <c r="B19" s="93" t="s">
        <v>77</v>
      </c>
      <c r="C19" s="93" t="s">
        <v>78</v>
      </c>
      <c r="D19" s="48"/>
      <c r="E19" s="49"/>
      <c r="F19" s="49"/>
      <c r="G19" s="6"/>
      <c r="H19" s="58"/>
      <c r="I19" s="58"/>
      <c r="J19" s="58"/>
      <c r="K19" s="58"/>
      <c r="L19" s="58"/>
      <c r="M19" s="58"/>
      <c r="N19" s="58"/>
      <c r="P19" s="52"/>
      <c r="Q19" s="52"/>
      <c r="R19" s="55"/>
    </row>
    <row r="20" spans="1:18" ht="12.75">
      <c r="A20" s="8">
        <v>15</v>
      </c>
      <c r="B20" s="95" t="s">
        <v>51</v>
      </c>
      <c r="C20" s="95" t="s">
        <v>52</v>
      </c>
      <c r="D20" s="48">
        <v>75</v>
      </c>
      <c r="E20" s="49"/>
      <c r="F20" s="49"/>
      <c r="G20" s="6"/>
      <c r="H20" s="58"/>
      <c r="I20" s="58"/>
      <c r="J20" s="58"/>
      <c r="K20" s="58"/>
      <c r="L20" s="58"/>
      <c r="M20" s="58"/>
      <c r="N20" s="58"/>
      <c r="P20" s="52"/>
      <c r="Q20" s="52"/>
      <c r="R20" s="55"/>
    </row>
    <row r="21" spans="1:18" ht="12.75">
      <c r="A21" s="8">
        <v>16</v>
      </c>
      <c r="B21" s="95" t="s">
        <v>53</v>
      </c>
      <c r="C21" s="95" t="s">
        <v>52</v>
      </c>
      <c r="D21" s="48">
        <v>45</v>
      </c>
      <c r="E21" s="49"/>
      <c r="F21" s="49"/>
      <c r="G21" s="6"/>
      <c r="H21" s="58"/>
      <c r="I21" s="58"/>
      <c r="J21" s="58"/>
      <c r="K21" s="58"/>
      <c r="L21" s="58"/>
      <c r="M21" s="58"/>
      <c r="N21" s="58"/>
      <c r="P21" s="52"/>
      <c r="Q21" s="52"/>
      <c r="R21" s="55"/>
    </row>
    <row r="22" spans="1:18" ht="12.75">
      <c r="A22" s="8">
        <v>17</v>
      </c>
      <c r="B22" s="96" t="s">
        <v>34</v>
      </c>
      <c r="C22" s="96" t="s">
        <v>35</v>
      </c>
      <c r="D22" s="48">
        <v>75</v>
      </c>
      <c r="E22" s="49"/>
      <c r="F22" s="49"/>
      <c r="G22" s="6"/>
      <c r="H22" s="50"/>
      <c r="I22" s="58"/>
      <c r="J22" s="58"/>
      <c r="K22" s="58"/>
      <c r="L22" s="58"/>
      <c r="M22" s="58"/>
      <c r="N22" s="58"/>
      <c r="P22" s="52"/>
      <c r="Q22" s="52"/>
      <c r="R22" s="55"/>
    </row>
    <row r="23" spans="1:18" ht="12.75">
      <c r="A23" s="8">
        <v>18</v>
      </c>
      <c r="B23" s="47"/>
      <c r="C23" s="47"/>
      <c r="D23" s="49"/>
      <c r="E23" s="49"/>
      <c r="F23" s="49"/>
      <c r="G23" s="6"/>
      <c r="H23" s="58"/>
      <c r="I23" s="50"/>
      <c r="J23" s="50"/>
      <c r="K23" s="50"/>
      <c r="L23" s="50"/>
      <c r="M23" s="50"/>
      <c r="N23" s="50"/>
      <c r="P23" s="47"/>
      <c r="Q23" s="47"/>
      <c r="R23" s="55"/>
    </row>
    <row r="24" spans="1:18" ht="12.75">
      <c r="A24" s="8">
        <v>19</v>
      </c>
      <c r="B24" s="47"/>
      <c r="C24" s="47"/>
      <c r="D24" s="49"/>
      <c r="E24" s="49"/>
      <c r="F24" s="49"/>
      <c r="G24" s="6"/>
      <c r="H24" s="58"/>
      <c r="I24" s="58"/>
      <c r="J24" s="58"/>
      <c r="K24" s="58"/>
      <c r="L24" s="58"/>
      <c r="M24" s="58"/>
      <c r="N24" s="58"/>
      <c r="P24" s="52"/>
      <c r="Q24" s="52"/>
      <c r="R24" s="55"/>
    </row>
    <row r="25" spans="1:18" ht="13.5" thickBot="1">
      <c r="A25" s="8">
        <v>20</v>
      </c>
      <c r="D25" s="74">
        <f>SUM(D6:D24)</f>
        <v>765</v>
      </c>
      <c r="E25" s="75">
        <f>SUM(E6:E24)</f>
        <v>135</v>
      </c>
      <c r="F25" s="75"/>
      <c r="G25" s="76">
        <f>SUM(G6:G24)</f>
        <v>0</v>
      </c>
      <c r="H25" s="58"/>
      <c r="I25" s="58"/>
      <c r="J25" s="58"/>
      <c r="K25" s="58"/>
      <c r="L25" s="58"/>
      <c r="M25" s="58"/>
      <c r="N25" s="58"/>
      <c r="P25" s="52"/>
      <c r="Q25" s="52"/>
      <c r="R25" s="55"/>
    </row>
    <row r="26" spans="1:256" ht="13.5" thickBot="1" thickTop="1">
      <c r="A26" s="24"/>
      <c r="I26" s="58"/>
      <c r="J26" s="58"/>
      <c r="K26" s="58"/>
      <c r="L26" s="58"/>
      <c r="M26" s="58"/>
      <c r="N26" s="58"/>
      <c r="P26" s="4"/>
      <c r="Q26" s="4"/>
      <c r="R26" s="55"/>
      <c r="IU26" s="14"/>
      <c r="IV26" s="14"/>
    </row>
    <row r="27" spans="1:6" ht="12" thickBot="1">
      <c r="A27" s="37"/>
      <c r="B27" s="62" t="s">
        <v>5</v>
      </c>
      <c r="D27" s="85" t="s">
        <v>40</v>
      </c>
      <c r="E27" s="35"/>
      <c r="F27" s="35"/>
    </row>
    <row r="28" spans="1:9" ht="12.75">
      <c r="A28" s="38"/>
      <c r="B28" s="97" t="s">
        <v>6</v>
      </c>
      <c r="C28" s="98">
        <v>1911.99</v>
      </c>
      <c r="D28" s="67" t="s">
        <v>43</v>
      </c>
      <c r="E28" s="64"/>
      <c r="F28" s="64"/>
      <c r="G28" s="14"/>
      <c r="H28" s="14"/>
      <c r="I28"/>
    </row>
    <row r="29" spans="1:15" ht="12.75">
      <c r="A29" s="39"/>
      <c r="B29" s="25" t="s">
        <v>83</v>
      </c>
      <c r="C29" s="77">
        <f>22.65+333.42+74.65</f>
        <v>430.72</v>
      </c>
      <c r="D29" s="44" t="s">
        <v>42</v>
      </c>
      <c r="E29" s="35"/>
      <c r="F29" s="35"/>
      <c r="G29" s="14"/>
      <c r="H29" s="14"/>
      <c r="O29" s="46"/>
    </row>
    <row r="30" spans="1:15" ht="12.75">
      <c r="A30" s="17"/>
      <c r="B30" s="25" t="s">
        <v>54</v>
      </c>
      <c r="C30" s="77">
        <v>76.19</v>
      </c>
      <c r="D30" s="1" t="s">
        <v>26</v>
      </c>
      <c r="E30" s="68">
        <f>SUM(E28:E29)</f>
        <v>0</v>
      </c>
      <c r="F30" s="78"/>
      <c r="G30" s="14"/>
      <c r="H30" s="14"/>
      <c r="O30" s="46"/>
    </row>
    <row r="31" spans="2:15" ht="12.75">
      <c r="B31" s="25" t="s">
        <v>7</v>
      </c>
      <c r="C31" s="35">
        <v>80</v>
      </c>
      <c r="G31" s="14"/>
      <c r="H31" s="14"/>
      <c r="O31" s="46"/>
    </row>
    <row r="32" spans="2:15" ht="12.75">
      <c r="B32" s="25" t="s">
        <v>66</v>
      </c>
      <c r="C32" s="35">
        <v>2500</v>
      </c>
      <c r="D32" s="65" t="s">
        <v>5</v>
      </c>
      <c r="F32" s="35"/>
      <c r="G32" s="14"/>
      <c r="H32" s="14"/>
      <c r="O32" s="46"/>
    </row>
    <row r="33" spans="2:16" ht="12.75">
      <c r="B33" s="25" t="s">
        <v>9</v>
      </c>
      <c r="C33" s="77">
        <v>20.46</v>
      </c>
      <c r="D33" s="8" t="s">
        <v>28</v>
      </c>
      <c r="E33" s="35"/>
      <c r="F33" s="35"/>
      <c r="G33" s="14"/>
      <c r="H33" s="14"/>
      <c r="P33" s="46"/>
    </row>
    <row r="34" spans="2:15" ht="12.75">
      <c r="B34" s="25" t="s">
        <v>10</v>
      </c>
      <c r="C34" s="77"/>
      <c r="D34" s="8" t="s">
        <v>41</v>
      </c>
      <c r="E34" s="35"/>
      <c r="F34" s="35"/>
      <c r="G34" s="14"/>
      <c r="H34" s="14"/>
      <c r="O34" s="46"/>
    </row>
    <row r="35" spans="2:16" ht="12.75">
      <c r="B35" s="25" t="s">
        <v>11</v>
      </c>
      <c r="C35" s="77">
        <f>157.86</f>
        <v>157.86</v>
      </c>
      <c r="D35" s="44" t="s">
        <v>44</v>
      </c>
      <c r="E35" s="35"/>
      <c r="F35" s="35"/>
      <c r="G35" s="14"/>
      <c r="H35" s="14"/>
      <c r="M35" s="14"/>
      <c r="N35" s="14"/>
      <c r="O35" s="14"/>
      <c r="P35" s="14"/>
    </row>
    <row r="36" spans="1:16" ht="12.75">
      <c r="A36" s="9"/>
      <c r="B36" s="25" t="s">
        <v>36</v>
      </c>
      <c r="C36" s="77">
        <f>1.3+11.74</f>
        <v>13.040000000000001</v>
      </c>
      <c r="D36" s="8" t="s">
        <v>29</v>
      </c>
      <c r="E36" s="35"/>
      <c r="F36" s="35"/>
      <c r="G36" s="35"/>
      <c r="H36" s="14"/>
      <c r="M36" s="14"/>
      <c r="N36" s="14"/>
      <c r="O36" s="14"/>
      <c r="P36" s="14"/>
    </row>
    <row r="37" spans="1:16" ht="12.75">
      <c r="A37" s="9"/>
      <c r="B37" s="25" t="s">
        <v>81</v>
      </c>
      <c r="C37" s="77">
        <f>79.7+91.26+25.53+55+15.11+26.89+45.67+105.87</f>
        <v>445.03000000000003</v>
      </c>
      <c r="D37" s="8" t="s">
        <v>30</v>
      </c>
      <c r="E37" s="35"/>
      <c r="F37" s="35"/>
      <c r="G37" s="35"/>
      <c r="M37" s="14"/>
      <c r="N37" s="14"/>
      <c r="O37" s="14"/>
      <c r="P37" s="14"/>
    </row>
    <row r="38" spans="1:16" ht="12.75">
      <c r="A38" s="9"/>
      <c r="B38" s="25" t="s">
        <v>8</v>
      </c>
      <c r="C38" s="77">
        <f>8.99+8.99+8.99-0.18</f>
        <v>26.79</v>
      </c>
      <c r="E38" s="35"/>
      <c r="F38" s="35"/>
      <c r="G38" s="35"/>
      <c r="M38" s="14"/>
      <c r="N38" s="14"/>
      <c r="O38" s="14"/>
      <c r="P38" s="14"/>
    </row>
    <row r="39" spans="1:16" ht="12.75">
      <c r="A39" s="9"/>
      <c r="B39" s="25" t="s">
        <v>90</v>
      </c>
      <c r="C39" s="77">
        <v>365.18</v>
      </c>
      <c r="D39" s="8" t="s">
        <v>31</v>
      </c>
      <c r="G39" s="14"/>
      <c r="M39" s="14"/>
      <c r="N39" s="14"/>
      <c r="O39" s="14"/>
      <c r="P39" s="14"/>
    </row>
    <row r="40" spans="1:16" ht="13.5" thickBot="1">
      <c r="A40" s="40"/>
      <c r="B40" s="1" t="s">
        <v>19</v>
      </c>
      <c r="C40" s="11">
        <f>SUM(C29:C39)</f>
        <v>4115.27</v>
      </c>
      <c r="D40" s="8" t="s">
        <v>32</v>
      </c>
      <c r="E40" s="66">
        <f>SUM(E33:E39)</f>
        <v>0</v>
      </c>
      <c r="F40" s="35"/>
      <c r="G40" s="14"/>
      <c r="M40" s="14"/>
      <c r="N40" s="14"/>
      <c r="O40" s="14"/>
      <c r="P40" s="14"/>
    </row>
    <row r="41" spans="1:16" ht="13.5" thickBot="1" thickTop="1">
      <c r="A41" s="40"/>
      <c r="D41" s="1" t="s">
        <v>32</v>
      </c>
      <c r="E41" s="69">
        <f>SUM(E30-E40)</f>
        <v>0</v>
      </c>
      <c r="F41" s="71"/>
      <c r="G41" s="14"/>
      <c r="H41"/>
      <c r="M41" s="14"/>
      <c r="N41" s="14"/>
      <c r="O41" s="14"/>
      <c r="P41" s="14"/>
    </row>
    <row r="42" spans="4:16" ht="13.5" thickBot="1" thickTop="1">
      <c r="D42" s="1"/>
      <c r="E42" s="71"/>
      <c r="F42" s="71"/>
      <c r="G42" s="14"/>
      <c r="M42" s="14"/>
      <c r="N42" s="14"/>
      <c r="O42" s="14"/>
      <c r="P42" s="14"/>
    </row>
    <row r="43" spans="2:16" ht="13.5" thickBot="1" thickTop="1">
      <c r="B43" s="54" t="s">
        <v>86</v>
      </c>
      <c r="C43" s="80">
        <v>2019</v>
      </c>
      <c r="M43" s="14"/>
      <c r="N43" s="14"/>
      <c r="O43" s="14"/>
      <c r="P43" s="14"/>
    </row>
    <row r="44" spans="1:16" ht="13.5" thickBot="1" thickTop="1">
      <c r="A44" s="1"/>
      <c r="B44" s="84" t="s">
        <v>67</v>
      </c>
      <c r="C44" s="77"/>
      <c r="D44" s="90" t="s">
        <v>59</v>
      </c>
      <c r="E44" s="91"/>
      <c r="F44" s="91"/>
      <c r="G44" s="91"/>
      <c r="H44" s="92"/>
      <c r="M44" s="14"/>
      <c r="N44" s="14"/>
      <c r="O44" s="14"/>
      <c r="P44" s="14"/>
    </row>
    <row r="45" spans="1:16" ht="13.5" thickBot="1" thickTop="1">
      <c r="A45" s="1"/>
      <c r="B45" s="99" t="s">
        <v>82</v>
      </c>
      <c r="C45" s="98">
        <v>5888</v>
      </c>
      <c r="D45" s="27" t="s">
        <v>12</v>
      </c>
      <c r="E45" s="27" t="s">
        <v>56</v>
      </c>
      <c r="F45" s="27" t="s">
        <v>13</v>
      </c>
      <c r="G45" s="27" t="s">
        <v>14</v>
      </c>
      <c r="H45" s="27" t="s">
        <v>57</v>
      </c>
      <c r="M45" s="14"/>
      <c r="N45" s="14"/>
      <c r="O45" s="14"/>
      <c r="P45" s="14"/>
    </row>
    <row r="46" spans="1:16" s="83" customFormat="1" ht="12.75">
      <c r="A46" s="81"/>
      <c r="B46" s="25" t="s">
        <v>68</v>
      </c>
      <c r="C46" s="72">
        <f>10+141+62+80</f>
        <v>293</v>
      </c>
      <c r="D46" s="28" t="s">
        <v>16</v>
      </c>
      <c r="E46" s="22">
        <v>100</v>
      </c>
      <c r="F46" s="79">
        <v>2.72</v>
      </c>
      <c r="G46" s="29">
        <v>3.5</v>
      </c>
      <c r="H46" s="8"/>
      <c r="M46" s="82"/>
      <c r="N46" s="82"/>
      <c r="O46" s="82"/>
      <c r="P46" s="82"/>
    </row>
    <row r="47" spans="2:7" ht="12">
      <c r="B47" s="8" t="s">
        <v>80</v>
      </c>
      <c r="C47" s="72">
        <f>250</f>
        <v>250</v>
      </c>
      <c r="D47" s="28"/>
      <c r="E47" s="22"/>
      <c r="F47" s="79"/>
      <c r="G47" s="29"/>
    </row>
    <row r="48" spans="2:8" ht="12">
      <c r="B48" s="26" t="s">
        <v>55</v>
      </c>
      <c r="C48" s="77">
        <f>21.88+11.07</f>
        <v>32.95</v>
      </c>
      <c r="D48" s="28" t="s">
        <v>17</v>
      </c>
      <c r="E48" s="22">
        <v>500</v>
      </c>
      <c r="F48" s="79">
        <v>1.73</v>
      </c>
      <c r="G48" s="21">
        <v>1.5</v>
      </c>
      <c r="H48" s="30"/>
    </row>
    <row r="49" spans="2:8" ht="12">
      <c r="B49" s="26" t="s">
        <v>24</v>
      </c>
      <c r="C49" s="35">
        <f>32.85+27</f>
        <v>59.85</v>
      </c>
      <c r="D49" s="28" t="s">
        <v>18</v>
      </c>
      <c r="E49" s="22">
        <v>120</v>
      </c>
      <c r="F49" s="79">
        <v>1.98</v>
      </c>
      <c r="G49" s="21">
        <v>3</v>
      </c>
      <c r="H49" s="30"/>
    </row>
    <row r="50" spans="2:8" ht="12">
      <c r="B50" s="8" t="s">
        <v>81</v>
      </c>
      <c r="C50" s="8">
        <v>294.49</v>
      </c>
      <c r="D50" s="28"/>
      <c r="E50" s="22"/>
      <c r="F50" s="79"/>
      <c r="G50" s="21"/>
      <c r="H50" s="30"/>
    </row>
    <row r="51" spans="2:8" ht="12" thickBot="1">
      <c r="B51" s="1" t="s">
        <v>49</v>
      </c>
      <c r="C51" s="73">
        <f>SUM(C44,C46:C50)</f>
        <v>930.2900000000001</v>
      </c>
      <c r="D51" s="28"/>
      <c r="E51" s="22"/>
      <c r="F51" s="79"/>
      <c r="G51" s="21"/>
      <c r="H51" s="30"/>
    </row>
    <row r="52" spans="2:8" ht="12.75" thickBot="1" thickTop="1">
      <c r="B52" s="10" t="s">
        <v>45</v>
      </c>
      <c r="C52" s="70"/>
      <c r="D52" s="31" t="s">
        <v>15</v>
      </c>
      <c r="E52" s="32"/>
      <c r="F52" s="32"/>
      <c r="G52" s="23"/>
      <c r="H52" s="33">
        <f>SUM(H48:H51)</f>
        <v>0</v>
      </c>
    </row>
    <row r="53" spans="2:8" ht="12" thickTop="1">
      <c r="B53" s="100" t="s">
        <v>87</v>
      </c>
      <c r="C53" s="35">
        <v>1000</v>
      </c>
      <c r="D53" s="86"/>
      <c r="E53" s="86"/>
      <c r="F53" s="86"/>
      <c r="G53" s="86"/>
      <c r="H53" s="87"/>
    </row>
    <row r="54" spans="2:7" ht="12">
      <c r="B54" s="100" t="s">
        <v>88</v>
      </c>
      <c r="C54" s="35">
        <f>97.5+97.5</f>
        <v>195</v>
      </c>
      <c r="D54" s="10"/>
      <c r="E54" s="10" t="s">
        <v>20</v>
      </c>
      <c r="F54" s="10"/>
      <c r="G54" s="22" t="s">
        <v>21</v>
      </c>
    </row>
    <row r="55" spans="2:7" ht="12">
      <c r="B55" s="100" t="s">
        <v>89</v>
      </c>
      <c r="C55" s="35">
        <v>158.07</v>
      </c>
      <c r="D55" s="10"/>
      <c r="E55" s="10" t="s">
        <v>22</v>
      </c>
      <c r="F55" s="10"/>
      <c r="G55" s="22" t="s">
        <v>23</v>
      </c>
    </row>
    <row r="56" spans="2:3" ht="12">
      <c r="B56" s="100" t="s">
        <v>91</v>
      </c>
      <c r="C56" s="72">
        <v>1845</v>
      </c>
    </row>
    <row r="57" spans="2:3" ht="12">
      <c r="B57" s="1" t="s">
        <v>50</v>
      </c>
      <c r="C57" s="73">
        <f>SUM(C53:C55)</f>
        <v>1353.07</v>
      </c>
    </row>
    <row r="58" spans="2:7" ht="12" thickBot="1">
      <c r="B58" s="9" t="s">
        <v>25</v>
      </c>
      <c r="C58" s="11">
        <f>SUM(C51+C57)</f>
        <v>2283.36</v>
      </c>
      <c r="E58" s="1"/>
      <c r="F58" s="1"/>
      <c r="G58" s="71"/>
    </row>
    <row r="59" ht="12" thickTop="1"/>
    <row r="60" spans="2:3" ht="12" thickBot="1">
      <c r="B60" s="9"/>
      <c r="C60" s="70"/>
    </row>
    <row r="61" spans="2:3" ht="12" thickBot="1">
      <c r="B61" s="2" t="s">
        <v>27</v>
      </c>
      <c r="C61" s="13">
        <v>7172.62</v>
      </c>
    </row>
    <row r="64" ht="12">
      <c r="A64" s="1"/>
    </row>
    <row r="65" ht="12">
      <c r="G65" s="45"/>
    </row>
    <row r="75" ht="12">
      <c r="B75" s="36"/>
    </row>
    <row r="76" ht="12">
      <c r="B76" s="41"/>
    </row>
    <row r="77" ht="12">
      <c r="B77" s="34"/>
    </row>
    <row r="78" ht="12">
      <c r="B78" s="42"/>
    </row>
    <row r="79" ht="12">
      <c r="B79" s="43"/>
    </row>
  </sheetData>
  <sheetProtection/>
  <mergeCells count="2">
    <mergeCell ref="D4:E4"/>
    <mergeCell ref="D44:H44"/>
  </mergeCells>
  <printOptions horizontalCentered="1"/>
  <pageMargins left="0.7" right="0.7" top="0.5" bottom="0.5" header="0.3" footer="0.3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Lampkin</dc:creator>
  <cp:keywords/>
  <dc:description/>
  <cp:lastModifiedBy>Tenn-Share ED</cp:lastModifiedBy>
  <cp:lastPrinted>2019-12-07T00:14:06Z</cp:lastPrinted>
  <dcterms:created xsi:type="dcterms:W3CDTF">2015-03-13T22:38:48Z</dcterms:created>
  <dcterms:modified xsi:type="dcterms:W3CDTF">2020-01-13T22:00:32Z</dcterms:modified>
  <cp:category/>
  <cp:version/>
  <cp:contentType/>
  <cp:contentStatus/>
</cp:coreProperties>
</file>