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Ex1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harts/chart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 codeName="{2E6947BB-A706-504E-29CB-9DD9B7763434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ida\Box\Clients\Tennessee Clients\Nashville Classical (TN)\2 - Financials\FY 19-20\12 - June 2020\"/>
    </mc:Choice>
  </mc:AlternateContent>
  <xr:revisionPtr revIDLastSave="0" documentId="13_ncr:1_{2CB6AA47-C7EE-4109-8166-47ED6EB230BD}" xr6:coauthVersionLast="45" xr6:coauthVersionMax="45" xr10:uidLastSave="{00000000-0000-0000-0000-000000000000}"/>
  <bookViews>
    <workbookView xWindow="20370" yWindow="-120" windowWidth="29040" windowHeight="15840" xr2:uid="{00000000-000D-0000-FFFF-FFFF00000000}"/>
  </bookViews>
  <sheets>
    <sheet name="MYP" sheetId="17" r:id="rId1"/>
    <sheet name="MYP-Multisite" sheetId="1" state="hidden" r:id="rId2"/>
    <sheet name="Cash Flow" sheetId="7" state="hidden" r:id="rId3"/>
    <sheet name="Payroll" sheetId="18" state="hidden" r:id="rId4"/>
    <sheet name="Rates" sheetId="19" state="hidden" r:id="rId5"/>
    <sheet name="Graphs" sheetId="20" state="hidden" r:id="rId6"/>
    <sheet name="vena.tmp.7EC47338204F4F1F" sheetId="2" state="veryHidden" r:id="rId7"/>
  </sheets>
  <definedNames>
    <definedName name="_xlnm._FilterDatabase" localSheetId="0" hidden="1">MYP!$A$10:$I$17</definedName>
    <definedName name="_xlnm._FilterDatabase" localSheetId="3" hidden="1">Payroll!$A$8:$BN$98</definedName>
    <definedName name="_xlnm._FilterDatabase" hidden="1">#N/A</definedName>
    <definedName name="_Order1" hidden="1">255</definedName>
    <definedName name="_Order2" hidden="1">255</definedName>
    <definedName name="_vena_CashFlowS1_CashFlowB1_C_3_632005310022418432">'Cash Flow'!#REF!</definedName>
    <definedName name="_vena_CashFlowS1_CashFlowB1_C_FV_56493ffece784c5db4cd0fd3b40a250d">'Cash Flow'!#REF!</definedName>
    <definedName name="_vena_CashFlowS1_CashFlowB1_R_5_632005312237010948">'Cash Flow'!#REF!</definedName>
    <definedName name="_vena_CashFlowS1_P_2_632005310802558978" comment="*">'Cash Flow'!#REF!</definedName>
    <definedName name="_vena_CashFlowS1_P_6_632005313059094533" comment="*">'Cash Flow'!#REF!</definedName>
    <definedName name="_vena_CashFlowS1_P_7_632005313260421126" comment="*">'Cash Flow'!#REF!</definedName>
    <definedName name="_vena_CashFlowS1_P_8_632005313667268610" comment="*">'Cash Flow'!#REF!</definedName>
    <definedName name="_vena_CashFlowS1_P_FV_e1c3a244dc3d4f149ecdf7d748811086" comment="*">'Cash Flow'!#REF!</definedName>
    <definedName name="_vena_CashFlowS2_CashFlowB2_C_3_632005310022418436">'Cash Flow'!#REF!</definedName>
    <definedName name="_vena_CashFlowS2_CashFlowB2_C_3_632005310022418436_1">'Cash Flow'!#REF!</definedName>
    <definedName name="_vena_CashFlowS2_CashFlowB2_C_3_632005310022418436_2">'Cash Flow'!#REF!</definedName>
    <definedName name="_vena_CashFlowS2_CashFlowB2_C_3_632005310022418436_3">'Cash Flow'!#REF!</definedName>
    <definedName name="_vena_CashFlowS2_CashFlowB2_C_3_632005310022418436_4">'Cash Flow'!#REF!</definedName>
    <definedName name="_vena_CashFlowS2_CashFlowB2_C_3_632005310022418436_5">'Cash Flow'!#REF!</definedName>
    <definedName name="_vena_CashFlowS2_CashFlowB2_C_8_632005313629519872">'Cash Flow'!#REF!</definedName>
    <definedName name="_vena_CashFlowS2_CashFlowB2_C_8_632005313629519872_1">'Cash Flow'!#REF!</definedName>
    <definedName name="_vena_CashFlowS2_CashFlowB2_C_8_632005313629519872_10">'Cash Flow'!#REF!</definedName>
    <definedName name="_vena_CashFlowS2_CashFlowB2_C_8_632005313629519872_11">'Cash Flow'!#REF!</definedName>
    <definedName name="_vena_CashFlowS2_CashFlowB2_C_8_632005313629519872_12">'Cash Flow'!#REF!</definedName>
    <definedName name="_vena_CashFlowS2_CashFlowB2_C_8_632005313629519872_13">'Cash Flow'!#REF!</definedName>
    <definedName name="_vena_CashFlowS2_CashFlowB2_C_8_632005313629519872_14">'Cash Flow'!#REF!</definedName>
    <definedName name="_vena_CashFlowS2_CashFlowB2_C_8_632005313629519872_15">'Cash Flow'!#REF!</definedName>
    <definedName name="_vena_CashFlowS2_CashFlowB2_C_8_632005313629519872_16">'Cash Flow'!#REF!</definedName>
    <definedName name="_vena_CashFlowS2_CashFlowB2_C_8_632005313629519872_17">'Cash Flow'!#REF!</definedName>
    <definedName name="_vena_CashFlowS2_CashFlowB2_C_8_632005313629519872_18">'Cash Flow'!#REF!</definedName>
    <definedName name="_vena_CashFlowS2_CashFlowB2_C_8_632005313629519872_19">'Cash Flow'!#REF!</definedName>
    <definedName name="_vena_CashFlowS2_CashFlowB2_C_8_632005313629519872_2">'Cash Flow'!#REF!</definedName>
    <definedName name="_vena_CashFlowS2_CashFlowB2_C_8_632005313629519872_20">'Cash Flow'!#REF!</definedName>
    <definedName name="_vena_CashFlowS2_CashFlowB2_C_8_632005313629519872_21">'Cash Flow'!#REF!</definedName>
    <definedName name="_vena_CashFlowS2_CashFlowB2_C_8_632005313629519872_22">'Cash Flow'!#REF!</definedName>
    <definedName name="_vena_CashFlowS2_CashFlowB2_C_8_632005313629519872_23">'Cash Flow'!#REF!</definedName>
    <definedName name="_vena_CashFlowS2_CashFlowB2_C_8_632005313629519872_24">'Cash Flow'!#REF!</definedName>
    <definedName name="_vena_CashFlowS2_CashFlowB2_C_8_632005313629519872_25">'Cash Flow'!#REF!</definedName>
    <definedName name="_vena_CashFlowS2_CashFlowB2_C_8_632005313629519872_26">'Cash Flow'!#REF!</definedName>
    <definedName name="_vena_CashFlowS2_CashFlowB2_C_8_632005313629519872_27">'Cash Flow'!#REF!</definedName>
    <definedName name="_vena_CashFlowS2_CashFlowB2_C_8_632005313629519872_28">'Cash Flow'!#REF!</definedName>
    <definedName name="_vena_CashFlowS2_CashFlowB2_C_8_632005313629519872_29">'Cash Flow'!#REF!</definedName>
    <definedName name="_vena_CashFlowS2_CashFlowB2_C_8_632005313629519872_3">'Cash Flow'!#REF!</definedName>
    <definedName name="_vena_CashFlowS2_CashFlowB2_C_8_632005313629519872_30">'Cash Flow'!#REF!</definedName>
    <definedName name="_vena_CashFlowS2_CashFlowB2_C_8_632005313629519872_31">'Cash Flow'!#REF!</definedName>
    <definedName name="_vena_CashFlowS2_CashFlowB2_C_8_632005313629519872_32">'Cash Flow'!#REF!</definedName>
    <definedName name="_vena_CashFlowS2_CashFlowB2_C_8_632005313629519872_33">'Cash Flow'!#REF!</definedName>
    <definedName name="_vena_CashFlowS2_CashFlowB2_C_8_632005313629519872_34">'Cash Flow'!#REF!</definedName>
    <definedName name="_vena_CashFlowS2_CashFlowB2_C_8_632005313629519872_35">'Cash Flow'!#REF!</definedName>
    <definedName name="_vena_CashFlowS2_CashFlowB2_C_8_632005313629519872_36">'Cash Flow'!#REF!</definedName>
    <definedName name="_vena_CashFlowS2_CashFlowB2_C_8_632005313629519872_37">'Cash Flow'!#REF!</definedName>
    <definedName name="_vena_CashFlowS2_CashFlowB2_C_8_632005313629519872_38">'Cash Flow'!#REF!</definedName>
    <definedName name="_vena_CashFlowS2_CashFlowB2_C_8_632005313629519872_39">'Cash Flow'!#REF!</definedName>
    <definedName name="_vena_CashFlowS2_CashFlowB2_C_8_632005313629519872_4">'Cash Flow'!#REF!</definedName>
    <definedName name="_vena_CashFlowS2_CashFlowB2_C_8_632005313629519872_40">'Cash Flow'!#REF!</definedName>
    <definedName name="_vena_CashFlowS2_CashFlowB2_C_8_632005313629519872_41">'Cash Flow'!#REF!</definedName>
    <definedName name="_vena_CashFlowS2_CashFlowB2_C_8_632005313629519872_42">'Cash Flow'!#REF!</definedName>
    <definedName name="_vena_CashFlowS2_CashFlowB2_C_8_632005313629519872_43">'Cash Flow'!#REF!</definedName>
    <definedName name="_vena_CashFlowS2_CashFlowB2_C_8_632005313629519872_44">'Cash Flow'!#REF!</definedName>
    <definedName name="_vena_CashFlowS2_CashFlowB2_C_8_632005313629519872_45">'Cash Flow'!#REF!</definedName>
    <definedName name="_vena_CashFlowS2_CashFlowB2_C_8_632005313629519872_46">'Cash Flow'!#REF!</definedName>
    <definedName name="_vena_CashFlowS2_CashFlowB2_C_8_632005313629519872_47">'Cash Flow'!#REF!</definedName>
    <definedName name="_vena_CashFlowS2_CashFlowB2_C_8_632005313629519872_48">'Cash Flow'!#REF!</definedName>
    <definedName name="_vena_CashFlowS2_CashFlowB2_C_8_632005313629519872_49">'Cash Flow'!#REF!</definedName>
    <definedName name="_vena_CashFlowS2_CashFlowB2_C_8_632005313629519872_5">'Cash Flow'!#REF!</definedName>
    <definedName name="_vena_CashFlowS2_CashFlowB2_C_8_632005313629519872_50">'Cash Flow'!#REF!</definedName>
    <definedName name="_vena_CashFlowS2_CashFlowB2_C_8_632005313629519872_51">'Cash Flow'!#REF!</definedName>
    <definedName name="_vena_CashFlowS2_CashFlowB2_C_8_632005313629519872_52">'Cash Flow'!#REF!</definedName>
    <definedName name="_vena_CashFlowS2_CashFlowB2_C_8_632005313629519872_53">'Cash Flow'!#REF!</definedName>
    <definedName name="_vena_CashFlowS2_CashFlowB2_C_8_632005313629519872_54">'Cash Flow'!#REF!</definedName>
    <definedName name="_vena_CashFlowS2_CashFlowB2_C_8_632005313629519872_55">'Cash Flow'!#REF!</definedName>
    <definedName name="_vena_CashFlowS2_CashFlowB2_C_8_632005313629519872_56">'Cash Flow'!#REF!</definedName>
    <definedName name="_vena_CashFlowS2_CashFlowB2_C_8_632005313629519872_57">'Cash Flow'!#REF!</definedName>
    <definedName name="_vena_CashFlowS2_CashFlowB2_C_8_632005313629519872_58">'Cash Flow'!#REF!</definedName>
    <definedName name="_vena_CashFlowS2_CashFlowB2_C_8_632005313629519872_59">'Cash Flow'!#REF!</definedName>
    <definedName name="_vena_CashFlowS2_CashFlowB2_C_8_632005313629519872_6">'Cash Flow'!#REF!</definedName>
    <definedName name="_vena_CashFlowS2_CashFlowB2_C_8_632005313629519872_60">'Cash Flow'!#REF!</definedName>
    <definedName name="_vena_CashFlowS2_CashFlowB2_C_8_632005313629519872_61">'Cash Flow'!#REF!</definedName>
    <definedName name="_vena_CashFlowS2_CashFlowB2_C_8_632005313629519872_62">'Cash Flow'!#REF!</definedName>
    <definedName name="_vena_CashFlowS2_CashFlowB2_C_8_632005313629519872_63">'Cash Flow'!#REF!</definedName>
    <definedName name="_vena_CashFlowS2_CashFlowB2_C_8_632005313629519872_64">'Cash Flow'!#REF!</definedName>
    <definedName name="_vena_CashFlowS2_CashFlowB2_C_8_632005313629519872_65">'Cash Flow'!#REF!</definedName>
    <definedName name="_vena_CashFlowS2_CashFlowB2_C_8_632005313629519872_66">'Cash Flow'!#REF!</definedName>
    <definedName name="_vena_CashFlowS2_CashFlowB2_C_8_632005313629519872_67">'Cash Flow'!#REF!</definedName>
    <definedName name="_vena_CashFlowS2_CashFlowB2_C_8_632005313629519872_68">'Cash Flow'!#REF!</definedName>
    <definedName name="_vena_CashFlowS2_CashFlowB2_C_8_632005313629519872_69">'Cash Flow'!#REF!</definedName>
    <definedName name="_vena_CashFlowS2_CashFlowB2_C_8_632005313629519872_7">'Cash Flow'!#REF!</definedName>
    <definedName name="_vena_CashFlowS2_CashFlowB2_C_8_632005313629519872_70">'Cash Flow'!#REF!</definedName>
    <definedName name="_vena_CashFlowS2_CashFlowB2_C_8_632005313629519872_71">'Cash Flow'!#REF!</definedName>
    <definedName name="_vena_CashFlowS2_CashFlowB2_C_8_632005313629519872_72">'Cash Flow'!#REF!</definedName>
    <definedName name="_vena_CashFlowS2_CashFlowB2_C_8_632005313629519872_73">'Cash Flow'!#REF!</definedName>
    <definedName name="_vena_CashFlowS2_CashFlowB2_C_8_632005313629519872_74">'Cash Flow'!#REF!</definedName>
    <definedName name="_vena_CashFlowS2_CashFlowB2_C_8_632005313629519872_75">'Cash Flow'!#REF!</definedName>
    <definedName name="_vena_CashFlowS2_CashFlowB2_C_8_632005313629519872_76">'Cash Flow'!#REF!</definedName>
    <definedName name="_vena_CashFlowS2_CashFlowB2_C_8_632005313629519872_77">'Cash Flow'!#REF!</definedName>
    <definedName name="_vena_CashFlowS2_CashFlowB2_C_8_632005313629519872_8">'Cash Flow'!#REF!</definedName>
    <definedName name="_vena_CashFlowS2_CashFlowB2_C_8_632005313629519872_9">'Cash Flow'!#REF!</definedName>
    <definedName name="_vena_CashFlowS2_CashFlowB2_C_FV_56493ffece784c5db4cd0fd3b40a250d">'Cash Flow'!#REF!</definedName>
    <definedName name="_vena_CashFlowS2_CashFlowB2_C_FV_56493ffece784c5db4cd0fd3b40a250d_1">'Cash Flow'!#REF!</definedName>
    <definedName name="_vena_CashFlowS2_CashFlowB2_C_FV_56493ffece784c5db4cd0fd3b40a250d_10">'Cash Flow'!#REF!</definedName>
    <definedName name="_vena_CashFlowS2_CashFlowB2_C_FV_56493ffece784c5db4cd0fd3b40a250d_11">'Cash Flow'!#REF!</definedName>
    <definedName name="_vena_CashFlowS2_CashFlowB2_C_FV_56493ffece784c5db4cd0fd3b40a250d_12">'Cash Flow'!#REF!</definedName>
    <definedName name="_vena_CashFlowS2_CashFlowB2_C_FV_56493ffece784c5db4cd0fd3b40a250d_13">'Cash Flow'!#REF!</definedName>
    <definedName name="_vena_CashFlowS2_CashFlowB2_C_FV_56493ffece784c5db4cd0fd3b40a250d_14">'Cash Flow'!#REF!</definedName>
    <definedName name="_vena_CashFlowS2_CashFlowB2_C_FV_56493ffece784c5db4cd0fd3b40a250d_15">'Cash Flow'!#REF!</definedName>
    <definedName name="_vena_CashFlowS2_CashFlowB2_C_FV_56493ffece784c5db4cd0fd3b40a250d_16">'Cash Flow'!#REF!</definedName>
    <definedName name="_vena_CashFlowS2_CashFlowB2_C_FV_56493ffece784c5db4cd0fd3b40a250d_17">'Cash Flow'!#REF!</definedName>
    <definedName name="_vena_CashFlowS2_CashFlowB2_C_FV_56493ffece784c5db4cd0fd3b40a250d_18">'Cash Flow'!#REF!</definedName>
    <definedName name="_vena_CashFlowS2_CashFlowB2_C_FV_56493ffece784c5db4cd0fd3b40a250d_19">'Cash Flow'!#REF!</definedName>
    <definedName name="_vena_CashFlowS2_CashFlowB2_C_FV_56493ffece784c5db4cd0fd3b40a250d_2">'Cash Flow'!#REF!</definedName>
    <definedName name="_vena_CashFlowS2_CashFlowB2_C_FV_56493ffece784c5db4cd0fd3b40a250d_20">'Cash Flow'!#REF!</definedName>
    <definedName name="_vena_CashFlowS2_CashFlowB2_C_FV_56493ffece784c5db4cd0fd3b40a250d_21">'Cash Flow'!#REF!</definedName>
    <definedName name="_vena_CashFlowS2_CashFlowB2_C_FV_56493ffece784c5db4cd0fd3b40a250d_22">'Cash Flow'!#REF!</definedName>
    <definedName name="_vena_CashFlowS2_CashFlowB2_C_FV_56493ffece784c5db4cd0fd3b40a250d_23">'Cash Flow'!#REF!</definedName>
    <definedName name="_vena_CashFlowS2_CashFlowB2_C_FV_56493ffece784c5db4cd0fd3b40a250d_24">'Cash Flow'!#REF!</definedName>
    <definedName name="_vena_CashFlowS2_CashFlowB2_C_FV_56493ffece784c5db4cd0fd3b40a250d_25">'Cash Flow'!#REF!</definedName>
    <definedName name="_vena_CashFlowS2_CashFlowB2_C_FV_56493ffece784c5db4cd0fd3b40a250d_26">'Cash Flow'!#REF!</definedName>
    <definedName name="_vena_CashFlowS2_CashFlowB2_C_FV_56493ffece784c5db4cd0fd3b40a250d_27">'Cash Flow'!#REF!</definedName>
    <definedName name="_vena_CashFlowS2_CashFlowB2_C_FV_56493ffece784c5db4cd0fd3b40a250d_28">'Cash Flow'!#REF!</definedName>
    <definedName name="_vena_CashFlowS2_CashFlowB2_C_FV_56493ffece784c5db4cd0fd3b40a250d_29">'Cash Flow'!#REF!</definedName>
    <definedName name="_vena_CashFlowS2_CashFlowB2_C_FV_56493ffece784c5db4cd0fd3b40a250d_3">'Cash Flow'!#REF!</definedName>
    <definedName name="_vena_CashFlowS2_CashFlowB2_C_FV_56493ffece784c5db4cd0fd3b40a250d_30">'Cash Flow'!#REF!</definedName>
    <definedName name="_vena_CashFlowS2_CashFlowB2_C_FV_56493ffece784c5db4cd0fd3b40a250d_31">'Cash Flow'!#REF!</definedName>
    <definedName name="_vena_CashFlowS2_CashFlowB2_C_FV_56493ffece784c5db4cd0fd3b40a250d_32">'Cash Flow'!#REF!</definedName>
    <definedName name="_vena_CashFlowS2_CashFlowB2_C_FV_56493ffece784c5db4cd0fd3b40a250d_33">'Cash Flow'!#REF!</definedName>
    <definedName name="_vena_CashFlowS2_CashFlowB2_C_FV_56493ffece784c5db4cd0fd3b40a250d_34">'Cash Flow'!#REF!</definedName>
    <definedName name="_vena_CashFlowS2_CashFlowB2_C_FV_56493ffece784c5db4cd0fd3b40a250d_35">'Cash Flow'!#REF!</definedName>
    <definedName name="_vena_CashFlowS2_CashFlowB2_C_FV_56493ffece784c5db4cd0fd3b40a250d_36">'Cash Flow'!#REF!</definedName>
    <definedName name="_vena_CashFlowS2_CashFlowB2_C_FV_56493ffece784c5db4cd0fd3b40a250d_37">'Cash Flow'!#REF!</definedName>
    <definedName name="_vena_CashFlowS2_CashFlowB2_C_FV_56493ffece784c5db4cd0fd3b40a250d_38">'Cash Flow'!#REF!</definedName>
    <definedName name="_vena_CashFlowS2_CashFlowB2_C_FV_56493ffece784c5db4cd0fd3b40a250d_39">'Cash Flow'!#REF!</definedName>
    <definedName name="_vena_CashFlowS2_CashFlowB2_C_FV_56493ffece784c5db4cd0fd3b40a250d_4">'Cash Flow'!#REF!</definedName>
    <definedName name="_vena_CashFlowS2_CashFlowB2_C_FV_56493ffece784c5db4cd0fd3b40a250d_40">'Cash Flow'!#REF!</definedName>
    <definedName name="_vena_CashFlowS2_CashFlowB2_C_FV_56493ffece784c5db4cd0fd3b40a250d_41">'Cash Flow'!#REF!</definedName>
    <definedName name="_vena_CashFlowS2_CashFlowB2_C_FV_56493ffece784c5db4cd0fd3b40a250d_42">'Cash Flow'!#REF!</definedName>
    <definedName name="_vena_CashFlowS2_CashFlowB2_C_FV_56493ffece784c5db4cd0fd3b40a250d_43">'Cash Flow'!#REF!</definedName>
    <definedName name="_vena_CashFlowS2_CashFlowB2_C_FV_56493ffece784c5db4cd0fd3b40a250d_44">'Cash Flow'!#REF!</definedName>
    <definedName name="_vena_CashFlowS2_CashFlowB2_C_FV_56493ffece784c5db4cd0fd3b40a250d_45">'Cash Flow'!#REF!</definedName>
    <definedName name="_vena_CashFlowS2_CashFlowB2_C_FV_56493ffece784c5db4cd0fd3b40a250d_46">'Cash Flow'!#REF!</definedName>
    <definedName name="_vena_CashFlowS2_CashFlowB2_C_FV_56493ffece784c5db4cd0fd3b40a250d_47">'Cash Flow'!#REF!</definedName>
    <definedName name="_vena_CashFlowS2_CashFlowB2_C_FV_56493ffece784c5db4cd0fd3b40a250d_48">'Cash Flow'!#REF!</definedName>
    <definedName name="_vena_CashFlowS2_CashFlowB2_C_FV_56493ffece784c5db4cd0fd3b40a250d_49">'Cash Flow'!#REF!</definedName>
    <definedName name="_vena_CashFlowS2_CashFlowB2_C_FV_56493ffece784c5db4cd0fd3b40a250d_5">'Cash Flow'!#REF!</definedName>
    <definedName name="_vena_CashFlowS2_CashFlowB2_C_FV_56493ffece784c5db4cd0fd3b40a250d_50">'Cash Flow'!#REF!</definedName>
    <definedName name="_vena_CashFlowS2_CashFlowB2_C_FV_56493ffece784c5db4cd0fd3b40a250d_51">'Cash Flow'!#REF!</definedName>
    <definedName name="_vena_CashFlowS2_CashFlowB2_C_FV_56493ffece784c5db4cd0fd3b40a250d_52">'Cash Flow'!#REF!</definedName>
    <definedName name="_vena_CashFlowS2_CashFlowB2_C_FV_56493ffece784c5db4cd0fd3b40a250d_53">'Cash Flow'!#REF!</definedName>
    <definedName name="_vena_CashFlowS2_CashFlowB2_C_FV_56493ffece784c5db4cd0fd3b40a250d_54">'Cash Flow'!#REF!</definedName>
    <definedName name="_vena_CashFlowS2_CashFlowB2_C_FV_56493ffece784c5db4cd0fd3b40a250d_55">'Cash Flow'!#REF!</definedName>
    <definedName name="_vena_CashFlowS2_CashFlowB2_C_FV_56493ffece784c5db4cd0fd3b40a250d_56">'Cash Flow'!#REF!</definedName>
    <definedName name="_vena_CashFlowS2_CashFlowB2_C_FV_56493ffece784c5db4cd0fd3b40a250d_57">'Cash Flow'!#REF!</definedName>
    <definedName name="_vena_CashFlowS2_CashFlowB2_C_FV_56493ffece784c5db4cd0fd3b40a250d_58">'Cash Flow'!#REF!</definedName>
    <definedName name="_vena_CashFlowS2_CashFlowB2_C_FV_56493ffece784c5db4cd0fd3b40a250d_59">'Cash Flow'!#REF!</definedName>
    <definedName name="_vena_CashFlowS2_CashFlowB2_C_FV_56493ffece784c5db4cd0fd3b40a250d_6">'Cash Flow'!#REF!</definedName>
    <definedName name="_vena_CashFlowS2_CashFlowB2_C_FV_56493ffece784c5db4cd0fd3b40a250d_60">'Cash Flow'!#REF!</definedName>
    <definedName name="_vena_CashFlowS2_CashFlowB2_C_FV_56493ffece784c5db4cd0fd3b40a250d_61">'Cash Flow'!#REF!</definedName>
    <definedName name="_vena_CashFlowS2_CashFlowB2_C_FV_56493ffece784c5db4cd0fd3b40a250d_62">'Cash Flow'!#REF!</definedName>
    <definedName name="_vena_CashFlowS2_CashFlowB2_C_FV_56493ffece784c5db4cd0fd3b40a250d_63">'Cash Flow'!#REF!</definedName>
    <definedName name="_vena_CashFlowS2_CashFlowB2_C_FV_56493ffece784c5db4cd0fd3b40a250d_64">'Cash Flow'!#REF!</definedName>
    <definedName name="_vena_CashFlowS2_CashFlowB2_C_FV_56493ffece784c5db4cd0fd3b40a250d_65">'Cash Flow'!#REF!</definedName>
    <definedName name="_vena_CashFlowS2_CashFlowB2_C_FV_56493ffece784c5db4cd0fd3b40a250d_66">'Cash Flow'!#REF!</definedName>
    <definedName name="_vena_CashFlowS2_CashFlowB2_C_FV_56493ffece784c5db4cd0fd3b40a250d_67">'Cash Flow'!#REF!</definedName>
    <definedName name="_vena_CashFlowS2_CashFlowB2_C_FV_56493ffece784c5db4cd0fd3b40a250d_68">'Cash Flow'!#REF!</definedName>
    <definedName name="_vena_CashFlowS2_CashFlowB2_C_FV_56493ffece784c5db4cd0fd3b40a250d_69">'Cash Flow'!#REF!</definedName>
    <definedName name="_vena_CashFlowS2_CashFlowB2_C_FV_56493ffece784c5db4cd0fd3b40a250d_7">'Cash Flow'!#REF!</definedName>
    <definedName name="_vena_CashFlowS2_CashFlowB2_C_FV_56493ffece784c5db4cd0fd3b40a250d_70">'Cash Flow'!#REF!</definedName>
    <definedName name="_vena_CashFlowS2_CashFlowB2_C_FV_56493ffece784c5db4cd0fd3b40a250d_71">'Cash Flow'!#REF!</definedName>
    <definedName name="_vena_CashFlowS2_CashFlowB2_C_FV_56493ffece784c5db4cd0fd3b40a250d_72">'Cash Flow'!#REF!</definedName>
    <definedName name="_vena_CashFlowS2_CashFlowB2_C_FV_56493ffece784c5db4cd0fd3b40a250d_73">'Cash Flow'!#REF!</definedName>
    <definedName name="_vena_CashFlowS2_CashFlowB2_C_FV_56493ffece784c5db4cd0fd3b40a250d_74">'Cash Flow'!#REF!</definedName>
    <definedName name="_vena_CashFlowS2_CashFlowB2_C_FV_56493ffece784c5db4cd0fd3b40a250d_75">'Cash Flow'!#REF!</definedName>
    <definedName name="_vena_CashFlowS2_CashFlowB2_C_FV_56493ffece784c5db4cd0fd3b40a250d_76">'Cash Flow'!#REF!</definedName>
    <definedName name="_vena_CashFlowS2_CashFlowB2_C_FV_56493ffece784c5db4cd0fd3b40a250d_77">'Cash Flow'!#REF!</definedName>
    <definedName name="_vena_CashFlowS2_CashFlowB2_C_FV_56493ffece784c5db4cd0fd3b40a250d_8">'Cash Flow'!#REF!</definedName>
    <definedName name="_vena_CashFlowS2_CashFlowB2_C_FV_56493ffece784c5db4cd0fd3b40a250d_9">'Cash Flow'!#REF!</definedName>
    <definedName name="_vena_CashFlowS2_CashFlowB2_C_FV_a398e917565c475b8f0c5e9ebb5e002d">'Cash Flow'!#REF!</definedName>
    <definedName name="_vena_CashFlowS2_CashFlowB2_C_FV_a398e917565c475b8f0c5e9ebb5e002d_1">'Cash Flow'!#REF!</definedName>
    <definedName name="_vena_CashFlowS2_CashFlowB2_C_FV_a398e917565c475b8f0c5e9ebb5e002d_10">'Cash Flow'!#REF!</definedName>
    <definedName name="_vena_CashFlowS2_CashFlowB2_C_FV_a398e917565c475b8f0c5e9ebb5e002d_11">'Cash Flow'!#REF!</definedName>
    <definedName name="_vena_CashFlowS2_CashFlowB2_C_FV_a398e917565c475b8f0c5e9ebb5e002d_12">'Cash Flow'!#REF!</definedName>
    <definedName name="_vena_CashFlowS2_CashFlowB2_C_FV_a398e917565c475b8f0c5e9ebb5e002d_13">'Cash Flow'!#REF!</definedName>
    <definedName name="_vena_CashFlowS2_CashFlowB2_C_FV_a398e917565c475b8f0c5e9ebb5e002d_14">'Cash Flow'!#REF!</definedName>
    <definedName name="_vena_CashFlowS2_CashFlowB2_C_FV_a398e917565c475b8f0c5e9ebb5e002d_15">'Cash Flow'!#REF!</definedName>
    <definedName name="_vena_CashFlowS2_CashFlowB2_C_FV_a398e917565c475b8f0c5e9ebb5e002d_16">'Cash Flow'!#REF!</definedName>
    <definedName name="_vena_CashFlowS2_CashFlowB2_C_FV_a398e917565c475b8f0c5e9ebb5e002d_17">'Cash Flow'!#REF!</definedName>
    <definedName name="_vena_CashFlowS2_CashFlowB2_C_FV_a398e917565c475b8f0c5e9ebb5e002d_18">'Cash Flow'!#REF!</definedName>
    <definedName name="_vena_CashFlowS2_CashFlowB2_C_FV_a398e917565c475b8f0c5e9ebb5e002d_19">'Cash Flow'!#REF!</definedName>
    <definedName name="_vena_CashFlowS2_CashFlowB2_C_FV_a398e917565c475b8f0c5e9ebb5e002d_2">'Cash Flow'!#REF!</definedName>
    <definedName name="_vena_CashFlowS2_CashFlowB2_C_FV_a398e917565c475b8f0c5e9ebb5e002d_20">'Cash Flow'!#REF!</definedName>
    <definedName name="_vena_CashFlowS2_CashFlowB2_C_FV_a398e917565c475b8f0c5e9ebb5e002d_21">'Cash Flow'!#REF!</definedName>
    <definedName name="_vena_CashFlowS2_CashFlowB2_C_FV_a398e917565c475b8f0c5e9ebb5e002d_22">'Cash Flow'!#REF!</definedName>
    <definedName name="_vena_CashFlowS2_CashFlowB2_C_FV_a398e917565c475b8f0c5e9ebb5e002d_23">'Cash Flow'!#REF!</definedName>
    <definedName name="_vena_CashFlowS2_CashFlowB2_C_FV_a398e917565c475b8f0c5e9ebb5e002d_24">'Cash Flow'!#REF!</definedName>
    <definedName name="_vena_CashFlowS2_CashFlowB2_C_FV_a398e917565c475b8f0c5e9ebb5e002d_25">'Cash Flow'!#REF!</definedName>
    <definedName name="_vena_CashFlowS2_CashFlowB2_C_FV_a398e917565c475b8f0c5e9ebb5e002d_26">'Cash Flow'!#REF!</definedName>
    <definedName name="_vena_CashFlowS2_CashFlowB2_C_FV_a398e917565c475b8f0c5e9ebb5e002d_27">'Cash Flow'!#REF!</definedName>
    <definedName name="_vena_CashFlowS2_CashFlowB2_C_FV_a398e917565c475b8f0c5e9ebb5e002d_28">'Cash Flow'!#REF!</definedName>
    <definedName name="_vena_CashFlowS2_CashFlowB2_C_FV_a398e917565c475b8f0c5e9ebb5e002d_29">'Cash Flow'!#REF!</definedName>
    <definedName name="_vena_CashFlowS2_CashFlowB2_C_FV_a398e917565c475b8f0c5e9ebb5e002d_3">'Cash Flow'!#REF!</definedName>
    <definedName name="_vena_CashFlowS2_CashFlowB2_C_FV_a398e917565c475b8f0c5e9ebb5e002d_30">'Cash Flow'!#REF!</definedName>
    <definedName name="_vena_CashFlowS2_CashFlowB2_C_FV_a398e917565c475b8f0c5e9ebb5e002d_31">'Cash Flow'!#REF!</definedName>
    <definedName name="_vena_CashFlowS2_CashFlowB2_C_FV_a398e917565c475b8f0c5e9ebb5e002d_32">'Cash Flow'!#REF!</definedName>
    <definedName name="_vena_CashFlowS2_CashFlowB2_C_FV_a398e917565c475b8f0c5e9ebb5e002d_33">'Cash Flow'!#REF!</definedName>
    <definedName name="_vena_CashFlowS2_CashFlowB2_C_FV_a398e917565c475b8f0c5e9ebb5e002d_34">'Cash Flow'!#REF!</definedName>
    <definedName name="_vena_CashFlowS2_CashFlowB2_C_FV_a398e917565c475b8f0c5e9ebb5e002d_35">'Cash Flow'!#REF!</definedName>
    <definedName name="_vena_CashFlowS2_CashFlowB2_C_FV_a398e917565c475b8f0c5e9ebb5e002d_36">'Cash Flow'!#REF!</definedName>
    <definedName name="_vena_CashFlowS2_CashFlowB2_C_FV_a398e917565c475b8f0c5e9ebb5e002d_37">'Cash Flow'!#REF!</definedName>
    <definedName name="_vena_CashFlowS2_CashFlowB2_C_FV_a398e917565c475b8f0c5e9ebb5e002d_38">'Cash Flow'!#REF!</definedName>
    <definedName name="_vena_CashFlowS2_CashFlowB2_C_FV_a398e917565c475b8f0c5e9ebb5e002d_39">'Cash Flow'!#REF!</definedName>
    <definedName name="_vena_CashFlowS2_CashFlowB2_C_FV_a398e917565c475b8f0c5e9ebb5e002d_4">'Cash Flow'!#REF!</definedName>
    <definedName name="_vena_CashFlowS2_CashFlowB2_C_FV_a398e917565c475b8f0c5e9ebb5e002d_40">'Cash Flow'!#REF!</definedName>
    <definedName name="_vena_CashFlowS2_CashFlowB2_C_FV_a398e917565c475b8f0c5e9ebb5e002d_41">'Cash Flow'!#REF!</definedName>
    <definedName name="_vena_CashFlowS2_CashFlowB2_C_FV_a398e917565c475b8f0c5e9ebb5e002d_42">'Cash Flow'!#REF!</definedName>
    <definedName name="_vena_CashFlowS2_CashFlowB2_C_FV_a398e917565c475b8f0c5e9ebb5e002d_43">'Cash Flow'!#REF!</definedName>
    <definedName name="_vena_CashFlowS2_CashFlowB2_C_FV_a398e917565c475b8f0c5e9ebb5e002d_44">'Cash Flow'!#REF!</definedName>
    <definedName name="_vena_CashFlowS2_CashFlowB2_C_FV_a398e917565c475b8f0c5e9ebb5e002d_45">'Cash Flow'!#REF!</definedName>
    <definedName name="_vena_CashFlowS2_CashFlowB2_C_FV_a398e917565c475b8f0c5e9ebb5e002d_46">'Cash Flow'!#REF!</definedName>
    <definedName name="_vena_CashFlowS2_CashFlowB2_C_FV_a398e917565c475b8f0c5e9ebb5e002d_47">'Cash Flow'!#REF!</definedName>
    <definedName name="_vena_CashFlowS2_CashFlowB2_C_FV_a398e917565c475b8f0c5e9ebb5e002d_48">'Cash Flow'!#REF!</definedName>
    <definedName name="_vena_CashFlowS2_CashFlowB2_C_FV_a398e917565c475b8f0c5e9ebb5e002d_49">'Cash Flow'!#REF!</definedName>
    <definedName name="_vena_CashFlowS2_CashFlowB2_C_FV_a398e917565c475b8f0c5e9ebb5e002d_5">'Cash Flow'!#REF!</definedName>
    <definedName name="_vena_CashFlowS2_CashFlowB2_C_FV_a398e917565c475b8f0c5e9ebb5e002d_50">'Cash Flow'!#REF!</definedName>
    <definedName name="_vena_CashFlowS2_CashFlowB2_C_FV_a398e917565c475b8f0c5e9ebb5e002d_51">'Cash Flow'!#REF!</definedName>
    <definedName name="_vena_CashFlowS2_CashFlowB2_C_FV_a398e917565c475b8f0c5e9ebb5e002d_52">'Cash Flow'!#REF!</definedName>
    <definedName name="_vena_CashFlowS2_CashFlowB2_C_FV_a398e917565c475b8f0c5e9ebb5e002d_53">'Cash Flow'!#REF!</definedName>
    <definedName name="_vena_CashFlowS2_CashFlowB2_C_FV_a398e917565c475b8f0c5e9ebb5e002d_54">'Cash Flow'!#REF!</definedName>
    <definedName name="_vena_CashFlowS2_CashFlowB2_C_FV_a398e917565c475b8f0c5e9ebb5e002d_55">'Cash Flow'!#REF!</definedName>
    <definedName name="_vena_CashFlowS2_CashFlowB2_C_FV_a398e917565c475b8f0c5e9ebb5e002d_56">'Cash Flow'!#REF!</definedName>
    <definedName name="_vena_CashFlowS2_CashFlowB2_C_FV_a398e917565c475b8f0c5e9ebb5e002d_57">'Cash Flow'!#REF!</definedName>
    <definedName name="_vena_CashFlowS2_CashFlowB2_C_FV_a398e917565c475b8f0c5e9ebb5e002d_58">'Cash Flow'!#REF!</definedName>
    <definedName name="_vena_CashFlowS2_CashFlowB2_C_FV_a398e917565c475b8f0c5e9ebb5e002d_59">'Cash Flow'!#REF!</definedName>
    <definedName name="_vena_CashFlowS2_CashFlowB2_C_FV_a398e917565c475b8f0c5e9ebb5e002d_6">'Cash Flow'!#REF!</definedName>
    <definedName name="_vena_CashFlowS2_CashFlowB2_C_FV_a398e917565c475b8f0c5e9ebb5e002d_60">'Cash Flow'!#REF!</definedName>
    <definedName name="_vena_CashFlowS2_CashFlowB2_C_FV_a398e917565c475b8f0c5e9ebb5e002d_61">'Cash Flow'!#REF!</definedName>
    <definedName name="_vena_CashFlowS2_CashFlowB2_C_FV_a398e917565c475b8f0c5e9ebb5e002d_62">'Cash Flow'!#REF!</definedName>
    <definedName name="_vena_CashFlowS2_CashFlowB2_C_FV_a398e917565c475b8f0c5e9ebb5e002d_63">'Cash Flow'!#REF!</definedName>
    <definedName name="_vena_CashFlowS2_CashFlowB2_C_FV_a398e917565c475b8f0c5e9ebb5e002d_64">'Cash Flow'!#REF!</definedName>
    <definedName name="_vena_CashFlowS2_CashFlowB2_C_FV_a398e917565c475b8f0c5e9ebb5e002d_65">'Cash Flow'!#REF!</definedName>
    <definedName name="_vena_CashFlowS2_CashFlowB2_C_FV_a398e917565c475b8f0c5e9ebb5e002d_66">'Cash Flow'!#REF!</definedName>
    <definedName name="_vena_CashFlowS2_CashFlowB2_C_FV_a398e917565c475b8f0c5e9ebb5e002d_67">'Cash Flow'!#REF!</definedName>
    <definedName name="_vena_CashFlowS2_CashFlowB2_C_FV_a398e917565c475b8f0c5e9ebb5e002d_68">'Cash Flow'!#REF!</definedName>
    <definedName name="_vena_CashFlowS2_CashFlowB2_C_FV_a398e917565c475b8f0c5e9ebb5e002d_69">'Cash Flow'!#REF!</definedName>
    <definedName name="_vena_CashFlowS2_CashFlowB2_C_FV_a398e917565c475b8f0c5e9ebb5e002d_7">'Cash Flow'!#REF!</definedName>
    <definedName name="_vena_CashFlowS2_CashFlowB2_C_FV_a398e917565c475b8f0c5e9ebb5e002d_70">'Cash Flow'!#REF!</definedName>
    <definedName name="_vena_CashFlowS2_CashFlowB2_C_FV_a398e917565c475b8f0c5e9ebb5e002d_71">'Cash Flow'!#REF!</definedName>
    <definedName name="_vena_CashFlowS2_CashFlowB2_C_FV_a398e917565c475b8f0c5e9ebb5e002d_8">'Cash Flow'!#REF!</definedName>
    <definedName name="_vena_CashFlowS2_CashFlowB2_C_FV_a398e917565c475b8f0c5e9ebb5e002d_9">'Cash Flow'!#REF!</definedName>
    <definedName name="_vena_CashFlowS2_CashFlowB2_C_FV_e1c3a244dc3d4f149ecdf7d748811086">'Cash Flow'!#REF!</definedName>
    <definedName name="_vena_CashFlowS2_CashFlowB2_C_FV_e1c3a244dc3d4f149ecdf7d748811086_1">'Cash Flow'!#REF!</definedName>
    <definedName name="_vena_CashFlowS2_CashFlowB2_C_FV_e1c3a244dc3d4f149ecdf7d748811086_10">'Cash Flow'!#REF!</definedName>
    <definedName name="_vena_CashFlowS2_CashFlowB2_C_FV_e1c3a244dc3d4f149ecdf7d748811086_11">'Cash Flow'!#REF!</definedName>
    <definedName name="_vena_CashFlowS2_CashFlowB2_C_FV_e1c3a244dc3d4f149ecdf7d748811086_12">'Cash Flow'!#REF!</definedName>
    <definedName name="_vena_CashFlowS2_CashFlowB2_C_FV_e1c3a244dc3d4f149ecdf7d748811086_13">'Cash Flow'!#REF!</definedName>
    <definedName name="_vena_CashFlowS2_CashFlowB2_C_FV_e1c3a244dc3d4f149ecdf7d748811086_14">'Cash Flow'!#REF!</definedName>
    <definedName name="_vena_CashFlowS2_CashFlowB2_C_FV_e1c3a244dc3d4f149ecdf7d748811086_15">'Cash Flow'!#REF!</definedName>
    <definedName name="_vena_CashFlowS2_CashFlowB2_C_FV_e1c3a244dc3d4f149ecdf7d748811086_16">'Cash Flow'!#REF!</definedName>
    <definedName name="_vena_CashFlowS2_CashFlowB2_C_FV_e1c3a244dc3d4f149ecdf7d748811086_17">'Cash Flow'!#REF!</definedName>
    <definedName name="_vena_CashFlowS2_CashFlowB2_C_FV_e1c3a244dc3d4f149ecdf7d748811086_18">'Cash Flow'!#REF!</definedName>
    <definedName name="_vena_CashFlowS2_CashFlowB2_C_FV_e1c3a244dc3d4f149ecdf7d748811086_19">'Cash Flow'!#REF!</definedName>
    <definedName name="_vena_CashFlowS2_CashFlowB2_C_FV_e1c3a244dc3d4f149ecdf7d748811086_2">'Cash Flow'!#REF!</definedName>
    <definedName name="_vena_CashFlowS2_CashFlowB2_C_FV_e1c3a244dc3d4f149ecdf7d748811086_20">'Cash Flow'!#REF!</definedName>
    <definedName name="_vena_CashFlowS2_CashFlowB2_C_FV_e1c3a244dc3d4f149ecdf7d748811086_21">'Cash Flow'!#REF!</definedName>
    <definedName name="_vena_CashFlowS2_CashFlowB2_C_FV_e1c3a244dc3d4f149ecdf7d748811086_22">'Cash Flow'!#REF!</definedName>
    <definedName name="_vena_CashFlowS2_CashFlowB2_C_FV_e1c3a244dc3d4f149ecdf7d748811086_23">'Cash Flow'!#REF!</definedName>
    <definedName name="_vena_CashFlowS2_CashFlowB2_C_FV_e1c3a244dc3d4f149ecdf7d748811086_24">'Cash Flow'!#REF!</definedName>
    <definedName name="_vena_CashFlowS2_CashFlowB2_C_FV_e1c3a244dc3d4f149ecdf7d748811086_25">'Cash Flow'!#REF!</definedName>
    <definedName name="_vena_CashFlowS2_CashFlowB2_C_FV_e1c3a244dc3d4f149ecdf7d748811086_26">'Cash Flow'!#REF!</definedName>
    <definedName name="_vena_CashFlowS2_CashFlowB2_C_FV_e1c3a244dc3d4f149ecdf7d748811086_27">'Cash Flow'!#REF!</definedName>
    <definedName name="_vena_CashFlowS2_CashFlowB2_C_FV_e1c3a244dc3d4f149ecdf7d748811086_28">'Cash Flow'!#REF!</definedName>
    <definedName name="_vena_CashFlowS2_CashFlowB2_C_FV_e1c3a244dc3d4f149ecdf7d748811086_29">'Cash Flow'!#REF!</definedName>
    <definedName name="_vena_CashFlowS2_CashFlowB2_C_FV_e1c3a244dc3d4f149ecdf7d748811086_3">'Cash Flow'!#REF!</definedName>
    <definedName name="_vena_CashFlowS2_CashFlowB2_C_FV_e1c3a244dc3d4f149ecdf7d748811086_30">'Cash Flow'!#REF!</definedName>
    <definedName name="_vena_CashFlowS2_CashFlowB2_C_FV_e1c3a244dc3d4f149ecdf7d748811086_31">'Cash Flow'!#REF!</definedName>
    <definedName name="_vena_CashFlowS2_CashFlowB2_C_FV_e1c3a244dc3d4f149ecdf7d748811086_32">'Cash Flow'!#REF!</definedName>
    <definedName name="_vena_CashFlowS2_CashFlowB2_C_FV_e1c3a244dc3d4f149ecdf7d748811086_33">'Cash Flow'!#REF!</definedName>
    <definedName name="_vena_CashFlowS2_CashFlowB2_C_FV_e1c3a244dc3d4f149ecdf7d748811086_34">'Cash Flow'!#REF!</definedName>
    <definedName name="_vena_CashFlowS2_CashFlowB2_C_FV_e1c3a244dc3d4f149ecdf7d748811086_35">'Cash Flow'!#REF!</definedName>
    <definedName name="_vena_CashFlowS2_CashFlowB2_C_FV_e1c3a244dc3d4f149ecdf7d748811086_36">'Cash Flow'!#REF!</definedName>
    <definedName name="_vena_CashFlowS2_CashFlowB2_C_FV_e1c3a244dc3d4f149ecdf7d748811086_37">'Cash Flow'!#REF!</definedName>
    <definedName name="_vena_CashFlowS2_CashFlowB2_C_FV_e1c3a244dc3d4f149ecdf7d748811086_38">'Cash Flow'!#REF!</definedName>
    <definedName name="_vena_CashFlowS2_CashFlowB2_C_FV_e1c3a244dc3d4f149ecdf7d748811086_39">'Cash Flow'!#REF!</definedName>
    <definedName name="_vena_CashFlowS2_CashFlowB2_C_FV_e1c3a244dc3d4f149ecdf7d748811086_4">'Cash Flow'!#REF!</definedName>
    <definedName name="_vena_CashFlowS2_CashFlowB2_C_FV_e1c3a244dc3d4f149ecdf7d748811086_40">'Cash Flow'!#REF!</definedName>
    <definedName name="_vena_CashFlowS2_CashFlowB2_C_FV_e1c3a244dc3d4f149ecdf7d748811086_41">'Cash Flow'!#REF!</definedName>
    <definedName name="_vena_CashFlowS2_CashFlowB2_C_FV_e1c3a244dc3d4f149ecdf7d748811086_42">'Cash Flow'!#REF!</definedName>
    <definedName name="_vena_CashFlowS2_CashFlowB2_C_FV_e1c3a244dc3d4f149ecdf7d748811086_43">'Cash Flow'!#REF!</definedName>
    <definedName name="_vena_CashFlowS2_CashFlowB2_C_FV_e1c3a244dc3d4f149ecdf7d748811086_44">'Cash Flow'!#REF!</definedName>
    <definedName name="_vena_CashFlowS2_CashFlowB2_C_FV_e1c3a244dc3d4f149ecdf7d748811086_45">'Cash Flow'!#REF!</definedName>
    <definedName name="_vena_CashFlowS2_CashFlowB2_C_FV_e1c3a244dc3d4f149ecdf7d748811086_46">'Cash Flow'!#REF!</definedName>
    <definedName name="_vena_CashFlowS2_CashFlowB2_C_FV_e1c3a244dc3d4f149ecdf7d748811086_47">'Cash Flow'!#REF!</definedName>
    <definedName name="_vena_CashFlowS2_CashFlowB2_C_FV_e1c3a244dc3d4f149ecdf7d748811086_48">'Cash Flow'!#REF!</definedName>
    <definedName name="_vena_CashFlowS2_CashFlowB2_C_FV_e1c3a244dc3d4f149ecdf7d748811086_49">'Cash Flow'!#REF!</definedName>
    <definedName name="_vena_CashFlowS2_CashFlowB2_C_FV_e1c3a244dc3d4f149ecdf7d748811086_5">'Cash Flow'!#REF!</definedName>
    <definedName name="_vena_CashFlowS2_CashFlowB2_C_FV_e1c3a244dc3d4f149ecdf7d748811086_50">'Cash Flow'!#REF!</definedName>
    <definedName name="_vena_CashFlowS2_CashFlowB2_C_FV_e1c3a244dc3d4f149ecdf7d748811086_51">'Cash Flow'!#REF!</definedName>
    <definedName name="_vena_CashFlowS2_CashFlowB2_C_FV_e1c3a244dc3d4f149ecdf7d748811086_52">'Cash Flow'!#REF!</definedName>
    <definedName name="_vena_CashFlowS2_CashFlowB2_C_FV_e1c3a244dc3d4f149ecdf7d748811086_53">'Cash Flow'!#REF!</definedName>
    <definedName name="_vena_CashFlowS2_CashFlowB2_C_FV_e1c3a244dc3d4f149ecdf7d748811086_54">'Cash Flow'!#REF!</definedName>
    <definedName name="_vena_CashFlowS2_CashFlowB2_C_FV_e1c3a244dc3d4f149ecdf7d748811086_55">'Cash Flow'!#REF!</definedName>
    <definedName name="_vena_CashFlowS2_CashFlowB2_C_FV_e1c3a244dc3d4f149ecdf7d748811086_56">'Cash Flow'!#REF!</definedName>
    <definedName name="_vena_CashFlowS2_CashFlowB2_C_FV_e1c3a244dc3d4f149ecdf7d748811086_57">'Cash Flow'!#REF!</definedName>
    <definedName name="_vena_CashFlowS2_CashFlowB2_C_FV_e1c3a244dc3d4f149ecdf7d748811086_58">'Cash Flow'!#REF!</definedName>
    <definedName name="_vena_CashFlowS2_CashFlowB2_C_FV_e1c3a244dc3d4f149ecdf7d748811086_59">'Cash Flow'!#REF!</definedName>
    <definedName name="_vena_CashFlowS2_CashFlowB2_C_FV_e1c3a244dc3d4f149ecdf7d748811086_6">'Cash Flow'!#REF!</definedName>
    <definedName name="_vena_CashFlowS2_CashFlowB2_C_FV_e1c3a244dc3d4f149ecdf7d748811086_60">'Cash Flow'!#REF!</definedName>
    <definedName name="_vena_CashFlowS2_CashFlowB2_C_FV_e1c3a244dc3d4f149ecdf7d748811086_61">'Cash Flow'!#REF!</definedName>
    <definedName name="_vena_CashFlowS2_CashFlowB2_C_FV_e1c3a244dc3d4f149ecdf7d748811086_62">'Cash Flow'!#REF!</definedName>
    <definedName name="_vena_CashFlowS2_CashFlowB2_C_FV_e1c3a244dc3d4f149ecdf7d748811086_63">'Cash Flow'!#REF!</definedName>
    <definedName name="_vena_CashFlowS2_CashFlowB2_C_FV_e1c3a244dc3d4f149ecdf7d748811086_64">'Cash Flow'!#REF!</definedName>
    <definedName name="_vena_CashFlowS2_CashFlowB2_C_FV_e1c3a244dc3d4f149ecdf7d748811086_65">'Cash Flow'!#REF!</definedName>
    <definedName name="_vena_CashFlowS2_CashFlowB2_C_FV_e1c3a244dc3d4f149ecdf7d748811086_66">'Cash Flow'!#REF!</definedName>
    <definedName name="_vena_CashFlowS2_CashFlowB2_C_FV_e1c3a244dc3d4f149ecdf7d748811086_67">'Cash Flow'!#REF!</definedName>
    <definedName name="_vena_CashFlowS2_CashFlowB2_C_FV_e1c3a244dc3d4f149ecdf7d748811086_68">'Cash Flow'!#REF!</definedName>
    <definedName name="_vena_CashFlowS2_CashFlowB2_C_FV_e1c3a244dc3d4f149ecdf7d748811086_69">'Cash Flow'!#REF!</definedName>
    <definedName name="_vena_CashFlowS2_CashFlowB2_C_FV_e1c3a244dc3d4f149ecdf7d748811086_7">'Cash Flow'!#REF!</definedName>
    <definedName name="_vena_CashFlowS2_CashFlowB2_C_FV_e1c3a244dc3d4f149ecdf7d748811086_70">'Cash Flow'!#REF!</definedName>
    <definedName name="_vena_CashFlowS2_CashFlowB2_C_FV_e1c3a244dc3d4f149ecdf7d748811086_71">'Cash Flow'!#REF!</definedName>
    <definedName name="_vena_CashFlowS2_CashFlowB2_C_FV_e1c3a244dc3d4f149ecdf7d748811086_72">'Cash Flow'!#REF!</definedName>
    <definedName name="_vena_CashFlowS2_CashFlowB2_C_FV_e1c3a244dc3d4f149ecdf7d748811086_73">'Cash Flow'!#REF!</definedName>
    <definedName name="_vena_CashFlowS2_CashFlowB2_C_FV_e1c3a244dc3d4f149ecdf7d748811086_74">'Cash Flow'!#REF!</definedName>
    <definedName name="_vena_CashFlowS2_CashFlowB2_C_FV_e1c3a244dc3d4f149ecdf7d748811086_75">'Cash Flow'!#REF!</definedName>
    <definedName name="_vena_CashFlowS2_CashFlowB2_C_FV_e1c3a244dc3d4f149ecdf7d748811086_76">'Cash Flow'!#REF!</definedName>
    <definedName name="_vena_CashFlowS2_CashFlowB2_C_FV_e1c3a244dc3d4f149ecdf7d748811086_77">'Cash Flow'!#REF!</definedName>
    <definedName name="_vena_CashFlowS2_CashFlowB2_C_FV_e1c3a244dc3d4f149ecdf7d748811086_8">'Cash Flow'!#REF!</definedName>
    <definedName name="_vena_CashFlowS2_CashFlowB2_C_FV_e1c3a244dc3d4f149ecdf7d748811086_9">'Cash Flow'!#REF!</definedName>
    <definedName name="_vena_CashFlowS2_CashFlowB2_R_5_632005310831919105">'Cash Flow'!#REF!</definedName>
    <definedName name="_vena_CashFlowS2_CashFlowB2_R_5_632005310831919111">'Cash Flow'!#REF!</definedName>
    <definedName name="_vena_CashFlowS2_CashFlowB2_R_5_632005310831919113">'Cash Flow'!#REF!</definedName>
    <definedName name="_vena_CashFlowS2_CashFlowB2_R_5_632005310836113408">'Cash Flow'!#REF!</definedName>
    <definedName name="_vena_CashFlowS2_CashFlowB2_R_5_632005310836113410">'Cash Flow'!#REF!</definedName>
    <definedName name="_vena_CashFlowS2_CashFlowB2_R_5_632005310840307712">'Cash Flow'!#REF!</definedName>
    <definedName name="_vena_CashFlowS2_CashFlowB2_R_5_632005310852890628">'Cash Flow'!#REF!</definedName>
    <definedName name="_vena_CashFlowS2_CashFlowB2_R_5_632005310857084934">'Cash Flow'!#REF!</definedName>
    <definedName name="_vena_CashFlowS2_CashFlowB2_R_5_632005310857084936">'Cash Flow'!#REF!</definedName>
    <definedName name="_vena_CashFlowS2_CashFlowB2_R_5_632005310861279232">'Cash Flow'!#REF!</definedName>
    <definedName name="_vena_CashFlowS2_CashFlowB2_R_5_632005310861279234">'Cash Flow'!#REF!</definedName>
    <definedName name="_vena_CashFlowS2_CashFlowB2_R_5_632005310861279238">'Cash Flow'!#REF!</definedName>
    <definedName name="_vena_CashFlowS2_CashFlowB2_R_5_632005310882250754">'Cash Flow'!#REF!</definedName>
    <definedName name="_vena_CashFlowS2_CashFlowB2_R_5_632005310882250756">'Cash Flow'!#REF!</definedName>
    <definedName name="_vena_CashFlowS2_CashFlowB2_R_5_632005310890639362">'Cash Flow'!#REF!</definedName>
    <definedName name="_vena_CashFlowS2_CashFlowB2_R_5_632005310890639364">'Cash Flow'!#REF!</definedName>
    <definedName name="_vena_CashFlowS2_CashFlowB2_R_5_632005310890639366">'Cash Flow'!#REF!</definedName>
    <definedName name="_vena_CashFlowS2_CashFlowB2_R_5_632005310894833664">'Cash Flow'!#REF!</definedName>
    <definedName name="_vena_CashFlowS2_CashFlowB2_R_5_632005310894833672">'Cash Flow'!#REF!</definedName>
    <definedName name="_vena_CashFlowS2_CashFlowB2_R_5_632005310907416580">'Cash Flow'!#REF!</definedName>
    <definedName name="_vena_CashFlowS2_CashFlowB2_R_5_632005310915805190">'Cash Flow'!#REF!</definedName>
    <definedName name="_vena_CashFlowS2_CashFlowB2_R_5_632005310919999492">'Cash Flow'!#REF!</definedName>
    <definedName name="_vena_CashFlowS2_CashFlowB2_R_5_632005310919999494">'Cash Flow'!#REF!</definedName>
    <definedName name="_vena_CashFlowS2_CashFlowB2_R_5_632005310919999496">'Cash Flow'!#REF!</definedName>
    <definedName name="_vena_CashFlowS2_CashFlowB2_R_5_632005310924193792">'Cash Flow'!#REF!</definedName>
    <definedName name="_vena_CashFlowS2_CashFlowB2_R_5_632005310924193798">'Cash Flow'!#REF!</definedName>
    <definedName name="_vena_CashFlowS2_CashFlowB2_R_5_632005310940971013">'Cash Flow'!#REF!</definedName>
    <definedName name="_vena_CashFlowS2_CashFlowB2_R_5_632005310945165316">'Cash Flow'!#REF!</definedName>
    <definedName name="_vena_CashFlowS2_CashFlowB2_R_5_632005310949359624">'Cash Flow'!#REF!</definedName>
    <definedName name="_vena_CashFlowS2_CashFlowB2_R_5_632005310953553920">'Cash Flow'!#REF!</definedName>
    <definedName name="_vena_CashFlowS2_CashFlowB2_R_5_632005310953553922">'Cash Flow'!#REF!</definedName>
    <definedName name="_vena_CashFlowS2_CashFlowB2_R_5_632005310953553924">'Cash Flow'!#REF!</definedName>
    <definedName name="_vena_CashFlowS2_CashFlowB2_R_5_632005310957748224">'Cash Flow'!#REF!</definedName>
    <definedName name="_vena_CashFlowS2_CashFlowB2_R_5_632005310957748226">'Cash Flow'!#REF!</definedName>
    <definedName name="_vena_CashFlowS2_CashFlowB2_R_5_632005310974525442">'Cash Flow'!#REF!</definedName>
    <definedName name="_vena_CashFlowS2_CashFlowB2_R_5_632005310974525444">'Cash Flow'!#REF!</definedName>
    <definedName name="_vena_CashFlowS2_CashFlowB2_R_5_632005310978719744">'Cash Flow'!#REF!</definedName>
    <definedName name="_vena_CashFlowS2_CashFlowB2_R_5_632005310982914050">'Cash Flow'!#REF!</definedName>
    <definedName name="_vena_CashFlowS2_CashFlowB2_R_5_632005310982914052">'Cash Flow'!#REF!</definedName>
    <definedName name="_vena_CashFlowS2_CashFlowB2_R_5_632005310982914054">'Cash Flow'!#REF!</definedName>
    <definedName name="_vena_CashFlowS2_CashFlowB2_R_5_632005310982914056">'Cash Flow'!#REF!</definedName>
    <definedName name="_vena_CashFlowS2_CashFlowB2_R_5_632005310987108357">'Cash Flow'!#REF!</definedName>
    <definedName name="_vena_CashFlowS2_CashFlowB2_R_5_632005310995496960">'Cash Flow'!#REF!</definedName>
    <definedName name="_vena_CashFlowS2_CashFlowB2_R_5_632005310995496962">'Cash Flow'!#REF!</definedName>
    <definedName name="_vena_CashFlowS2_CashFlowB2_R_5_632005310995496966">'Cash Flow'!#REF!</definedName>
    <definedName name="_vena_CashFlowS2_CashFlowB2_R_5_632005311008079873">'Cash Flow'!#REF!</definedName>
    <definedName name="_vena_CashFlowS2_CashFlowB2_R_5_632005311012274180">'Cash Flow'!#REF!</definedName>
    <definedName name="_vena_CashFlowS2_CashFlowB2_R_5_632005311012274184">'Cash Flow'!#REF!</definedName>
    <definedName name="_vena_CashFlowS2_CashFlowB2_R_5_632005311016468480">'Cash Flow'!#REF!</definedName>
    <definedName name="_vena_CashFlowS2_CashFlowB2_R_5_632005311016468486">'Cash Flow'!#REF!</definedName>
    <definedName name="_vena_CashFlowS2_CashFlowB2_R_5_632005311033245699">'Cash Flow'!#REF!</definedName>
    <definedName name="_vena_CashFlowS2_CashFlowB2_R_5_632005311033245703">'Cash Flow'!#REF!</definedName>
    <definedName name="_vena_CashFlowS2_CashFlowB2_R_5_632005311037440008">'Cash Flow'!#REF!</definedName>
    <definedName name="_vena_CashFlowS2_CashFlowB2_R_5_632005311041634304">'Cash Flow'!#REF!</definedName>
    <definedName name="_vena_CashFlowS2_CashFlowB2_R_5_632005311041634306">'Cash Flow'!#REF!</definedName>
    <definedName name="_vena_CashFlowS2_CashFlowB2_R_5_632005311041634308">'Cash Flow'!#REF!</definedName>
    <definedName name="_vena_CashFlowS2_CashFlowB2_R_5_632005311062605830">'Cash Flow'!#REF!</definedName>
    <definedName name="_vena_CashFlowS2_CashFlowB2_R_5_632005311070994432">'Cash Flow'!#REF!</definedName>
    <definedName name="_vena_CashFlowS2_CashFlowB2_R_5_632005311070994434">'Cash Flow'!#REF!</definedName>
    <definedName name="_vena_CashFlowS2_CashFlowB2_R_5_632005311070994436">'Cash Flow'!#REF!</definedName>
    <definedName name="_vena_CashFlowS2_CashFlowB2_R_5_632005311070994438">'Cash Flow'!#REF!</definedName>
    <definedName name="_vena_CashFlowS2_CashFlowB2_R_5_632005311083577348">'Cash Flow'!#REF!</definedName>
    <definedName name="_vena_CashFlowS2_CashFlowB2_R_5_632005311096160258">'Cash Flow'!#REF!</definedName>
    <definedName name="_vena_CashFlowS2_CashFlowB2_R_5_632005311096160260">'Cash Flow'!#REF!</definedName>
    <definedName name="_vena_CashFlowS2_CashFlowB2_R_5_632005311096160262">'Cash Flow'!#REF!</definedName>
    <definedName name="_vena_CashFlowS2_CashFlowB2_R_5_632005311096160264">'Cash Flow'!#REF!</definedName>
    <definedName name="_vena_CashFlowS2_CashFlowB2_R_5_632005311100354567">'Cash Flow'!#REF!</definedName>
    <definedName name="_vena_CashFlowS2_CashFlowB2_R_5_632005311121326082">'Cash Flow'!#REF!</definedName>
    <definedName name="_vena_CashFlowS2_CashFlowB2_R_5_632005311121326086">'Cash Flow'!#REF!</definedName>
    <definedName name="_vena_CashFlowS2_CashFlowB2_R_5_632005311125520384">'Cash Flow'!#REF!</definedName>
    <definedName name="_vena_CashFlowS2_CashFlowB2_R_5_632005311125520386">'Cash Flow'!#REF!</definedName>
    <definedName name="_vena_CashFlowS2_CashFlowB2_R_5_632005311125520392">'Cash Flow'!#REF!</definedName>
    <definedName name="_vena_CashFlowS2_CashFlowB2_R_5_632005311146491912">'Cash Flow'!#REF!</definedName>
    <definedName name="_vena_CashFlowS2_CashFlowB2_R_5_632005311150686208">'Cash Flow'!#REF!</definedName>
    <definedName name="_vena_CashFlowS2_CashFlowB2_R_5_632005311154880512">'Cash Flow'!#REF!</definedName>
    <definedName name="_vena_CashFlowS2_CashFlowB2_R_5_632005311154880514">'Cash Flow'!#REF!</definedName>
    <definedName name="_vena_CashFlowS2_CashFlowB2_R_5_632005311154880516">'Cash Flow'!#REF!</definedName>
    <definedName name="_vena_CashFlowS2_CashFlowB2_R_5_632005311159074816">'Cash Flow'!#REF!</definedName>
    <definedName name="_vena_CashFlowS2_CashFlowB2_R_5_632005311175852035">'Cash Flow'!#REF!</definedName>
    <definedName name="_vena_CashFlowS2_CashFlowB2_R_5_632005311175852039">'Cash Flow'!#REF!</definedName>
    <definedName name="_vena_CashFlowS2_CashFlowB2_R_5_632005311184240640">'Cash Flow'!#REF!</definedName>
    <definedName name="_vena_CashFlowS2_CashFlowB2_R_5_632005311184240642">'Cash Flow'!#REF!</definedName>
    <definedName name="_vena_CashFlowS2_CashFlowB2_R_5_632005311184240644">'Cash Flow'!#REF!</definedName>
    <definedName name="_vena_CashFlowS2_CashFlowB2_R_5_632005311188434945">'Cash Flow'!#REF!</definedName>
    <definedName name="_vena_CashFlowS2_CashFlowB2_R_5_632005311209406470">'Cash Flow'!#REF!</definedName>
    <definedName name="_vena_CashFlowS2_CashFlowB2_R_5_632005311209406472">'Cash Flow'!#REF!</definedName>
    <definedName name="_vena_CashFlowS2_CashFlowB2_R_5_632005311213600768">'Cash Flow'!#REF!</definedName>
    <definedName name="_vena_CashFlowS2_CashFlowB2_R_5_632005311213600770">'Cash Flow'!#REF!</definedName>
    <definedName name="_vena_CashFlowS2_CashFlowB2_R_5_632005311230377986">'Cash Flow'!#REF!</definedName>
    <definedName name="_vena_CashFlowS2_CashFlowB2_R_5_632005311234572292">'Cash Flow'!#REF!</definedName>
    <definedName name="_vena_CashFlowS2_CashFlowB2_R_5_632005311234572294">'Cash Flow'!#REF!</definedName>
    <definedName name="_vena_CashFlowS2_CashFlowB2_R_5_632005311238766592">'Cash Flow'!#REF!</definedName>
    <definedName name="_vena_CashFlowS2_CashFlowB2_R_5_632005311238766596">'Cash Flow'!#REF!</definedName>
    <definedName name="_vena_CashFlowS2_CashFlowB2_R_5_632005311238766600">'Cash Flow'!#REF!</definedName>
    <definedName name="_vena_CashFlowS2_CashFlowB2_R_5_632005311255543815">'Cash Flow'!#REF!</definedName>
    <definedName name="_vena_CashFlowS2_CashFlowB2_R_5_632005311259738112">'Cash Flow'!#REF!</definedName>
    <definedName name="_vena_CashFlowS2_CashFlowB2_R_5_632005311259738114">'Cash Flow'!#REF!</definedName>
    <definedName name="_vena_CashFlowS2_CashFlowB2_R_5_632005311263932420">'Cash Flow'!#REF!</definedName>
    <definedName name="_vena_CashFlowS2_CashFlowB2_R_5_632005311263932422">'Cash Flow'!#REF!</definedName>
    <definedName name="_vena_CashFlowS2_CashFlowB2_R_5_632005311268126720">'Cash Flow'!#REF!</definedName>
    <definedName name="_vena_CashFlowS2_CashFlowB2_R_5_632005311268126726">'Cash Flow'!#REF!</definedName>
    <definedName name="_vena_CashFlowS2_CashFlowB2_R_5_632005311268126728">'Cash Flow'!#REF!</definedName>
    <definedName name="_vena_CashFlowS2_CashFlowB2_R_5_632005311284903938">'Cash Flow'!#REF!</definedName>
    <definedName name="_vena_CashFlowS2_CashFlowB2_R_5_632005311284903942">'Cash Flow'!#REF!</definedName>
    <definedName name="_vena_CashFlowS2_CashFlowB2_R_5_632005311289098249">'Cash Flow'!#REF!</definedName>
    <definedName name="_vena_CashFlowS2_CashFlowB2_R_5_632005311293292544">'Cash Flow'!#REF!</definedName>
    <definedName name="_vena_CashFlowS2_CashFlowB2_R_5_632005311293292546">'Cash Flow'!#REF!</definedName>
    <definedName name="_vena_CashFlowS2_CashFlowB2_R_5_632005311293292548">'Cash Flow'!#REF!</definedName>
    <definedName name="_vena_CashFlowS2_CashFlowB2_R_5_632005311297486850">'Cash Flow'!#REF!</definedName>
    <definedName name="_vena_CashFlowS2_CashFlowB2_R_5_632005311297486852">'Cash Flow'!#REF!</definedName>
    <definedName name="_vena_CashFlowS2_CashFlowB2_R_5_632005311318458370">'Cash Flow'!#REF!</definedName>
    <definedName name="_vena_CashFlowS2_CashFlowB2_R_5_632005311318458372">'Cash Flow'!#REF!</definedName>
    <definedName name="_vena_CashFlowS2_CashFlowB2_R_5_632005311318458374">'Cash Flow'!#REF!</definedName>
    <definedName name="_vena_CashFlowS2_CashFlowB2_R_5_632005311318458376">'Cash Flow'!#REF!</definedName>
    <definedName name="_vena_CashFlowS2_CashFlowB2_R_5_632005311322652677">'Cash Flow'!#REF!</definedName>
    <definedName name="_vena_CashFlowS2_CashFlowB2_R_5_632005311322652679">'Cash Flow'!#REF!</definedName>
    <definedName name="_vena_CashFlowS2_CashFlowB2_R_5_632005311335235592">'Cash Flow'!#REF!</definedName>
    <definedName name="_vena_CashFlowS2_CashFlowB2_R_5_632005311339429888">'Cash Flow'!#REF!</definedName>
    <definedName name="_vena_CashFlowS2_CashFlowB2_R_5_632005311339429890">'Cash Flow'!#REF!</definedName>
    <definedName name="_vena_CashFlowS2_CashFlowB2_R_5_632005311339429892">'Cash Flow'!#REF!</definedName>
    <definedName name="_vena_CashFlowS2_CashFlowB2_R_5_632005311339429894">'Cash Flow'!#REF!</definedName>
    <definedName name="_vena_CashFlowS2_CashFlowB2_R_5_632005311343624200">'Cash Flow'!#REF!</definedName>
    <definedName name="_vena_CashFlowS2_CashFlowB2_R_5_632005311347818496">'Cash Flow'!#REF!</definedName>
    <definedName name="_vena_CashFlowS2_CashFlowB2_R_5_632005311347818498">'Cash Flow'!#REF!</definedName>
    <definedName name="_vena_CashFlowS2_CashFlowB2_R_5_632005311347818500">'Cash Flow'!#REF!</definedName>
    <definedName name="_vena_CashFlowS2_CashFlowB2_R_5_632005311352012802">'Cash Flow'!#REF!</definedName>
    <definedName name="_vena_CashFlowS2_CashFlowB2_R_5_632005311352012804">'Cash Flow'!#REF!</definedName>
    <definedName name="_vena_CashFlowS2_CashFlowB2_R_5_632005311377178626">'Cash Flow'!#REF!</definedName>
    <definedName name="_vena_CashFlowS2_CashFlowB2_R_5_632005311377178628">'Cash Flow'!#REF!</definedName>
    <definedName name="_vena_CashFlowS2_CashFlowB2_R_5_632005311377178630">'Cash Flow'!#REF!</definedName>
    <definedName name="_vena_CashFlowS2_CashFlowB2_R_5_632005311377178632">'Cash Flow'!#REF!</definedName>
    <definedName name="_vena_CashFlowS2_CashFlowB2_R_5_632005311381372931">'Cash Flow'!#REF!</definedName>
    <definedName name="_vena_CashFlowS2_CashFlowB2_R_5_632005311381372933">'Cash Flow'!#REF!</definedName>
    <definedName name="_vena_CashFlowS2_CashFlowB2_R_5_632005311398150152">'Cash Flow'!#REF!</definedName>
    <definedName name="_vena_CashFlowS2_CashFlowB2_R_5_632005311402344448">'Cash Flow'!#REF!</definedName>
    <definedName name="_vena_CashFlowS2_CashFlowB2_R_5_632005311402344450">'Cash Flow'!#REF!</definedName>
    <definedName name="_vena_CashFlowS2_CashFlowB2_R_5_632005311402344452">'Cash Flow'!#REF!</definedName>
    <definedName name="_vena_CashFlowS2_CashFlowB2_R_5_632005311406538754">'Cash Flow'!#REF!</definedName>
    <definedName name="_vena_CashFlowS2_CashFlowB2_R_5_632005311406538756">'Cash Flow'!#REF!</definedName>
    <definedName name="_vena_CashFlowS2_CashFlowB2_R_5_632005311406538758">'Cash Flow'!#REF!</definedName>
    <definedName name="_vena_CashFlowS2_CashFlowB2_R_5_632005311423315976">'Cash Flow'!#REF!</definedName>
    <definedName name="_vena_CashFlowS2_CashFlowB2_R_5_632005311427510272">'Cash Flow'!#REF!</definedName>
    <definedName name="_vena_CashFlowS2_CashFlowB2_R_5_632005311427510274">'Cash Flow'!#REF!</definedName>
    <definedName name="_vena_CashFlowS2_CashFlowB2_R_5_632005311431704581">'Cash Flow'!#REF!</definedName>
    <definedName name="_vena_CashFlowS2_CashFlowB2_R_5_632005311431704583">'Cash Flow'!#REF!</definedName>
    <definedName name="_vena_CashFlowS2_CashFlowB2_R_5_632005311435898880">'Cash Flow'!#REF!</definedName>
    <definedName name="_vena_CashFlowS2_CashFlowB2_R_5_632005311435898882">'Cash Flow'!#REF!</definedName>
    <definedName name="_vena_CashFlowS2_CashFlowB2_R_5_632005311440093184">'Cash Flow'!#REF!</definedName>
    <definedName name="_vena_CashFlowS2_CashFlowB2_R_5_632005311452676096">'Cash Flow'!#REF!</definedName>
    <definedName name="_vena_CashFlowS2_CashFlowB2_R_5_632005311452676098">'Cash Flow'!#REF!</definedName>
    <definedName name="_vena_CashFlowS2_CashFlowB2_R_5_632005311452676100">'Cash Flow'!#REF!</definedName>
    <definedName name="_vena_CashFlowS2_CashFlowB2_R_5_632005311452676102">'Cash Flow'!#REF!</definedName>
    <definedName name="_vena_CashFlowS2_CashFlowB2_R_5_632005311456870402">'Cash Flow'!#REF!</definedName>
    <definedName name="_vena_CashFlowS2_CashFlowB2_R_5_632005311473647616">'Cash Flow'!#REF!</definedName>
    <definedName name="_vena_CashFlowS2_CashFlowB2_R_5_632005311477841923">'Cash Flow'!#REF!</definedName>
    <definedName name="_vena_CashFlowS2_CashFlowB2_R_5_632005311477841925">'Cash Flow'!#REF!</definedName>
    <definedName name="_vena_CashFlowS2_CashFlowB2_R_5_632005311477841927">'Cash Flow'!#REF!</definedName>
    <definedName name="_vena_CashFlowS2_CashFlowB2_R_5_632005311482036224">'Cash Flow'!#REF!</definedName>
    <definedName name="_vena_CashFlowS2_CashFlowB2_R_5_632005311482036226">'Cash Flow'!#REF!</definedName>
    <definedName name="_vena_CashFlowS2_CashFlowB2_R_5_632005311486230528">'Cash Flow'!#REF!</definedName>
    <definedName name="_vena_CashFlowS2_CashFlowB2_R_5_632005311486230530">'Cash Flow'!#REF!</definedName>
    <definedName name="_vena_CashFlowS2_CashFlowB2_R_5_632005311503007752">'Cash Flow'!#REF!</definedName>
    <definedName name="_vena_CashFlowS2_CashFlowB2_R_5_632005311507202050">'Cash Flow'!#REF!</definedName>
    <definedName name="_vena_CashFlowS2_CashFlowB2_R_5_632005311507202054">'Cash Flow'!#REF!</definedName>
    <definedName name="_vena_CashFlowS2_CashFlowB2_R_5_632005311507202056">'Cash Flow'!#REF!</definedName>
    <definedName name="_vena_CashFlowS2_CashFlowB2_R_5_632005311511396352">'Cash Flow'!#REF!</definedName>
    <definedName name="_vena_CashFlowS2_CashFlowB2_R_5_632005311511396358">'Cash Flow'!#REF!</definedName>
    <definedName name="_vena_CashFlowS2_CashFlowB2_R_5_632005311515590656">'Cash Flow'!#REF!</definedName>
    <definedName name="_vena_CashFlowS2_CashFlowB2_R_5_632005311515590658">'Cash Flow'!#REF!</definedName>
    <definedName name="_vena_CashFlowS2_CashFlowB2_R_5_632005311523979268">'Cash Flow'!#REF!</definedName>
    <definedName name="_vena_CashFlowS2_CashFlowB2_R_5_632005311532367880">'Cash Flow'!#REF!</definedName>
    <definedName name="_vena_CashFlowS2_CashFlowB2_R_5_632005311536562178">'Cash Flow'!#REF!</definedName>
    <definedName name="_vena_CashFlowS2_CashFlowB2_R_5_632005311536562180">'Cash Flow'!#REF!</definedName>
    <definedName name="_vena_CashFlowS2_CashFlowB2_R_5_632005311540756486">'Cash Flow'!#REF!</definedName>
    <definedName name="_vena_CashFlowS2_CashFlowB2_R_5_632005311540756488">'Cash Flow'!#REF!</definedName>
    <definedName name="_vena_CashFlowS2_CashFlowB2_R_5_632005311544950784">'Cash Flow'!#REF!</definedName>
    <definedName name="_vena_CashFlowS2_CashFlowB2_R_5_632005311549145088">'Cash Flow'!#REF!</definedName>
    <definedName name="_vena_CashFlowS2_CashFlowB2_R_5_632005311549145090">'Cash Flow'!#REF!</definedName>
    <definedName name="_vena_CashFlowS2_CashFlowB2_R_5_632005311549145096">'Cash Flow'!#REF!</definedName>
    <definedName name="_vena_CashFlowS2_CashFlowB2_R_5_632005311557533704">'Cash Flow'!#REF!</definedName>
    <definedName name="_vena_CashFlowS2_CashFlowB2_R_5_632005311565922304">'Cash Flow'!#REF!</definedName>
    <definedName name="_vena_CashFlowS2_CashFlowB2_R_5_632005311570116610">'Cash Flow'!#REF!</definedName>
    <definedName name="_vena_CashFlowS2_CashFlowB2_R_5_632005311570116612">'Cash Flow'!#REF!</definedName>
    <definedName name="_vena_CashFlowS2_CashFlowB2_R_5_632005311570116614">'Cash Flow'!#REF!</definedName>
    <definedName name="_vena_CashFlowS2_CashFlowB2_R_5_632005311574310912">'Cash Flow'!#REF!</definedName>
    <definedName name="_vena_CashFlowS2_CashFlowB2_R_5_632005311574310916">'Cash Flow'!#REF!</definedName>
    <definedName name="_vena_CashFlowS2_CashFlowB2_R_5_632005311574310918">'Cash Flow'!#REF!</definedName>
    <definedName name="_vena_CashFlowS2_CashFlowB2_R_5_632005311586893833">'Cash Flow'!#REF!</definedName>
    <definedName name="_vena_CashFlowS2_CashFlowB2_R_5_632005311599476737">'Cash Flow'!#REF!</definedName>
    <definedName name="_vena_CashFlowS2_CashFlowB2_R_5_632005311603671046">'Cash Flow'!#REF!</definedName>
    <definedName name="_vena_CashFlowS2_CashFlowB2_R_5_632005311603671049">'Cash Flow'!#REF!</definedName>
    <definedName name="_vena_CashFlowS2_CashFlowB2_R_5_632005311607865344">'Cash Flow'!#REF!</definedName>
    <definedName name="_vena_CashFlowS2_CashFlowB2_R_5_632005311607865346">'Cash Flow'!#REF!</definedName>
    <definedName name="_vena_CashFlowS2_CashFlowB2_R_5_632005311612059648">'Cash Flow'!#REF!</definedName>
    <definedName name="_vena_CashFlowS2_CashFlowB2_R_5_632005311612059650">'Cash Flow'!#REF!</definedName>
    <definedName name="_vena_CashFlowS2_CashFlowB2_R_5_632005311628836870">'Cash Flow'!#REF!</definedName>
    <definedName name="_vena_CashFlowS2_CashFlowB2_R_5_632005311641419782">'Cash Flow'!#REF!</definedName>
    <definedName name="_vena_CashFlowS2_CashFlowB2_R_5_632005311645614080">'Cash Flow'!#REF!</definedName>
    <definedName name="_vena_CashFlowS2_CashFlowB2_R_5_632005311645614082">'Cash Flow'!#REF!</definedName>
    <definedName name="_vena_CashFlowS2_CashFlowB2_R_5_632005311649808390">'Cash Flow'!#REF!</definedName>
    <definedName name="_vena_CashFlowS2_CashFlowB2_R_5_632005311649808392">'Cash Flow'!#REF!</definedName>
    <definedName name="_vena_CashFlowS2_CashFlowB2_R_5_632005311654002688">'Cash Flow'!#REF!</definedName>
    <definedName name="_vena_CashFlowS2_CashFlowB2_R_5_632005311654002690">'Cash Flow'!#REF!</definedName>
    <definedName name="_vena_CashFlowS2_CashFlowB2_R_5_632005311654002694">'Cash Flow'!#REF!</definedName>
    <definedName name="_vena_CashFlowS2_CashFlowB2_R_5_632005311654002696">'Cash Flow'!#REF!</definedName>
    <definedName name="_vena_CashFlowS2_CashFlowB2_R_5_632005311674974208">'Cash Flow'!#REF!</definedName>
    <definedName name="_vena_CashFlowS2_CashFlowB2_R_5_632005311674974217">'Cash Flow'!#REF!</definedName>
    <definedName name="_vena_CashFlowS2_CashFlowB2_R_5_632005311679168512">'Cash Flow'!#REF!</definedName>
    <definedName name="_vena_CashFlowS2_CashFlowB2_R_5_632005311679168514">'Cash Flow'!#REF!</definedName>
    <definedName name="_vena_CashFlowS2_CashFlowB2_R_5_632005311679168516">'Cash Flow'!#REF!</definedName>
    <definedName name="_vena_CashFlowS2_CashFlowB2_R_5_632005311683362816">'Cash Flow'!#REF!</definedName>
    <definedName name="_vena_CashFlowS2_CashFlowB2_R_5_632005311683362818">'Cash Flow'!#REF!</definedName>
    <definedName name="_vena_CashFlowS2_CashFlowB2_R_5_632005311691751424">'Cash Flow'!#REF!</definedName>
    <definedName name="_vena_CashFlowS2_CashFlowB2_R_5_632005311700140038">'Cash Flow'!#REF!</definedName>
    <definedName name="_vena_CashFlowS2_CashFlowB2_R_5_632005311704334340">'Cash Flow'!#REF!</definedName>
    <definedName name="_vena_CashFlowS2_CashFlowB2_R_5_632005311704334342">'Cash Flow'!#REF!</definedName>
    <definedName name="_vena_CashFlowS2_CashFlowB2_R_5_632005311704334344">'Cash Flow'!#REF!</definedName>
    <definedName name="_vena_CashFlowS2_CashFlowB2_R_5_632005311704334346">'Cash Flow'!#REF!</definedName>
    <definedName name="_vena_CashFlowS2_CashFlowB2_R_5_632005311708528643">'Cash Flow'!#REF!</definedName>
    <definedName name="_vena_CashFlowS2_CashFlowB2_R_5_632005311725305856">'Cash Flow'!#REF!</definedName>
    <definedName name="_vena_CashFlowS2_CashFlowB2_R_5_632005311729500162">'Cash Flow'!#REF!</definedName>
    <definedName name="_vena_CashFlowS2_CashFlowB2_R_5_632005311729500164">'Cash Flow'!#REF!</definedName>
    <definedName name="_vena_CashFlowS2_CashFlowB2_R_5_632005311729500168">'Cash Flow'!#REF!</definedName>
    <definedName name="_vena_CashFlowS2_CashFlowB2_R_5_632005311733694472">'Cash Flow'!#REF!</definedName>
    <definedName name="_vena_CashFlowS2_CashFlowB2_R_5_632005311737888768">'Cash Flow'!#REF!</definedName>
    <definedName name="_vena_CashFlowS2_CashFlowB2_R_5_632005311737888770">'Cash Flow'!#REF!</definedName>
    <definedName name="_vena_CashFlowS2_CashFlowB2_R_5_632005311737888772">'Cash Flow'!#REF!</definedName>
    <definedName name="_vena_CashFlowS2_CashFlowB2_R_5_632005311758860291">'Cash Flow'!#REF!</definedName>
    <definedName name="_vena_CashFlowS2_CashFlowB2_R_5_632005311758860295">'Cash Flow'!#REF!</definedName>
    <definedName name="_vena_CashFlowS2_CashFlowB2_R_5_632005311758860297">'Cash Flow'!#REF!</definedName>
    <definedName name="_vena_CashFlowS2_CashFlowB2_R_5_632005311763054592">'Cash Flow'!#REF!</definedName>
    <definedName name="_vena_CashFlowS2_CashFlowB2_R_5_632005311763054594">'Cash Flow'!#REF!</definedName>
    <definedName name="_vena_CashFlowS2_CashFlowB2_R_5_632005311763054596">'Cash Flow'!#REF!</definedName>
    <definedName name="_vena_CashFlowS2_CashFlowB2_R_5_632005311763054598">'Cash Flow'!#REF!</definedName>
    <definedName name="_vena_CashFlowS2_CashFlowB2_R_5_632005311771443204">'Cash Flow'!#REF!</definedName>
    <definedName name="_vena_CashFlowS2_CashFlowB2_R_5_632005311784026112">'Cash Flow'!#REF!</definedName>
    <definedName name="_vena_CashFlowS2_CashFlowB2_R_5_632005311784026114">'Cash Flow'!#REF!</definedName>
    <definedName name="_vena_CashFlowS2_CashFlowB2_R_5_632005311784026116">'Cash Flow'!#REF!</definedName>
    <definedName name="_vena_CashFlowS2_CashFlowB2_R_5_632005311788220419">'Cash Flow'!#REF!</definedName>
    <definedName name="_vena_CashFlowS2_CashFlowB2_R_5_632005311788220421">'Cash Flow'!#REF!</definedName>
    <definedName name="_vena_CashFlowS2_CashFlowB2_R_5_632005311788220425">'Cash Flow'!#REF!</definedName>
    <definedName name="_vena_CashFlowS2_CashFlowB2_R_5_632005311792414722">'Cash Flow'!#REF!</definedName>
    <definedName name="_vena_CashFlowS2_CashFlowB2_R_5_632005311792414724">'Cash Flow'!#REF!</definedName>
    <definedName name="_vena_CashFlowS2_CashFlowB2_R_5_632005311792414726">'Cash Flow'!#REF!</definedName>
    <definedName name="_vena_CashFlowS2_CashFlowB2_R_5_632005311809191946">'Cash Flow'!#REF!</definedName>
    <definedName name="_vena_CashFlowS2_CashFlowB2_R_5_632005311817580544">'Cash Flow'!#REF!</definedName>
    <definedName name="_vena_CashFlowS2_CashFlowB2_R_5_632005311817580546">'Cash Flow'!#REF!</definedName>
    <definedName name="_vena_CashFlowS2_CashFlowB2_R_5_632005311817580548">'Cash Flow'!#REF!</definedName>
    <definedName name="_vena_CashFlowS2_CashFlowB2_R_5_632005311817580550">'Cash Flow'!#REF!</definedName>
    <definedName name="_vena_CashFlowS2_CashFlowB2_R_5_632005311817580552">'Cash Flow'!#REF!</definedName>
    <definedName name="_vena_CashFlowS2_CashFlowB2_R_5_632005311821774848">'Cash Flow'!#REF!</definedName>
    <definedName name="_vena_CashFlowS2_CashFlowB2_R_5_632005311838552072">'Cash Flow'!#REF!</definedName>
    <definedName name="_vena_CashFlowS2_CashFlowB2_R_5_632005311842746368">'Cash Flow'!#REF!</definedName>
    <definedName name="_vena_CashFlowS2_CashFlowB2_R_5_632005311842746370">'Cash Flow'!#REF!</definedName>
    <definedName name="_vena_CashFlowS2_CashFlowB2_R_5_632005311842746372">'Cash Flow'!#REF!</definedName>
    <definedName name="_vena_CashFlowS2_CashFlowB2_R_5_632005311846940672">'Cash Flow'!#REF!</definedName>
    <definedName name="_vena_CashFlowS2_CashFlowB2_R_5_632005311846940674">'Cash Flow'!#REF!</definedName>
    <definedName name="_vena_CashFlowS2_CashFlowB2_R_5_632005311859523594">'Cash Flow'!#REF!</definedName>
    <definedName name="_vena_CashFlowS2_CashFlowB2_R_5_632005311863717888">'Cash Flow'!#REF!</definedName>
    <definedName name="_vena_CashFlowS2_CashFlowB2_R_5_632005311867912192">'Cash Flow'!#REF!</definedName>
    <definedName name="_vena_CashFlowS2_CashFlowB2_R_5_632005311867912194">'Cash Flow'!#REF!</definedName>
    <definedName name="_vena_CashFlowS2_CashFlowB2_R_5_632005311867912196">'Cash Flow'!#REF!</definedName>
    <definedName name="_vena_CashFlowS2_CashFlowB2_R_5_632005311867912198">'Cash Flow'!#REF!</definedName>
    <definedName name="_vena_CashFlowS2_CashFlowB2_R_5_632005311872106499">'Cash Flow'!#REF!</definedName>
    <definedName name="_vena_CashFlowS2_CashFlowB2_R_5_632005311884689412">'Cash Flow'!#REF!</definedName>
    <definedName name="_vena_CashFlowS2_CashFlowB2_R_5_632005311888883714">'Cash Flow'!#REF!</definedName>
    <definedName name="_vena_CashFlowS2_CashFlowB2_R_5_632005311888883718">'Cash Flow'!#REF!</definedName>
    <definedName name="_vena_CashFlowS2_CashFlowB2_R_5_632005311893078018">'Cash Flow'!#REF!</definedName>
    <definedName name="_vena_CashFlowS2_CashFlowB2_R_5_632005311893078020">'Cash Flow'!#REF!</definedName>
    <definedName name="_vena_CashFlowS2_CashFlowB2_R_5_632005311893078022">'Cash Flow'!#REF!</definedName>
    <definedName name="_vena_CashFlowS2_CashFlowB2_R_5_632005311897272322">'Cash Flow'!#REF!</definedName>
    <definedName name="_vena_CashFlowS2_CashFlowB2_R_5_632005311897272324">'Cash Flow'!#REF!</definedName>
    <definedName name="_vena_CashFlowS2_CashFlowB2_R_5_632005311914049538">'Cash Flow'!#REF!</definedName>
    <definedName name="_vena_CashFlowS2_CashFlowB2_R_5_632005311918243845">'Cash Flow'!#REF!</definedName>
    <definedName name="_vena_CashFlowS2_CashFlowB2_R_5_632005311918243847">'Cash Flow'!#REF!</definedName>
    <definedName name="_vena_CashFlowS2_CashFlowB2_R_5_632005311918243849">'Cash Flow'!#REF!</definedName>
    <definedName name="_vena_CashFlowS2_CashFlowB2_R_5_632005311922438144">'Cash Flow'!#REF!</definedName>
    <definedName name="_vena_CashFlowS2_CashFlowB2_R_5_632005311922438150">'Cash Flow'!#REF!</definedName>
    <definedName name="_vena_CashFlowS2_CashFlowB2_R_5_632005311939215368">'Cash Flow'!#REF!</definedName>
    <definedName name="_vena_CashFlowS2_CashFlowB2_R_5_632005311943409668">'Cash Flow'!#REF!</definedName>
    <definedName name="_vena_CashFlowS2_CashFlowB2_R_5_632005311943409670">'Cash Flow'!#REF!</definedName>
    <definedName name="_vena_CashFlowS2_CashFlowB2_R_5_632005311943409672">'Cash Flow'!#REF!</definedName>
    <definedName name="_vena_CashFlowS2_CashFlowB2_R_5_632005311943409674">'Cash Flow'!#REF!</definedName>
    <definedName name="_vena_CashFlowS2_CashFlowB2_R_5_632005311947603973">'Cash Flow'!#REF!</definedName>
    <definedName name="_vena_CashFlowS2_CashFlowB2_R_5_632005311947603975">'Cash Flow'!#REF!</definedName>
    <definedName name="_vena_CashFlowS2_CashFlowB2_R_5_632005311960186888">'Cash Flow'!#REF!</definedName>
    <definedName name="_vena_CashFlowS2_CashFlowB2_R_5_632005311964381184">'Cash Flow'!#REF!</definedName>
    <definedName name="_vena_CashFlowS2_CashFlowB2_R_5_632005311964381192">'Cash Flow'!#REF!</definedName>
    <definedName name="_vena_CashFlowS2_CashFlowB2_R_5_632005311968575488">'Cash Flow'!#REF!</definedName>
    <definedName name="_vena_CashFlowS2_CashFlowB2_R_5_632005311972769793">'Cash Flow'!#REF!</definedName>
    <definedName name="_vena_CashFlowS2_CashFlowB2_R_5_632005311972769795">'Cash Flow'!#REF!</definedName>
    <definedName name="_vena_CashFlowS2_CashFlowB2_R_5_632005311972769797">'Cash Flow'!#REF!</definedName>
    <definedName name="_vena_CashFlowS2_CashFlowB2_R_5_632005311972769805">'Cash Flow'!#REF!</definedName>
    <definedName name="_vena_CashFlowS2_CashFlowB2_R_5_632005311976964096">'Cash Flow'!#REF!</definedName>
    <definedName name="_vena_CashFlowS2_CashFlowB2_R_5_632005311976964121">'Cash Flow'!#REF!</definedName>
    <definedName name="_vena_CashFlowS2_CashFlowB2_R_5_632005311997935642">'Cash Flow'!#REF!</definedName>
    <definedName name="_vena_CashFlowS2_CashFlowB2_R_5_632005312002129944">'Cash Flow'!#REF!</definedName>
    <definedName name="_vena_CashFlowS2_CashFlowB2_R_5_632005312002129952">'Cash Flow'!#REF!</definedName>
    <definedName name="_vena_CashFlowS2_CashFlowB2_R_5_632005312002129961">'Cash Flow'!#REF!</definedName>
    <definedName name="_vena_CashFlowS2_CashFlowB2_R_5_632005312006324232">'Cash Flow'!#REF!</definedName>
    <definedName name="_vena_CashFlowS2_CashFlowB2_R_5_632005312006324257">'Cash Flow'!#REF!</definedName>
    <definedName name="_vena_CashFlowS2_CashFlowB2_R_5_632005312027295755">'Cash Flow'!#REF!</definedName>
    <definedName name="_vena_CashFlowS2_CashFlowB2_R_5_632005312031490051">'Cash Flow'!#REF!</definedName>
    <definedName name="_vena_CashFlowS2_CashFlowB2_R_5_632005312031490058">'Cash Flow'!#REF!</definedName>
    <definedName name="_vena_CashFlowS2_CashFlowB2_R_5_632005312031490068">'Cash Flow'!#REF!</definedName>
    <definedName name="_vena_CashFlowS2_CashFlowB2_R_5_632005312031490077">'Cash Flow'!#REF!</definedName>
    <definedName name="_vena_CashFlowS2_CashFlowB2_R_5_632005312035684364">'Cash Flow'!#REF!</definedName>
    <definedName name="_vena_CashFlowS2_CashFlowB2_R_5_632005312048267270">'Cash Flow'!#REF!</definedName>
    <definedName name="_vena_CashFlowS2_CashFlowB2_R_5_632005312048267272">'Cash Flow'!#REF!</definedName>
    <definedName name="_vena_CashFlowS2_CashFlowB2_R_5_632005312048267274">'Cash Flow'!#REF!</definedName>
    <definedName name="_vena_CashFlowS2_CashFlowB2_R_5_632005312052461569">'Cash Flow'!#REF!</definedName>
    <definedName name="_vena_CashFlowS2_CashFlowB2_R_5_632005312052461577">'Cash Flow'!#REF!</definedName>
    <definedName name="_vena_CashFlowS2_CashFlowB2_R_5_632005312056655872">'Cash Flow'!#REF!</definedName>
    <definedName name="_vena_CashFlowS2_CashFlowB2_R_5_632005312056655874">'Cash Flow'!#REF!</definedName>
    <definedName name="_vena_CashFlowS2_CashFlowB2_R_5_632005312056655876">'Cash Flow'!#REF!</definedName>
    <definedName name="_vena_CashFlowS2_CashFlowB2_R_5_632005312060850179">'Cash Flow'!#REF!</definedName>
    <definedName name="_vena_CashFlowS2_CashFlowB2_R_5_632005312077627400">'Cash Flow'!#REF!</definedName>
    <definedName name="_vena_CashFlowS2_CashFlowB2_R_5_632005312077627402">'Cash Flow'!#REF!</definedName>
    <definedName name="_vena_CashFlowS2_CashFlowB2_R_5_632005312081821697">'Cash Flow'!#REF!</definedName>
    <definedName name="_vena_CashFlowS2_CashFlowB2_R_5_632005312081821699">'Cash Flow'!#REF!</definedName>
    <definedName name="_vena_CashFlowS2_CashFlowB2_R_5_632005312086016000">'Cash Flow'!#REF!</definedName>
    <definedName name="_vena_CashFlowS2_CashFlowB2_R_5_632005312086016002">'Cash Flow'!#REF!</definedName>
    <definedName name="_vena_CashFlowS2_CashFlowB2_R_5_632005312098598914">'Cash Flow'!#REF!</definedName>
    <definedName name="_vena_CashFlowS2_CashFlowB2_R_5_632005312098598918">'Cash Flow'!#REF!</definedName>
    <definedName name="_vena_CashFlowS2_CashFlowB2_R_5_632005312102793222">'Cash Flow'!#REF!</definedName>
    <definedName name="_vena_CashFlowS2_CashFlowB2_R_5_632005312102793224">'Cash Flow'!#REF!</definedName>
    <definedName name="_vena_CashFlowS2_CashFlowB2_R_5_632005312106987520">'Cash Flow'!#REF!</definedName>
    <definedName name="_vena_CashFlowS2_CashFlowB2_R_5_632005312106987522">'Cash Flow'!#REF!</definedName>
    <definedName name="_vena_CashFlowS2_CashFlowB2_R_5_632005312111181824">'Cash Flow'!#REF!</definedName>
    <definedName name="_vena_CashFlowS2_CashFlowB2_R_5_632005312111181826">'Cash Flow'!#REF!</definedName>
    <definedName name="_vena_CashFlowS2_CashFlowB2_R_5_632005312111181828">'Cash Flow'!#REF!</definedName>
    <definedName name="_vena_CashFlowS2_CashFlowB2_R_5_632005312119570434">'Cash Flow'!#REF!</definedName>
    <definedName name="_vena_CashFlowS2_CashFlowB2_R_5_632005312123764738">'Cash Flow'!#REF!</definedName>
    <definedName name="_vena_CashFlowS2_CashFlowB2_R_5_632005312127959044">'Cash Flow'!#REF!</definedName>
    <definedName name="_vena_CashFlowS2_CashFlowB2_R_5_632005312127959056">'Cash Flow'!#REF!</definedName>
    <definedName name="_vena_CashFlowS2_CashFlowB2_R_5_632005312127959058">'Cash Flow'!#REF!</definedName>
    <definedName name="_vena_CashFlowS2_CashFlowB2_R_5_632005312132153347">'Cash Flow'!#REF!</definedName>
    <definedName name="_vena_CashFlowS2_CashFlowB2_R_5_632005312132153349">'Cash Flow'!#REF!</definedName>
    <definedName name="_vena_CashFlowS2_CashFlowB2_R_5_632005312144736256">'Cash Flow'!#REF!</definedName>
    <definedName name="_vena_CashFlowS2_CashFlowB2_R_5_632005312148930564">'Cash Flow'!#REF!</definedName>
    <definedName name="_vena_CashFlowS2_CashFlowB2_R_5_632005312148930568">'Cash Flow'!#REF!</definedName>
    <definedName name="_vena_CashFlowS2_CashFlowB2_R_5_632005312153124870">'Cash Flow'!#REF!</definedName>
    <definedName name="_vena_CashFlowS2_CashFlowB2_R_5_632005312153124872">'Cash Flow'!#REF!</definedName>
    <definedName name="_vena_CashFlowS2_CashFlowB2_R_5_632005312157319168">'Cash Flow'!#REF!</definedName>
    <definedName name="_vena_CashFlowS2_CashFlowB2_R_5_632005312157319170">'Cash Flow'!#REF!</definedName>
    <definedName name="_vena_CashFlowS2_CashFlowB2_R_5_632005312157319176">'Cash Flow'!#REF!</definedName>
    <definedName name="_vena_CashFlowS2_CashFlowB2_R_5_632005312161513472">'Cash Flow'!#REF!</definedName>
    <definedName name="_vena_CashFlowS2_CashFlowB2_R_5_632005312161513474">'Cash Flow'!#REF!</definedName>
    <definedName name="_vena_CashFlowS2_CashFlowB2_R_5_632005312161513476">'Cash Flow'!#REF!</definedName>
    <definedName name="_vena_CashFlowS2_CashFlowB2_R_5_632005312178290696">'Cash Flow'!#REF!</definedName>
    <definedName name="_vena_CashFlowS2_CashFlowB2_R_5_632005312182484998">'Cash Flow'!#REF!</definedName>
    <definedName name="_vena_CashFlowS2_CashFlowB2_R_5_632005312182485000">'Cash Flow'!#REF!</definedName>
    <definedName name="_vena_CashFlowS2_CashFlowB2_R_5_632005312186679296">'Cash Flow'!#REF!</definedName>
    <definedName name="_vena_CashFlowS2_CashFlowB2_R_5_632005312186679302">'Cash Flow'!#REF!</definedName>
    <definedName name="_vena_CashFlowS2_CashFlowB2_R_5_632005312186679304">'Cash Flow'!#REF!</definedName>
    <definedName name="_vena_CashFlowS2_CashFlowB2_R_5_632005312199262218">'Cash Flow'!#REF!</definedName>
    <definedName name="_vena_CashFlowS2_CashFlowB2_R_5_632005312211845122">'Cash Flow'!#REF!</definedName>
    <definedName name="_vena_CashFlowS2_CashFlowB2_R_5_632005312211845124">'Cash Flow'!#REF!</definedName>
    <definedName name="_vena_CashFlowS2_CashFlowB2_R_5_632005312211845127">'Cash Flow'!#REF!</definedName>
    <definedName name="_vena_CashFlowS2_CashFlowB2_R_5_632005312216039426">'Cash Flow'!#REF!</definedName>
    <definedName name="_vena_CashFlowS2_CashFlowB2_R_5_632005312216039428">'Cash Flow'!#REF!</definedName>
    <definedName name="_vena_CashFlowS2_CashFlowB2_R_5_632005312228622346">'Cash Flow'!#REF!</definedName>
    <definedName name="_vena_CashFlowS2_CashFlowB2_R_5_632005312232816640">'Cash Flow'!#REF!</definedName>
    <definedName name="_vena_CashFlowS2_CashFlowB2_R_5_632005312232816642">'Cash Flow'!#REF!</definedName>
    <definedName name="_vena_CashFlowS2_CashFlowB2_R_5_632005312237010952">'Cash Flow'!#REF!</definedName>
    <definedName name="_vena_CashFlowS2_CashFlowB2_R_5_632005312241205248">'Cash Flow'!#REF!</definedName>
    <definedName name="_vena_CashFlowS2_CashFlowB2_R_5_632005312241205254">'Cash Flow'!#REF!</definedName>
    <definedName name="_vena_CashFlowS2_CashFlowB2_R_5_632005312262176775">'Cash Flow'!#REF!</definedName>
    <definedName name="_vena_CashFlowS2_CashFlowB2_R_5_632005312266371080">'Cash Flow'!#REF!</definedName>
    <definedName name="_vena_CashFlowS2_CashFlowB2_R_5_632005312270565376">'Cash Flow'!#REF!</definedName>
    <definedName name="_vena_CashFlowS2_CashFlowB2_R_5_632005312270565382">'Cash Flow'!#REF!</definedName>
    <definedName name="_vena_CashFlowS2_CashFlowB2_R_5_632005312270565384">'Cash Flow'!#REF!</definedName>
    <definedName name="_vena_CashFlowS2_CashFlowB2_R_5_632005312291536902">'Cash Flow'!#REF!</definedName>
    <definedName name="_vena_CashFlowS2_CashFlowB2_R_5_632005312295731208">'Cash Flow'!#REF!</definedName>
    <definedName name="_vena_CashFlowS2_CashFlowB2_R_5_632005312295731210">'Cash Flow'!#REF!</definedName>
    <definedName name="_vena_CashFlowS2_CashFlowB2_R_5_632005312299925505">'Cash Flow'!#REF!</definedName>
    <definedName name="_vena_CashFlowS2_CashFlowB2_R_5_632005312299925511">'Cash Flow'!#REF!</definedName>
    <definedName name="_vena_CashFlowS2_CashFlowB2_R_5_632005312304119808">'Cash Flow'!#REF!</definedName>
    <definedName name="_vena_CashFlowS2_CashFlowB2_R_5_632005312304119810">'Cash Flow'!#REF!</definedName>
    <definedName name="_vena_CashFlowS2_CashFlowB2_R_5_632005312304119814">'Cash Flow'!#REF!</definedName>
    <definedName name="_vena_CashFlowS2_CashFlowB2_R_5_632005312308314114">'Cash Flow'!#REF!</definedName>
    <definedName name="_vena_CashFlowS2_CashFlowB2_R_5_632005312325091332">'Cash Flow'!#REF!</definedName>
    <definedName name="_vena_CashFlowS2_CashFlowB2_R_5_632005312325091334">'Cash Flow'!#REF!</definedName>
    <definedName name="_vena_CashFlowS2_CashFlowB2_R_5_632005312325091336">'Cash Flow'!#REF!</definedName>
    <definedName name="_vena_CashFlowS2_CashFlowB2_R_5_632005312329285634">'Cash Flow'!#REF!</definedName>
    <definedName name="_vena_CashFlowS2_CashFlowB2_R_5_632005312329285636">'Cash Flow'!#REF!</definedName>
    <definedName name="_vena_CashFlowS2_CashFlowB2_R_5_632005312346062856">'Cash Flow'!#REF!</definedName>
    <definedName name="_vena_CashFlowS2_CashFlowB2_R_5_632005312350257152">'Cash Flow'!#REF!</definedName>
    <definedName name="_vena_CashFlowS2_CashFlowB2_R_5_632005312350257154">'Cash Flow'!#REF!</definedName>
    <definedName name="_vena_CashFlowS2_CashFlowB2_R_5_632005312354451456">'Cash Flow'!#REF!</definedName>
    <definedName name="_vena_CashFlowS2_CashFlowB2_R_5_632005312354451464">'Cash Flow'!#REF!</definedName>
    <definedName name="_vena_CashFlowS2_CashFlowB2_R_5_632005312358645762">'Cash Flow'!#REF!</definedName>
    <definedName name="_vena_CashFlowS2_CashFlowB2_R_5_632005312358645764">'Cash Flow'!#REF!</definedName>
    <definedName name="_vena_CashFlowS2_CashFlowB2_R_5_632005312358645768">'Cash Flow'!#REF!</definedName>
    <definedName name="_vena_CashFlowS2_CashFlowB2_R_5_632005312362840065">'Cash Flow'!#REF!</definedName>
    <definedName name="_vena_CashFlowS2_CashFlowB2_R_5_632005312362840067">'Cash Flow'!#REF!</definedName>
    <definedName name="_vena_CashFlowS2_CashFlowB2_R_5_632005312379617286">'Cash Flow'!#REF!</definedName>
    <definedName name="_vena_CashFlowS2_CashFlowB2_R_5_632005312388005890">'Cash Flow'!#REF!</definedName>
    <definedName name="_vena_CashFlowS2_CashFlowB2_R_5_632005312388005892">'Cash Flow'!#REF!</definedName>
    <definedName name="_vena_CashFlowS2_CashFlowB2_R_5_632005312388005894">'Cash Flow'!#REF!</definedName>
    <definedName name="_vena_CashFlowS2_CashFlowB2_R_5_632005312392200194">'Cash Flow'!#REF!</definedName>
    <definedName name="_vena_CashFlowS2_CashFlowB2_R_5_632005312392200196">'Cash Flow'!#REF!</definedName>
    <definedName name="_vena_CashFlowS2_CashFlowB2_R_5_632005312417366022">'Cash Flow'!#REF!</definedName>
    <definedName name="_vena_CashFlowS2_CashFlowB2_R_5_632005312417366024">'Cash Flow'!#REF!</definedName>
    <definedName name="_vena_CashFlowS2_CashFlowB2_R_5_632005312417366026">'Cash Flow'!#REF!</definedName>
    <definedName name="_vena_CashFlowS2_CashFlowB2_R_5_632005312421560325">'Cash Flow'!#REF!</definedName>
    <definedName name="_vena_CashFlowS2_CashFlowB2_R_5_632005312421560327">'Cash Flow'!#REF!</definedName>
    <definedName name="_vena_CashFlowS2_CashFlowB2_R_5_632005312429948928">'Cash Flow'!#REF!</definedName>
    <definedName name="_vena_CashFlowS2_CashFlowB2_R_5_632005312438337544">'Cash Flow'!#REF!</definedName>
    <definedName name="_vena_CashFlowS2_CashFlowB2_R_5_632005312442531848">'Cash Flow'!#REF!</definedName>
    <definedName name="_vena_CashFlowS2_CashFlowB2_R_5_632005312446726145">'Cash Flow'!#REF!</definedName>
    <definedName name="_vena_CashFlowS2_CashFlowB2_R_5_632005312450920456">'Cash Flow'!#REF!</definedName>
    <definedName name="_vena_CashFlowS2_CashFlowB2_R_5_632005312455114752">'Cash Flow'!#REF!</definedName>
    <definedName name="_vena_CashFlowS2_CashFlowB2_R_5_632005312455114754">'Cash Flow'!#REF!</definedName>
    <definedName name="_vena_CashFlowS2_CashFlowB2_R_5_632005312455114760">'Cash Flow'!#REF!</definedName>
    <definedName name="_vena_CashFlowS2_CashFlowB2_R_5_632005312459309056">'Cash Flow'!#REF!</definedName>
    <definedName name="_vena_CashFlowS2_CashFlowB2_R_5_632005312471891978">'Cash Flow'!#REF!</definedName>
    <definedName name="_vena_CashFlowS2_CashFlowB2_R_5_632005312476086273">'Cash Flow'!#REF!</definedName>
    <definedName name="_vena_CashFlowS2_CashFlowB2_R_5_632005312476086275">'Cash Flow'!#REF!</definedName>
    <definedName name="_vena_CashFlowS2_CashFlowB2_R_5_632005312480280576">'Cash Flow'!#REF!</definedName>
    <definedName name="_vena_CashFlowS2_CashFlowB2_R_5_632005312480280578">'Cash Flow'!#REF!</definedName>
    <definedName name="_vena_CashFlowS2_CashFlowB2_R_5_632005312484474880">'Cash Flow'!#REF!</definedName>
    <definedName name="_vena_CashFlowS2_CashFlowB2_R_5_632005312492863495">'Cash Flow'!#REF!</definedName>
    <definedName name="_vena_CashFlowS2_CashFlowB2_R_5_632005312497057796">'Cash Flow'!#REF!</definedName>
    <definedName name="_vena_CashFlowS2_CashFlowB2_R_5_632005312497057798">'Cash Flow'!#REF!</definedName>
    <definedName name="_vena_CashFlowS2_CashFlowB2_R_5_632005312497057800">'Cash Flow'!#REF!</definedName>
    <definedName name="_vena_CashFlowS2_CashFlowB2_R_5_632005312501252100">'Cash Flow'!#REF!</definedName>
    <definedName name="_vena_CashFlowS2_CashFlowB2_R_5_632005312501252102">'Cash Flow'!#REF!</definedName>
    <definedName name="_vena_CashFlowS2_CashFlowB2_R_5_632005312501252104">'Cash Flow'!#REF!</definedName>
    <definedName name="_vena_CashFlowS2_CashFlowB2_R_5_632005312522223616">'Cash Flow'!#REF!</definedName>
    <definedName name="_vena_CashFlowS2_CashFlowB2_R_5_632005312522223618">'Cash Flow'!#REF!</definedName>
    <definedName name="_vena_CashFlowS2_CashFlowB2_R_5_632005312526417958">'Cash Flow'!#REF!</definedName>
    <definedName name="_vena_CashFlowS2_CashFlowB2_R_5_632005312530612224">'Cash Flow'!#REF!</definedName>
    <definedName name="_vena_CashFlowS2_CashFlowB2_R_5_632005312530612226">'Cash Flow'!#REF!</definedName>
    <definedName name="_vena_CashFlowS2_CashFlowB2_R_5_632005312530612232">'Cash Flow'!#REF!</definedName>
    <definedName name="_vena_CashFlowS2_CashFlowB2_R_5_632005312534806528">'Cash Flow'!#REF!</definedName>
    <definedName name="_vena_CashFlowS2_CashFlowB2_R_5_632005312547389446">'Cash Flow'!#REF!</definedName>
    <definedName name="_vena_CashFlowS2_CashFlowB2_R_5_632005312547389448">'Cash Flow'!#REF!</definedName>
    <definedName name="_vena_CashFlowS2_CashFlowB2_R_5_632005312551583744">'Cash Flow'!#REF!</definedName>
    <definedName name="_vena_CashFlowS2_CashFlowB2_R_5_632005312551583750">'Cash Flow'!#REF!</definedName>
    <definedName name="_vena_CashFlowS2_CashFlowB2_R_5_632005312555778048">'Cash Flow'!#REF!</definedName>
    <definedName name="_vena_CashFlowS2_CashFlowB2_R_5_632005312564166664">'Cash Flow'!#REF!</definedName>
    <definedName name="_vena_CashFlowS2_CashFlowB2_R_5_632005312568360964">'Cash Flow'!#REF!</definedName>
    <definedName name="_vena_CashFlowS2_CashFlowB2_R_5_632005312568360968">'Cash Flow'!#REF!</definedName>
    <definedName name="_vena_CashFlowS2_CashFlowB2_R_5_632005312572555270">'Cash Flow'!#REF!</definedName>
    <definedName name="_vena_CashFlowS2_CashFlowB2_R_5_632005312572555272">'Cash Flow'!#REF!</definedName>
    <definedName name="_vena_CashFlowS2_CashFlowB2_R_5_632005312576749568">'Cash Flow'!#REF!</definedName>
    <definedName name="_vena_CashFlowS2_CashFlowB2_R_5_632005312576749570">'Cash Flow'!#REF!</definedName>
    <definedName name="_vena_CashFlowS2_CashFlowB2_R_5_632005312576749576">'Cash Flow'!#REF!</definedName>
    <definedName name="_vena_CashFlowS2_CashFlowB2_R_5_632005312580943872">'Cash Flow'!#REF!</definedName>
    <definedName name="_vena_CashFlowS2_CashFlowB2_R_5_632005312585138180">'Cash Flow'!#REF!</definedName>
    <definedName name="_vena_CashFlowS2_CashFlowB2_R_5_632005312597721093">'Cash Flow'!#REF!</definedName>
    <definedName name="_vena_CashFlowS2_CashFlowB2_R_5_632005312597721095">'Cash Flow'!#REF!</definedName>
    <definedName name="_vena_CashFlowS2_CashFlowB2_R_5_632005312597721097">'Cash Flow'!#REF!</definedName>
    <definedName name="_vena_CashFlowS2_CashFlowB2_R_5_632005312601915392">'Cash Flow'!#REF!</definedName>
    <definedName name="_vena_CashFlowS2_CashFlowB2_R_5_632005312601915396">'Cash Flow'!#REF!</definedName>
    <definedName name="_vena_CashFlowS2_CashFlowB2_R_5_632005312601915398">'Cash Flow'!#REF!</definedName>
    <definedName name="_vena_CashFlowS2_CashFlowB2_R_5_632802684999303168">'Cash Flow'!#REF!</definedName>
    <definedName name="_vena_CashFlowS2_CashFlowB2_R_5_632802806714466304">'Cash Flow'!#REF!</definedName>
    <definedName name="_vena_CashFlowS2_CashFlowB2_R_5_640425049593872384">'Cash Flow'!#REF!</definedName>
    <definedName name="_vena_CashFlowS2_CashFlowB2_R_5_640425049946193920">'Cash Flow'!#REF!</definedName>
    <definedName name="_vena_CashFlowS2_CashFlowB2_R_5_640425050315292672">'Cash Flow'!#REF!</definedName>
    <definedName name="_vena_CashFlowS2_CashFlowB2_R_5_672280564707885073">'Cash Flow'!#REF!</definedName>
    <definedName name="_vena_CashFlowS2_CashFlowB2_R_5_820620957949886465">'Cash Flow'!#REF!</definedName>
    <definedName name="_vena_CashFlowS2_CashFlowB3_C_8_632005313629519872">'Cash Flow'!#REF!</definedName>
    <definedName name="_vena_CashFlowS2_CashFlowB3_C_8_632005313629519872_1">'Cash Flow'!#REF!</definedName>
    <definedName name="_vena_CashFlowS2_CashFlowB3_C_8_632005313629519872_10">'Cash Flow'!#REF!</definedName>
    <definedName name="_vena_CashFlowS2_CashFlowB3_C_8_632005313629519872_11">'Cash Flow'!#REF!</definedName>
    <definedName name="_vena_CashFlowS2_CashFlowB3_C_8_632005313629519872_12">'Cash Flow'!#REF!</definedName>
    <definedName name="_vena_CashFlowS2_CashFlowB3_C_8_632005313629519872_13">'Cash Flow'!#REF!</definedName>
    <definedName name="_vena_CashFlowS2_CashFlowB3_C_8_632005313629519872_14">'Cash Flow'!#REF!</definedName>
    <definedName name="_vena_CashFlowS2_CashFlowB3_C_8_632005313629519872_15">'Cash Flow'!#REF!</definedName>
    <definedName name="_vena_CashFlowS2_CashFlowB3_C_8_632005313629519872_16">'Cash Flow'!#REF!</definedName>
    <definedName name="_vena_CashFlowS2_CashFlowB3_C_8_632005313629519872_17">'Cash Flow'!#REF!</definedName>
    <definedName name="_vena_CashFlowS2_CashFlowB3_C_8_632005313629519872_18">'Cash Flow'!#REF!</definedName>
    <definedName name="_vena_CashFlowS2_CashFlowB3_C_8_632005313629519872_19">'Cash Flow'!#REF!</definedName>
    <definedName name="_vena_CashFlowS2_CashFlowB3_C_8_632005313629519872_2">'Cash Flow'!#REF!</definedName>
    <definedName name="_vena_CashFlowS2_CashFlowB3_C_8_632005313629519872_20">'Cash Flow'!#REF!</definedName>
    <definedName name="_vena_CashFlowS2_CashFlowB3_C_8_632005313629519872_21">'Cash Flow'!#REF!</definedName>
    <definedName name="_vena_CashFlowS2_CashFlowB3_C_8_632005313629519872_22">'Cash Flow'!#REF!</definedName>
    <definedName name="_vena_CashFlowS2_CashFlowB3_C_8_632005313629519872_23">'Cash Flow'!#REF!</definedName>
    <definedName name="_vena_CashFlowS2_CashFlowB3_C_8_632005313629519872_24">'Cash Flow'!#REF!</definedName>
    <definedName name="_vena_CashFlowS2_CashFlowB3_C_8_632005313629519872_25">'Cash Flow'!#REF!</definedName>
    <definedName name="_vena_CashFlowS2_CashFlowB3_C_8_632005313629519872_26">'Cash Flow'!#REF!</definedName>
    <definedName name="_vena_CashFlowS2_CashFlowB3_C_8_632005313629519872_27">'Cash Flow'!#REF!</definedName>
    <definedName name="_vena_CashFlowS2_CashFlowB3_C_8_632005313629519872_28">'Cash Flow'!#REF!</definedName>
    <definedName name="_vena_CashFlowS2_CashFlowB3_C_8_632005313629519872_29">'Cash Flow'!#REF!</definedName>
    <definedName name="_vena_CashFlowS2_CashFlowB3_C_8_632005313629519872_3">'Cash Flow'!#REF!</definedName>
    <definedName name="_vena_CashFlowS2_CashFlowB3_C_8_632005313629519872_30">'Cash Flow'!#REF!</definedName>
    <definedName name="_vena_CashFlowS2_CashFlowB3_C_8_632005313629519872_31">'Cash Flow'!#REF!</definedName>
    <definedName name="_vena_CashFlowS2_CashFlowB3_C_8_632005313629519872_32">'Cash Flow'!#REF!</definedName>
    <definedName name="_vena_CashFlowS2_CashFlowB3_C_8_632005313629519872_33">'Cash Flow'!#REF!</definedName>
    <definedName name="_vena_CashFlowS2_CashFlowB3_C_8_632005313629519872_34">'Cash Flow'!#REF!</definedName>
    <definedName name="_vena_CashFlowS2_CashFlowB3_C_8_632005313629519872_35">'Cash Flow'!#REF!</definedName>
    <definedName name="_vena_CashFlowS2_CashFlowB3_C_8_632005313629519872_36">'Cash Flow'!#REF!</definedName>
    <definedName name="_vena_CashFlowS2_CashFlowB3_C_8_632005313629519872_37">'Cash Flow'!#REF!</definedName>
    <definedName name="_vena_CashFlowS2_CashFlowB3_C_8_632005313629519872_38">'Cash Flow'!#REF!</definedName>
    <definedName name="_vena_CashFlowS2_CashFlowB3_C_8_632005313629519872_39">'Cash Flow'!#REF!</definedName>
    <definedName name="_vena_CashFlowS2_CashFlowB3_C_8_632005313629519872_4">'Cash Flow'!#REF!</definedName>
    <definedName name="_vena_CashFlowS2_CashFlowB3_C_8_632005313629519872_40">'Cash Flow'!#REF!</definedName>
    <definedName name="_vena_CashFlowS2_CashFlowB3_C_8_632005313629519872_41">'Cash Flow'!#REF!</definedName>
    <definedName name="_vena_CashFlowS2_CashFlowB3_C_8_632005313629519872_42">'Cash Flow'!#REF!</definedName>
    <definedName name="_vena_CashFlowS2_CashFlowB3_C_8_632005313629519872_43">'Cash Flow'!#REF!</definedName>
    <definedName name="_vena_CashFlowS2_CashFlowB3_C_8_632005313629519872_44">'Cash Flow'!#REF!</definedName>
    <definedName name="_vena_CashFlowS2_CashFlowB3_C_8_632005313629519872_45">'Cash Flow'!#REF!</definedName>
    <definedName name="_vena_CashFlowS2_CashFlowB3_C_8_632005313629519872_46">'Cash Flow'!#REF!</definedName>
    <definedName name="_vena_CashFlowS2_CashFlowB3_C_8_632005313629519872_47">'Cash Flow'!#REF!</definedName>
    <definedName name="_vena_CashFlowS2_CashFlowB3_C_8_632005313629519872_48">'Cash Flow'!#REF!</definedName>
    <definedName name="_vena_CashFlowS2_CashFlowB3_C_8_632005313629519872_49">'Cash Flow'!#REF!</definedName>
    <definedName name="_vena_CashFlowS2_CashFlowB3_C_8_632005313629519872_5">'Cash Flow'!#REF!</definedName>
    <definedName name="_vena_CashFlowS2_CashFlowB3_C_8_632005313629519872_50">'Cash Flow'!#REF!</definedName>
    <definedName name="_vena_CashFlowS2_CashFlowB3_C_8_632005313629519872_51">'Cash Flow'!#REF!</definedName>
    <definedName name="_vena_CashFlowS2_CashFlowB3_C_8_632005313629519872_52">'Cash Flow'!#REF!</definedName>
    <definedName name="_vena_CashFlowS2_CashFlowB3_C_8_632005313629519872_53">'Cash Flow'!#REF!</definedName>
    <definedName name="_vena_CashFlowS2_CashFlowB3_C_8_632005313629519872_54">'Cash Flow'!#REF!</definedName>
    <definedName name="_vena_CashFlowS2_CashFlowB3_C_8_632005313629519872_55">'Cash Flow'!#REF!</definedName>
    <definedName name="_vena_CashFlowS2_CashFlowB3_C_8_632005313629519872_56">'Cash Flow'!#REF!</definedName>
    <definedName name="_vena_CashFlowS2_CashFlowB3_C_8_632005313629519872_57">'Cash Flow'!#REF!</definedName>
    <definedName name="_vena_CashFlowS2_CashFlowB3_C_8_632005313629519872_58">'Cash Flow'!#REF!</definedName>
    <definedName name="_vena_CashFlowS2_CashFlowB3_C_8_632005313629519872_59">'Cash Flow'!#REF!</definedName>
    <definedName name="_vena_CashFlowS2_CashFlowB3_C_8_632005313629519872_6">'Cash Flow'!#REF!</definedName>
    <definedName name="_vena_CashFlowS2_CashFlowB3_C_8_632005313629519872_60">'Cash Flow'!#REF!</definedName>
    <definedName name="_vena_CashFlowS2_CashFlowB3_C_8_632005313629519872_61">'Cash Flow'!#REF!</definedName>
    <definedName name="_vena_CashFlowS2_CashFlowB3_C_8_632005313629519872_62">'Cash Flow'!#REF!</definedName>
    <definedName name="_vena_CashFlowS2_CashFlowB3_C_8_632005313629519872_63">'Cash Flow'!#REF!</definedName>
    <definedName name="_vena_CashFlowS2_CashFlowB3_C_8_632005313629519872_64">'Cash Flow'!#REF!</definedName>
    <definedName name="_vena_CashFlowS2_CashFlowB3_C_8_632005313629519872_65">'Cash Flow'!#REF!</definedName>
    <definedName name="_vena_CashFlowS2_CashFlowB3_C_8_632005313629519872_66">'Cash Flow'!#REF!</definedName>
    <definedName name="_vena_CashFlowS2_CashFlowB3_C_8_632005313629519872_67">'Cash Flow'!#REF!</definedName>
    <definedName name="_vena_CashFlowS2_CashFlowB3_C_8_632005313629519872_68">'Cash Flow'!#REF!</definedName>
    <definedName name="_vena_CashFlowS2_CashFlowB3_C_8_632005313629519872_69">'Cash Flow'!#REF!</definedName>
    <definedName name="_vena_CashFlowS2_CashFlowB3_C_8_632005313629519872_7">'Cash Flow'!#REF!</definedName>
    <definedName name="_vena_CashFlowS2_CashFlowB3_C_8_632005313629519872_70">'Cash Flow'!#REF!</definedName>
    <definedName name="_vena_CashFlowS2_CashFlowB3_C_8_632005313629519872_71">'Cash Flow'!#REF!</definedName>
    <definedName name="_vena_CashFlowS2_CashFlowB3_C_8_632005313629519872_8">'Cash Flow'!#REF!</definedName>
    <definedName name="_vena_CashFlowS2_CashFlowB3_C_8_632005313629519872_9">'Cash Flow'!#REF!</definedName>
    <definedName name="_vena_CashFlowS2_CashFlowB3_C_FV_56493ffece784c5db4cd0fd3b40a250d">'Cash Flow'!#REF!</definedName>
    <definedName name="_vena_CashFlowS2_CashFlowB3_C_FV_56493ffece784c5db4cd0fd3b40a250d_1">'Cash Flow'!#REF!</definedName>
    <definedName name="_vena_CashFlowS2_CashFlowB3_C_FV_56493ffece784c5db4cd0fd3b40a250d_10">'Cash Flow'!#REF!</definedName>
    <definedName name="_vena_CashFlowS2_CashFlowB3_C_FV_56493ffece784c5db4cd0fd3b40a250d_11">'Cash Flow'!#REF!</definedName>
    <definedName name="_vena_CashFlowS2_CashFlowB3_C_FV_56493ffece784c5db4cd0fd3b40a250d_12">'Cash Flow'!#REF!</definedName>
    <definedName name="_vena_CashFlowS2_CashFlowB3_C_FV_56493ffece784c5db4cd0fd3b40a250d_13">'Cash Flow'!#REF!</definedName>
    <definedName name="_vena_CashFlowS2_CashFlowB3_C_FV_56493ffece784c5db4cd0fd3b40a250d_14">'Cash Flow'!#REF!</definedName>
    <definedName name="_vena_CashFlowS2_CashFlowB3_C_FV_56493ffece784c5db4cd0fd3b40a250d_15">'Cash Flow'!#REF!</definedName>
    <definedName name="_vena_CashFlowS2_CashFlowB3_C_FV_56493ffece784c5db4cd0fd3b40a250d_16">'Cash Flow'!#REF!</definedName>
    <definedName name="_vena_CashFlowS2_CashFlowB3_C_FV_56493ffece784c5db4cd0fd3b40a250d_17">'Cash Flow'!#REF!</definedName>
    <definedName name="_vena_CashFlowS2_CashFlowB3_C_FV_56493ffece784c5db4cd0fd3b40a250d_18">'Cash Flow'!#REF!</definedName>
    <definedName name="_vena_CashFlowS2_CashFlowB3_C_FV_56493ffece784c5db4cd0fd3b40a250d_19">'Cash Flow'!#REF!</definedName>
    <definedName name="_vena_CashFlowS2_CashFlowB3_C_FV_56493ffece784c5db4cd0fd3b40a250d_2">'Cash Flow'!#REF!</definedName>
    <definedName name="_vena_CashFlowS2_CashFlowB3_C_FV_56493ffece784c5db4cd0fd3b40a250d_20">'Cash Flow'!#REF!</definedName>
    <definedName name="_vena_CashFlowS2_CashFlowB3_C_FV_56493ffece784c5db4cd0fd3b40a250d_21">'Cash Flow'!#REF!</definedName>
    <definedName name="_vena_CashFlowS2_CashFlowB3_C_FV_56493ffece784c5db4cd0fd3b40a250d_22">'Cash Flow'!#REF!</definedName>
    <definedName name="_vena_CashFlowS2_CashFlowB3_C_FV_56493ffece784c5db4cd0fd3b40a250d_23">'Cash Flow'!#REF!</definedName>
    <definedName name="_vena_CashFlowS2_CashFlowB3_C_FV_56493ffece784c5db4cd0fd3b40a250d_24">'Cash Flow'!#REF!</definedName>
    <definedName name="_vena_CashFlowS2_CashFlowB3_C_FV_56493ffece784c5db4cd0fd3b40a250d_25">'Cash Flow'!#REF!</definedName>
    <definedName name="_vena_CashFlowS2_CashFlowB3_C_FV_56493ffece784c5db4cd0fd3b40a250d_26">'Cash Flow'!#REF!</definedName>
    <definedName name="_vena_CashFlowS2_CashFlowB3_C_FV_56493ffece784c5db4cd0fd3b40a250d_27">'Cash Flow'!#REF!</definedName>
    <definedName name="_vena_CashFlowS2_CashFlowB3_C_FV_56493ffece784c5db4cd0fd3b40a250d_28">'Cash Flow'!#REF!</definedName>
    <definedName name="_vena_CashFlowS2_CashFlowB3_C_FV_56493ffece784c5db4cd0fd3b40a250d_29">'Cash Flow'!#REF!</definedName>
    <definedName name="_vena_CashFlowS2_CashFlowB3_C_FV_56493ffece784c5db4cd0fd3b40a250d_3">'Cash Flow'!#REF!</definedName>
    <definedName name="_vena_CashFlowS2_CashFlowB3_C_FV_56493ffece784c5db4cd0fd3b40a250d_30">'Cash Flow'!#REF!</definedName>
    <definedName name="_vena_CashFlowS2_CashFlowB3_C_FV_56493ffece784c5db4cd0fd3b40a250d_31">'Cash Flow'!#REF!</definedName>
    <definedName name="_vena_CashFlowS2_CashFlowB3_C_FV_56493ffece784c5db4cd0fd3b40a250d_32">'Cash Flow'!#REF!</definedName>
    <definedName name="_vena_CashFlowS2_CashFlowB3_C_FV_56493ffece784c5db4cd0fd3b40a250d_33">'Cash Flow'!#REF!</definedName>
    <definedName name="_vena_CashFlowS2_CashFlowB3_C_FV_56493ffece784c5db4cd0fd3b40a250d_34">'Cash Flow'!#REF!</definedName>
    <definedName name="_vena_CashFlowS2_CashFlowB3_C_FV_56493ffece784c5db4cd0fd3b40a250d_35">'Cash Flow'!#REF!</definedName>
    <definedName name="_vena_CashFlowS2_CashFlowB3_C_FV_56493ffece784c5db4cd0fd3b40a250d_36">'Cash Flow'!#REF!</definedName>
    <definedName name="_vena_CashFlowS2_CashFlowB3_C_FV_56493ffece784c5db4cd0fd3b40a250d_37">'Cash Flow'!#REF!</definedName>
    <definedName name="_vena_CashFlowS2_CashFlowB3_C_FV_56493ffece784c5db4cd0fd3b40a250d_38">'Cash Flow'!#REF!</definedName>
    <definedName name="_vena_CashFlowS2_CashFlowB3_C_FV_56493ffece784c5db4cd0fd3b40a250d_39">'Cash Flow'!#REF!</definedName>
    <definedName name="_vena_CashFlowS2_CashFlowB3_C_FV_56493ffece784c5db4cd0fd3b40a250d_4">'Cash Flow'!#REF!</definedName>
    <definedName name="_vena_CashFlowS2_CashFlowB3_C_FV_56493ffece784c5db4cd0fd3b40a250d_40">'Cash Flow'!#REF!</definedName>
    <definedName name="_vena_CashFlowS2_CashFlowB3_C_FV_56493ffece784c5db4cd0fd3b40a250d_41">'Cash Flow'!#REF!</definedName>
    <definedName name="_vena_CashFlowS2_CashFlowB3_C_FV_56493ffece784c5db4cd0fd3b40a250d_42">'Cash Flow'!#REF!</definedName>
    <definedName name="_vena_CashFlowS2_CashFlowB3_C_FV_56493ffece784c5db4cd0fd3b40a250d_43">'Cash Flow'!#REF!</definedName>
    <definedName name="_vena_CashFlowS2_CashFlowB3_C_FV_56493ffece784c5db4cd0fd3b40a250d_44">'Cash Flow'!#REF!</definedName>
    <definedName name="_vena_CashFlowS2_CashFlowB3_C_FV_56493ffece784c5db4cd0fd3b40a250d_45">'Cash Flow'!#REF!</definedName>
    <definedName name="_vena_CashFlowS2_CashFlowB3_C_FV_56493ffece784c5db4cd0fd3b40a250d_46">'Cash Flow'!#REF!</definedName>
    <definedName name="_vena_CashFlowS2_CashFlowB3_C_FV_56493ffece784c5db4cd0fd3b40a250d_47">'Cash Flow'!#REF!</definedName>
    <definedName name="_vena_CashFlowS2_CashFlowB3_C_FV_56493ffece784c5db4cd0fd3b40a250d_48">'Cash Flow'!#REF!</definedName>
    <definedName name="_vena_CashFlowS2_CashFlowB3_C_FV_56493ffece784c5db4cd0fd3b40a250d_49">'Cash Flow'!#REF!</definedName>
    <definedName name="_vena_CashFlowS2_CashFlowB3_C_FV_56493ffece784c5db4cd0fd3b40a250d_5">'Cash Flow'!#REF!</definedName>
    <definedName name="_vena_CashFlowS2_CashFlowB3_C_FV_56493ffece784c5db4cd0fd3b40a250d_50">'Cash Flow'!#REF!</definedName>
    <definedName name="_vena_CashFlowS2_CashFlowB3_C_FV_56493ffece784c5db4cd0fd3b40a250d_51">'Cash Flow'!#REF!</definedName>
    <definedName name="_vena_CashFlowS2_CashFlowB3_C_FV_56493ffece784c5db4cd0fd3b40a250d_52">'Cash Flow'!#REF!</definedName>
    <definedName name="_vena_CashFlowS2_CashFlowB3_C_FV_56493ffece784c5db4cd0fd3b40a250d_53">'Cash Flow'!#REF!</definedName>
    <definedName name="_vena_CashFlowS2_CashFlowB3_C_FV_56493ffece784c5db4cd0fd3b40a250d_54">'Cash Flow'!#REF!</definedName>
    <definedName name="_vena_CashFlowS2_CashFlowB3_C_FV_56493ffece784c5db4cd0fd3b40a250d_55">'Cash Flow'!#REF!</definedName>
    <definedName name="_vena_CashFlowS2_CashFlowB3_C_FV_56493ffece784c5db4cd0fd3b40a250d_56">'Cash Flow'!#REF!</definedName>
    <definedName name="_vena_CashFlowS2_CashFlowB3_C_FV_56493ffece784c5db4cd0fd3b40a250d_57">'Cash Flow'!#REF!</definedName>
    <definedName name="_vena_CashFlowS2_CashFlowB3_C_FV_56493ffece784c5db4cd0fd3b40a250d_58">'Cash Flow'!#REF!</definedName>
    <definedName name="_vena_CashFlowS2_CashFlowB3_C_FV_56493ffece784c5db4cd0fd3b40a250d_59">'Cash Flow'!#REF!</definedName>
    <definedName name="_vena_CashFlowS2_CashFlowB3_C_FV_56493ffece784c5db4cd0fd3b40a250d_6">'Cash Flow'!#REF!</definedName>
    <definedName name="_vena_CashFlowS2_CashFlowB3_C_FV_56493ffece784c5db4cd0fd3b40a250d_60">'Cash Flow'!#REF!</definedName>
    <definedName name="_vena_CashFlowS2_CashFlowB3_C_FV_56493ffece784c5db4cd0fd3b40a250d_61">'Cash Flow'!#REF!</definedName>
    <definedName name="_vena_CashFlowS2_CashFlowB3_C_FV_56493ffece784c5db4cd0fd3b40a250d_62">'Cash Flow'!#REF!</definedName>
    <definedName name="_vena_CashFlowS2_CashFlowB3_C_FV_56493ffece784c5db4cd0fd3b40a250d_63">'Cash Flow'!#REF!</definedName>
    <definedName name="_vena_CashFlowS2_CashFlowB3_C_FV_56493ffece784c5db4cd0fd3b40a250d_64">'Cash Flow'!#REF!</definedName>
    <definedName name="_vena_CashFlowS2_CashFlowB3_C_FV_56493ffece784c5db4cd0fd3b40a250d_65">'Cash Flow'!#REF!</definedName>
    <definedName name="_vena_CashFlowS2_CashFlowB3_C_FV_56493ffece784c5db4cd0fd3b40a250d_66">'Cash Flow'!#REF!</definedName>
    <definedName name="_vena_CashFlowS2_CashFlowB3_C_FV_56493ffece784c5db4cd0fd3b40a250d_67">'Cash Flow'!#REF!</definedName>
    <definedName name="_vena_CashFlowS2_CashFlowB3_C_FV_56493ffece784c5db4cd0fd3b40a250d_68">'Cash Flow'!#REF!</definedName>
    <definedName name="_vena_CashFlowS2_CashFlowB3_C_FV_56493ffece784c5db4cd0fd3b40a250d_69">'Cash Flow'!#REF!</definedName>
    <definedName name="_vena_CashFlowS2_CashFlowB3_C_FV_56493ffece784c5db4cd0fd3b40a250d_7">'Cash Flow'!#REF!</definedName>
    <definedName name="_vena_CashFlowS2_CashFlowB3_C_FV_56493ffece784c5db4cd0fd3b40a250d_70">'Cash Flow'!#REF!</definedName>
    <definedName name="_vena_CashFlowS2_CashFlowB3_C_FV_56493ffece784c5db4cd0fd3b40a250d_71">'Cash Flow'!#REF!</definedName>
    <definedName name="_vena_CashFlowS2_CashFlowB3_C_FV_56493ffece784c5db4cd0fd3b40a250d_8">'Cash Flow'!#REF!</definedName>
    <definedName name="_vena_CashFlowS2_CashFlowB3_C_FV_56493ffece784c5db4cd0fd3b40a250d_9">'Cash Flow'!#REF!</definedName>
    <definedName name="_vena_CashFlowS2_CashFlowB3_C_FV_a398e917565c475b8f0c5e9ebb5e002d">'Cash Flow'!#REF!</definedName>
    <definedName name="_vena_CashFlowS2_CashFlowB3_C_FV_a398e917565c475b8f0c5e9ebb5e002d_1">'Cash Flow'!#REF!</definedName>
    <definedName name="_vena_CashFlowS2_CashFlowB3_C_FV_a398e917565c475b8f0c5e9ebb5e002d_10">'Cash Flow'!#REF!</definedName>
    <definedName name="_vena_CashFlowS2_CashFlowB3_C_FV_a398e917565c475b8f0c5e9ebb5e002d_11">'Cash Flow'!#REF!</definedName>
    <definedName name="_vena_CashFlowS2_CashFlowB3_C_FV_a398e917565c475b8f0c5e9ebb5e002d_12">'Cash Flow'!#REF!</definedName>
    <definedName name="_vena_CashFlowS2_CashFlowB3_C_FV_a398e917565c475b8f0c5e9ebb5e002d_13">'Cash Flow'!#REF!</definedName>
    <definedName name="_vena_CashFlowS2_CashFlowB3_C_FV_a398e917565c475b8f0c5e9ebb5e002d_14">'Cash Flow'!#REF!</definedName>
    <definedName name="_vena_CashFlowS2_CashFlowB3_C_FV_a398e917565c475b8f0c5e9ebb5e002d_15">'Cash Flow'!#REF!</definedName>
    <definedName name="_vena_CashFlowS2_CashFlowB3_C_FV_a398e917565c475b8f0c5e9ebb5e002d_16">'Cash Flow'!#REF!</definedName>
    <definedName name="_vena_CashFlowS2_CashFlowB3_C_FV_a398e917565c475b8f0c5e9ebb5e002d_17">'Cash Flow'!#REF!</definedName>
    <definedName name="_vena_CashFlowS2_CashFlowB3_C_FV_a398e917565c475b8f0c5e9ebb5e002d_18">'Cash Flow'!#REF!</definedName>
    <definedName name="_vena_CashFlowS2_CashFlowB3_C_FV_a398e917565c475b8f0c5e9ebb5e002d_19">'Cash Flow'!#REF!</definedName>
    <definedName name="_vena_CashFlowS2_CashFlowB3_C_FV_a398e917565c475b8f0c5e9ebb5e002d_2">'Cash Flow'!#REF!</definedName>
    <definedName name="_vena_CashFlowS2_CashFlowB3_C_FV_a398e917565c475b8f0c5e9ebb5e002d_20">'Cash Flow'!#REF!</definedName>
    <definedName name="_vena_CashFlowS2_CashFlowB3_C_FV_a398e917565c475b8f0c5e9ebb5e002d_21">'Cash Flow'!#REF!</definedName>
    <definedName name="_vena_CashFlowS2_CashFlowB3_C_FV_a398e917565c475b8f0c5e9ebb5e002d_22">'Cash Flow'!#REF!</definedName>
    <definedName name="_vena_CashFlowS2_CashFlowB3_C_FV_a398e917565c475b8f0c5e9ebb5e002d_23">'Cash Flow'!#REF!</definedName>
    <definedName name="_vena_CashFlowS2_CashFlowB3_C_FV_a398e917565c475b8f0c5e9ebb5e002d_24">'Cash Flow'!#REF!</definedName>
    <definedName name="_vena_CashFlowS2_CashFlowB3_C_FV_a398e917565c475b8f0c5e9ebb5e002d_25">'Cash Flow'!#REF!</definedName>
    <definedName name="_vena_CashFlowS2_CashFlowB3_C_FV_a398e917565c475b8f0c5e9ebb5e002d_26">'Cash Flow'!#REF!</definedName>
    <definedName name="_vena_CashFlowS2_CashFlowB3_C_FV_a398e917565c475b8f0c5e9ebb5e002d_27">'Cash Flow'!#REF!</definedName>
    <definedName name="_vena_CashFlowS2_CashFlowB3_C_FV_a398e917565c475b8f0c5e9ebb5e002d_28">'Cash Flow'!#REF!</definedName>
    <definedName name="_vena_CashFlowS2_CashFlowB3_C_FV_a398e917565c475b8f0c5e9ebb5e002d_29">'Cash Flow'!#REF!</definedName>
    <definedName name="_vena_CashFlowS2_CashFlowB3_C_FV_a398e917565c475b8f0c5e9ebb5e002d_3">'Cash Flow'!#REF!</definedName>
    <definedName name="_vena_CashFlowS2_CashFlowB3_C_FV_a398e917565c475b8f0c5e9ebb5e002d_30">'Cash Flow'!#REF!</definedName>
    <definedName name="_vena_CashFlowS2_CashFlowB3_C_FV_a398e917565c475b8f0c5e9ebb5e002d_31">'Cash Flow'!#REF!</definedName>
    <definedName name="_vena_CashFlowS2_CashFlowB3_C_FV_a398e917565c475b8f0c5e9ebb5e002d_32">'Cash Flow'!#REF!</definedName>
    <definedName name="_vena_CashFlowS2_CashFlowB3_C_FV_a398e917565c475b8f0c5e9ebb5e002d_33">'Cash Flow'!#REF!</definedName>
    <definedName name="_vena_CashFlowS2_CashFlowB3_C_FV_a398e917565c475b8f0c5e9ebb5e002d_34">'Cash Flow'!#REF!</definedName>
    <definedName name="_vena_CashFlowS2_CashFlowB3_C_FV_a398e917565c475b8f0c5e9ebb5e002d_35">'Cash Flow'!#REF!</definedName>
    <definedName name="_vena_CashFlowS2_CashFlowB3_C_FV_a398e917565c475b8f0c5e9ebb5e002d_36">'Cash Flow'!#REF!</definedName>
    <definedName name="_vena_CashFlowS2_CashFlowB3_C_FV_a398e917565c475b8f0c5e9ebb5e002d_37">'Cash Flow'!#REF!</definedName>
    <definedName name="_vena_CashFlowS2_CashFlowB3_C_FV_a398e917565c475b8f0c5e9ebb5e002d_38">'Cash Flow'!#REF!</definedName>
    <definedName name="_vena_CashFlowS2_CashFlowB3_C_FV_a398e917565c475b8f0c5e9ebb5e002d_39">'Cash Flow'!#REF!</definedName>
    <definedName name="_vena_CashFlowS2_CashFlowB3_C_FV_a398e917565c475b8f0c5e9ebb5e002d_4">'Cash Flow'!#REF!</definedName>
    <definedName name="_vena_CashFlowS2_CashFlowB3_C_FV_a398e917565c475b8f0c5e9ebb5e002d_40">'Cash Flow'!#REF!</definedName>
    <definedName name="_vena_CashFlowS2_CashFlowB3_C_FV_a398e917565c475b8f0c5e9ebb5e002d_41">'Cash Flow'!#REF!</definedName>
    <definedName name="_vena_CashFlowS2_CashFlowB3_C_FV_a398e917565c475b8f0c5e9ebb5e002d_42">'Cash Flow'!#REF!</definedName>
    <definedName name="_vena_CashFlowS2_CashFlowB3_C_FV_a398e917565c475b8f0c5e9ebb5e002d_43">'Cash Flow'!#REF!</definedName>
    <definedName name="_vena_CashFlowS2_CashFlowB3_C_FV_a398e917565c475b8f0c5e9ebb5e002d_44">'Cash Flow'!#REF!</definedName>
    <definedName name="_vena_CashFlowS2_CashFlowB3_C_FV_a398e917565c475b8f0c5e9ebb5e002d_45">'Cash Flow'!#REF!</definedName>
    <definedName name="_vena_CashFlowS2_CashFlowB3_C_FV_a398e917565c475b8f0c5e9ebb5e002d_46">'Cash Flow'!#REF!</definedName>
    <definedName name="_vena_CashFlowS2_CashFlowB3_C_FV_a398e917565c475b8f0c5e9ebb5e002d_47">'Cash Flow'!#REF!</definedName>
    <definedName name="_vena_CashFlowS2_CashFlowB3_C_FV_a398e917565c475b8f0c5e9ebb5e002d_48">'Cash Flow'!#REF!</definedName>
    <definedName name="_vena_CashFlowS2_CashFlowB3_C_FV_a398e917565c475b8f0c5e9ebb5e002d_49">'Cash Flow'!#REF!</definedName>
    <definedName name="_vena_CashFlowS2_CashFlowB3_C_FV_a398e917565c475b8f0c5e9ebb5e002d_5">'Cash Flow'!#REF!</definedName>
    <definedName name="_vena_CashFlowS2_CashFlowB3_C_FV_a398e917565c475b8f0c5e9ebb5e002d_50">'Cash Flow'!#REF!</definedName>
    <definedName name="_vena_CashFlowS2_CashFlowB3_C_FV_a398e917565c475b8f0c5e9ebb5e002d_51">'Cash Flow'!#REF!</definedName>
    <definedName name="_vena_CashFlowS2_CashFlowB3_C_FV_a398e917565c475b8f0c5e9ebb5e002d_52">'Cash Flow'!#REF!</definedName>
    <definedName name="_vena_CashFlowS2_CashFlowB3_C_FV_a398e917565c475b8f0c5e9ebb5e002d_53">'Cash Flow'!#REF!</definedName>
    <definedName name="_vena_CashFlowS2_CashFlowB3_C_FV_a398e917565c475b8f0c5e9ebb5e002d_54">'Cash Flow'!#REF!</definedName>
    <definedName name="_vena_CashFlowS2_CashFlowB3_C_FV_a398e917565c475b8f0c5e9ebb5e002d_55">'Cash Flow'!#REF!</definedName>
    <definedName name="_vena_CashFlowS2_CashFlowB3_C_FV_a398e917565c475b8f0c5e9ebb5e002d_56">'Cash Flow'!#REF!</definedName>
    <definedName name="_vena_CashFlowS2_CashFlowB3_C_FV_a398e917565c475b8f0c5e9ebb5e002d_57">'Cash Flow'!#REF!</definedName>
    <definedName name="_vena_CashFlowS2_CashFlowB3_C_FV_a398e917565c475b8f0c5e9ebb5e002d_58">'Cash Flow'!#REF!</definedName>
    <definedName name="_vena_CashFlowS2_CashFlowB3_C_FV_a398e917565c475b8f0c5e9ebb5e002d_59">'Cash Flow'!#REF!</definedName>
    <definedName name="_vena_CashFlowS2_CashFlowB3_C_FV_a398e917565c475b8f0c5e9ebb5e002d_6">'Cash Flow'!#REF!</definedName>
    <definedName name="_vena_CashFlowS2_CashFlowB3_C_FV_a398e917565c475b8f0c5e9ebb5e002d_60">'Cash Flow'!#REF!</definedName>
    <definedName name="_vena_CashFlowS2_CashFlowB3_C_FV_a398e917565c475b8f0c5e9ebb5e002d_61">'Cash Flow'!#REF!</definedName>
    <definedName name="_vena_CashFlowS2_CashFlowB3_C_FV_a398e917565c475b8f0c5e9ebb5e002d_62">'Cash Flow'!#REF!</definedName>
    <definedName name="_vena_CashFlowS2_CashFlowB3_C_FV_a398e917565c475b8f0c5e9ebb5e002d_63">'Cash Flow'!#REF!</definedName>
    <definedName name="_vena_CashFlowS2_CashFlowB3_C_FV_a398e917565c475b8f0c5e9ebb5e002d_64">'Cash Flow'!#REF!</definedName>
    <definedName name="_vena_CashFlowS2_CashFlowB3_C_FV_a398e917565c475b8f0c5e9ebb5e002d_65">'Cash Flow'!#REF!</definedName>
    <definedName name="_vena_CashFlowS2_CashFlowB3_C_FV_a398e917565c475b8f0c5e9ebb5e002d_66">'Cash Flow'!#REF!</definedName>
    <definedName name="_vena_CashFlowS2_CashFlowB3_C_FV_a398e917565c475b8f0c5e9ebb5e002d_67">'Cash Flow'!#REF!</definedName>
    <definedName name="_vena_CashFlowS2_CashFlowB3_C_FV_a398e917565c475b8f0c5e9ebb5e002d_68">'Cash Flow'!#REF!</definedName>
    <definedName name="_vena_CashFlowS2_CashFlowB3_C_FV_a398e917565c475b8f0c5e9ebb5e002d_69">'Cash Flow'!#REF!</definedName>
    <definedName name="_vena_CashFlowS2_CashFlowB3_C_FV_a398e917565c475b8f0c5e9ebb5e002d_7">'Cash Flow'!#REF!</definedName>
    <definedName name="_vena_CashFlowS2_CashFlowB3_C_FV_a398e917565c475b8f0c5e9ebb5e002d_70">'Cash Flow'!#REF!</definedName>
    <definedName name="_vena_CashFlowS2_CashFlowB3_C_FV_a398e917565c475b8f0c5e9ebb5e002d_71">'Cash Flow'!#REF!</definedName>
    <definedName name="_vena_CashFlowS2_CashFlowB3_C_FV_a398e917565c475b8f0c5e9ebb5e002d_8">'Cash Flow'!#REF!</definedName>
    <definedName name="_vena_CashFlowS2_CashFlowB3_C_FV_a398e917565c475b8f0c5e9ebb5e002d_9">'Cash Flow'!#REF!</definedName>
    <definedName name="_vena_CashFlowS2_CashFlowB3_C_FV_e1c3a244dc3d4f149ecdf7d748811086">'Cash Flow'!#REF!</definedName>
    <definedName name="_vena_CashFlowS2_CashFlowB3_C_FV_e1c3a244dc3d4f149ecdf7d748811086_1">'Cash Flow'!#REF!</definedName>
    <definedName name="_vena_CashFlowS2_CashFlowB3_C_FV_e1c3a244dc3d4f149ecdf7d748811086_10">'Cash Flow'!#REF!</definedName>
    <definedName name="_vena_CashFlowS2_CashFlowB3_C_FV_e1c3a244dc3d4f149ecdf7d748811086_11">'Cash Flow'!#REF!</definedName>
    <definedName name="_vena_CashFlowS2_CashFlowB3_C_FV_e1c3a244dc3d4f149ecdf7d748811086_12">'Cash Flow'!#REF!</definedName>
    <definedName name="_vena_CashFlowS2_CashFlowB3_C_FV_e1c3a244dc3d4f149ecdf7d748811086_13">'Cash Flow'!#REF!</definedName>
    <definedName name="_vena_CashFlowS2_CashFlowB3_C_FV_e1c3a244dc3d4f149ecdf7d748811086_14">'Cash Flow'!#REF!</definedName>
    <definedName name="_vena_CashFlowS2_CashFlowB3_C_FV_e1c3a244dc3d4f149ecdf7d748811086_15">'Cash Flow'!#REF!</definedName>
    <definedName name="_vena_CashFlowS2_CashFlowB3_C_FV_e1c3a244dc3d4f149ecdf7d748811086_16">'Cash Flow'!#REF!</definedName>
    <definedName name="_vena_CashFlowS2_CashFlowB3_C_FV_e1c3a244dc3d4f149ecdf7d748811086_17">'Cash Flow'!#REF!</definedName>
    <definedName name="_vena_CashFlowS2_CashFlowB3_C_FV_e1c3a244dc3d4f149ecdf7d748811086_18">'Cash Flow'!#REF!</definedName>
    <definedName name="_vena_CashFlowS2_CashFlowB3_C_FV_e1c3a244dc3d4f149ecdf7d748811086_19">'Cash Flow'!#REF!</definedName>
    <definedName name="_vena_CashFlowS2_CashFlowB3_C_FV_e1c3a244dc3d4f149ecdf7d748811086_2">'Cash Flow'!#REF!</definedName>
    <definedName name="_vena_CashFlowS2_CashFlowB3_C_FV_e1c3a244dc3d4f149ecdf7d748811086_20">'Cash Flow'!#REF!</definedName>
    <definedName name="_vena_CashFlowS2_CashFlowB3_C_FV_e1c3a244dc3d4f149ecdf7d748811086_21">'Cash Flow'!#REF!</definedName>
    <definedName name="_vena_CashFlowS2_CashFlowB3_C_FV_e1c3a244dc3d4f149ecdf7d748811086_22">'Cash Flow'!#REF!</definedName>
    <definedName name="_vena_CashFlowS2_CashFlowB3_C_FV_e1c3a244dc3d4f149ecdf7d748811086_23">'Cash Flow'!#REF!</definedName>
    <definedName name="_vena_CashFlowS2_CashFlowB3_C_FV_e1c3a244dc3d4f149ecdf7d748811086_24">'Cash Flow'!#REF!</definedName>
    <definedName name="_vena_CashFlowS2_CashFlowB3_C_FV_e1c3a244dc3d4f149ecdf7d748811086_25">'Cash Flow'!#REF!</definedName>
    <definedName name="_vena_CashFlowS2_CashFlowB3_C_FV_e1c3a244dc3d4f149ecdf7d748811086_26">'Cash Flow'!#REF!</definedName>
    <definedName name="_vena_CashFlowS2_CashFlowB3_C_FV_e1c3a244dc3d4f149ecdf7d748811086_27">'Cash Flow'!#REF!</definedName>
    <definedName name="_vena_CashFlowS2_CashFlowB3_C_FV_e1c3a244dc3d4f149ecdf7d748811086_28">'Cash Flow'!#REF!</definedName>
    <definedName name="_vena_CashFlowS2_CashFlowB3_C_FV_e1c3a244dc3d4f149ecdf7d748811086_29">'Cash Flow'!#REF!</definedName>
    <definedName name="_vena_CashFlowS2_CashFlowB3_C_FV_e1c3a244dc3d4f149ecdf7d748811086_3">'Cash Flow'!#REF!</definedName>
    <definedName name="_vena_CashFlowS2_CashFlowB3_C_FV_e1c3a244dc3d4f149ecdf7d748811086_30">'Cash Flow'!#REF!</definedName>
    <definedName name="_vena_CashFlowS2_CashFlowB3_C_FV_e1c3a244dc3d4f149ecdf7d748811086_31">'Cash Flow'!#REF!</definedName>
    <definedName name="_vena_CashFlowS2_CashFlowB3_C_FV_e1c3a244dc3d4f149ecdf7d748811086_32">'Cash Flow'!#REF!</definedName>
    <definedName name="_vena_CashFlowS2_CashFlowB3_C_FV_e1c3a244dc3d4f149ecdf7d748811086_33">'Cash Flow'!#REF!</definedName>
    <definedName name="_vena_CashFlowS2_CashFlowB3_C_FV_e1c3a244dc3d4f149ecdf7d748811086_34">'Cash Flow'!#REF!</definedName>
    <definedName name="_vena_CashFlowS2_CashFlowB3_C_FV_e1c3a244dc3d4f149ecdf7d748811086_35">'Cash Flow'!#REF!</definedName>
    <definedName name="_vena_CashFlowS2_CashFlowB3_C_FV_e1c3a244dc3d4f149ecdf7d748811086_36">'Cash Flow'!#REF!</definedName>
    <definedName name="_vena_CashFlowS2_CashFlowB3_C_FV_e1c3a244dc3d4f149ecdf7d748811086_37">'Cash Flow'!#REF!</definedName>
    <definedName name="_vena_CashFlowS2_CashFlowB3_C_FV_e1c3a244dc3d4f149ecdf7d748811086_38">'Cash Flow'!#REF!</definedName>
    <definedName name="_vena_CashFlowS2_CashFlowB3_C_FV_e1c3a244dc3d4f149ecdf7d748811086_39">'Cash Flow'!#REF!</definedName>
    <definedName name="_vena_CashFlowS2_CashFlowB3_C_FV_e1c3a244dc3d4f149ecdf7d748811086_4">'Cash Flow'!#REF!</definedName>
    <definedName name="_vena_CashFlowS2_CashFlowB3_C_FV_e1c3a244dc3d4f149ecdf7d748811086_40">'Cash Flow'!#REF!</definedName>
    <definedName name="_vena_CashFlowS2_CashFlowB3_C_FV_e1c3a244dc3d4f149ecdf7d748811086_41">'Cash Flow'!#REF!</definedName>
    <definedName name="_vena_CashFlowS2_CashFlowB3_C_FV_e1c3a244dc3d4f149ecdf7d748811086_42">'Cash Flow'!#REF!</definedName>
    <definedName name="_vena_CashFlowS2_CashFlowB3_C_FV_e1c3a244dc3d4f149ecdf7d748811086_43">'Cash Flow'!#REF!</definedName>
    <definedName name="_vena_CashFlowS2_CashFlowB3_C_FV_e1c3a244dc3d4f149ecdf7d748811086_44">'Cash Flow'!#REF!</definedName>
    <definedName name="_vena_CashFlowS2_CashFlowB3_C_FV_e1c3a244dc3d4f149ecdf7d748811086_45">'Cash Flow'!#REF!</definedName>
    <definedName name="_vena_CashFlowS2_CashFlowB3_C_FV_e1c3a244dc3d4f149ecdf7d748811086_46">'Cash Flow'!#REF!</definedName>
    <definedName name="_vena_CashFlowS2_CashFlowB3_C_FV_e1c3a244dc3d4f149ecdf7d748811086_47">'Cash Flow'!#REF!</definedName>
    <definedName name="_vena_CashFlowS2_CashFlowB3_C_FV_e1c3a244dc3d4f149ecdf7d748811086_48">'Cash Flow'!#REF!</definedName>
    <definedName name="_vena_CashFlowS2_CashFlowB3_C_FV_e1c3a244dc3d4f149ecdf7d748811086_49">'Cash Flow'!#REF!</definedName>
    <definedName name="_vena_CashFlowS2_CashFlowB3_C_FV_e1c3a244dc3d4f149ecdf7d748811086_5">'Cash Flow'!#REF!</definedName>
    <definedName name="_vena_CashFlowS2_CashFlowB3_C_FV_e1c3a244dc3d4f149ecdf7d748811086_50">'Cash Flow'!#REF!</definedName>
    <definedName name="_vena_CashFlowS2_CashFlowB3_C_FV_e1c3a244dc3d4f149ecdf7d748811086_51">'Cash Flow'!#REF!</definedName>
    <definedName name="_vena_CashFlowS2_CashFlowB3_C_FV_e1c3a244dc3d4f149ecdf7d748811086_52">'Cash Flow'!#REF!</definedName>
    <definedName name="_vena_CashFlowS2_CashFlowB3_C_FV_e1c3a244dc3d4f149ecdf7d748811086_53">'Cash Flow'!#REF!</definedName>
    <definedName name="_vena_CashFlowS2_CashFlowB3_C_FV_e1c3a244dc3d4f149ecdf7d748811086_54">'Cash Flow'!#REF!</definedName>
    <definedName name="_vena_CashFlowS2_CashFlowB3_C_FV_e1c3a244dc3d4f149ecdf7d748811086_55">'Cash Flow'!#REF!</definedName>
    <definedName name="_vena_CashFlowS2_CashFlowB3_C_FV_e1c3a244dc3d4f149ecdf7d748811086_56">'Cash Flow'!#REF!</definedName>
    <definedName name="_vena_CashFlowS2_CashFlowB3_C_FV_e1c3a244dc3d4f149ecdf7d748811086_57">'Cash Flow'!#REF!</definedName>
    <definedName name="_vena_CashFlowS2_CashFlowB3_C_FV_e1c3a244dc3d4f149ecdf7d748811086_58">'Cash Flow'!#REF!</definedName>
    <definedName name="_vena_CashFlowS2_CashFlowB3_C_FV_e1c3a244dc3d4f149ecdf7d748811086_59">'Cash Flow'!#REF!</definedName>
    <definedName name="_vena_CashFlowS2_CashFlowB3_C_FV_e1c3a244dc3d4f149ecdf7d748811086_6">'Cash Flow'!#REF!</definedName>
    <definedName name="_vena_CashFlowS2_CashFlowB3_C_FV_e1c3a244dc3d4f149ecdf7d748811086_60">'Cash Flow'!#REF!</definedName>
    <definedName name="_vena_CashFlowS2_CashFlowB3_C_FV_e1c3a244dc3d4f149ecdf7d748811086_61">'Cash Flow'!#REF!</definedName>
    <definedName name="_vena_CashFlowS2_CashFlowB3_C_FV_e1c3a244dc3d4f149ecdf7d748811086_62">'Cash Flow'!#REF!</definedName>
    <definedName name="_vena_CashFlowS2_CashFlowB3_C_FV_e1c3a244dc3d4f149ecdf7d748811086_63">'Cash Flow'!#REF!</definedName>
    <definedName name="_vena_CashFlowS2_CashFlowB3_C_FV_e1c3a244dc3d4f149ecdf7d748811086_64">'Cash Flow'!#REF!</definedName>
    <definedName name="_vena_CashFlowS2_CashFlowB3_C_FV_e1c3a244dc3d4f149ecdf7d748811086_65">'Cash Flow'!#REF!</definedName>
    <definedName name="_vena_CashFlowS2_CashFlowB3_C_FV_e1c3a244dc3d4f149ecdf7d748811086_66">'Cash Flow'!#REF!</definedName>
    <definedName name="_vena_CashFlowS2_CashFlowB3_C_FV_e1c3a244dc3d4f149ecdf7d748811086_67">'Cash Flow'!#REF!</definedName>
    <definedName name="_vena_CashFlowS2_CashFlowB3_C_FV_e1c3a244dc3d4f149ecdf7d748811086_68">'Cash Flow'!#REF!</definedName>
    <definedName name="_vena_CashFlowS2_CashFlowB3_C_FV_e1c3a244dc3d4f149ecdf7d748811086_69">'Cash Flow'!#REF!</definedName>
    <definedName name="_vena_CashFlowS2_CashFlowB3_C_FV_e1c3a244dc3d4f149ecdf7d748811086_7">'Cash Flow'!#REF!</definedName>
    <definedName name="_vena_CashFlowS2_CashFlowB3_C_FV_e1c3a244dc3d4f149ecdf7d748811086_70">'Cash Flow'!#REF!</definedName>
    <definedName name="_vena_CashFlowS2_CashFlowB3_C_FV_e1c3a244dc3d4f149ecdf7d748811086_71">'Cash Flow'!#REF!</definedName>
    <definedName name="_vena_CashFlowS2_CashFlowB3_C_FV_e1c3a244dc3d4f149ecdf7d748811086_8">'Cash Flow'!#REF!</definedName>
    <definedName name="_vena_CashFlowS2_CashFlowB3_C_FV_e1c3a244dc3d4f149ecdf7d748811086_9">'Cash Flow'!#REF!</definedName>
    <definedName name="_vena_CashFlowS2_CashFlowB3_R_5_632005311968575498">'Cash Flow'!#REF!</definedName>
    <definedName name="_vena_CashFlowS2_CashFlowB4_C_8_632005313629519872">'Cash Flow'!#REF!</definedName>
    <definedName name="_vena_CashFlowS2_CashFlowB4_C_8_632005313629519872_1">'Cash Flow'!#REF!</definedName>
    <definedName name="_vena_CashFlowS2_CashFlowB4_C_8_632005313629519872_10">'Cash Flow'!#REF!</definedName>
    <definedName name="_vena_CashFlowS2_CashFlowB4_C_8_632005313629519872_11">'Cash Flow'!#REF!</definedName>
    <definedName name="_vena_CashFlowS2_CashFlowB4_C_8_632005313629519872_2">'Cash Flow'!#REF!</definedName>
    <definedName name="_vena_CashFlowS2_CashFlowB4_C_8_632005313629519872_3">'Cash Flow'!#REF!</definedName>
    <definedName name="_vena_CashFlowS2_CashFlowB4_C_8_632005313629519872_4">'Cash Flow'!#REF!</definedName>
    <definedName name="_vena_CashFlowS2_CashFlowB4_C_8_632005313629519872_5">'Cash Flow'!#REF!</definedName>
    <definedName name="_vena_CashFlowS2_CashFlowB4_C_8_632005313629519872_6">'Cash Flow'!#REF!</definedName>
    <definedName name="_vena_CashFlowS2_CashFlowB4_C_8_632005313629519872_7">'Cash Flow'!#REF!</definedName>
    <definedName name="_vena_CashFlowS2_CashFlowB4_C_8_632005313629519872_8">'Cash Flow'!#REF!</definedName>
    <definedName name="_vena_CashFlowS2_CashFlowB4_C_8_632005313629519872_9">'Cash Flow'!#REF!</definedName>
    <definedName name="_vena_CashFlowS2_CashFlowB4_C_FV_56493ffece784c5db4cd0fd3b40a250d">'Cash Flow'!#REF!</definedName>
    <definedName name="_vena_CashFlowS2_CashFlowB4_C_FV_56493ffece784c5db4cd0fd3b40a250d_1">'Cash Flow'!#REF!</definedName>
    <definedName name="_vena_CashFlowS2_CashFlowB4_C_FV_56493ffece784c5db4cd0fd3b40a250d_10">'Cash Flow'!#REF!</definedName>
    <definedName name="_vena_CashFlowS2_CashFlowB4_C_FV_56493ffece784c5db4cd0fd3b40a250d_11">'Cash Flow'!#REF!</definedName>
    <definedName name="_vena_CashFlowS2_CashFlowB4_C_FV_56493ffece784c5db4cd0fd3b40a250d_2">'Cash Flow'!#REF!</definedName>
    <definedName name="_vena_CashFlowS2_CashFlowB4_C_FV_56493ffece784c5db4cd0fd3b40a250d_3">'Cash Flow'!#REF!</definedName>
    <definedName name="_vena_CashFlowS2_CashFlowB4_C_FV_56493ffece784c5db4cd0fd3b40a250d_4">'Cash Flow'!#REF!</definedName>
    <definedName name="_vena_CashFlowS2_CashFlowB4_C_FV_56493ffece784c5db4cd0fd3b40a250d_5">'Cash Flow'!#REF!</definedName>
    <definedName name="_vena_CashFlowS2_CashFlowB4_C_FV_56493ffece784c5db4cd0fd3b40a250d_6">'Cash Flow'!#REF!</definedName>
    <definedName name="_vena_CashFlowS2_CashFlowB4_C_FV_56493ffece784c5db4cd0fd3b40a250d_7">'Cash Flow'!#REF!</definedName>
    <definedName name="_vena_CashFlowS2_CashFlowB4_C_FV_56493ffece784c5db4cd0fd3b40a250d_8">'Cash Flow'!#REF!</definedName>
    <definedName name="_vena_CashFlowS2_CashFlowB4_C_FV_56493ffece784c5db4cd0fd3b40a250d_9">'Cash Flow'!#REF!</definedName>
    <definedName name="_vena_CashFlowS2_CashFlowB4_C_FV_a398e917565c475b8f0c5e9ebb5e002d">'Cash Flow'!#REF!</definedName>
    <definedName name="_vena_CashFlowS2_CashFlowB4_C_FV_a398e917565c475b8f0c5e9ebb5e002d_1">'Cash Flow'!#REF!</definedName>
    <definedName name="_vena_CashFlowS2_CashFlowB4_C_FV_a398e917565c475b8f0c5e9ebb5e002d_10">'Cash Flow'!#REF!</definedName>
    <definedName name="_vena_CashFlowS2_CashFlowB4_C_FV_a398e917565c475b8f0c5e9ebb5e002d_11">'Cash Flow'!#REF!</definedName>
    <definedName name="_vena_CashFlowS2_CashFlowB4_C_FV_a398e917565c475b8f0c5e9ebb5e002d_2">'Cash Flow'!#REF!</definedName>
    <definedName name="_vena_CashFlowS2_CashFlowB4_C_FV_a398e917565c475b8f0c5e9ebb5e002d_3">'Cash Flow'!#REF!</definedName>
    <definedName name="_vena_CashFlowS2_CashFlowB4_C_FV_a398e917565c475b8f0c5e9ebb5e002d_4">'Cash Flow'!#REF!</definedName>
    <definedName name="_vena_CashFlowS2_CashFlowB4_C_FV_a398e917565c475b8f0c5e9ebb5e002d_5">'Cash Flow'!#REF!</definedName>
    <definedName name="_vena_CashFlowS2_CashFlowB4_C_FV_a398e917565c475b8f0c5e9ebb5e002d_6">'Cash Flow'!#REF!</definedName>
    <definedName name="_vena_CashFlowS2_CashFlowB4_C_FV_a398e917565c475b8f0c5e9ebb5e002d_7">'Cash Flow'!#REF!</definedName>
    <definedName name="_vena_CashFlowS2_CashFlowB4_C_FV_a398e917565c475b8f0c5e9ebb5e002d_8">'Cash Flow'!#REF!</definedName>
    <definedName name="_vena_CashFlowS2_CashFlowB4_C_FV_a398e917565c475b8f0c5e9ebb5e002d_9">'Cash Flow'!#REF!</definedName>
    <definedName name="_vena_CashFlowS2_CashFlowB4_C_FV_e1c3a244dc3d4f149ecdf7d748811086">'Cash Flow'!#REF!</definedName>
    <definedName name="_vena_CashFlowS2_CashFlowB4_C_FV_e1c3a244dc3d4f149ecdf7d748811086_1">'Cash Flow'!#REF!</definedName>
    <definedName name="_vena_CashFlowS2_CashFlowB4_C_FV_e1c3a244dc3d4f149ecdf7d748811086_10">'Cash Flow'!#REF!</definedName>
    <definedName name="_vena_CashFlowS2_CashFlowB4_C_FV_e1c3a244dc3d4f149ecdf7d748811086_11">'Cash Flow'!#REF!</definedName>
    <definedName name="_vena_CashFlowS2_CashFlowB4_C_FV_e1c3a244dc3d4f149ecdf7d748811086_2">'Cash Flow'!#REF!</definedName>
    <definedName name="_vena_CashFlowS2_CashFlowB4_C_FV_e1c3a244dc3d4f149ecdf7d748811086_3">'Cash Flow'!#REF!</definedName>
    <definedName name="_vena_CashFlowS2_CashFlowB4_C_FV_e1c3a244dc3d4f149ecdf7d748811086_4">'Cash Flow'!#REF!</definedName>
    <definedName name="_vena_CashFlowS2_CashFlowB4_C_FV_e1c3a244dc3d4f149ecdf7d748811086_5">'Cash Flow'!#REF!</definedName>
    <definedName name="_vena_CashFlowS2_CashFlowB4_C_FV_e1c3a244dc3d4f149ecdf7d748811086_6">'Cash Flow'!#REF!</definedName>
    <definedName name="_vena_CashFlowS2_CashFlowB4_C_FV_e1c3a244dc3d4f149ecdf7d748811086_7">'Cash Flow'!#REF!</definedName>
    <definedName name="_vena_CashFlowS2_CashFlowB4_C_FV_e1c3a244dc3d4f149ecdf7d748811086_8">'Cash Flow'!#REF!</definedName>
    <definedName name="_vena_CashFlowS2_CashFlowB4_C_FV_e1c3a244dc3d4f149ecdf7d748811086_9">'Cash Flow'!#REF!</definedName>
    <definedName name="_vena_CashFlowS2_CashFlowB4_R_5_632005311532367872">'Cash Flow'!#REF!</definedName>
    <definedName name="_vena_CashFlowS2_CashFlowB5_C_8_632005313629519872">'Cash Flow'!#REF!</definedName>
    <definedName name="_vena_CashFlowS2_CashFlowB5_C_8_632005313629519872_1">'Cash Flow'!#REF!</definedName>
    <definedName name="_vena_CashFlowS2_CashFlowB5_C_8_632005313629519872_10">'Cash Flow'!#REF!</definedName>
    <definedName name="_vena_CashFlowS2_CashFlowB5_C_8_632005313629519872_11">'Cash Flow'!#REF!</definedName>
    <definedName name="_vena_CashFlowS2_CashFlowB5_C_8_632005313629519872_12">'Cash Flow'!#REF!</definedName>
    <definedName name="_vena_CashFlowS2_CashFlowB5_C_8_632005313629519872_13">'Cash Flow'!#REF!</definedName>
    <definedName name="_vena_CashFlowS2_CashFlowB5_C_8_632005313629519872_14">'Cash Flow'!#REF!</definedName>
    <definedName name="_vena_CashFlowS2_CashFlowB5_C_8_632005313629519872_15">'Cash Flow'!#REF!</definedName>
    <definedName name="_vena_CashFlowS2_CashFlowB5_C_8_632005313629519872_16">'Cash Flow'!#REF!</definedName>
    <definedName name="_vena_CashFlowS2_CashFlowB5_C_8_632005313629519872_17">'Cash Flow'!#REF!</definedName>
    <definedName name="_vena_CashFlowS2_CashFlowB5_C_8_632005313629519872_18">'Cash Flow'!#REF!</definedName>
    <definedName name="_vena_CashFlowS2_CashFlowB5_C_8_632005313629519872_19">'Cash Flow'!#REF!</definedName>
    <definedName name="_vena_CashFlowS2_CashFlowB5_C_8_632005313629519872_2">'Cash Flow'!#REF!</definedName>
    <definedName name="_vena_CashFlowS2_CashFlowB5_C_8_632005313629519872_20">'Cash Flow'!#REF!</definedName>
    <definedName name="_vena_CashFlowS2_CashFlowB5_C_8_632005313629519872_21">'Cash Flow'!#REF!</definedName>
    <definedName name="_vena_CashFlowS2_CashFlowB5_C_8_632005313629519872_22">'Cash Flow'!#REF!</definedName>
    <definedName name="_vena_CashFlowS2_CashFlowB5_C_8_632005313629519872_23">'Cash Flow'!#REF!</definedName>
    <definedName name="_vena_CashFlowS2_CashFlowB5_C_8_632005313629519872_3">'Cash Flow'!#REF!</definedName>
    <definedName name="_vena_CashFlowS2_CashFlowB5_C_8_632005313629519872_4">'Cash Flow'!#REF!</definedName>
    <definedName name="_vena_CashFlowS2_CashFlowB5_C_8_632005313629519872_5">'Cash Flow'!#REF!</definedName>
    <definedName name="_vena_CashFlowS2_CashFlowB5_C_8_632005313629519872_6">'Cash Flow'!#REF!</definedName>
    <definedName name="_vena_CashFlowS2_CashFlowB5_C_8_632005313629519872_7">'Cash Flow'!#REF!</definedName>
    <definedName name="_vena_CashFlowS2_CashFlowB5_C_8_632005313629519872_8">'Cash Flow'!#REF!</definedName>
    <definedName name="_vena_CashFlowS2_CashFlowB5_C_8_632005313629519872_9">'Cash Flow'!#REF!</definedName>
    <definedName name="_vena_CashFlowS2_CashFlowB5_C_8_632005313671462912">'Cash Flow'!#REF!</definedName>
    <definedName name="_vena_CashFlowS2_CashFlowB5_C_8_632005313671462912_1">'Cash Flow'!#REF!</definedName>
    <definedName name="_vena_CashFlowS2_CashFlowB5_C_8_632005313671462912_10">'Cash Flow'!#REF!</definedName>
    <definedName name="_vena_CashFlowS2_CashFlowB5_C_8_632005313671462912_11">'Cash Flow'!#REF!</definedName>
    <definedName name="_vena_CashFlowS2_CashFlowB5_C_8_632005313671462912_12">'Cash Flow'!#REF!</definedName>
    <definedName name="_vena_CashFlowS2_CashFlowB5_C_8_632005313671462912_13">'Cash Flow'!#REF!</definedName>
    <definedName name="_vena_CashFlowS2_CashFlowB5_C_8_632005313671462912_14">'Cash Flow'!#REF!</definedName>
    <definedName name="_vena_CashFlowS2_CashFlowB5_C_8_632005313671462912_15">'Cash Flow'!#REF!</definedName>
    <definedName name="_vena_CashFlowS2_CashFlowB5_C_8_632005313671462912_16">'Cash Flow'!#REF!</definedName>
    <definedName name="_vena_CashFlowS2_CashFlowB5_C_8_632005313671462912_17">'Cash Flow'!#REF!</definedName>
    <definedName name="_vena_CashFlowS2_CashFlowB5_C_8_632005313671462912_18">'Cash Flow'!#REF!</definedName>
    <definedName name="_vena_CashFlowS2_CashFlowB5_C_8_632005313671462912_19">'Cash Flow'!#REF!</definedName>
    <definedName name="_vena_CashFlowS2_CashFlowB5_C_8_632005313671462912_2">'Cash Flow'!#REF!</definedName>
    <definedName name="_vena_CashFlowS2_CashFlowB5_C_8_632005313671462912_20">'Cash Flow'!#REF!</definedName>
    <definedName name="_vena_CashFlowS2_CashFlowB5_C_8_632005313671462912_21">'Cash Flow'!#REF!</definedName>
    <definedName name="_vena_CashFlowS2_CashFlowB5_C_8_632005313671462912_22">'Cash Flow'!#REF!</definedName>
    <definedName name="_vena_CashFlowS2_CashFlowB5_C_8_632005313671462912_23">'Cash Flow'!#REF!</definedName>
    <definedName name="_vena_CashFlowS2_CashFlowB5_C_8_632005313671462912_24">'Cash Flow'!#REF!</definedName>
    <definedName name="_vena_CashFlowS2_CashFlowB5_C_8_632005313671462912_25">'Cash Flow'!#REF!</definedName>
    <definedName name="_vena_CashFlowS2_CashFlowB5_C_8_632005313671462912_26">'Cash Flow'!#REF!</definedName>
    <definedName name="_vena_CashFlowS2_CashFlowB5_C_8_632005313671462912_27">'Cash Flow'!#REF!</definedName>
    <definedName name="_vena_CashFlowS2_CashFlowB5_C_8_632005313671462912_28">'Cash Flow'!#REF!</definedName>
    <definedName name="_vena_CashFlowS2_CashFlowB5_C_8_632005313671462912_29">'Cash Flow'!#REF!</definedName>
    <definedName name="_vena_CashFlowS2_CashFlowB5_C_8_632005313671462912_3">'Cash Flow'!#REF!</definedName>
    <definedName name="_vena_CashFlowS2_CashFlowB5_C_8_632005313671462912_30">'Cash Flow'!#REF!</definedName>
    <definedName name="_vena_CashFlowS2_CashFlowB5_C_8_632005313671462912_31">'Cash Flow'!#REF!</definedName>
    <definedName name="_vena_CashFlowS2_CashFlowB5_C_8_632005313671462912_32">'Cash Flow'!#REF!</definedName>
    <definedName name="_vena_CashFlowS2_CashFlowB5_C_8_632005313671462912_33">'Cash Flow'!#REF!</definedName>
    <definedName name="_vena_CashFlowS2_CashFlowB5_C_8_632005313671462912_34">'Cash Flow'!#REF!</definedName>
    <definedName name="_vena_CashFlowS2_CashFlowB5_C_8_632005313671462912_35">'Cash Flow'!#REF!</definedName>
    <definedName name="_vena_CashFlowS2_CashFlowB5_C_8_632005313671462912_36">'Cash Flow'!#REF!</definedName>
    <definedName name="_vena_CashFlowS2_CashFlowB5_C_8_632005313671462912_37">'Cash Flow'!#REF!</definedName>
    <definedName name="_vena_CashFlowS2_CashFlowB5_C_8_632005313671462912_38">'Cash Flow'!#REF!</definedName>
    <definedName name="_vena_CashFlowS2_CashFlowB5_C_8_632005313671462912_39">'Cash Flow'!#REF!</definedName>
    <definedName name="_vena_CashFlowS2_CashFlowB5_C_8_632005313671462912_4">'Cash Flow'!#REF!</definedName>
    <definedName name="_vena_CashFlowS2_CashFlowB5_C_8_632005313671462912_40">'Cash Flow'!#REF!</definedName>
    <definedName name="_vena_CashFlowS2_CashFlowB5_C_8_632005313671462912_41">'Cash Flow'!#REF!</definedName>
    <definedName name="_vena_CashFlowS2_CashFlowB5_C_8_632005313671462912_42">'Cash Flow'!#REF!</definedName>
    <definedName name="_vena_CashFlowS2_CashFlowB5_C_8_632005313671462912_43">'Cash Flow'!#REF!</definedName>
    <definedName name="_vena_CashFlowS2_CashFlowB5_C_8_632005313671462912_44">'Cash Flow'!#REF!</definedName>
    <definedName name="_vena_CashFlowS2_CashFlowB5_C_8_632005313671462912_45">'Cash Flow'!#REF!</definedName>
    <definedName name="_vena_CashFlowS2_CashFlowB5_C_8_632005313671462912_46">'Cash Flow'!#REF!</definedName>
    <definedName name="_vena_CashFlowS2_CashFlowB5_C_8_632005313671462912_47">'Cash Flow'!#REF!</definedName>
    <definedName name="_vena_CashFlowS2_CashFlowB5_C_8_632005313671462912_5">'Cash Flow'!#REF!</definedName>
    <definedName name="_vena_CashFlowS2_CashFlowB5_C_8_632005313671462912_6">'Cash Flow'!#REF!</definedName>
    <definedName name="_vena_CashFlowS2_CashFlowB5_C_8_632005313671462912_7">'Cash Flow'!#REF!</definedName>
    <definedName name="_vena_CashFlowS2_CashFlowB5_C_8_632005313671462912_8">'Cash Flow'!#REF!</definedName>
    <definedName name="_vena_CashFlowS2_CashFlowB5_C_8_632005313671462912_9">'Cash Flow'!#REF!</definedName>
    <definedName name="_vena_CashFlowS2_CashFlowB5_C_FV_56493ffece784c5db4cd0fd3b40a250d">'Cash Flow'!#REF!</definedName>
    <definedName name="_vena_CashFlowS2_CashFlowB5_C_FV_56493ffece784c5db4cd0fd3b40a250d_1">'Cash Flow'!#REF!</definedName>
    <definedName name="_vena_CashFlowS2_CashFlowB5_C_FV_56493ffece784c5db4cd0fd3b40a250d_10">'Cash Flow'!#REF!</definedName>
    <definedName name="_vena_CashFlowS2_CashFlowB5_C_FV_56493ffece784c5db4cd0fd3b40a250d_11">'Cash Flow'!#REF!</definedName>
    <definedName name="_vena_CashFlowS2_CashFlowB5_C_FV_56493ffece784c5db4cd0fd3b40a250d_12">'Cash Flow'!#REF!</definedName>
    <definedName name="_vena_CashFlowS2_CashFlowB5_C_FV_56493ffece784c5db4cd0fd3b40a250d_13">'Cash Flow'!#REF!</definedName>
    <definedName name="_vena_CashFlowS2_CashFlowB5_C_FV_56493ffece784c5db4cd0fd3b40a250d_14">'Cash Flow'!#REF!</definedName>
    <definedName name="_vena_CashFlowS2_CashFlowB5_C_FV_56493ffece784c5db4cd0fd3b40a250d_15">'Cash Flow'!#REF!</definedName>
    <definedName name="_vena_CashFlowS2_CashFlowB5_C_FV_56493ffece784c5db4cd0fd3b40a250d_16">'Cash Flow'!#REF!</definedName>
    <definedName name="_vena_CashFlowS2_CashFlowB5_C_FV_56493ffece784c5db4cd0fd3b40a250d_17">'Cash Flow'!#REF!</definedName>
    <definedName name="_vena_CashFlowS2_CashFlowB5_C_FV_56493ffece784c5db4cd0fd3b40a250d_18">'Cash Flow'!#REF!</definedName>
    <definedName name="_vena_CashFlowS2_CashFlowB5_C_FV_56493ffece784c5db4cd0fd3b40a250d_19">'Cash Flow'!#REF!</definedName>
    <definedName name="_vena_CashFlowS2_CashFlowB5_C_FV_56493ffece784c5db4cd0fd3b40a250d_2">'Cash Flow'!#REF!</definedName>
    <definedName name="_vena_CashFlowS2_CashFlowB5_C_FV_56493ffece784c5db4cd0fd3b40a250d_20">'Cash Flow'!#REF!</definedName>
    <definedName name="_vena_CashFlowS2_CashFlowB5_C_FV_56493ffece784c5db4cd0fd3b40a250d_21">'Cash Flow'!#REF!</definedName>
    <definedName name="_vena_CashFlowS2_CashFlowB5_C_FV_56493ffece784c5db4cd0fd3b40a250d_22">'Cash Flow'!#REF!</definedName>
    <definedName name="_vena_CashFlowS2_CashFlowB5_C_FV_56493ffece784c5db4cd0fd3b40a250d_23">'Cash Flow'!#REF!</definedName>
    <definedName name="_vena_CashFlowS2_CashFlowB5_C_FV_56493ffece784c5db4cd0fd3b40a250d_24">'Cash Flow'!#REF!</definedName>
    <definedName name="_vena_CashFlowS2_CashFlowB5_C_FV_56493ffece784c5db4cd0fd3b40a250d_25">'Cash Flow'!#REF!</definedName>
    <definedName name="_vena_CashFlowS2_CashFlowB5_C_FV_56493ffece784c5db4cd0fd3b40a250d_26">'Cash Flow'!#REF!</definedName>
    <definedName name="_vena_CashFlowS2_CashFlowB5_C_FV_56493ffece784c5db4cd0fd3b40a250d_27">'Cash Flow'!#REF!</definedName>
    <definedName name="_vena_CashFlowS2_CashFlowB5_C_FV_56493ffece784c5db4cd0fd3b40a250d_28">'Cash Flow'!#REF!</definedName>
    <definedName name="_vena_CashFlowS2_CashFlowB5_C_FV_56493ffece784c5db4cd0fd3b40a250d_29">'Cash Flow'!#REF!</definedName>
    <definedName name="_vena_CashFlowS2_CashFlowB5_C_FV_56493ffece784c5db4cd0fd3b40a250d_3">'Cash Flow'!#REF!</definedName>
    <definedName name="_vena_CashFlowS2_CashFlowB5_C_FV_56493ffece784c5db4cd0fd3b40a250d_30">'Cash Flow'!#REF!</definedName>
    <definedName name="_vena_CashFlowS2_CashFlowB5_C_FV_56493ffece784c5db4cd0fd3b40a250d_31">'Cash Flow'!#REF!</definedName>
    <definedName name="_vena_CashFlowS2_CashFlowB5_C_FV_56493ffece784c5db4cd0fd3b40a250d_32">'Cash Flow'!#REF!</definedName>
    <definedName name="_vena_CashFlowS2_CashFlowB5_C_FV_56493ffece784c5db4cd0fd3b40a250d_33">'Cash Flow'!#REF!</definedName>
    <definedName name="_vena_CashFlowS2_CashFlowB5_C_FV_56493ffece784c5db4cd0fd3b40a250d_34">'Cash Flow'!#REF!</definedName>
    <definedName name="_vena_CashFlowS2_CashFlowB5_C_FV_56493ffece784c5db4cd0fd3b40a250d_35">'Cash Flow'!#REF!</definedName>
    <definedName name="_vena_CashFlowS2_CashFlowB5_C_FV_56493ffece784c5db4cd0fd3b40a250d_36">'Cash Flow'!#REF!</definedName>
    <definedName name="_vena_CashFlowS2_CashFlowB5_C_FV_56493ffece784c5db4cd0fd3b40a250d_37">'Cash Flow'!#REF!</definedName>
    <definedName name="_vena_CashFlowS2_CashFlowB5_C_FV_56493ffece784c5db4cd0fd3b40a250d_38">'Cash Flow'!#REF!</definedName>
    <definedName name="_vena_CashFlowS2_CashFlowB5_C_FV_56493ffece784c5db4cd0fd3b40a250d_39">'Cash Flow'!#REF!</definedName>
    <definedName name="_vena_CashFlowS2_CashFlowB5_C_FV_56493ffece784c5db4cd0fd3b40a250d_4">'Cash Flow'!#REF!</definedName>
    <definedName name="_vena_CashFlowS2_CashFlowB5_C_FV_56493ffece784c5db4cd0fd3b40a250d_40">'Cash Flow'!#REF!</definedName>
    <definedName name="_vena_CashFlowS2_CashFlowB5_C_FV_56493ffece784c5db4cd0fd3b40a250d_41">'Cash Flow'!#REF!</definedName>
    <definedName name="_vena_CashFlowS2_CashFlowB5_C_FV_56493ffece784c5db4cd0fd3b40a250d_42">'Cash Flow'!#REF!</definedName>
    <definedName name="_vena_CashFlowS2_CashFlowB5_C_FV_56493ffece784c5db4cd0fd3b40a250d_43">'Cash Flow'!#REF!</definedName>
    <definedName name="_vena_CashFlowS2_CashFlowB5_C_FV_56493ffece784c5db4cd0fd3b40a250d_44">'Cash Flow'!#REF!</definedName>
    <definedName name="_vena_CashFlowS2_CashFlowB5_C_FV_56493ffece784c5db4cd0fd3b40a250d_45">'Cash Flow'!#REF!</definedName>
    <definedName name="_vena_CashFlowS2_CashFlowB5_C_FV_56493ffece784c5db4cd0fd3b40a250d_46">'Cash Flow'!#REF!</definedName>
    <definedName name="_vena_CashFlowS2_CashFlowB5_C_FV_56493ffece784c5db4cd0fd3b40a250d_47">'Cash Flow'!#REF!</definedName>
    <definedName name="_vena_CashFlowS2_CashFlowB5_C_FV_56493ffece784c5db4cd0fd3b40a250d_48">'Cash Flow'!#REF!</definedName>
    <definedName name="_vena_CashFlowS2_CashFlowB5_C_FV_56493ffece784c5db4cd0fd3b40a250d_49">'Cash Flow'!#REF!</definedName>
    <definedName name="_vena_CashFlowS2_CashFlowB5_C_FV_56493ffece784c5db4cd0fd3b40a250d_5">'Cash Flow'!#REF!</definedName>
    <definedName name="_vena_CashFlowS2_CashFlowB5_C_FV_56493ffece784c5db4cd0fd3b40a250d_50">'Cash Flow'!#REF!</definedName>
    <definedName name="_vena_CashFlowS2_CashFlowB5_C_FV_56493ffece784c5db4cd0fd3b40a250d_51">'Cash Flow'!#REF!</definedName>
    <definedName name="_vena_CashFlowS2_CashFlowB5_C_FV_56493ffece784c5db4cd0fd3b40a250d_52">'Cash Flow'!#REF!</definedName>
    <definedName name="_vena_CashFlowS2_CashFlowB5_C_FV_56493ffece784c5db4cd0fd3b40a250d_53">'Cash Flow'!#REF!</definedName>
    <definedName name="_vena_CashFlowS2_CashFlowB5_C_FV_56493ffece784c5db4cd0fd3b40a250d_54">'Cash Flow'!#REF!</definedName>
    <definedName name="_vena_CashFlowS2_CashFlowB5_C_FV_56493ffece784c5db4cd0fd3b40a250d_55">'Cash Flow'!#REF!</definedName>
    <definedName name="_vena_CashFlowS2_CashFlowB5_C_FV_56493ffece784c5db4cd0fd3b40a250d_56">'Cash Flow'!#REF!</definedName>
    <definedName name="_vena_CashFlowS2_CashFlowB5_C_FV_56493ffece784c5db4cd0fd3b40a250d_57">'Cash Flow'!#REF!</definedName>
    <definedName name="_vena_CashFlowS2_CashFlowB5_C_FV_56493ffece784c5db4cd0fd3b40a250d_58">'Cash Flow'!#REF!</definedName>
    <definedName name="_vena_CashFlowS2_CashFlowB5_C_FV_56493ffece784c5db4cd0fd3b40a250d_59">'Cash Flow'!#REF!</definedName>
    <definedName name="_vena_CashFlowS2_CashFlowB5_C_FV_56493ffece784c5db4cd0fd3b40a250d_6">'Cash Flow'!#REF!</definedName>
    <definedName name="_vena_CashFlowS2_CashFlowB5_C_FV_56493ffece784c5db4cd0fd3b40a250d_60">'Cash Flow'!#REF!</definedName>
    <definedName name="_vena_CashFlowS2_CashFlowB5_C_FV_56493ffece784c5db4cd0fd3b40a250d_61">'Cash Flow'!#REF!</definedName>
    <definedName name="_vena_CashFlowS2_CashFlowB5_C_FV_56493ffece784c5db4cd0fd3b40a250d_62">'Cash Flow'!#REF!</definedName>
    <definedName name="_vena_CashFlowS2_CashFlowB5_C_FV_56493ffece784c5db4cd0fd3b40a250d_63">'Cash Flow'!#REF!</definedName>
    <definedName name="_vena_CashFlowS2_CashFlowB5_C_FV_56493ffece784c5db4cd0fd3b40a250d_64">'Cash Flow'!#REF!</definedName>
    <definedName name="_vena_CashFlowS2_CashFlowB5_C_FV_56493ffece784c5db4cd0fd3b40a250d_65">'Cash Flow'!#REF!</definedName>
    <definedName name="_vena_CashFlowS2_CashFlowB5_C_FV_56493ffece784c5db4cd0fd3b40a250d_66">'Cash Flow'!#REF!</definedName>
    <definedName name="_vena_CashFlowS2_CashFlowB5_C_FV_56493ffece784c5db4cd0fd3b40a250d_67">'Cash Flow'!#REF!</definedName>
    <definedName name="_vena_CashFlowS2_CashFlowB5_C_FV_56493ffece784c5db4cd0fd3b40a250d_68">'Cash Flow'!#REF!</definedName>
    <definedName name="_vena_CashFlowS2_CashFlowB5_C_FV_56493ffece784c5db4cd0fd3b40a250d_69">'Cash Flow'!#REF!</definedName>
    <definedName name="_vena_CashFlowS2_CashFlowB5_C_FV_56493ffece784c5db4cd0fd3b40a250d_7">'Cash Flow'!#REF!</definedName>
    <definedName name="_vena_CashFlowS2_CashFlowB5_C_FV_56493ffece784c5db4cd0fd3b40a250d_70">'Cash Flow'!#REF!</definedName>
    <definedName name="_vena_CashFlowS2_CashFlowB5_C_FV_56493ffece784c5db4cd0fd3b40a250d_71">'Cash Flow'!#REF!</definedName>
    <definedName name="_vena_CashFlowS2_CashFlowB5_C_FV_56493ffece784c5db4cd0fd3b40a250d_8">'Cash Flow'!#REF!</definedName>
    <definedName name="_vena_CashFlowS2_CashFlowB5_C_FV_56493ffece784c5db4cd0fd3b40a250d_9">'Cash Flow'!#REF!</definedName>
    <definedName name="_vena_CashFlowS2_CashFlowB5_C_FV_a398e917565c475b8f0c5e9ebb5e002d">'Cash Flow'!#REF!</definedName>
    <definedName name="_vena_CashFlowS2_CashFlowB5_C_FV_a398e917565c475b8f0c5e9ebb5e002d_1">'Cash Flow'!#REF!</definedName>
    <definedName name="_vena_CashFlowS2_CashFlowB5_C_FV_a398e917565c475b8f0c5e9ebb5e002d_10">'Cash Flow'!#REF!</definedName>
    <definedName name="_vena_CashFlowS2_CashFlowB5_C_FV_a398e917565c475b8f0c5e9ebb5e002d_11">'Cash Flow'!#REF!</definedName>
    <definedName name="_vena_CashFlowS2_CashFlowB5_C_FV_a398e917565c475b8f0c5e9ebb5e002d_12">'Cash Flow'!#REF!</definedName>
    <definedName name="_vena_CashFlowS2_CashFlowB5_C_FV_a398e917565c475b8f0c5e9ebb5e002d_13">'Cash Flow'!#REF!</definedName>
    <definedName name="_vena_CashFlowS2_CashFlowB5_C_FV_a398e917565c475b8f0c5e9ebb5e002d_14">'Cash Flow'!#REF!</definedName>
    <definedName name="_vena_CashFlowS2_CashFlowB5_C_FV_a398e917565c475b8f0c5e9ebb5e002d_15">'Cash Flow'!#REF!</definedName>
    <definedName name="_vena_CashFlowS2_CashFlowB5_C_FV_a398e917565c475b8f0c5e9ebb5e002d_16">'Cash Flow'!#REF!</definedName>
    <definedName name="_vena_CashFlowS2_CashFlowB5_C_FV_a398e917565c475b8f0c5e9ebb5e002d_17">'Cash Flow'!#REF!</definedName>
    <definedName name="_vena_CashFlowS2_CashFlowB5_C_FV_a398e917565c475b8f0c5e9ebb5e002d_18">'Cash Flow'!#REF!</definedName>
    <definedName name="_vena_CashFlowS2_CashFlowB5_C_FV_a398e917565c475b8f0c5e9ebb5e002d_19">'Cash Flow'!#REF!</definedName>
    <definedName name="_vena_CashFlowS2_CashFlowB5_C_FV_a398e917565c475b8f0c5e9ebb5e002d_2">'Cash Flow'!#REF!</definedName>
    <definedName name="_vena_CashFlowS2_CashFlowB5_C_FV_a398e917565c475b8f0c5e9ebb5e002d_20">'Cash Flow'!#REF!</definedName>
    <definedName name="_vena_CashFlowS2_CashFlowB5_C_FV_a398e917565c475b8f0c5e9ebb5e002d_21">'Cash Flow'!#REF!</definedName>
    <definedName name="_vena_CashFlowS2_CashFlowB5_C_FV_a398e917565c475b8f0c5e9ebb5e002d_22">'Cash Flow'!#REF!</definedName>
    <definedName name="_vena_CashFlowS2_CashFlowB5_C_FV_a398e917565c475b8f0c5e9ebb5e002d_23">'Cash Flow'!#REF!</definedName>
    <definedName name="_vena_CashFlowS2_CashFlowB5_C_FV_a398e917565c475b8f0c5e9ebb5e002d_24">'Cash Flow'!#REF!</definedName>
    <definedName name="_vena_CashFlowS2_CashFlowB5_C_FV_a398e917565c475b8f0c5e9ebb5e002d_25">'Cash Flow'!#REF!</definedName>
    <definedName name="_vena_CashFlowS2_CashFlowB5_C_FV_a398e917565c475b8f0c5e9ebb5e002d_26">'Cash Flow'!#REF!</definedName>
    <definedName name="_vena_CashFlowS2_CashFlowB5_C_FV_a398e917565c475b8f0c5e9ebb5e002d_27">'Cash Flow'!#REF!</definedName>
    <definedName name="_vena_CashFlowS2_CashFlowB5_C_FV_a398e917565c475b8f0c5e9ebb5e002d_28">'Cash Flow'!#REF!</definedName>
    <definedName name="_vena_CashFlowS2_CashFlowB5_C_FV_a398e917565c475b8f0c5e9ebb5e002d_29">'Cash Flow'!#REF!</definedName>
    <definedName name="_vena_CashFlowS2_CashFlowB5_C_FV_a398e917565c475b8f0c5e9ebb5e002d_3">'Cash Flow'!#REF!</definedName>
    <definedName name="_vena_CashFlowS2_CashFlowB5_C_FV_a398e917565c475b8f0c5e9ebb5e002d_30">'Cash Flow'!#REF!</definedName>
    <definedName name="_vena_CashFlowS2_CashFlowB5_C_FV_a398e917565c475b8f0c5e9ebb5e002d_31">'Cash Flow'!#REF!</definedName>
    <definedName name="_vena_CashFlowS2_CashFlowB5_C_FV_a398e917565c475b8f0c5e9ebb5e002d_32">'Cash Flow'!#REF!</definedName>
    <definedName name="_vena_CashFlowS2_CashFlowB5_C_FV_a398e917565c475b8f0c5e9ebb5e002d_33">'Cash Flow'!#REF!</definedName>
    <definedName name="_vena_CashFlowS2_CashFlowB5_C_FV_a398e917565c475b8f0c5e9ebb5e002d_34">'Cash Flow'!#REF!</definedName>
    <definedName name="_vena_CashFlowS2_CashFlowB5_C_FV_a398e917565c475b8f0c5e9ebb5e002d_35">'Cash Flow'!#REF!</definedName>
    <definedName name="_vena_CashFlowS2_CashFlowB5_C_FV_a398e917565c475b8f0c5e9ebb5e002d_36">'Cash Flow'!#REF!</definedName>
    <definedName name="_vena_CashFlowS2_CashFlowB5_C_FV_a398e917565c475b8f0c5e9ebb5e002d_37">'Cash Flow'!#REF!</definedName>
    <definedName name="_vena_CashFlowS2_CashFlowB5_C_FV_a398e917565c475b8f0c5e9ebb5e002d_38">'Cash Flow'!#REF!</definedName>
    <definedName name="_vena_CashFlowS2_CashFlowB5_C_FV_a398e917565c475b8f0c5e9ebb5e002d_39">'Cash Flow'!#REF!</definedName>
    <definedName name="_vena_CashFlowS2_CashFlowB5_C_FV_a398e917565c475b8f0c5e9ebb5e002d_4">'Cash Flow'!#REF!</definedName>
    <definedName name="_vena_CashFlowS2_CashFlowB5_C_FV_a398e917565c475b8f0c5e9ebb5e002d_40">'Cash Flow'!#REF!</definedName>
    <definedName name="_vena_CashFlowS2_CashFlowB5_C_FV_a398e917565c475b8f0c5e9ebb5e002d_41">'Cash Flow'!#REF!</definedName>
    <definedName name="_vena_CashFlowS2_CashFlowB5_C_FV_a398e917565c475b8f0c5e9ebb5e002d_42">'Cash Flow'!#REF!</definedName>
    <definedName name="_vena_CashFlowS2_CashFlowB5_C_FV_a398e917565c475b8f0c5e9ebb5e002d_43">'Cash Flow'!#REF!</definedName>
    <definedName name="_vena_CashFlowS2_CashFlowB5_C_FV_a398e917565c475b8f0c5e9ebb5e002d_44">'Cash Flow'!#REF!</definedName>
    <definedName name="_vena_CashFlowS2_CashFlowB5_C_FV_a398e917565c475b8f0c5e9ebb5e002d_45">'Cash Flow'!#REF!</definedName>
    <definedName name="_vena_CashFlowS2_CashFlowB5_C_FV_a398e917565c475b8f0c5e9ebb5e002d_46">'Cash Flow'!#REF!</definedName>
    <definedName name="_vena_CashFlowS2_CashFlowB5_C_FV_a398e917565c475b8f0c5e9ebb5e002d_47">'Cash Flow'!#REF!</definedName>
    <definedName name="_vena_CashFlowS2_CashFlowB5_C_FV_a398e917565c475b8f0c5e9ebb5e002d_48">'Cash Flow'!#REF!</definedName>
    <definedName name="_vena_CashFlowS2_CashFlowB5_C_FV_a398e917565c475b8f0c5e9ebb5e002d_49">'Cash Flow'!#REF!</definedName>
    <definedName name="_vena_CashFlowS2_CashFlowB5_C_FV_a398e917565c475b8f0c5e9ebb5e002d_5">'Cash Flow'!#REF!</definedName>
    <definedName name="_vena_CashFlowS2_CashFlowB5_C_FV_a398e917565c475b8f0c5e9ebb5e002d_50">'Cash Flow'!#REF!</definedName>
    <definedName name="_vena_CashFlowS2_CashFlowB5_C_FV_a398e917565c475b8f0c5e9ebb5e002d_51">'Cash Flow'!#REF!</definedName>
    <definedName name="_vena_CashFlowS2_CashFlowB5_C_FV_a398e917565c475b8f0c5e9ebb5e002d_52">'Cash Flow'!#REF!</definedName>
    <definedName name="_vena_CashFlowS2_CashFlowB5_C_FV_a398e917565c475b8f0c5e9ebb5e002d_53">'Cash Flow'!#REF!</definedName>
    <definedName name="_vena_CashFlowS2_CashFlowB5_C_FV_a398e917565c475b8f0c5e9ebb5e002d_54">'Cash Flow'!#REF!</definedName>
    <definedName name="_vena_CashFlowS2_CashFlowB5_C_FV_a398e917565c475b8f0c5e9ebb5e002d_55">'Cash Flow'!#REF!</definedName>
    <definedName name="_vena_CashFlowS2_CashFlowB5_C_FV_a398e917565c475b8f0c5e9ebb5e002d_56">'Cash Flow'!#REF!</definedName>
    <definedName name="_vena_CashFlowS2_CashFlowB5_C_FV_a398e917565c475b8f0c5e9ebb5e002d_57">'Cash Flow'!#REF!</definedName>
    <definedName name="_vena_CashFlowS2_CashFlowB5_C_FV_a398e917565c475b8f0c5e9ebb5e002d_58">'Cash Flow'!#REF!</definedName>
    <definedName name="_vena_CashFlowS2_CashFlowB5_C_FV_a398e917565c475b8f0c5e9ebb5e002d_59">'Cash Flow'!#REF!</definedName>
    <definedName name="_vena_CashFlowS2_CashFlowB5_C_FV_a398e917565c475b8f0c5e9ebb5e002d_6">'Cash Flow'!#REF!</definedName>
    <definedName name="_vena_CashFlowS2_CashFlowB5_C_FV_a398e917565c475b8f0c5e9ebb5e002d_60">'Cash Flow'!#REF!</definedName>
    <definedName name="_vena_CashFlowS2_CashFlowB5_C_FV_a398e917565c475b8f0c5e9ebb5e002d_61">'Cash Flow'!#REF!</definedName>
    <definedName name="_vena_CashFlowS2_CashFlowB5_C_FV_a398e917565c475b8f0c5e9ebb5e002d_62">'Cash Flow'!#REF!</definedName>
    <definedName name="_vena_CashFlowS2_CashFlowB5_C_FV_a398e917565c475b8f0c5e9ebb5e002d_63">'Cash Flow'!#REF!</definedName>
    <definedName name="_vena_CashFlowS2_CashFlowB5_C_FV_a398e917565c475b8f0c5e9ebb5e002d_64">'Cash Flow'!#REF!</definedName>
    <definedName name="_vena_CashFlowS2_CashFlowB5_C_FV_a398e917565c475b8f0c5e9ebb5e002d_65">'Cash Flow'!#REF!</definedName>
    <definedName name="_vena_CashFlowS2_CashFlowB5_C_FV_a398e917565c475b8f0c5e9ebb5e002d_66">'Cash Flow'!#REF!</definedName>
    <definedName name="_vena_CashFlowS2_CashFlowB5_C_FV_a398e917565c475b8f0c5e9ebb5e002d_67">'Cash Flow'!#REF!</definedName>
    <definedName name="_vena_CashFlowS2_CashFlowB5_C_FV_a398e917565c475b8f0c5e9ebb5e002d_68">'Cash Flow'!#REF!</definedName>
    <definedName name="_vena_CashFlowS2_CashFlowB5_C_FV_a398e917565c475b8f0c5e9ebb5e002d_69">'Cash Flow'!#REF!</definedName>
    <definedName name="_vena_CashFlowS2_CashFlowB5_C_FV_a398e917565c475b8f0c5e9ebb5e002d_7">'Cash Flow'!#REF!</definedName>
    <definedName name="_vena_CashFlowS2_CashFlowB5_C_FV_a398e917565c475b8f0c5e9ebb5e002d_70">'Cash Flow'!#REF!</definedName>
    <definedName name="_vena_CashFlowS2_CashFlowB5_C_FV_a398e917565c475b8f0c5e9ebb5e002d_71">'Cash Flow'!#REF!</definedName>
    <definedName name="_vena_CashFlowS2_CashFlowB5_C_FV_a398e917565c475b8f0c5e9ebb5e002d_8">'Cash Flow'!#REF!</definedName>
    <definedName name="_vena_CashFlowS2_CashFlowB5_C_FV_a398e917565c475b8f0c5e9ebb5e002d_9">'Cash Flow'!#REF!</definedName>
    <definedName name="_vena_CashFlowS2_CashFlowB5_C_FV_e1c3a244dc3d4f149ecdf7d748811086">'Cash Flow'!#REF!</definedName>
    <definedName name="_vena_CashFlowS2_CashFlowB5_C_FV_e1c3a244dc3d4f149ecdf7d748811086_1">'Cash Flow'!#REF!</definedName>
    <definedName name="_vena_CashFlowS2_CashFlowB5_C_FV_e1c3a244dc3d4f149ecdf7d748811086_10">'Cash Flow'!#REF!</definedName>
    <definedName name="_vena_CashFlowS2_CashFlowB5_C_FV_e1c3a244dc3d4f149ecdf7d748811086_11">'Cash Flow'!#REF!</definedName>
    <definedName name="_vena_CashFlowS2_CashFlowB5_C_FV_e1c3a244dc3d4f149ecdf7d748811086_12">'Cash Flow'!#REF!</definedName>
    <definedName name="_vena_CashFlowS2_CashFlowB5_C_FV_e1c3a244dc3d4f149ecdf7d748811086_13">'Cash Flow'!#REF!</definedName>
    <definedName name="_vena_CashFlowS2_CashFlowB5_C_FV_e1c3a244dc3d4f149ecdf7d748811086_14">'Cash Flow'!#REF!</definedName>
    <definedName name="_vena_CashFlowS2_CashFlowB5_C_FV_e1c3a244dc3d4f149ecdf7d748811086_15">'Cash Flow'!#REF!</definedName>
    <definedName name="_vena_CashFlowS2_CashFlowB5_C_FV_e1c3a244dc3d4f149ecdf7d748811086_16">'Cash Flow'!#REF!</definedName>
    <definedName name="_vena_CashFlowS2_CashFlowB5_C_FV_e1c3a244dc3d4f149ecdf7d748811086_17">'Cash Flow'!#REF!</definedName>
    <definedName name="_vena_CashFlowS2_CashFlowB5_C_FV_e1c3a244dc3d4f149ecdf7d748811086_18">'Cash Flow'!#REF!</definedName>
    <definedName name="_vena_CashFlowS2_CashFlowB5_C_FV_e1c3a244dc3d4f149ecdf7d748811086_19">'Cash Flow'!#REF!</definedName>
    <definedName name="_vena_CashFlowS2_CashFlowB5_C_FV_e1c3a244dc3d4f149ecdf7d748811086_2">'Cash Flow'!#REF!</definedName>
    <definedName name="_vena_CashFlowS2_CashFlowB5_C_FV_e1c3a244dc3d4f149ecdf7d748811086_20">'Cash Flow'!#REF!</definedName>
    <definedName name="_vena_CashFlowS2_CashFlowB5_C_FV_e1c3a244dc3d4f149ecdf7d748811086_21">'Cash Flow'!#REF!</definedName>
    <definedName name="_vena_CashFlowS2_CashFlowB5_C_FV_e1c3a244dc3d4f149ecdf7d748811086_22">'Cash Flow'!#REF!</definedName>
    <definedName name="_vena_CashFlowS2_CashFlowB5_C_FV_e1c3a244dc3d4f149ecdf7d748811086_23">'Cash Flow'!#REF!</definedName>
    <definedName name="_vena_CashFlowS2_CashFlowB5_C_FV_e1c3a244dc3d4f149ecdf7d748811086_24">'Cash Flow'!#REF!</definedName>
    <definedName name="_vena_CashFlowS2_CashFlowB5_C_FV_e1c3a244dc3d4f149ecdf7d748811086_25">'Cash Flow'!#REF!</definedName>
    <definedName name="_vena_CashFlowS2_CashFlowB5_C_FV_e1c3a244dc3d4f149ecdf7d748811086_26">'Cash Flow'!#REF!</definedName>
    <definedName name="_vena_CashFlowS2_CashFlowB5_C_FV_e1c3a244dc3d4f149ecdf7d748811086_27">'Cash Flow'!#REF!</definedName>
    <definedName name="_vena_CashFlowS2_CashFlowB5_C_FV_e1c3a244dc3d4f149ecdf7d748811086_28">'Cash Flow'!#REF!</definedName>
    <definedName name="_vena_CashFlowS2_CashFlowB5_C_FV_e1c3a244dc3d4f149ecdf7d748811086_29">'Cash Flow'!#REF!</definedName>
    <definedName name="_vena_CashFlowS2_CashFlowB5_C_FV_e1c3a244dc3d4f149ecdf7d748811086_3">'Cash Flow'!#REF!</definedName>
    <definedName name="_vena_CashFlowS2_CashFlowB5_C_FV_e1c3a244dc3d4f149ecdf7d748811086_30">'Cash Flow'!#REF!</definedName>
    <definedName name="_vena_CashFlowS2_CashFlowB5_C_FV_e1c3a244dc3d4f149ecdf7d748811086_31">'Cash Flow'!#REF!</definedName>
    <definedName name="_vena_CashFlowS2_CashFlowB5_C_FV_e1c3a244dc3d4f149ecdf7d748811086_32">'Cash Flow'!#REF!</definedName>
    <definedName name="_vena_CashFlowS2_CashFlowB5_C_FV_e1c3a244dc3d4f149ecdf7d748811086_33">'Cash Flow'!#REF!</definedName>
    <definedName name="_vena_CashFlowS2_CashFlowB5_C_FV_e1c3a244dc3d4f149ecdf7d748811086_34">'Cash Flow'!#REF!</definedName>
    <definedName name="_vena_CashFlowS2_CashFlowB5_C_FV_e1c3a244dc3d4f149ecdf7d748811086_35">'Cash Flow'!#REF!</definedName>
    <definedName name="_vena_CashFlowS2_CashFlowB5_C_FV_e1c3a244dc3d4f149ecdf7d748811086_36">'Cash Flow'!#REF!</definedName>
    <definedName name="_vena_CashFlowS2_CashFlowB5_C_FV_e1c3a244dc3d4f149ecdf7d748811086_37">'Cash Flow'!#REF!</definedName>
    <definedName name="_vena_CashFlowS2_CashFlowB5_C_FV_e1c3a244dc3d4f149ecdf7d748811086_38">'Cash Flow'!#REF!</definedName>
    <definedName name="_vena_CashFlowS2_CashFlowB5_C_FV_e1c3a244dc3d4f149ecdf7d748811086_39">'Cash Flow'!#REF!</definedName>
    <definedName name="_vena_CashFlowS2_CashFlowB5_C_FV_e1c3a244dc3d4f149ecdf7d748811086_4">'Cash Flow'!#REF!</definedName>
    <definedName name="_vena_CashFlowS2_CashFlowB5_C_FV_e1c3a244dc3d4f149ecdf7d748811086_40">'Cash Flow'!#REF!</definedName>
    <definedName name="_vena_CashFlowS2_CashFlowB5_C_FV_e1c3a244dc3d4f149ecdf7d748811086_41">'Cash Flow'!#REF!</definedName>
    <definedName name="_vena_CashFlowS2_CashFlowB5_C_FV_e1c3a244dc3d4f149ecdf7d748811086_42">'Cash Flow'!#REF!</definedName>
    <definedName name="_vena_CashFlowS2_CashFlowB5_C_FV_e1c3a244dc3d4f149ecdf7d748811086_43">'Cash Flow'!#REF!</definedName>
    <definedName name="_vena_CashFlowS2_CashFlowB5_C_FV_e1c3a244dc3d4f149ecdf7d748811086_44">'Cash Flow'!#REF!</definedName>
    <definedName name="_vena_CashFlowS2_CashFlowB5_C_FV_e1c3a244dc3d4f149ecdf7d748811086_45">'Cash Flow'!#REF!</definedName>
    <definedName name="_vena_CashFlowS2_CashFlowB5_C_FV_e1c3a244dc3d4f149ecdf7d748811086_46">'Cash Flow'!#REF!</definedName>
    <definedName name="_vena_CashFlowS2_CashFlowB5_C_FV_e1c3a244dc3d4f149ecdf7d748811086_47">'Cash Flow'!#REF!</definedName>
    <definedName name="_vena_CashFlowS2_CashFlowB5_C_FV_e1c3a244dc3d4f149ecdf7d748811086_48">'Cash Flow'!#REF!</definedName>
    <definedName name="_vena_CashFlowS2_CashFlowB5_C_FV_e1c3a244dc3d4f149ecdf7d748811086_49">'Cash Flow'!#REF!</definedName>
    <definedName name="_vena_CashFlowS2_CashFlowB5_C_FV_e1c3a244dc3d4f149ecdf7d748811086_5">'Cash Flow'!#REF!</definedName>
    <definedName name="_vena_CashFlowS2_CashFlowB5_C_FV_e1c3a244dc3d4f149ecdf7d748811086_50">'Cash Flow'!#REF!</definedName>
    <definedName name="_vena_CashFlowS2_CashFlowB5_C_FV_e1c3a244dc3d4f149ecdf7d748811086_51">'Cash Flow'!#REF!</definedName>
    <definedName name="_vena_CashFlowS2_CashFlowB5_C_FV_e1c3a244dc3d4f149ecdf7d748811086_52">'Cash Flow'!#REF!</definedName>
    <definedName name="_vena_CashFlowS2_CashFlowB5_C_FV_e1c3a244dc3d4f149ecdf7d748811086_53">'Cash Flow'!#REF!</definedName>
    <definedName name="_vena_CashFlowS2_CashFlowB5_C_FV_e1c3a244dc3d4f149ecdf7d748811086_54">'Cash Flow'!#REF!</definedName>
    <definedName name="_vena_CashFlowS2_CashFlowB5_C_FV_e1c3a244dc3d4f149ecdf7d748811086_55">'Cash Flow'!#REF!</definedName>
    <definedName name="_vena_CashFlowS2_CashFlowB5_C_FV_e1c3a244dc3d4f149ecdf7d748811086_56">'Cash Flow'!#REF!</definedName>
    <definedName name="_vena_CashFlowS2_CashFlowB5_C_FV_e1c3a244dc3d4f149ecdf7d748811086_57">'Cash Flow'!#REF!</definedName>
    <definedName name="_vena_CashFlowS2_CashFlowB5_C_FV_e1c3a244dc3d4f149ecdf7d748811086_58">'Cash Flow'!#REF!</definedName>
    <definedName name="_vena_CashFlowS2_CashFlowB5_C_FV_e1c3a244dc3d4f149ecdf7d748811086_59">'Cash Flow'!#REF!</definedName>
    <definedName name="_vena_CashFlowS2_CashFlowB5_C_FV_e1c3a244dc3d4f149ecdf7d748811086_6">'Cash Flow'!#REF!</definedName>
    <definedName name="_vena_CashFlowS2_CashFlowB5_C_FV_e1c3a244dc3d4f149ecdf7d748811086_60">'Cash Flow'!#REF!</definedName>
    <definedName name="_vena_CashFlowS2_CashFlowB5_C_FV_e1c3a244dc3d4f149ecdf7d748811086_61">'Cash Flow'!#REF!</definedName>
    <definedName name="_vena_CashFlowS2_CashFlowB5_C_FV_e1c3a244dc3d4f149ecdf7d748811086_62">'Cash Flow'!#REF!</definedName>
    <definedName name="_vena_CashFlowS2_CashFlowB5_C_FV_e1c3a244dc3d4f149ecdf7d748811086_63">'Cash Flow'!#REF!</definedName>
    <definedName name="_vena_CashFlowS2_CashFlowB5_C_FV_e1c3a244dc3d4f149ecdf7d748811086_64">'Cash Flow'!#REF!</definedName>
    <definedName name="_vena_CashFlowS2_CashFlowB5_C_FV_e1c3a244dc3d4f149ecdf7d748811086_65">'Cash Flow'!#REF!</definedName>
    <definedName name="_vena_CashFlowS2_CashFlowB5_C_FV_e1c3a244dc3d4f149ecdf7d748811086_66">'Cash Flow'!#REF!</definedName>
    <definedName name="_vena_CashFlowS2_CashFlowB5_C_FV_e1c3a244dc3d4f149ecdf7d748811086_67">'Cash Flow'!#REF!</definedName>
    <definedName name="_vena_CashFlowS2_CashFlowB5_C_FV_e1c3a244dc3d4f149ecdf7d748811086_68">'Cash Flow'!#REF!</definedName>
    <definedName name="_vena_CashFlowS2_CashFlowB5_C_FV_e1c3a244dc3d4f149ecdf7d748811086_69">'Cash Flow'!#REF!</definedName>
    <definedName name="_vena_CashFlowS2_CashFlowB5_C_FV_e1c3a244dc3d4f149ecdf7d748811086_7">'Cash Flow'!#REF!</definedName>
    <definedName name="_vena_CashFlowS2_CashFlowB5_C_FV_e1c3a244dc3d4f149ecdf7d748811086_70">'Cash Flow'!#REF!</definedName>
    <definedName name="_vena_CashFlowS2_CashFlowB5_C_FV_e1c3a244dc3d4f149ecdf7d748811086_71">'Cash Flow'!#REF!</definedName>
    <definedName name="_vena_CashFlowS2_CashFlowB5_C_FV_e1c3a244dc3d4f149ecdf7d748811086_8">'Cash Flow'!#REF!</definedName>
    <definedName name="_vena_CashFlowS2_CashFlowB5_C_FV_e1c3a244dc3d4f149ecdf7d748811086_9">'Cash Flow'!#REF!</definedName>
    <definedName name="_vena_CashFlowS2_CashFlowB5_R_5_632005312174096384">'Cash Flow'!#REF!</definedName>
    <definedName name="_vena_CashFlowS2_P_6_632005313063288832" comment="*">'Cash Flow'!#REF!</definedName>
    <definedName name="_vena_CashFlowS2_P_7_632005313256226820" comment="*">'Cash Flow'!#REF!</definedName>
    <definedName name="_vena_CashFlowS2_P_FV_e3545e3dcc52420a84dcdae3a23a4597" comment="*">'Cash Flow'!#REF!</definedName>
    <definedName name="_vena_CashFlowS3_CashFlowB6_C_8_632005313608548359">'Cash Flow'!#REF!</definedName>
    <definedName name="_vena_CashFlowS3_CashFlowB6_C_FV_56493ffece784c5db4cd0fd3b40a250d">'Cash Flow'!#REF!</definedName>
    <definedName name="_vena_CashFlowS3_CashFlowB6_R_FV_42f34b52efc14701904e2bd69b949ebb">'Cash Flow'!#REF!</definedName>
    <definedName name="_vena_CashFlowS3_CashFlowB6_R_FV_42f34b52efc14701904e2bd69b949ebb_151">'Cash Flow'!#REF!</definedName>
    <definedName name="_vena_CashFlowS3_CashFlowB6_R_FV_42f34b52efc14701904e2bd69b949ebb_152">'Cash Flow'!#REF!</definedName>
    <definedName name="_vena_CashFlowS3_CashFlowB6_R_FV_42f34b52efc14701904e2bd69b949ebb_153">'Cash Flow'!#REF!</definedName>
    <definedName name="_vena_CashFlowS3_CashFlowB6_R_FV_42f34b52efc14701904e2bd69b949ebb_154">'Cash Flow'!#REF!</definedName>
    <definedName name="_vena_CashFlowS3_CashFlowB6_R_FV_42f34b52efc14701904e2bd69b949ebb_155">'Cash Flow'!#REF!</definedName>
    <definedName name="_vena_CashFlowS3_CashFlowB6_R_FV_42f34b52efc14701904e2bd69b949ebb_156">'Cash Flow'!#REF!</definedName>
    <definedName name="_vena_CashFlowS3_CashFlowB6_R_FV_42f34b52efc14701904e2bd69b949ebb_157">'Cash Flow'!#REF!</definedName>
    <definedName name="_vena_CashFlowS3_CashFlowB6_R_FV_42f34b52efc14701904e2bd69b949ebb_158">'Cash Flow'!#REF!</definedName>
    <definedName name="_vena_CashFlowS3_CashFlowB6_R_FV_42f34b52efc14701904e2bd69b949ebb_159">'Cash Flow'!#REF!</definedName>
    <definedName name="_vena_CashFlowS3_CashFlowB6_R_FV_42f34b52efc14701904e2bd69b949ebb_160">'Cash Flow'!#REF!</definedName>
    <definedName name="_vena_CashFlowS3_CashFlowB6_R_FV_42f34b52efc14701904e2bd69b949ebb_161">'Cash Flow'!#REF!</definedName>
    <definedName name="_vena_CashFlowS3_CashFlowB6_R_FV_42f34b52efc14701904e2bd69b949ebb_162">'Cash Flow'!#REF!</definedName>
    <definedName name="_vena_CashFlowS3_CashFlowB6_R_FV_42f34b52efc14701904e2bd69b949ebb_163">'Cash Flow'!#REF!</definedName>
    <definedName name="_vena_CashFlowS3_CashFlowB6_R_FV_42f34b52efc14701904e2bd69b949ebb_164">'Cash Flow'!#REF!</definedName>
    <definedName name="_vena_CashFlowS3_CashFlowB6_R_FV_42f34b52efc14701904e2bd69b949ebb_165">'Cash Flow'!#REF!</definedName>
    <definedName name="_vena_CashFlowS3_CashFlowB6_R_FV_42f34b52efc14701904e2bd69b949ebb_166">'Cash Flow'!#REF!</definedName>
    <definedName name="_vena_CashFlowS3_CashFlowB6_R_FV_42f34b52efc14701904e2bd69b949ebb_167">'Cash Flow'!#REF!</definedName>
    <definedName name="_vena_CashFlowS3_CashFlowB6_R_FV_42f34b52efc14701904e2bd69b949ebb_168">'Cash Flow'!#REF!</definedName>
    <definedName name="_vena_CashFlowS3_CashFlowB6_R_FV_42f34b52efc14701904e2bd69b949ebb_169">'Cash Flow'!#REF!</definedName>
    <definedName name="_vena_CashFlowS3_CashFlowB6_R_FV_42f34b52efc14701904e2bd69b949ebb_170">'Cash Flow'!#REF!</definedName>
    <definedName name="_vena_CashFlowS3_CashFlowB6_R_FV_42f34b52efc14701904e2bd69b949ebb_171">'Cash Flow'!#REF!</definedName>
    <definedName name="_vena_CashFlowS3_CashFlowB6_R_FV_42f34b52efc14701904e2bd69b949ebb_172">'Cash Flow'!#REF!</definedName>
    <definedName name="_vena_CashFlowS3_CashFlowB6_R_FV_42f34b52efc14701904e2bd69b949ebb_173">'Cash Flow'!#REF!</definedName>
    <definedName name="_vena_CashFlowS3_CashFlowB6_R_FV_42f34b52efc14701904e2bd69b949ebb_174">'Cash Flow'!#REF!</definedName>
    <definedName name="_vena_CashFlowS3_CashFlowB6_R_FV_42f34b52efc14701904e2bd69b949ebb_175">'Cash Flow'!#REF!</definedName>
    <definedName name="_vena_CashFlowS3_CashFlowB6_R_FV_42f34b52efc14701904e2bd69b949ebb_176">'Cash Flow'!#REF!</definedName>
    <definedName name="_vena_CashFlowS3_CashFlowB6_R_FV_42f34b52efc14701904e2bd69b949ebb_177">'Cash Flow'!#REF!</definedName>
    <definedName name="_vena_CashFlowS3_CashFlowB6_R_FV_42f34b52efc14701904e2bd69b949ebb_178">'Cash Flow'!#REF!</definedName>
    <definedName name="_vena_CashFlowS3_CashFlowB6_R_FV_42f34b52efc14701904e2bd69b949ebb_179">'Cash Flow'!#REF!</definedName>
    <definedName name="_vena_CashFlowS3_CashFlowB6_R_FV_42f34b52efc14701904e2bd69b949ebb_180">'Cash Flow'!#REF!</definedName>
    <definedName name="_vena_CashFlowS3_CashFlowB6_R_FV_42f34b52efc14701904e2bd69b949ebb_181">'Cash Flow'!#REF!</definedName>
    <definedName name="_vena_CashFlowS3_CashFlowB6_R_FV_42f34b52efc14701904e2bd69b949ebb_182">'Cash Flow'!#REF!</definedName>
    <definedName name="_vena_CashFlowS3_CashFlowB6_R_FV_42f34b52efc14701904e2bd69b949ebb_183">'Cash Flow'!#REF!</definedName>
    <definedName name="_vena_CashFlowS3_CashFlowB6_R_FV_42f34b52efc14701904e2bd69b949ebb_184">'Cash Flow'!#REF!</definedName>
    <definedName name="_vena_CashFlowS3_CashFlowB6_R_FV_42f34b52efc14701904e2bd69b949ebb_185">'Cash Flow'!#REF!</definedName>
    <definedName name="_vena_CashFlowS3_CashFlowB6_R_FV_42f34b52efc14701904e2bd69b949ebb_186">'Cash Flow'!#REF!</definedName>
    <definedName name="_vena_CashFlowS3_CashFlowB6_R_FV_42f34b52efc14701904e2bd69b949ebb_187">'Cash Flow'!#REF!</definedName>
    <definedName name="_vena_CashFlowS3_CashFlowB6_R_FV_42f34b52efc14701904e2bd69b949ebb_188">'Cash Flow'!#REF!</definedName>
    <definedName name="_vena_CashFlowS3_CashFlowB6_R_FV_42f34b52efc14701904e2bd69b949ebb_189">'Cash Flow'!#REF!</definedName>
    <definedName name="_vena_CashFlowS3_CashFlowB6_R_FV_42f34b52efc14701904e2bd69b949ebb_190">'Cash Flow'!#REF!</definedName>
    <definedName name="_vena_CashFlowS3_CashFlowB6_R_FV_42f34b52efc14701904e2bd69b949ebb_191">'Cash Flow'!#REF!</definedName>
    <definedName name="_vena_CashFlowS3_CashFlowB6_R_FV_42f34b52efc14701904e2bd69b949ebb_192">'Cash Flow'!#REF!</definedName>
    <definedName name="_vena_CashFlowS3_CashFlowB6_R_FV_42f34b52efc14701904e2bd69b949ebb_193">'Cash Flow'!#REF!</definedName>
    <definedName name="_vena_CashFlowS3_CashFlowB6_R_FV_42f34b52efc14701904e2bd69b949ebb_194">'Cash Flow'!#REF!</definedName>
    <definedName name="_vena_CashFlowS3_CashFlowB6_R_FV_42f34b52efc14701904e2bd69b949ebb_195">'Cash Flow'!#REF!</definedName>
    <definedName name="_vena_CashFlowS3_CashFlowB6_R_FV_42f34b52efc14701904e2bd69b949ebb_196">'Cash Flow'!#REF!</definedName>
    <definedName name="_vena_CashFlowS3_CashFlowB6_R_FV_42f34b52efc14701904e2bd69b949ebb_197">'Cash Flow'!#REF!</definedName>
    <definedName name="_vena_CashFlowS3_CashFlowB6_R_FV_42f34b52efc14701904e2bd69b949ebb_198">'Cash Flow'!#REF!</definedName>
    <definedName name="_vena_CashFlowS3_CashFlowB6_R_FV_42f34b52efc14701904e2bd69b949ebb_199">'Cash Flow'!#REF!</definedName>
    <definedName name="_vena_CashFlowS3_CashFlowB6_R_FV_42f34b52efc14701904e2bd69b949ebb_200">'Cash Flow'!#REF!</definedName>
    <definedName name="_vena_CashFlowS3_CashFlowB6_R_FV_42f34b52efc14701904e2bd69b949ebb_201">'Cash Flow'!#REF!</definedName>
    <definedName name="_vena_CashFlowS3_CashFlowB6_R_FV_42f34b52efc14701904e2bd69b949ebb_202">'Cash Flow'!#REF!</definedName>
    <definedName name="_vena_CashFlowS3_CashFlowB6_R_FV_42f34b52efc14701904e2bd69b949ebb_203">'Cash Flow'!#REF!</definedName>
    <definedName name="_vena_CashFlowS3_CashFlowB6_R_FV_42f34b52efc14701904e2bd69b949ebb_204">'Cash Flow'!#REF!</definedName>
    <definedName name="_vena_CashFlowS3_CashFlowB6_R_FV_42f34b52efc14701904e2bd69b949ebb_205">'Cash Flow'!#REF!</definedName>
    <definedName name="_vena_CashFlowS3_CashFlowB6_R_FV_42f34b52efc14701904e2bd69b949ebb_206">'Cash Flow'!#REF!</definedName>
    <definedName name="_vena_CashFlowS3_CashFlowB6_R_FV_42f34b52efc14701904e2bd69b949ebb_207">'Cash Flow'!#REF!</definedName>
    <definedName name="_vena_CashFlowS3_CashFlowB6_R_FV_42f34b52efc14701904e2bd69b949ebb_208">'Cash Flow'!#REF!</definedName>
    <definedName name="_vena_CashFlowS3_CashFlowB6_R_FV_42f34b52efc14701904e2bd69b949ebb_209">'Cash Flow'!#REF!</definedName>
    <definedName name="_vena_CashFlowS3_CashFlowB6_R_FV_42f34b52efc14701904e2bd69b949ebb_210">'Cash Flow'!#REF!</definedName>
    <definedName name="_vena_CashFlowS3_CashFlowB6_R_FV_42f34b52efc14701904e2bd69b949ebb_211">'Cash Flow'!#REF!</definedName>
    <definedName name="_vena_CashFlowS3_CashFlowB6_R_FV_42f34b52efc14701904e2bd69b949ebb_212">'Cash Flow'!#REF!</definedName>
    <definedName name="_vena_CashFlowS3_CashFlowB6_R_FV_42f34b52efc14701904e2bd69b949ebb_213">'Cash Flow'!#REF!</definedName>
    <definedName name="_vena_CashFlowS3_CashFlowB6_R_FV_42f34b52efc14701904e2bd69b949ebb_214">'Cash Flow'!#REF!</definedName>
    <definedName name="_vena_CashFlowS3_CashFlowB6_R_FV_42f34b52efc14701904e2bd69b949ebb_215">'Cash Flow'!#REF!</definedName>
    <definedName name="_vena_CashFlowS3_CashFlowB6_R_FV_42f34b52efc14701904e2bd69b949ebb_216">'Cash Flow'!#REF!</definedName>
    <definedName name="_vena_CashFlowS3_CashFlowB6_R_FV_42f34b52efc14701904e2bd69b949ebb_217">'Cash Flow'!#REF!</definedName>
    <definedName name="_vena_CashFlowS3_CashFlowB6_R_FV_42f34b52efc14701904e2bd69b949ebb_218">'Cash Flow'!#REF!</definedName>
    <definedName name="_vena_CashFlowS3_CashFlowB6_R_FV_42f34b52efc14701904e2bd69b949ebb_219">'Cash Flow'!#REF!</definedName>
    <definedName name="_vena_CashFlowS3_CashFlowB6_R_FV_42f34b52efc14701904e2bd69b949ebb_220">'Cash Flow'!#REF!</definedName>
    <definedName name="_vena_CashFlowS3_CashFlowB6_R_FV_42f34b52efc14701904e2bd69b949ebb_221">'Cash Flow'!#REF!</definedName>
    <definedName name="_vena_CashFlowS3_CashFlowB6_R_FV_42f34b52efc14701904e2bd69b949ebb_222">'Cash Flow'!#REF!</definedName>
    <definedName name="_vena_CashFlowS3_CashFlowB6_R_FV_42f34b52efc14701904e2bd69b949ebb_223">'Cash Flow'!#REF!</definedName>
    <definedName name="_vena_CashFlowS3_CashFlowB6_R_FV_42f34b52efc14701904e2bd69b949ebb_224">'Cash Flow'!#REF!</definedName>
    <definedName name="_vena_CashFlowS3_CashFlowB6_R_FV_42f34b52efc14701904e2bd69b949ebb_225">'Cash Flow'!#REF!</definedName>
    <definedName name="_vena_CashFlowS3_CashFlowB6_R_FV_42f34b52efc14701904e2bd69b949ebb_226">'Cash Flow'!#REF!</definedName>
    <definedName name="_vena_CashFlowS3_CashFlowB6_R_FV_42f34b52efc14701904e2bd69b949ebb_227">'Cash Flow'!#REF!</definedName>
    <definedName name="_vena_CashFlowS3_CashFlowB6_R_FV_42f34b52efc14701904e2bd69b949ebb_228">'Cash Flow'!#REF!</definedName>
    <definedName name="_vena_CashFlowS3_CashFlowB6_R_FV_42f34b52efc14701904e2bd69b949ebb_229">'Cash Flow'!#REF!</definedName>
    <definedName name="_vena_CashFlowS3_CashFlowB6_R_FV_42f34b52efc14701904e2bd69b949ebb_230">'Cash Flow'!#REF!</definedName>
    <definedName name="_vena_CashFlowS3_CashFlowB6_R_FV_42f34b52efc14701904e2bd69b949ebb_231">'Cash Flow'!#REF!</definedName>
    <definedName name="_vena_CashFlowS3_CashFlowB6_R_FV_42f34b52efc14701904e2bd69b949ebb_232">'Cash Flow'!#REF!</definedName>
    <definedName name="_vena_CashFlowS3_CashFlowB6_R_FV_42f34b52efc14701904e2bd69b949ebb_233">'Cash Flow'!#REF!</definedName>
    <definedName name="_vena_CashFlowS3_CashFlowB6_R_FV_42f34b52efc14701904e2bd69b949ebb_234">'Cash Flow'!#REF!</definedName>
    <definedName name="_vena_CashFlowS3_CashFlowB6_R_FV_42f34b52efc14701904e2bd69b949ebb_235">'Cash Flow'!#REF!</definedName>
    <definedName name="_vena_CashFlowS3_CashFlowB6_R_FV_42f34b52efc14701904e2bd69b949ebb_236">'Cash Flow'!#REF!</definedName>
    <definedName name="_vena_CashFlowS3_CashFlowB6_R_FV_42f34b52efc14701904e2bd69b949ebb_237">'Cash Flow'!#REF!</definedName>
    <definedName name="_vena_CashFlowS3_CashFlowB6_R_FV_42f34b52efc14701904e2bd69b949ebb_238">'Cash Flow'!#REF!</definedName>
    <definedName name="_vena_CashFlowS3_CashFlowB6_R_FV_42f34b52efc14701904e2bd69b949ebb_239">'Cash Flow'!#REF!</definedName>
    <definedName name="_vena_CashFlowS3_CashFlowB6_R_FV_42f34b52efc14701904e2bd69b949ebb_240">'Cash Flow'!#REF!</definedName>
    <definedName name="_vena_CashFlowS3_CashFlowB6_R_FV_42f34b52efc14701904e2bd69b949ebb_241">'Cash Flow'!#REF!</definedName>
    <definedName name="_vena_CashFlowS3_CashFlowB6_R_FV_42f34b52efc14701904e2bd69b949ebb_242">'Cash Flow'!#REF!</definedName>
    <definedName name="_vena_CashFlowS3_CashFlowB6_R_FV_42f34b52efc14701904e2bd69b949ebb_243">'Cash Flow'!#REF!</definedName>
    <definedName name="_vena_CashFlowS3_CashFlowB6_R_FV_42f34b52efc14701904e2bd69b949ebb_244">'Cash Flow'!#REF!</definedName>
    <definedName name="_vena_CashFlowS3_CashFlowB6_R_FV_42f34b52efc14701904e2bd69b949ebb_245">'Cash Flow'!#REF!</definedName>
    <definedName name="_vena_CashFlowS3_CashFlowB6_R_FV_42f34b52efc14701904e2bd69b949ebb_246">'Cash Flow'!#REF!</definedName>
    <definedName name="_vena_CashFlowS3_CashFlowB6_R_FV_42f34b52efc14701904e2bd69b949ebb_247">'Cash Flow'!#REF!</definedName>
    <definedName name="_vena_CashFlowS3_CashFlowB6_R_FV_42f34b52efc14701904e2bd69b949ebb_248">'Cash Flow'!#REF!</definedName>
    <definedName name="_vena_CashFlowS3_CashFlowB6_R_FV_42f34b52efc14701904e2bd69b949ebb_249">'Cash Flow'!#REF!</definedName>
    <definedName name="_vena_CashFlowS3_CashFlowB6_R_FV_42f34b52efc14701904e2bd69b949ebb_250">'Cash Flow'!#REF!</definedName>
    <definedName name="_vena_CashFlowS3_CashFlowB6_R_FV_42f34b52efc14701904e2bd69b949ebb_251">'Cash Flow'!#REF!</definedName>
    <definedName name="_vena_CashFlowS3_CashFlowB6_R_FV_42f34b52efc14701904e2bd69b949ebb_252">'Cash Flow'!#REF!</definedName>
    <definedName name="_vena_CashFlowS3_CashFlowB6_R_FV_42f34b52efc14701904e2bd69b949ebb_253">'Cash Flow'!#REF!</definedName>
    <definedName name="_vena_CashFlowS3_CashFlowB6_R_FV_42f34b52efc14701904e2bd69b949ebb_254">'Cash Flow'!#REF!</definedName>
    <definedName name="_vena_CashFlowS3_CashFlowB6_R_FV_42f34b52efc14701904e2bd69b949ebb_255">'Cash Flow'!#REF!</definedName>
    <definedName name="_vena_CashFlowS3_CashFlowB6_R_FV_42f34b52efc14701904e2bd69b949ebb_256">'Cash Flow'!#REF!</definedName>
    <definedName name="_vena_CashFlowS3_CashFlowB6_R_FV_42f34b52efc14701904e2bd69b949ebb_257">'Cash Flow'!#REF!</definedName>
    <definedName name="_vena_CashFlowS3_CashFlowB6_R_FV_42f34b52efc14701904e2bd69b949ebb_258">'Cash Flow'!#REF!</definedName>
    <definedName name="_vena_CashFlowS3_CashFlowB6_R_FV_42f34b52efc14701904e2bd69b949ebb_259">'Cash Flow'!#REF!</definedName>
    <definedName name="_vena_CashFlowS3_CashFlowB6_R_FV_42f34b52efc14701904e2bd69b949ebb_260">'Cash Flow'!#REF!</definedName>
    <definedName name="_vena_CashFlowS3_CashFlowB6_R_FV_42f34b52efc14701904e2bd69b949ebb_261">'Cash Flow'!#REF!</definedName>
    <definedName name="_vena_CashFlowS3_CashFlowB6_R_FV_42f34b52efc14701904e2bd69b949ebb_262">'Cash Flow'!#REF!</definedName>
    <definedName name="_vena_CashFlowS3_CashFlowB6_R_FV_42f34b52efc14701904e2bd69b949ebb_263">'Cash Flow'!#REF!</definedName>
    <definedName name="_vena_CashFlowS3_CashFlowB6_R_FV_42f34b52efc14701904e2bd69b949ebb_264">'Cash Flow'!#REF!</definedName>
    <definedName name="_vena_CashFlowS3_CashFlowB6_R_FV_42f34b52efc14701904e2bd69b949ebb_265">'Cash Flow'!#REF!</definedName>
    <definedName name="_vena_CashFlowS3_CashFlowB6_R_FV_42f34b52efc14701904e2bd69b949ebb_266">'Cash Flow'!#REF!</definedName>
    <definedName name="_vena_CashFlowS3_CashFlowB6_R_FV_42f34b52efc14701904e2bd69b949ebb_267">'Cash Flow'!#REF!</definedName>
    <definedName name="_vena_CashFlowS3_CashFlowB6_R_FV_42f34b52efc14701904e2bd69b949ebb_268">'Cash Flow'!#REF!</definedName>
    <definedName name="_vena_CashFlowS3_CashFlowB6_R_FV_42f34b52efc14701904e2bd69b949ebb_269">'Cash Flow'!#REF!</definedName>
    <definedName name="_vena_CashFlowS3_CashFlowB6_R_FV_42f34b52efc14701904e2bd69b949ebb_270">'Cash Flow'!#REF!</definedName>
    <definedName name="_vena_CashFlowS3_CashFlowB6_R_FV_42f34b52efc14701904e2bd69b949ebb_271">'Cash Flow'!#REF!</definedName>
    <definedName name="_vena_CashFlowS3_CashFlowB6_R_FV_42f34b52efc14701904e2bd69b949ebb_272">'Cash Flow'!#REF!</definedName>
    <definedName name="_vena_CashFlowS3_CashFlowB6_R_FV_42f34b52efc14701904e2bd69b949ebb_273">'Cash Flow'!#REF!</definedName>
    <definedName name="_vena_CashFlowS3_CashFlowB6_R_FV_42f34b52efc14701904e2bd69b949ebb_274">'Cash Flow'!#REF!</definedName>
    <definedName name="_vena_CashFlowS3_CashFlowB6_R_FV_42f34b52efc14701904e2bd69b949ebb_275">'Cash Flow'!#REF!</definedName>
    <definedName name="_vena_CashFlowS3_CashFlowB6_R_FV_42f34b52efc14701904e2bd69b949ebb_276">'Cash Flow'!#REF!</definedName>
    <definedName name="_vena_CashFlowS3_CashFlowB6_R_FV_42f34b52efc14701904e2bd69b949ebb_277">'Cash Flow'!#REF!</definedName>
    <definedName name="_vena_CashFlowS3_CashFlowB6_R_FV_42f34b52efc14701904e2bd69b949ebb_278">'Cash Flow'!#REF!</definedName>
    <definedName name="_vena_CashFlowS3_CashFlowB6_R_FV_42f34b52efc14701904e2bd69b949ebb_279">'Cash Flow'!#REF!</definedName>
    <definedName name="_vena_CashFlowS3_CashFlowB6_R_FV_42f34b52efc14701904e2bd69b949ebb_280">'Cash Flow'!#REF!</definedName>
    <definedName name="_vena_CashFlowS3_CashFlowB6_R_FV_42f34b52efc14701904e2bd69b949ebb_281">'Cash Flow'!#REF!</definedName>
    <definedName name="_vena_CashFlowS3_CashFlowB6_R_FV_42f34b52efc14701904e2bd69b949ebb_282">'Cash Flow'!#REF!</definedName>
    <definedName name="_vena_CashFlowS3_CashFlowB6_R_FV_42f34b52efc14701904e2bd69b949ebb_283">'Cash Flow'!#REF!</definedName>
    <definedName name="_vena_CashFlowS3_CashFlowB6_R_FV_42f34b52efc14701904e2bd69b949ebb_284">'Cash Flow'!#REF!</definedName>
    <definedName name="_vena_CashFlowS3_CashFlowB6_R_FV_42f34b52efc14701904e2bd69b949ebb_285">'Cash Flow'!#REF!</definedName>
    <definedName name="_vena_CashFlowS3_CashFlowB6_R_FV_42f34b52efc14701904e2bd69b949ebb_286">'Cash Flow'!#REF!</definedName>
    <definedName name="_vena_CashFlowS3_CashFlowB6_R_FV_42f34b52efc14701904e2bd69b949ebb_287">'Cash Flow'!#REF!</definedName>
    <definedName name="_vena_CashFlowS3_CashFlowB6_R_FV_42f34b52efc14701904e2bd69b949ebb_288">'Cash Flow'!#REF!</definedName>
    <definedName name="_vena_CashFlowS3_CashFlowB6_R_FV_42f34b52efc14701904e2bd69b949ebb_289">'Cash Flow'!#REF!</definedName>
    <definedName name="_vena_CashFlowS3_CashFlowB6_R_FV_42f34b52efc14701904e2bd69b949ebb_290">'Cash Flow'!#REF!</definedName>
    <definedName name="_vena_CashFlowS3_CashFlowB6_R_FV_42f34b52efc14701904e2bd69b949ebb_291">'Cash Flow'!#REF!</definedName>
    <definedName name="_vena_CashFlowS3_CashFlowB6_R_FV_42f34b52efc14701904e2bd69b949ebb_292">'Cash Flow'!#REF!</definedName>
    <definedName name="_vena_CashFlowS3_CashFlowB6_R_FV_42f34b52efc14701904e2bd69b949ebb_293">'Cash Flow'!#REF!</definedName>
    <definedName name="_vena_CashFlowS3_CashFlowB6_R_FV_42f34b52efc14701904e2bd69b949ebb_294">'Cash Flow'!#REF!</definedName>
    <definedName name="_vena_CashFlowS3_CashFlowB6_R_FV_42f34b52efc14701904e2bd69b949ebb_295">'Cash Flow'!#REF!</definedName>
    <definedName name="_vena_CashFlowS3_CashFlowB6_R_FV_42f34b52efc14701904e2bd69b949ebb_296">'Cash Flow'!#REF!</definedName>
    <definedName name="_vena_CashFlowS3_CashFlowB6_R_FV_42f34b52efc14701904e2bd69b949ebb_297">'Cash Flow'!#REF!</definedName>
    <definedName name="_vena_CashFlowS3_CashFlowB6_R_FV_42f34b52efc14701904e2bd69b949ebb_298">'Cash Flow'!#REF!</definedName>
    <definedName name="_vena_CashFlowS3_CashFlowB6_R_FV_42f34b52efc14701904e2bd69b949ebb_299">'Cash Flow'!#REF!</definedName>
    <definedName name="_vena_CashFlowS3_CashFlowB6_R_FV_42f34b52efc14701904e2bd69b949ebb_300">'Cash Flow'!#REF!</definedName>
    <definedName name="_vena_CashFlowS3_CashFlowB6_R_FV_42f34b52efc14701904e2bd69b949ebb_301">'Cash Flow'!#REF!</definedName>
    <definedName name="_vena_CashFlowS3_CashFlowB6_R_FV_42f34b52efc14701904e2bd69b949ebb_302">'Cash Flow'!#REF!</definedName>
    <definedName name="_vena_CashFlowS3_CashFlowB6_R_FV_42f34b52efc14701904e2bd69b949ebb_303">'Cash Flow'!#REF!</definedName>
    <definedName name="_vena_CashFlowS3_CashFlowB6_R_FV_42f34b52efc14701904e2bd69b949ebb_304">'Cash Flow'!#REF!</definedName>
    <definedName name="_vena_CashFlowS3_CashFlowB6_R_FV_42f34b52efc14701904e2bd69b949ebb_305">'Cash Flow'!#REF!</definedName>
    <definedName name="_vena_CashFlowS3_CashFlowB6_R_FV_42f34b52efc14701904e2bd69b949ebb_306">'Cash Flow'!#REF!</definedName>
    <definedName name="_vena_CashFlowS3_CashFlowB6_R_FV_42f34b52efc14701904e2bd69b949ebb_307">'Cash Flow'!#REF!</definedName>
    <definedName name="_vena_CashFlowS3_CashFlowB6_R_FV_42f34b52efc14701904e2bd69b949ebb_308">'Cash Flow'!#REF!</definedName>
    <definedName name="_vena_CashFlowS3_CashFlowB6_R_FV_42f34b52efc14701904e2bd69b949ebb_309">'Cash Flow'!#REF!</definedName>
    <definedName name="_vena_CashFlowS3_CashFlowB6_R_FV_42f34b52efc14701904e2bd69b949ebb_310">'Cash Flow'!#REF!</definedName>
    <definedName name="_vena_CashFlowS3_CashFlowB6_R_FV_42f34b52efc14701904e2bd69b949ebb_311">'Cash Flow'!#REF!</definedName>
    <definedName name="_vena_CashFlowS3_CashFlowB6_R_FV_42f34b52efc14701904e2bd69b949ebb_312">'Cash Flow'!#REF!</definedName>
    <definedName name="_vena_CashFlowS3_CashFlowB6_R_FV_42f34b52efc14701904e2bd69b949ebb_313">'Cash Flow'!#REF!</definedName>
    <definedName name="_vena_CashFlowS3_CashFlowB6_R_FV_42f34b52efc14701904e2bd69b949ebb_314">'Cash Flow'!#REF!</definedName>
    <definedName name="_vena_CashFlowS3_CashFlowB6_R_FV_42f34b52efc14701904e2bd69b949ebb_315">'Cash Flow'!#REF!</definedName>
    <definedName name="_vena_CashFlowS3_CashFlowB6_R_FV_42f34b52efc14701904e2bd69b949ebb_316">'Cash Flow'!#REF!</definedName>
    <definedName name="_vena_CashFlowS3_CashFlowB6_R_FV_42f34b52efc14701904e2bd69b949ebb_317">'Cash Flow'!#REF!</definedName>
    <definedName name="_vena_CashFlowS3_CashFlowB6_R_FV_42f34b52efc14701904e2bd69b949ebb_318">'Cash Flow'!#REF!</definedName>
    <definedName name="_vena_CashFlowS3_CashFlowB6_R_FV_42f34b52efc14701904e2bd69b949ebb_319">'Cash Flow'!#REF!</definedName>
    <definedName name="_vena_CashFlowS3_CashFlowB6_R_FV_42f34b52efc14701904e2bd69b949ebb_320">'Cash Flow'!#REF!</definedName>
    <definedName name="_vena_CashFlowS3_CashFlowB6_R_FV_42f34b52efc14701904e2bd69b949ebb_321">'Cash Flow'!#REF!</definedName>
    <definedName name="_vena_CashFlowS3_CashFlowB6_R_FV_42f34b52efc14701904e2bd69b949ebb_322">'Cash Flow'!#REF!</definedName>
    <definedName name="_vena_CashFlowS3_CashFlowB6_R_FV_42f34b52efc14701904e2bd69b949ebb_323">'Cash Flow'!#REF!</definedName>
    <definedName name="_vena_CashFlowS3_CashFlowB6_R_FV_42f34b52efc14701904e2bd69b949ebb_324">'Cash Flow'!#REF!</definedName>
    <definedName name="_vena_CashFlowS3_CashFlowB6_R_FV_42f34b52efc14701904e2bd69b949ebb_325">'Cash Flow'!#REF!</definedName>
    <definedName name="_vena_CashFlowS3_CashFlowB6_R_FV_42f34b52efc14701904e2bd69b949ebb_326">'Cash Flow'!#REF!</definedName>
    <definedName name="_vena_CashFlowS3_CashFlowB6_R_FV_42f34b52efc14701904e2bd69b949ebb_327">'Cash Flow'!#REF!</definedName>
    <definedName name="_vena_CashFlowS3_CashFlowB6_R_FV_42f34b52efc14701904e2bd69b949ebb_328">'Cash Flow'!#REF!</definedName>
    <definedName name="_vena_CashFlowS3_CashFlowB6_R_FV_42f34b52efc14701904e2bd69b949ebb_329">'Cash Flow'!#REF!</definedName>
    <definedName name="_vena_CashFlowS3_CashFlowB6_R_FV_42f34b52efc14701904e2bd69b949ebb_330">'Cash Flow'!#REF!</definedName>
    <definedName name="_vena_CashFlowS3_CashFlowB6_R_FV_42f34b52efc14701904e2bd69b949ebb_331">'Cash Flow'!#REF!</definedName>
    <definedName name="_vena_CashFlowS3_CashFlowB6_R_FV_42f34b52efc14701904e2bd69b949ebb_332">'Cash Flow'!#REF!</definedName>
    <definedName name="_vena_CashFlowS3_CashFlowB6_R_FV_42f34b52efc14701904e2bd69b949ebb_333">'Cash Flow'!#REF!</definedName>
    <definedName name="_vena_CashFlowS3_CashFlowB6_R_FV_42f34b52efc14701904e2bd69b949ebb_334">'Cash Flow'!#REF!</definedName>
    <definedName name="_vena_CashFlowS3_CashFlowB6_R_FV_42f34b52efc14701904e2bd69b949ebb_335">'Cash Flow'!#REF!</definedName>
    <definedName name="_vena_CashFlowS3_CashFlowB6_R_FV_42f34b52efc14701904e2bd69b949ebb_336">'Cash Flow'!#REF!</definedName>
    <definedName name="_vena_CashFlowS3_CashFlowB6_R_FV_42f34b52efc14701904e2bd69b949ebb_337">'Cash Flow'!#REF!</definedName>
    <definedName name="_vena_CashFlowS3_CashFlowB6_R_FV_42f34b52efc14701904e2bd69b949ebb_338">'Cash Flow'!#REF!</definedName>
    <definedName name="_vena_CashFlowS3_CashFlowB6_R_FV_42f34b52efc14701904e2bd69b949ebb_339">'Cash Flow'!#REF!</definedName>
    <definedName name="_vena_CashFlowS3_CashFlowB6_R_FV_42f34b52efc14701904e2bd69b949ebb_340">'Cash Flow'!#REF!</definedName>
    <definedName name="_vena_CashFlowS3_CashFlowB6_R_FV_42f34b52efc14701904e2bd69b949ebb_341">'Cash Flow'!#REF!</definedName>
    <definedName name="_vena_CashFlowS3_CashFlowB6_R_FV_42f34b52efc14701904e2bd69b949ebb_342">'Cash Flow'!#REF!</definedName>
    <definedName name="_vena_CashFlowS3_CashFlowB6_R_FV_42f34b52efc14701904e2bd69b949ebb_343">'Cash Flow'!#REF!</definedName>
    <definedName name="_vena_CashFlowS3_CashFlowB6_R_FV_42f34b52efc14701904e2bd69b949ebb_344">'Cash Flow'!#REF!</definedName>
    <definedName name="_vena_CashFlowS3_CashFlowB6_R_FV_42f34b52efc14701904e2bd69b949ebb_345">'Cash Flow'!#REF!</definedName>
    <definedName name="_vena_CashFlowS3_CashFlowB6_R_FV_42f34b52efc14701904e2bd69b949ebb_346">'Cash Flow'!#REF!</definedName>
    <definedName name="_vena_CashFlowS3_CashFlowB6_R_FV_42f34b52efc14701904e2bd69b949ebb_347">'Cash Flow'!#REF!</definedName>
    <definedName name="_vena_CashFlowS3_CashFlowB6_R_FV_42f34b52efc14701904e2bd69b949ebb_348">'Cash Flow'!#REF!</definedName>
    <definedName name="_vena_CashFlowS3_CashFlowB6_R_FV_42f34b52efc14701904e2bd69b949ebb_349">'Cash Flow'!#REF!</definedName>
    <definedName name="_vena_CashFlowS3_CashFlowB6_R_FV_42f34b52efc14701904e2bd69b949ebb_350">'Cash Flow'!#REF!</definedName>
    <definedName name="_vena_CashFlowS3_CashFlowB6_R_FV_42f34b52efc14701904e2bd69b949ebb_351">'Cash Flow'!#REF!</definedName>
    <definedName name="_vena_CashFlowS3_CashFlowB6_R_FV_42f34b52efc14701904e2bd69b949ebb_352">'Cash Flow'!#REF!</definedName>
    <definedName name="_vena_CashFlowS3_CashFlowB6_R_FV_42f34b52efc14701904e2bd69b949ebb_353">'Cash Flow'!#REF!</definedName>
    <definedName name="_vena_CashFlowS3_CashFlowB6_R_FV_42f34b52efc14701904e2bd69b949ebb_354">'Cash Flow'!#REF!</definedName>
    <definedName name="_vena_CashFlowS3_CashFlowB6_R_FV_42f34b52efc14701904e2bd69b949ebb_355">'Cash Flow'!#REF!</definedName>
    <definedName name="_vena_CashFlowS3_CashFlowB6_R_FV_42f34b52efc14701904e2bd69b949ebb_356">'Cash Flow'!#REF!</definedName>
    <definedName name="_vena_CashFlowS3_CashFlowB6_R_FV_42f34b52efc14701904e2bd69b949ebb_357">'Cash Flow'!#REF!</definedName>
    <definedName name="_vena_CashFlowS3_CashFlowB6_R_FV_42f34b52efc14701904e2bd69b949ebb_358">'Cash Flow'!#REF!</definedName>
    <definedName name="_vena_CashFlowS3_CashFlowB6_R_FV_42f34b52efc14701904e2bd69b949ebb_359">'Cash Flow'!#REF!</definedName>
    <definedName name="_vena_CashFlowS3_CashFlowB6_R_FV_42f34b52efc14701904e2bd69b949ebb_360">'Cash Flow'!#REF!</definedName>
    <definedName name="_vena_CashFlowS3_CashFlowB6_R_FV_42f34b52efc14701904e2bd69b949ebb_361">'Cash Flow'!#REF!</definedName>
    <definedName name="_vena_CashFlowS3_CashFlowB6_R_FV_42f34b52efc14701904e2bd69b949ebb_362">'Cash Flow'!#REF!</definedName>
    <definedName name="_vena_CashFlowS3_CashFlowB6_R_FV_42f34b52efc14701904e2bd69b949ebb_363">'Cash Flow'!#REF!</definedName>
    <definedName name="_vena_CashFlowS3_CashFlowB6_R_FV_42f34b52efc14701904e2bd69b949ebb_364">'Cash Flow'!#REF!</definedName>
    <definedName name="_vena_CashFlowS3_CashFlowB6_R_FV_42f34b52efc14701904e2bd69b949ebb_365">'Cash Flow'!#REF!</definedName>
    <definedName name="_vena_CashFlowS3_CashFlowB6_R_FV_42f34b52efc14701904e2bd69b949ebb_366">'Cash Flow'!#REF!</definedName>
    <definedName name="_vena_CashFlowS3_CashFlowB6_R_FV_42f34b52efc14701904e2bd69b949ebb_367">'Cash Flow'!#REF!</definedName>
    <definedName name="_vena_CashFlowS3_CashFlowB6_R_FV_42f34b52efc14701904e2bd69b949ebb_368">'Cash Flow'!#REF!</definedName>
    <definedName name="_vena_CashFlowS3_CashFlowB6_R_FV_42f34b52efc14701904e2bd69b949ebb_369">'Cash Flow'!#REF!</definedName>
    <definedName name="_vena_CashFlowS3_CashFlowB6_R_FV_42f34b52efc14701904e2bd69b949ebb_370">'Cash Flow'!#REF!</definedName>
    <definedName name="_vena_CashFlowS3_CashFlowB6_R_FV_42f34b52efc14701904e2bd69b949ebb_371">'Cash Flow'!#REF!</definedName>
    <definedName name="_vena_CashFlowS3_CashFlowB6_R_FV_42f34b52efc14701904e2bd69b949ebb_372">'Cash Flow'!#REF!</definedName>
    <definedName name="_vena_CashFlowS3_CashFlowB6_R_FV_42f34b52efc14701904e2bd69b949ebb_373">'Cash Flow'!#REF!</definedName>
    <definedName name="_vena_CashFlowS3_CashFlowB6_R_FV_42f34b52efc14701904e2bd69b949ebb_374">'Cash Flow'!#REF!</definedName>
    <definedName name="_vena_CashFlowS3_CashFlowB6_R_FV_42f34b52efc14701904e2bd69b949ebb_375">'Cash Flow'!#REF!</definedName>
    <definedName name="_vena_CashFlowS3_CashFlowB6_R_FV_42f34b52efc14701904e2bd69b949ebb_376">'Cash Flow'!#REF!</definedName>
    <definedName name="_vena_CashFlowS3_CashFlowB6_R_FV_42f34b52efc14701904e2bd69b949ebb_377">'Cash Flow'!#REF!</definedName>
    <definedName name="_vena_CashFlowS3_CashFlowB6_R_FV_42f34b52efc14701904e2bd69b949ebb_378">'Cash Flow'!#REF!</definedName>
    <definedName name="_vena_CashFlowS3_CashFlowB6_R_FV_42f34b52efc14701904e2bd69b949ebb_379">'Cash Flow'!#REF!</definedName>
    <definedName name="_vena_CashFlowS3_CashFlowB6_R_FV_42f34b52efc14701904e2bd69b949ebb_380">'Cash Flow'!#REF!</definedName>
    <definedName name="_vena_CashFlowS3_CashFlowB6_R_FV_42f34b52efc14701904e2bd69b949ebb_381">'Cash Flow'!#REF!</definedName>
    <definedName name="_vena_CashFlowS3_CashFlowB6_R_FV_42f34b52efc14701904e2bd69b949ebb_382">'Cash Flow'!#REF!</definedName>
    <definedName name="_vena_CashFlowS3_CashFlowB6_R_FV_42f34b52efc14701904e2bd69b949ebb_383">'Cash Flow'!#REF!</definedName>
    <definedName name="_vena_CashFlowS3_CashFlowB6_R_FV_42f34b52efc14701904e2bd69b949ebb_384">'Cash Flow'!#REF!</definedName>
    <definedName name="_vena_CashFlowS3_CashFlowB6_R_FV_42f34b52efc14701904e2bd69b949ebb_385">'Cash Flow'!#REF!</definedName>
    <definedName name="_vena_CashFlowS3_CashFlowB6_R_FV_42f34b52efc14701904e2bd69b949ebb_386">'Cash Flow'!#REF!</definedName>
    <definedName name="_vena_CashFlowS3_CashFlowB6_R_FV_42f34b52efc14701904e2bd69b949ebb_387">'Cash Flow'!#REF!</definedName>
    <definedName name="_vena_CashFlowS3_CashFlowB6_R_FV_42f34b52efc14701904e2bd69b949ebb_388">'Cash Flow'!#REF!</definedName>
    <definedName name="_vena_CashFlowS3_CashFlowB6_R_FV_42f34b52efc14701904e2bd69b949ebb_389">'Cash Flow'!#REF!</definedName>
    <definedName name="_vena_CashFlowS3_CashFlowB6_R_FV_42f34b52efc14701904e2bd69b949ebb_39">'Cash Flow'!#REF!</definedName>
    <definedName name="_vena_CashFlowS3_CashFlowB6_R_FV_42f34b52efc14701904e2bd69b949ebb_390">'Cash Flow'!#REF!</definedName>
    <definedName name="_vena_CashFlowS3_CashFlowB6_R_FV_42f34b52efc14701904e2bd69b949ebb_391">'Cash Flow'!#REF!</definedName>
    <definedName name="_vena_CashFlowS3_CashFlowB6_R_FV_42f34b52efc14701904e2bd69b949ebb_392">'Cash Flow'!#REF!</definedName>
    <definedName name="_vena_CashFlowS3_CashFlowB6_R_FV_42f34b52efc14701904e2bd69b949ebb_393">'Cash Flow'!#REF!</definedName>
    <definedName name="_vena_CashFlowS3_CashFlowB6_R_FV_42f34b52efc14701904e2bd69b949ebb_394">'Cash Flow'!#REF!</definedName>
    <definedName name="_vena_CashFlowS3_CashFlowB6_R_FV_42f34b52efc14701904e2bd69b949ebb_395">'Cash Flow'!#REF!</definedName>
    <definedName name="_vena_CashFlowS3_CashFlowB6_R_FV_42f34b52efc14701904e2bd69b949ebb_396">'Cash Flow'!#REF!</definedName>
    <definedName name="_vena_CashFlowS3_CashFlowB6_R_FV_42f34b52efc14701904e2bd69b949ebb_397">'Cash Flow'!#REF!</definedName>
    <definedName name="_vena_CashFlowS3_CashFlowB6_R_FV_42f34b52efc14701904e2bd69b949ebb_398">'Cash Flow'!#REF!</definedName>
    <definedName name="_vena_CashFlowS3_CashFlowB6_R_FV_42f34b52efc14701904e2bd69b949ebb_399">'Cash Flow'!#REF!</definedName>
    <definedName name="_vena_CashFlowS3_CashFlowB6_R_FV_42f34b52efc14701904e2bd69b949ebb_40">'Cash Flow'!#REF!</definedName>
    <definedName name="_vena_CashFlowS3_CashFlowB6_R_FV_42f34b52efc14701904e2bd69b949ebb_400">'Cash Flow'!#REF!</definedName>
    <definedName name="_vena_CashFlowS3_CashFlowB6_R_FV_42f34b52efc14701904e2bd69b949ebb_401">'Cash Flow'!#REF!</definedName>
    <definedName name="_vena_CashFlowS3_CashFlowB6_R_FV_42f34b52efc14701904e2bd69b949ebb_402">'Cash Flow'!#REF!</definedName>
    <definedName name="_vena_CashFlowS3_CashFlowB6_R_FV_42f34b52efc14701904e2bd69b949ebb_403">'Cash Flow'!#REF!</definedName>
    <definedName name="_vena_CashFlowS3_CashFlowB6_R_FV_42f34b52efc14701904e2bd69b949ebb_404">'Cash Flow'!#REF!</definedName>
    <definedName name="_vena_CashFlowS3_CashFlowB6_R_FV_42f34b52efc14701904e2bd69b949ebb_405">'Cash Flow'!#REF!</definedName>
    <definedName name="_vena_CashFlowS3_CashFlowB6_R_FV_42f34b52efc14701904e2bd69b949ebb_406">'Cash Flow'!#REF!</definedName>
    <definedName name="_vena_CashFlowS3_CashFlowB6_R_FV_42f34b52efc14701904e2bd69b949ebb_407">'Cash Flow'!#REF!</definedName>
    <definedName name="_vena_CashFlowS3_CashFlowB6_R_FV_42f34b52efc14701904e2bd69b949ebb_408">'Cash Flow'!#REF!</definedName>
    <definedName name="_vena_CashFlowS3_CashFlowB6_R_FV_42f34b52efc14701904e2bd69b949ebb_409">'Cash Flow'!#REF!</definedName>
    <definedName name="_vena_CashFlowS3_CashFlowB6_R_FV_42f34b52efc14701904e2bd69b949ebb_41">'Cash Flow'!#REF!</definedName>
    <definedName name="_vena_CashFlowS3_CashFlowB6_R_FV_42f34b52efc14701904e2bd69b949ebb_410">'Cash Flow'!#REF!</definedName>
    <definedName name="_vena_CashFlowS3_CashFlowB6_R_FV_42f34b52efc14701904e2bd69b949ebb_411">'Cash Flow'!#REF!</definedName>
    <definedName name="_vena_CashFlowS3_CashFlowB6_R_FV_42f34b52efc14701904e2bd69b949ebb_412">'Cash Flow'!#REF!</definedName>
    <definedName name="_vena_CashFlowS3_CashFlowB6_R_FV_42f34b52efc14701904e2bd69b949ebb_413">'Cash Flow'!#REF!</definedName>
    <definedName name="_vena_CashFlowS3_CashFlowB6_R_FV_42f34b52efc14701904e2bd69b949ebb_414">'Cash Flow'!#REF!</definedName>
    <definedName name="_vena_CashFlowS3_CashFlowB6_R_FV_42f34b52efc14701904e2bd69b949ebb_415">'Cash Flow'!#REF!</definedName>
    <definedName name="_vena_CashFlowS3_CashFlowB6_R_FV_42f34b52efc14701904e2bd69b949ebb_416">'Cash Flow'!#REF!</definedName>
    <definedName name="_vena_CashFlowS3_CashFlowB6_R_FV_42f34b52efc14701904e2bd69b949ebb_417">'Cash Flow'!#REF!</definedName>
    <definedName name="_vena_CashFlowS3_CashFlowB6_R_FV_42f34b52efc14701904e2bd69b949ebb_418">'Cash Flow'!#REF!</definedName>
    <definedName name="_vena_CashFlowS3_CashFlowB6_R_FV_42f34b52efc14701904e2bd69b949ebb_419">'Cash Flow'!#REF!</definedName>
    <definedName name="_vena_CashFlowS3_CashFlowB6_R_FV_42f34b52efc14701904e2bd69b949ebb_42">'Cash Flow'!#REF!</definedName>
    <definedName name="_vena_CashFlowS3_CashFlowB6_R_FV_42f34b52efc14701904e2bd69b949ebb_420">'Cash Flow'!#REF!</definedName>
    <definedName name="_vena_CashFlowS3_CashFlowB6_R_FV_42f34b52efc14701904e2bd69b949ebb_421">'Cash Flow'!#REF!</definedName>
    <definedName name="_vena_CashFlowS3_CashFlowB6_R_FV_42f34b52efc14701904e2bd69b949ebb_422">'Cash Flow'!#REF!</definedName>
    <definedName name="_vena_CashFlowS3_CashFlowB6_R_FV_42f34b52efc14701904e2bd69b949ebb_423">'Cash Flow'!#REF!</definedName>
    <definedName name="_vena_CashFlowS3_CashFlowB6_R_FV_42f34b52efc14701904e2bd69b949ebb_424">'Cash Flow'!#REF!</definedName>
    <definedName name="_vena_CashFlowS3_CashFlowB6_R_FV_42f34b52efc14701904e2bd69b949ebb_425">'Cash Flow'!#REF!</definedName>
    <definedName name="_vena_CashFlowS3_CashFlowB6_R_FV_42f34b52efc14701904e2bd69b949ebb_426">'Cash Flow'!#REF!</definedName>
    <definedName name="_vena_CashFlowS3_CashFlowB6_R_FV_42f34b52efc14701904e2bd69b949ebb_427">'Cash Flow'!#REF!</definedName>
    <definedName name="_vena_CashFlowS3_CashFlowB6_R_FV_42f34b52efc14701904e2bd69b949ebb_428">'Cash Flow'!#REF!</definedName>
    <definedName name="_vena_CashFlowS3_CashFlowB6_R_FV_42f34b52efc14701904e2bd69b949ebb_429">'Cash Flow'!#REF!</definedName>
    <definedName name="_vena_CashFlowS3_CashFlowB6_R_FV_42f34b52efc14701904e2bd69b949ebb_430">'Cash Flow'!#REF!</definedName>
    <definedName name="_vena_CashFlowS3_CashFlowB6_R_FV_42f34b52efc14701904e2bd69b949ebb_431">'Cash Flow'!#REF!</definedName>
    <definedName name="_vena_CashFlowS3_CashFlowB6_R_FV_42f34b52efc14701904e2bd69b949ebb_432">'Cash Flow'!#REF!</definedName>
    <definedName name="_vena_CashFlowS3_CashFlowB6_R_FV_42f34b52efc14701904e2bd69b949ebb_433">'Cash Flow'!#REF!</definedName>
    <definedName name="_vena_CashFlowS3_CashFlowB6_R_FV_42f34b52efc14701904e2bd69b949ebb_434">'Cash Flow'!#REF!</definedName>
    <definedName name="_vena_CashFlowS3_CashFlowB6_R_FV_42f34b52efc14701904e2bd69b949ebb_435">'Cash Flow'!#REF!</definedName>
    <definedName name="_vena_CashFlowS3_CashFlowB6_R_FV_42f34b52efc14701904e2bd69b949ebb_436">'Cash Flow'!#REF!</definedName>
    <definedName name="_vena_CashFlowS3_CashFlowB6_R_FV_42f34b52efc14701904e2bd69b949ebb_437">'Cash Flow'!#REF!</definedName>
    <definedName name="_vena_CashFlowS3_CashFlowB6_R_FV_42f34b52efc14701904e2bd69b949ebb_438">'Cash Flow'!#REF!</definedName>
    <definedName name="_vena_CashFlowS3_CashFlowB6_R_FV_42f34b52efc14701904e2bd69b949ebb_439">'Cash Flow'!#REF!</definedName>
    <definedName name="_vena_CashFlowS3_CashFlowB6_R_FV_42f34b52efc14701904e2bd69b949ebb_440">'Cash Flow'!#REF!</definedName>
    <definedName name="_vena_CashFlowS3_CashFlowB6_R_FV_42f34b52efc14701904e2bd69b949ebb_441">'Cash Flow'!#REF!</definedName>
    <definedName name="_vena_CashFlowS3_CashFlowB6_R_FV_42f34b52efc14701904e2bd69b949ebb_442">'Cash Flow'!#REF!</definedName>
    <definedName name="_vena_CashFlowS3_CashFlowB6_R_FV_42f34b52efc14701904e2bd69b949ebb_443">'Cash Flow'!#REF!</definedName>
    <definedName name="_vena_CashFlowS3_CashFlowB6_R_FV_42f34b52efc14701904e2bd69b949ebb_444">'Cash Flow'!#REF!</definedName>
    <definedName name="_vena_CashFlowS3_CashFlowB6_R_FV_42f34b52efc14701904e2bd69b949ebb_445">'Cash Flow'!#REF!</definedName>
    <definedName name="_vena_CashFlowS3_CashFlowB6_R_FV_42f34b52efc14701904e2bd69b949ebb_446">'Cash Flow'!#REF!</definedName>
    <definedName name="_vena_CashFlowS3_CashFlowB6_R_FV_42f34b52efc14701904e2bd69b949ebb_447">'Cash Flow'!#REF!</definedName>
    <definedName name="_vena_CashFlowS3_CashFlowB6_R_FV_42f34b52efc14701904e2bd69b949ebb_448">'Cash Flow'!#REF!</definedName>
    <definedName name="_vena_CashFlowS3_CashFlowB6_R_FV_42f34b52efc14701904e2bd69b949ebb_449">'Cash Flow'!#REF!</definedName>
    <definedName name="_vena_CashFlowS3_CashFlowB6_R_FV_42f34b52efc14701904e2bd69b949ebb_450">'Cash Flow'!#REF!</definedName>
    <definedName name="_vena_CashFlowS3_CashFlowB6_R_FV_42f34b52efc14701904e2bd69b949ebb_451">'Cash Flow'!#REF!</definedName>
    <definedName name="_vena_CashFlowS3_CashFlowB6_R_FV_42f34b52efc14701904e2bd69b949ebb_452">'Cash Flow'!#REF!</definedName>
    <definedName name="_vena_CashFlowS3_CashFlowB6_R_FV_42f34b52efc14701904e2bd69b949ebb_453">'Cash Flow'!#REF!</definedName>
    <definedName name="_vena_CashFlowS3_CashFlowB6_R_FV_42f34b52efc14701904e2bd69b949ebb_454">'Cash Flow'!#REF!</definedName>
    <definedName name="_vena_CashFlowS3_CashFlowB6_R_FV_42f34b52efc14701904e2bd69b949ebb_455">'Cash Flow'!#REF!</definedName>
    <definedName name="_vena_CashFlowS3_CashFlowB6_R_FV_42f34b52efc14701904e2bd69b949ebb_456">'Cash Flow'!#REF!</definedName>
    <definedName name="_vena_CashFlowS3_CashFlowB6_R_FV_42f34b52efc14701904e2bd69b949ebb_457">'Cash Flow'!#REF!</definedName>
    <definedName name="_vena_CashFlowS3_CashFlowB6_R_FV_42f34b52efc14701904e2bd69b949ebb_458">'Cash Flow'!#REF!</definedName>
    <definedName name="_vena_CashFlowS3_CashFlowB6_R_FV_42f34b52efc14701904e2bd69b949ebb_459">'Cash Flow'!#REF!</definedName>
    <definedName name="_vena_CashFlowS3_CashFlowB6_R_FV_42f34b52efc14701904e2bd69b949ebb_460">'Cash Flow'!#REF!</definedName>
    <definedName name="_vena_CashFlowS3_CashFlowB6_R_FV_42f34b52efc14701904e2bd69b949ebb_461">'Cash Flow'!#REF!</definedName>
    <definedName name="_vena_CashFlowS3_CashFlowB6_R_FV_42f34b52efc14701904e2bd69b949ebb_462">'Cash Flow'!#REF!</definedName>
    <definedName name="_vena_CashFlowS3_CashFlowB6_R_FV_42f34b52efc14701904e2bd69b949ebb_463">'Cash Flow'!#REF!</definedName>
    <definedName name="_vena_CashFlowS3_CashFlowB6_R_FV_42f34b52efc14701904e2bd69b949ebb_464">'Cash Flow'!#REF!</definedName>
    <definedName name="_vena_CashFlowS3_CashFlowB6_R_FV_42f34b52efc14701904e2bd69b949ebb_465">'Cash Flow'!#REF!</definedName>
    <definedName name="_vena_CashFlowS3_CashFlowB6_R_FV_42f34b52efc14701904e2bd69b949ebb_466">'Cash Flow'!#REF!</definedName>
    <definedName name="_vena_CashFlowS3_CashFlowB6_R_FV_42f34b52efc14701904e2bd69b949ebb_467">'Cash Flow'!#REF!</definedName>
    <definedName name="_vena_CashFlowS3_CashFlowB6_R_FV_42f34b52efc14701904e2bd69b949ebb_468">'Cash Flow'!#REF!</definedName>
    <definedName name="_vena_CashFlowS3_CashFlowB6_R_FV_42f34b52efc14701904e2bd69b949ebb_469">'Cash Flow'!#REF!</definedName>
    <definedName name="_vena_CashFlowS3_CashFlowB6_R_FV_42f34b52efc14701904e2bd69b949ebb_470">'Cash Flow'!#REF!</definedName>
    <definedName name="_vena_CashFlowS3_CashFlowB6_R_FV_42f34b52efc14701904e2bd69b949ebb_471">'Cash Flow'!#REF!</definedName>
    <definedName name="_vena_CashFlowS3_CashFlowB6_R_FV_42f34b52efc14701904e2bd69b949ebb_472">'Cash Flow'!#REF!</definedName>
    <definedName name="_vena_CashFlowS3_CashFlowB6_R_FV_42f34b52efc14701904e2bd69b949ebb_473">'Cash Flow'!#REF!</definedName>
    <definedName name="_vena_CashFlowS3_CashFlowB6_R_FV_42f34b52efc14701904e2bd69b949ebb_474">'Cash Flow'!#REF!</definedName>
    <definedName name="_vena_CashFlowS3_CashFlowB6_R_FV_42f34b52efc14701904e2bd69b949ebb_475">'Cash Flow'!#REF!</definedName>
    <definedName name="_vena_CashFlowS3_CashFlowB6_R_FV_42f34b52efc14701904e2bd69b949ebb_476">'Cash Flow'!#REF!</definedName>
    <definedName name="_vena_CashFlowS3_CashFlowB6_R_FV_42f34b52efc14701904e2bd69b949ebb_477">'Cash Flow'!#REF!</definedName>
    <definedName name="_vena_CashFlowS3_CashFlowB6_R_FV_42f34b52efc14701904e2bd69b949ebb_478">'Cash Flow'!#REF!</definedName>
    <definedName name="_vena_CashFlowS3_CashFlowB6_R_FV_42f34b52efc14701904e2bd69b949ebb_479">'Cash Flow'!#REF!</definedName>
    <definedName name="_vena_CashFlowS3_CashFlowB6_R_FV_42f34b52efc14701904e2bd69b949ebb_480">'Cash Flow'!#REF!</definedName>
    <definedName name="_vena_CashFlowS3_CashFlowB6_R_FV_42f34b52efc14701904e2bd69b949ebb_481">'Cash Flow'!#REF!</definedName>
    <definedName name="_vena_CashFlowS3_CashFlowB6_R_FV_42f34b52efc14701904e2bd69b949ebb_482">'Cash Flow'!#REF!</definedName>
    <definedName name="_vena_CashFlowS3_CashFlowB6_R_FV_42f34b52efc14701904e2bd69b949ebb_483">'Cash Flow'!#REF!</definedName>
    <definedName name="_vena_CashFlowS3_CashFlowB6_R_FV_42f34b52efc14701904e2bd69b949ebb_484">'Cash Flow'!#REF!</definedName>
    <definedName name="_vena_CashFlowS3_CashFlowB6_R_FV_42f34b52efc14701904e2bd69b949ebb_485">'Cash Flow'!#REF!</definedName>
    <definedName name="_vena_CashFlowS3_CashFlowB6_R_FV_42f34b52efc14701904e2bd69b949ebb_486">'Cash Flow'!#REF!</definedName>
    <definedName name="_vena_CashFlowS3_CashFlowB6_R_FV_42f34b52efc14701904e2bd69b949ebb_487">'Cash Flow'!#REF!</definedName>
    <definedName name="_vena_CashFlowS3_CashFlowB6_R_FV_42f34b52efc14701904e2bd69b949ebb_488">'Cash Flow'!#REF!</definedName>
    <definedName name="_vena_CashFlowS3_CashFlowB6_R_FV_42f34b52efc14701904e2bd69b949ebb_489">'Cash Flow'!#REF!</definedName>
    <definedName name="_vena_CashFlowS3_CashFlowB6_R_FV_42f34b52efc14701904e2bd69b949ebb_490">'Cash Flow'!#REF!</definedName>
    <definedName name="_vena_CashFlowS3_CashFlowB6_R_FV_42f34b52efc14701904e2bd69b949ebb_491">'Cash Flow'!#REF!</definedName>
    <definedName name="_vena_CashFlowS3_CashFlowB6_R_FV_42f34b52efc14701904e2bd69b949ebb_492">'Cash Flow'!#REF!</definedName>
    <definedName name="_vena_CashFlowS3_CashFlowB6_R_FV_42f34b52efc14701904e2bd69b949ebb_493">'Cash Flow'!#REF!</definedName>
    <definedName name="_vena_CashFlowS3_CashFlowB6_R_FV_42f34b52efc14701904e2bd69b949ebb_494">'Cash Flow'!#REF!</definedName>
    <definedName name="_vena_CashFlowS3_CashFlowB6_R_FV_42f34b52efc14701904e2bd69b949ebb_495">'Cash Flow'!#REF!</definedName>
    <definedName name="_vena_CashFlowS3_CashFlowB6_R_FV_42f34b52efc14701904e2bd69b949ebb_496">'Cash Flow'!#REF!</definedName>
    <definedName name="_vena_CashFlowS3_CashFlowB6_R_FV_42f34b52efc14701904e2bd69b949ebb_497">'Cash Flow'!#REF!</definedName>
    <definedName name="_vena_CashFlowS3_CashFlowB6_R_FV_42f34b52efc14701904e2bd69b949ebb_498">'Cash Flow'!#REF!</definedName>
    <definedName name="_vena_CashFlowS3_CashFlowB6_R_FV_42f34b52efc14701904e2bd69b949ebb_499">'Cash Flow'!#REF!</definedName>
    <definedName name="_vena_CashFlowS3_CashFlowB6_R_FV_42f34b52efc14701904e2bd69b949ebb_500">'Cash Flow'!#REF!</definedName>
    <definedName name="_vena_CashFlowS3_CashFlowB6_R_FV_42f34b52efc14701904e2bd69b949ebb_501">'Cash Flow'!#REF!</definedName>
    <definedName name="_vena_CashFlowS3_CashFlowB6_R_FV_42f34b52efc14701904e2bd69b949ebb_502">'Cash Flow'!#REF!</definedName>
    <definedName name="_vena_CashFlowS3_CashFlowB6_R_FV_42f34b52efc14701904e2bd69b949ebb_503">'Cash Flow'!#REF!</definedName>
    <definedName name="_vena_CashFlowS3_CashFlowB6_R_FV_42f34b52efc14701904e2bd69b949ebb_504">'Cash Flow'!#REF!</definedName>
    <definedName name="_vena_CashFlowS3_CashFlowB6_R_FV_42f34b52efc14701904e2bd69b949ebb_505">'Cash Flow'!#REF!</definedName>
    <definedName name="_vena_CashFlowS3_CashFlowB6_R_FV_42f34b52efc14701904e2bd69b949ebb_506">'Cash Flow'!#REF!</definedName>
    <definedName name="_vena_CashFlowS3_CashFlowB6_R_FV_42f34b52efc14701904e2bd69b949ebb_507">'Cash Flow'!#REF!</definedName>
    <definedName name="_vena_CashFlowS3_CashFlowB6_R_FV_42f34b52efc14701904e2bd69b949ebb_508">'Cash Flow'!#REF!</definedName>
    <definedName name="_vena_CashFlowS3_CashFlowB6_R_FV_42f34b52efc14701904e2bd69b949ebb_509">'Cash Flow'!#REF!</definedName>
    <definedName name="_vena_CashFlowS3_CashFlowB6_R_FV_42f34b52efc14701904e2bd69b949ebb_510">'Cash Flow'!#REF!</definedName>
    <definedName name="_vena_CashFlowS3_CashFlowB6_R_FV_42f34b52efc14701904e2bd69b949ebb_511">'Cash Flow'!#REF!</definedName>
    <definedName name="_vena_CashFlowS3_CashFlowB6_R_FV_42f34b52efc14701904e2bd69b949ebb_512">'Cash Flow'!#REF!</definedName>
    <definedName name="_vena_CashFlowS3_CashFlowB6_R_FV_42f34b52efc14701904e2bd69b949ebb_513">'Cash Flow'!#REF!</definedName>
    <definedName name="_vena_CashFlowS3_CashFlowB6_R_FV_42f34b52efc14701904e2bd69b949ebb_514">'Cash Flow'!#REF!</definedName>
    <definedName name="_vena_CashFlowS3_CashFlowB6_R_FV_42f34b52efc14701904e2bd69b949ebb_515">'Cash Flow'!#REF!</definedName>
    <definedName name="_vena_CashFlowS3_CashFlowB6_R_FV_42f34b52efc14701904e2bd69b949ebb_516">'Cash Flow'!#REF!</definedName>
    <definedName name="_vena_CashFlowS3_CashFlowB6_R_FV_42f34b52efc14701904e2bd69b949ebb_517">'Cash Flow'!#REF!</definedName>
    <definedName name="_vena_CashFlowS3_CashFlowB6_R_FV_42f34b52efc14701904e2bd69b949ebb_518">'Cash Flow'!#REF!</definedName>
    <definedName name="_vena_CashFlowS3_CashFlowB6_R_FV_42f34b52efc14701904e2bd69b949ebb_519">'Cash Flow'!#REF!</definedName>
    <definedName name="_vena_CashFlowS3_CashFlowB6_R_FV_42f34b52efc14701904e2bd69b949ebb_520">'Cash Flow'!#REF!</definedName>
    <definedName name="_vena_CashFlowS3_CashFlowB6_R_FV_42f34b52efc14701904e2bd69b949ebb_521">'Cash Flow'!#REF!</definedName>
    <definedName name="_vena_CashFlowS3_CashFlowB6_R_FV_42f34b52efc14701904e2bd69b949ebb_522">'Cash Flow'!#REF!</definedName>
    <definedName name="_vena_CashFlowS3_CashFlowB6_R_FV_42f34b52efc14701904e2bd69b949ebb_523">'Cash Flow'!#REF!</definedName>
    <definedName name="_vena_CashFlowS3_CashFlowB6_R_FV_42f34b52efc14701904e2bd69b949ebb_524">'Cash Flow'!#REF!</definedName>
    <definedName name="_vena_CashFlowS3_CashFlowB6_R_FV_42f34b52efc14701904e2bd69b949ebb_525">'Cash Flow'!#REF!</definedName>
    <definedName name="_vena_CashFlowS3_CashFlowB6_R_FV_42f34b52efc14701904e2bd69b949ebb_526">'Cash Flow'!#REF!</definedName>
    <definedName name="_vena_CashFlowS3_CashFlowB6_R_FV_42f34b52efc14701904e2bd69b949ebb_527">'Cash Flow'!#REF!</definedName>
    <definedName name="_vena_CashFlowS3_CashFlowB6_R_FV_42f34b52efc14701904e2bd69b949ebb_528">'Cash Flow'!#REF!</definedName>
    <definedName name="_vena_CashFlowS3_CashFlowB6_R_FV_42f34b52efc14701904e2bd69b949ebb_529">'Cash Flow'!#REF!</definedName>
    <definedName name="_vena_CashFlowS3_CashFlowB6_R_FV_42f34b52efc14701904e2bd69b949ebb_530">'Cash Flow'!#REF!</definedName>
    <definedName name="_vena_CashFlowS3_CashFlowB6_R_FV_42f34b52efc14701904e2bd69b949ebb_531">'Cash Flow'!#REF!</definedName>
    <definedName name="_vena_CashFlowS3_CashFlowB6_R_FV_42f34b52efc14701904e2bd69b949ebb_532">'Cash Flow'!#REF!</definedName>
    <definedName name="_vena_CashFlowS3_CashFlowB6_R_FV_42f34b52efc14701904e2bd69b949ebb_533">'Cash Flow'!#REF!</definedName>
    <definedName name="_vena_CashFlowS3_CashFlowB6_R_FV_42f34b52efc14701904e2bd69b949ebb_534">'Cash Flow'!#REF!</definedName>
    <definedName name="_vena_CashFlowS3_CashFlowB6_R_FV_42f34b52efc14701904e2bd69b949ebb_535">'Cash Flow'!#REF!</definedName>
    <definedName name="_vena_CashFlowS3_CashFlowB6_R_FV_42f34b52efc14701904e2bd69b949ebb_536">'Cash Flow'!#REF!</definedName>
    <definedName name="_vena_CashFlowS3_CashFlowB6_R_FV_42f34b52efc14701904e2bd69b949ebb_537">'Cash Flow'!#REF!</definedName>
    <definedName name="_vena_CashFlowS3_CashFlowB6_R_FV_42f34b52efc14701904e2bd69b949ebb_538">'Cash Flow'!#REF!</definedName>
    <definedName name="_vena_CashFlowS3_CashFlowB6_R_FV_42f34b52efc14701904e2bd69b949ebb_539">'Cash Flow'!#REF!</definedName>
    <definedName name="_vena_CashFlowS3_CashFlowB6_R_FV_42f34b52efc14701904e2bd69b949ebb_540">'Cash Flow'!#REF!</definedName>
    <definedName name="_vena_CashFlowS3_CashFlowB6_R_FV_42f34b52efc14701904e2bd69b949ebb_541">'Cash Flow'!#REF!</definedName>
    <definedName name="_vena_CashFlowS3_CashFlowB6_R_FV_42f34b52efc14701904e2bd69b949ebb_542">'Cash Flow'!#REF!</definedName>
    <definedName name="_vena_CashFlowS3_CashFlowB6_R_FV_42f34b52efc14701904e2bd69b949ebb_543">'Cash Flow'!#REF!</definedName>
    <definedName name="_vena_CashFlowS3_CashFlowB6_R_FV_42f34b52efc14701904e2bd69b949ebb_544">'Cash Flow'!#REF!</definedName>
    <definedName name="_vena_CashFlowS3_CashFlowB6_R_FV_42f34b52efc14701904e2bd69b949ebb_545">'Cash Flow'!#REF!</definedName>
    <definedName name="_vena_CashFlowS3_CashFlowB6_R_FV_42f34b52efc14701904e2bd69b949ebb_546">'Cash Flow'!#REF!</definedName>
    <definedName name="_vena_CashFlowS3_CashFlowB6_R_FV_42f34b52efc14701904e2bd69b949ebb_547">'Cash Flow'!#REF!</definedName>
    <definedName name="_vena_CashFlowS3_CashFlowB6_R_FV_42f34b52efc14701904e2bd69b949ebb_548">'Cash Flow'!#REF!</definedName>
    <definedName name="_vena_CashFlowS3_CashFlowB6_R_FV_42f34b52efc14701904e2bd69b949ebb_549">'Cash Flow'!#REF!</definedName>
    <definedName name="_vena_CashFlowS3_CashFlowB6_R_FV_42f34b52efc14701904e2bd69b949ebb_550">'Cash Flow'!#REF!</definedName>
    <definedName name="_vena_CashFlowS3_CashFlowB6_R_FV_42f34b52efc14701904e2bd69b949ebb_551">'Cash Flow'!#REF!</definedName>
    <definedName name="_vena_CashFlowS3_CashFlowB6_R_FV_42f34b52efc14701904e2bd69b949ebb_552">'Cash Flow'!#REF!</definedName>
    <definedName name="_vena_CashFlowS3_CashFlowB6_R_FV_42f34b52efc14701904e2bd69b949ebb_553">'Cash Flow'!#REF!</definedName>
    <definedName name="_vena_CashFlowS3_CashFlowB6_R_FV_42f34b52efc14701904e2bd69b949ebb_554">'Cash Flow'!#REF!</definedName>
    <definedName name="_vena_CashFlowS3_CashFlowB6_R_FV_42f34b52efc14701904e2bd69b949ebb_555">'Cash Flow'!#REF!</definedName>
    <definedName name="_vena_CashFlowS3_CashFlowB6_R_FV_42f34b52efc14701904e2bd69b949ebb_556">'Cash Flow'!#REF!</definedName>
    <definedName name="_vena_CashFlowS3_CashFlowB6_R_FV_42f34b52efc14701904e2bd69b949ebb_557">'Cash Flow'!#REF!</definedName>
    <definedName name="_vena_CashFlowS3_CashFlowB6_R_FV_42f34b52efc14701904e2bd69b949ebb_558">'Cash Flow'!#REF!</definedName>
    <definedName name="_vena_CashFlowS3_CashFlowB6_R_FV_42f34b52efc14701904e2bd69b949ebb_559">'Cash Flow'!#REF!</definedName>
    <definedName name="_vena_CashFlowS3_CashFlowB6_R_FV_42f34b52efc14701904e2bd69b949ebb_560">'Cash Flow'!#REF!</definedName>
    <definedName name="_vena_CashFlowS3_CashFlowB6_R_FV_42f34b52efc14701904e2bd69b949ebb_561">'Cash Flow'!#REF!</definedName>
    <definedName name="_vena_CashFlowS3_CashFlowB6_R_FV_42f34b52efc14701904e2bd69b949ebb_562">'Cash Flow'!#REF!</definedName>
    <definedName name="_vena_CashFlowS3_CashFlowB6_R_FV_42f34b52efc14701904e2bd69b949ebb_563">'Cash Flow'!#REF!</definedName>
    <definedName name="_vena_CashFlowS3_CashFlowB6_R_FV_42f34b52efc14701904e2bd69b949ebb_564">'Cash Flow'!#REF!</definedName>
    <definedName name="_vena_CashFlowS3_CashFlowB6_R_FV_42f34b52efc14701904e2bd69b949ebb_565">'Cash Flow'!#REF!</definedName>
    <definedName name="_vena_CashFlowS3_CashFlowB6_R_FV_42f34b52efc14701904e2bd69b949ebb_566">'Cash Flow'!#REF!</definedName>
    <definedName name="_vena_CashFlowS3_CashFlowB6_R_FV_42f34b52efc14701904e2bd69b949ebb_567">'Cash Flow'!#REF!</definedName>
    <definedName name="_vena_CashFlowS3_CashFlowB6_R_FV_42f34b52efc14701904e2bd69b949ebb_568">'Cash Flow'!#REF!</definedName>
    <definedName name="_vena_CashFlowS3_CashFlowB6_R_FV_42f34b52efc14701904e2bd69b949ebb_569">'Cash Flow'!#REF!</definedName>
    <definedName name="_vena_CashFlowS3_CashFlowB6_R_FV_42f34b52efc14701904e2bd69b949ebb_570">'Cash Flow'!#REF!</definedName>
    <definedName name="_vena_CashFlowS3_CashFlowB6_R_FV_42f34b52efc14701904e2bd69b949ebb_571">'Cash Flow'!#REF!</definedName>
    <definedName name="_vena_CashFlowS3_CashFlowB6_R_FV_42f34b52efc14701904e2bd69b949ebb_572">'Cash Flow'!#REF!</definedName>
    <definedName name="_vena_CashFlowS3_CashFlowB6_R_FV_42f34b52efc14701904e2bd69b949ebb_573">'Cash Flow'!#REF!</definedName>
    <definedName name="_vena_CashFlowS3_CashFlowB6_R_FV_42f34b52efc14701904e2bd69b949ebb_574">'Cash Flow'!#REF!</definedName>
    <definedName name="_vena_CashFlowS3_CashFlowB6_R_FV_42f34b52efc14701904e2bd69b949ebb_575">'Cash Flow'!#REF!</definedName>
    <definedName name="_vena_CashFlowS3_CashFlowB6_R_FV_42f34b52efc14701904e2bd69b949ebb_576">'Cash Flow'!#REF!</definedName>
    <definedName name="_vena_CashFlowS3_CashFlowB6_R_FV_42f34b52efc14701904e2bd69b949ebb_577">'Cash Flow'!#REF!</definedName>
    <definedName name="_vena_CashFlowS3_CashFlowB6_R_FV_42f34b52efc14701904e2bd69b949ebb_578">'Cash Flow'!#REF!</definedName>
    <definedName name="_vena_CashFlowS3_CashFlowB6_R_FV_42f34b52efc14701904e2bd69b949ebb_579">'Cash Flow'!#REF!</definedName>
    <definedName name="_vena_CashFlowS3_CashFlowB6_R_FV_42f34b52efc14701904e2bd69b949ebb_580">'Cash Flow'!#REF!</definedName>
    <definedName name="_vena_CashFlowS3_CashFlowB6_R_FV_42f34b52efc14701904e2bd69b949ebb_581">'Cash Flow'!#REF!</definedName>
    <definedName name="_vena_CashFlowS3_CashFlowB6_R_FV_42f34b52efc14701904e2bd69b949ebb_582">'Cash Flow'!#REF!</definedName>
    <definedName name="_vena_CashFlowS3_CashFlowB6_R_FV_42f34b52efc14701904e2bd69b949ebb_583">'Cash Flow'!#REF!</definedName>
    <definedName name="_vena_CashFlowS3_CashFlowB6_R_FV_42f34b52efc14701904e2bd69b949ebb_584">'Cash Flow'!#REF!</definedName>
    <definedName name="_vena_CashFlowS3_CashFlowB6_R_FV_42f34b52efc14701904e2bd69b949ebb_585">'Cash Flow'!#REF!</definedName>
    <definedName name="_vena_CashFlowS3_CashFlowB6_R_FV_42f34b52efc14701904e2bd69b949ebb_586">'Cash Flow'!#REF!</definedName>
    <definedName name="_vena_CashFlowS3_CashFlowB6_R_FV_42f34b52efc14701904e2bd69b949ebb_587">'Cash Flow'!#REF!</definedName>
    <definedName name="_vena_CashFlowS3_CashFlowB6_R_FV_42f34b52efc14701904e2bd69b949ebb_588">'Cash Flow'!#REF!</definedName>
    <definedName name="_vena_CashFlowS3_CashFlowB6_R_FV_42f34b52efc14701904e2bd69b949ebb_589">'Cash Flow'!#REF!</definedName>
    <definedName name="_vena_CashFlowS3_CashFlowB6_R_FV_42f34b52efc14701904e2bd69b949ebb_590">'Cash Flow'!#REF!</definedName>
    <definedName name="_vena_CashFlowS3_CashFlowB6_R_FV_42f34b52efc14701904e2bd69b949ebb_591">'Cash Flow'!#REF!</definedName>
    <definedName name="_vena_CashFlowS3_CashFlowB6_R_FV_42f34b52efc14701904e2bd69b949ebb_592">'Cash Flow'!#REF!</definedName>
    <definedName name="_vena_CashFlowS3_CashFlowB6_R_FV_42f34b52efc14701904e2bd69b949ebb_593">'Cash Flow'!#REF!</definedName>
    <definedName name="_vena_CashFlowS3_CashFlowB6_R_FV_42f34b52efc14701904e2bd69b949ebb_594">'Cash Flow'!#REF!</definedName>
    <definedName name="_vena_CashFlowS3_CashFlowB6_R_FV_42f34b52efc14701904e2bd69b949ebb_595">'Cash Flow'!#REF!</definedName>
    <definedName name="_vena_CashFlowS3_CashFlowB6_R_FV_42f34b52efc14701904e2bd69b949ebb_596">'Cash Flow'!#REF!</definedName>
    <definedName name="_vena_CashFlowS3_CashFlowB6_R_FV_42f34b52efc14701904e2bd69b949ebb_597">'Cash Flow'!#REF!</definedName>
    <definedName name="_vena_CashFlowS3_CashFlowB6_R_FV_42f34b52efc14701904e2bd69b949ebb_598">'Cash Flow'!#REF!</definedName>
    <definedName name="_vena_CashFlowS3_CashFlowB6_R_FV_42f34b52efc14701904e2bd69b949ebb_599">'Cash Flow'!#REF!</definedName>
    <definedName name="_vena_CashFlowS3_CashFlowB6_R_FV_42f34b52efc14701904e2bd69b949ebb_600">'Cash Flow'!#REF!</definedName>
    <definedName name="_vena_CashFlowS3_CashFlowB6_R_FV_42f34b52efc14701904e2bd69b949ebb_601">'Cash Flow'!#REF!</definedName>
    <definedName name="_vena_CashFlowS3_CashFlowB6_R_FV_42f34b52efc14701904e2bd69b949ebb_602">'Cash Flow'!#REF!</definedName>
    <definedName name="_vena_CashFlowS3_CashFlowB6_R_FV_42f34b52efc14701904e2bd69b949ebb_603">'Cash Flow'!#REF!</definedName>
    <definedName name="_vena_CashFlowS3_CashFlowB6_R_FV_42f34b52efc14701904e2bd69b949ebb_604">'Cash Flow'!#REF!</definedName>
    <definedName name="_vena_CashFlowS3_CashFlowB6_R_FV_42f34b52efc14701904e2bd69b949ebb_605">'Cash Flow'!#REF!</definedName>
    <definedName name="_vena_CashFlowS3_CashFlowB6_R_FV_42f34b52efc14701904e2bd69b949ebb_606">'Cash Flow'!#REF!</definedName>
    <definedName name="_vena_CashFlowS3_CashFlowB6_R_FV_42f34b52efc14701904e2bd69b949ebb_607">'Cash Flow'!#REF!</definedName>
    <definedName name="_vena_CashFlowS3_CashFlowB6_R_FV_42f34b52efc14701904e2bd69b949ebb_608">'Cash Flow'!#REF!</definedName>
    <definedName name="_vena_CashFlowS3_CashFlowB6_R_FV_42f34b52efc14701904e2bd69b949ebb_609">'Cash Flow'!#REF!</definedName>
    <definedName name="_vena_CashFlowS3_CashFlowB6_R_FV_42f34b52efc14701904e2bd69b949ebb_610">'Cash Flow'!#REF!</definedName>
    <definedName name="_vena_CashFlowS3_CashFlowB6_R_FV_42f34b52efc14701904e2bd69b949ebb_611">'Cash Flow'!#REF!</definedName>
    <definedName name="_vena_CashFlowS3_CashFlowB6_R_FV_42f34b52efc14701904e2bd69b949ebb_612">'Cash Flow'!#REF!</definedName>
    <definedName name="_vena_CashFlowS3_P_3_632005310022418436" comment="*">'Cash Flow'!#REF!</definedName>
    <definedName name="_vena_CashFlowS3_P_4_632005309959503878" comment="*">'Cash Flow'!#REF!</definedName>
    <definedName name="_vena_CashFlowS3_P_6_632005313063288832" comment="*">'Cash Flow'!#REF!</definedName>
    <definedName name="_vena_CashFlowS3_P_7_632005313256226820" comment="*">'Cash Flow'!#REF!</definedName>
    <definedName name="_vena_CashFlowS3_P_FV_e3545e3dcc52420a84dcdae3a23a4597" comment="*">'Cash Flow'!#REF!</definedName>
    <definedName name="_vena_ClosedMonthS1_ClosedMonthB1_C_8_632005313629519872">MYP!#REF!</definedName>
    <definedName name="_vena_ClosedMonthS1_ClosedMonthB1_R_5_632005311465259019">MYP!#REF!</definedName>
    <definedName name="_vena_ClosedMonthS1_P_3_632005310022418436" comment="*">MYP!#REF!</definedName>
    <definedName name="_vena_ClosedMonthS1_P_6_632005313063288832" comment="*">MYP!#REF!</definedName>
    <definedName name="_vena_ClosedMonthS1_P_7_632005313256226820" comment="*">MYP!#REF!</definedName>
    <definedName name="_vena_ClosedMonthS1_P_FV_56493ffece784c5db4cd0fd3b40a250d" comment="*">MYP!#REF!</definedName>
    <definedName name="_vena_ClosedMonthS1_P_FV_e1c3a244dc3d4f149ecdf7d748811086" comment="*">MYP!#REF!</definedName>
    <definedName name="_vena_ClosedMonthS1_P_FV_e3545e3dcc52420a84dcdae3a23a4597" comment="*">MYP!#REF!</definedName>
    <definedName name="_vena_ComparisonScenario_P_2_632005310769004548">MYP!#REF!</definedName>
    <definedName name="_vena_ComparisonScenario_P_2_632005310785781764">MYP!#REF!</definedName>
    <definedName name="_vena_ComparisonScenario_P_2_632005310794170368">MYP!#REF!</definedName>
    <definedName name="_vena_ComparisonScenario_P_2_632005310794170370">MYP!#REF!</definedName>
    <definedName name="_vena_ComparisonScenario_P_2_632005310794170376">MYP!#REF!</definedName>
    <definedName name="_vena_ComparisonScenario_P_2_632005310798364674">MYP!#REF!</definedName>
    <definedName name="_vena_ComparisonScenario_P_2_632005310802558976">MYP!#REF!</definedName>
    <definedName name="_vena_ComparisonScenario_P_2_632005310802558984">MYP!#REF!</definedName>
    <definedName name="_vena_ComparisonScenario_P_2_757063676701048832">MYP!#REF!</definedName>
    <definedName name="_vena_ComparisonScenario_P_2_757063708841607441">MYP!#REF!</definedName>
    <definedName name="_vena_ComparisonScenario_P_2_757063738139082752" comment="*">MYP!#REF!</definedName>
    <definedName name="_vena_CurrentForecast_P_1_632005310110498820">MYP!#REF!</definedName>
    <definedName name="_vena_CurrentForecast_P_1_632005310370545664">MYP!#REF!</definedName>
    <definedName name="_vena_CurrentForecast_P_1_632382508893863937">MYP!#REF!</definedName>
    <definedName name="_vena_CurrentForecast_P_1_632382508927418369">MYP!#REF!</definedName>
    <definedName name="_vena_CurrentForecast_P_1_632382508960972801">MYP!#REF!</definedName>
    <definedName name="_vena_CurrentForecast_P_1_632382508977750016">MYP!#REF!</definedName>
    <definedName name="_vena_CurrentForecast_P_1_632382509015498752">MYP!#REF!</definedName>
    <definedName name="_vena_CurrentForecast_P_1_632382509049053184">MYP!#REF!</definedName>
    <definedName name="_vena_CurrentForecast_P_1_632382509065830400" comment="*">MYP!#REF!</definedName>
    <definedName name="_vena_CurrentForecast_P_2_632005310769004546">MYP!#REF!</definedName>
    <definedName name="_vena_CurrentForecast_P_2_632005310769004548">MYP!#REF!</definedName>
    <definedName name="_vena_CurrentForecast_P_2_632005310777393158">MYP!#REF!</definedName>
    <definedName name="_vena_CurrentForecast_P_2_632005310781587456">MYP!#REF!</definedName>
    <definedName name="_vena_CurrentForecast_P_2_632005310785781760">MYP!#REF!</definedName>
    <definedName name="_vena_CurrentForecast_P_2_632005310794170368">MYP!#REF!</definedName>
    <definedName name="_vena_CurrentForecast_P_2_632005310794170370">MYP!#REF!</definedName>
    <definedName name="_vena_CurrentForecast_P_2_632005310794170376">MYP!#REF!</definedName>
    <definedName name="_vena_CurrentForecast_P_2_632005310802558976">MYP!#REF!</definedName>
    <definedName name="_vena_CurrentForecast_P_2_757063693356892160">MYP!#REF!</definedName>
    <definedName name="_vena_CurrentForecast_P_2_757063725338460160">MYP!#REF!</definedName>
    <definedName name="_vena_CurrentForecast_P_2_757063753574252544" comment="*">MYP!#REF!</definedName>
    <definedName name="_vena_CurrentForecast_P_4_632005309967892488" comment="*">MYP!#REF!</definedName>
    <definedName name="_vena_DYNC_SMultiSiteS1_BMultiSiteB1_168c83dd">'MYP-Multisite'!#REF!</definedName>
    <definedName name="_vena_DYNC_SMultiSiteS1_BMultiSiteB1_168c83dd_7157fa3b">'MYP-Multisite'!#REF!</definedName>
    <definedName name="_vena_DYNC_SMultiSiteS1_BMultiSiteB1_355cbf47">'MYP-Multisite'!#REF!</definedName>
    <definedName name="_vena_DYNC_SMultiSiteS1_BMultiSiteB1_355cbf47_19a5139">'MYP-Multisite'!#REF!</definedName>
    <definedName name="_vena_DYNC_SMultiSiteS1_BMultiSiteB1_543559ce">'MYP-Multisite'!#REF!</definedName>
    <definedName name="_vena_DYNC_SMultiSiteS1_BMultiSiteB1_543559ce_61df93ad">'MYP-Multisite'!#REF!</definedName>
    <definedName name="_vena_DYNC_SMultiSiteS1_BMultiSiteB1_787c5845">'MYP-Multisite'!#REF!</definedName>
    <definedName name="_vena_DYNC_SMultiSiteS1_BMultiSiteB1_787c5845_8d12074b">'MYP-Multisite'!#REF!</definedName>
    <definedName name="_vena_DYNC_SMultiSiteS1_BMultiSiteB1_8131720f">'MYP-Multisite'!#REF!</definedName>
    <definedName name="_vena_DYNC_SMultiSiteS1_BMultiSiteB1_8131720f_23737791">'MYP-Multisite'!#REF!</definedName>
    <definedName name="_vena_DYNC_SMultiSiteS1_BMultiSiteB1_815e75d0">'MYP-Multisite'!#REF!</definedName>
    <definedName name="_vena_DYNC_SMultiSiteS1_BMultiSiteB1_815e75d0_984835c8">'MYP-Multisite'!#REF!</definedName>
    <definedName name="_vena_DYNC_SMultiSiteS1_BMultiSiteB1_ccfdb71c">'MYP-Multisite'!#REF!</definedName>
    <definedName name="_vena_DYNC_SMultiSiteS1_BMultiSiteB1_ccfdb71c_de2e1b30">'MYP-Multisite'!#REF!</definedName>
    <definedName name="_vena_DYNC_SMultiSiteS1_BMultiSiteB1_e6934d95">'MYP-Multisite'!#REF!</definedName>
    <definedName name="_vena_DYNC_SMultiSiteS1_BMultiSiteB1_e6934d95_d7480407">'MYP-Multisite'!#REF!</definedName>
    <definedName name="_vena_DYNC_SMultiSiteS1_BMultiSiteB1_e81ff100">'MYP-Multisite'!#REF!</definedName>
    <definedName name="_vena_DYNC_SMultiSiteS1_BMultiSiteB1_e81ff100_c8247ae0">'MYP-Multisite'!#REF!</definedName>
    <definedName name="_vena_DYNC_SMultiSiteS1_BMultiSiteB1_e90eabe">'MYP-Multisite'!#REF!</definedName>
    <definedName name="_vena_DYNC_SMultiSiteS1_BMultiSiteB1_e90eabe_7eb4f53f">'MYP-Multisite'!#REF!</definedName>
    <definedName name="_vena_DYNC_SPayrollS1_BPayrollB1_268a020b">Payroll!#REF!</definedName>
    <definedName name="_vena_DYNC_SPayrollS1_BPayrollB1_268a020b_9ae73d53">Payroll!#REF!</definedName>
    <definedName name="_vena_DYNC_SPayrollS1_BPayrollB1_36d15da1">Payroll!#REF!</definedName>
    <definedName name="_vena_DYNC_SPayrollS1_BPayrollB1_36d15da1_4750f34c">Payroll!#REF!</definedName>
    <definedName name="_vena_DYNC_SPayrollS1_BPayrollB1_584fdb8a">Payroll!#REF!</definedName>
    <definedName name="_vena_DYNC_SPayrollS1_BPayrollB1_584fdb8a_fa6b95d1">Payroll!#REF!</definedName>
    <definedName name="_vena_DYNC_SPayrollS1_BPayrollB1_65345a82">Payroll!#REF!</definedName>
    <definedName name="_vena_DYNC_SPayrollS1_BPayrollB1_65345a82_e23a4ed2">Payroll!#REF!</definedName>
    <definedName name="_vena_DYNC_SPayrollS1_BPayrollB1_6f9dfc5f">Payroll!#REF!</definedName>
    <definedName name="_vena_DYNC_SPayrollS1_BPayrollB1_6f9dfc5f_f17d6557">Payroll!#REF!</definedName>
    <definedName name="_vena_DYNC_SPayrollS1_BPayrollB1_9c93ef3e">Payroll!#REF!</definedName>
    <definedName name="_vena_DYNC_SPayrollS1_BPayrollB1_9c93ef3e_9c9e2fca">Payroll!#REF!</definedName>
    <definedName name="_vena_DYNC_SPayrollS1_BPayrollB1_9f0891e2">Payroll!#REF!</definedName>
    <definedName name="_vena_DYNC_SPayrollS1_BPayrollB1_9f0891e2_cf5e2abd">Payroll!#REF!</definedName>
    <definedName name="_vena_DYNC_SPayrollS1_BPayrollB1_b19167b4">Payroll!#REF!</definedName>
    <definedName name="_vena_DYNC_SPayrollS1_BPayrollB1_b19167b4_706f0179">Payroll!#REF!</definedName>
    <definedName name="_vena_DYNC_SPayrollS1_BPayrollB1_c5d9ae0b">Payroll!#REF!</definedName>
    <definedName name="_vena_DYNC_SPayrollS1_BPayrollB1_c5d9ae0b_3b5d3ff">Payroll!#REF!</definedName>
    <definedName name="_vena_DYNC_SPayrollS1_BPayrollB1_d6cfc760">Payroll!#REF!</definedName>
    <definedName name="_vena_DYNC_SPayrollS1_BPayrollB1_d6cfc760_6a764a2a">Payroll!#REF!</definedName>
    <definedName name="_vena_DYNC_SPayrollS1_BPayrollB1_d7710b31">Payroll!#REF!</definedName>
    <definedName name="_vena_DYNC_SPayrollS1_BPayrollB1_d7710b31_f906ec6e">Payroll!#REF!</definedName>
    <definedName name="_vena_DYNC_SPayrollS1_BPayrollB1_ff454d35">Payroll!#REF!</definedName>
    <definedName name="_vena_DYNC_SPayrollS1_BPayrollB1_ff454d35_c79797e">Payroll!#REF!</definedName>
    <definedName name="_vena_DYNP_SComparisonScenario_166f86c7">MYP!#REF!</definedName>
    <definedName name="_vena_DYNP_SComparisonScenario_ae8d513">MYP!#REF!</definedName>
    <definedName name="_vena_DYNP_SComparisonScenario_e2d2b4f9">MYP!#REF!</definedName>
    <definedName name="_vena_DYNP_SComparisonScenario_eaa3ede8">MYP!#REF!</definedName>
    <definedName name="_vena_DYNP_SCurrentForecast_13349b49">MYP!#REF!</definedName>
    <definedName name="_vena_DYNP_SCurrentForecast_2e04a48a">MYP!#REF!</definedName>
    <definedName name="_vena_DYNP_SCurrentForecast_431b3134">MYP!#REF!</definedName>
    <definedName name="_vena_DYNP_SCurrentForecast_460e98bc">MYP!#REF!</definedName>
    <definedName name="_vena_DYNP_SCurrentForecast_4b8b95">MYP!#REF!</definedName>
    <definedName name="_vena_DYNP_SCurrentForecast_4ee30aa0">MYP!#REF!</definedName>
    <definedName name="_vena_DYNP_SCurrentForecast_534c5c2e">MYP!#REF!</definedName>
    <definedName name="_vena_DYNP_SCurrentForecast_53f5fc08">MYP!#REF!</definedName>
    <definedName name="_vena_DYNP_SCurrentForecast_5446d3c9">MYP!#REF!</definedName>
    <definedName name="_vena_DYNP_SCurrentForecast_5b548f79">MYP!#REF!</definedName>
    <definedName name="_vena_DYNP_SCurrentForecast_5ed47fef">MYP!#REF!</definedName>
    <definedName name="_vena_DYNP_SCurrentForecast_6f07d6cc">MYP!#REF!</definedName>
    <definedName name="_vena_DYNP_SCurrentForecast_84845bd0">MYP!#REF!</definedName>
    <definedName name="_vena_DYNP_SCurrentForecast_85266544">MYP!#REF!</definedName>
    <definedName name="_vena_DYNP_SCurrentForecast_8b3fd65e">MYP!#REF!</definedName>
    <definedName name="_vena_DYNP_SCurrentForecast_9f321d2c">MYP!#REF!</definedName>
    <definedName name="_vena_DYNP_SCurrentForecast_a03de558">MYP!#REF!</definedName>
    <definedName name="_vena_DYNP_SCurrentForecast_a2d52e5e">MYP!#REF!</definedName>
    <definedName name="_vena_DYNP_SCurrentForecast_b0ddecff">MYP!#REF!</definedName>
    <definedName name="_vena_DYNP_SCurrentForecast_b91fd4c4">MYP!#REF!</definedName>
    <definedName name="_vena_DYNP_SCurrentForecast_c0c8a6f8">MYP!#REF!</definedName>
    <definedName name="_vena_DYNP_SCurrentForecast_c5cbf8cf">MYP!#REF!</definedName>
    <definedName name="_vena_DYNP_SCurrentForecast_c732c07c">MYP!#REF!</definedName>
    <definedName name="_vena_DYNP_SCurrentForecast_cc8c45c7">MYP!#REF!</definedName>
    <definedName name="_vena_DYNP_SCurrentForecast_d13a9d25">MYP!#REF!</definedName>
    <definedName name="_vena_DYNP_SCurrentForecast_d32b8749">MYP!#REF!</definedName>
    <definedName name="_vena_DYNP_SCurrentForecast_d83709e6">MYP!#REF!</definedName>
    <definedName name="_vena_DYNP_SCurrentForecast_d9294d5f">MYP!#REF!</definedName>
    <definedName name="_vena_DYNP_SCurrentForecast_dccd180e">MYP!#REF!</definedName>
    <definedName name="_vena_DYNP_SCurrentForecast_e4a5ae99">MYP!#REF!</definedName>
    <definedName name="_vena_DYNP_SCurrentForecast_e5201e0c">MYP!#REF!</definedName>
    <definedName name="_vena_DYNP_SCurrentForecast_e9d5fc9d">MYP!#REF!</definedName>
    <definedName name="_vena_DYNP_SCurrentForecast_f358038">MYP!#REF!</definedName>
    <definedName name="_vena_DYNP_SCurrentForecast_f6c420b7">MYP!#REF!</definedName>
    <definedName name="_vena_DYNP_SCurrentForecast_f6f6121d">MYP!#REF!</definedName>
    <definedName name="_vena_DYNR_SCashFlowS2_BCashFlowB2_4475109e">'Cash Flow'!#REF!</definedName>
    <definedName name="_vena_DYNR_SCashFlowS2_BCashFlowB2_4475109e_102b82c4">'Cash Flow'!#REF!</definedName>
    <definedName name="_vena_DYNR_SCashFlowS2_BCashFlowB2_4475109e_21ea60f2">'Cash Flow'!#REF!</definedName>
    <definedName name="_vena_DYNR_SCashFlowS2_BCashFlowB2_4475109e_37d5ece8">'Cash Flow'!#REF!</definedName>
    <definedName name="_vena_DYNR_SCashFlowS2_BCashFlowB2_4475109e_57dd06f7">'Cash Flow'!#REF!</definedName>
    <definedName name="_vena_DYNR_SCashFlowS2_BCashFlowB2_4475109e_59f45c46">'Cash Flow'!#REF!</definedName>
    <definedName name="_vena_DYNR_SCashFlowS2_BCashFlowB2_4475109e_5fddeac6">'Cash Flow'!#REF!</definedName>
    <definedName name="_vena_DYNR_SCashFlowS2_BCashFlowB2_4475109e_62488bc6">'Cash Flow'!#REF!</definedName>
    <definedName name="_vena_DYNR_SCashFlowS2_BCashFlowB2_4475109e_62fc0b45">'Cash Flow'!#REF!</definedName>
    <definedName name="_vena_DYNR_SCashFlowS2_BCashFlowB2_4475109e_7ea1245d">'Cash Flow'!#REF!</definedName>
    <definedName name="_vena_DYNR_SCashFlowS2_BCashFlowB2_4475109e_83b67acd">'Cash Flow'!#REF!</definedName>
    <definedName name="_vena_DYNR_SCashFlowS2_BCashFlowB2_4475109e_89bc048b">'Cash Flow'!#REF!</definedName>
    <definedName name="_vena_DYNR_SCashFlowS2_BCashFlowB2_4475109e_8ae9c832">'Cash Flow'!#REF!</definedName>
    <definedName name="_vena_DYNR_SCashFlowS2_BCashFlowB2_4475109e_90cf13cb">'Cash Flow'!#REF!</definedName>
    <definedName name="_vena_DYNR_SCashFlowS2_BCashFlowB2_4475109e_91460faa">'Cash Flow'!#REF!</definedName>
    <definedName name="_vena_DYNR_SCashFlowS2_BCashFlowB2_4475109e_99137f">'Cash Flow'!#REF!</definedName>
    <definedName name="_vena_DYNR_SCashFlowS2_BCashFlowB2_4475109e_a39f9bd2">'Cash Flow'!#REF!</definedName>
    <definedName name="_vena_DYNR_SCashFlowS2_BCashFlowB2_4475109e_aa8fe20e">'Cash Flow'!#REF!</definedName>
    <definedName name="_vena_DYNR_SCashFlowS2_BCashFlowB2_4475109e_cfa7d33f">'Cash Flow'!#REF!</definedName>
    <definedName name="_vena_DYNR_SCashFlowS2_BCashFlowB2_4475109e_f315c119">'Cash Flow'!#REF!</definedName>
    <definedName name="_vena_DYNR_SCashFlowS2_BCashFlowB2_4475109e_fc8f42a3">'Cash Flow'!#REF!</definedName>
    <definedName name="_vena_DYNR_SCashFlowS2_BCashFlowB2_6493c8c9">'Cash Flow'!#REF!</definedName>
    <definedName name="_vena_DYNR_SCashFlowS2_BCashFlowB2_6493c8c9_136b9a74">'Cash Flow'!#REF!</definedName>
    <definedName name="_vena_DYNR_SCashFlowS2_BCashFlowB2_6493c8c9_19201ef4">'Cash Flow'!#REF!</definedName>
    <definedName name="_vena_DYNR_SCashFlowS2_BCashFlowB2_6493c8c9_19f960eb">'Cash Flow'!#REF!</definedName>
    <definedName name="_vena_DYNR_SCashFlowS2_BCashFlowB2_6493c8c9_21cc055e">'Cash Flow'!#REF!</definedName>
    <definedName name="_vena_DYNR_SCashFlowS2_BCashFlowB2_6493c8c9_22a25ea">'Cash Flow'!#REF!</definedName>
    <definedName name="_vena_DYNR_SCashFlowS2_BCashFlowB2_6493c8c9_25c31946">'Cash Flow'!#REF!</definedName>
    <definedName name="_vena_DYNR_SCashFlowS2_BCashFlowB2_6493c8c9_28dcc81c">'Cash Flow'!#REF!</definedName>
    <definedName name="_vena_DYNR_SCashFlowS2_BCashFlowB2_6493c8c9_2b3fe35d">'Cash Flow'!#REF!</definedName>
    <definedName name="_vena_DYNR_SCashFlowS2_BCashFlowB2_6493c8c9_3202acf0">'Cash Flow'!#REF!</definedName>
    <definedName name="_vena_DYNR_SCashFlowS2_BCashFlowB2_6493c8c9_41fbf873">'Cash Flow'!#REF!</definedName>
    <definedName name="_vena_DYNR_SCashFlowS2_BCashFlowB2_6493c8c9_47218f56">'Cash Flow'!#REF!</definedName>
    <definedName name="_vena_DYNR_SCashFlowS2_BCashFlowB2_6493c8c9_48603707">'Cash Flow'!#REF!</definedName>
    <definedName name="_vena_DYNR_SCashFlowS2_BCashFlowB2_6493c8c9_4886d9eb">'Cash Flow'!#REF!</definedName>
    <definedName name="_vena_DYNR_SCashFlowS2_BCashFlowB2_6493c8c9_5022a4f5">'Cash Flow'!#REF!</definedName>
    <definedName name="_vena_DYNR_SCashFlowS2_BCashFlowB2_6493c8c9_52e3d416">'Cash Flow'!#REF!</definedName>
    <definedName name="_vena_DYNR_SCashFlowS2_BCashFlowB2_6493c8c9_78eefa4c">'Cash Flow'!#REF!</definedName>
    <definedName name="_vena_DYNR_SCashFlowS2_BCashFlowB2_6493c8c9_7c3dbdd6">'Cash Flow'!#REF!</definedName>
    <definedName name="_vena_DYNR_SCashFlowS2_BCashFlowB2_6493c8c9_82342c3f">'Cash Flow'!#REF!</definedName>
    <definedName name="_vena_DYNR_SCashFlowS2_BCashFlowB2_6493c8c9_87d6640">'Cash Flow'!#REF!</definedName>
    <definedName name="_vena_DYNR_SCashFlowS2_BCashFlowB2_6493c8c9_8c0eeb5b">'Cash Flow'!#REF!</definedName>
    <definedName name="_vena_DYNR_SCashFlowS2_BCashFlowB2_6493c8c9_9203e36d">'Cash Flow'!#REF!</definedName>
    <definedName name="_vena_DYNR_SCashFlowS2_BCashFlowB2_6493c8c9_9699d22d">'Cash Flow'!#REF!</definedName>
    <definedName name="_vena_DYNR_SCashFlowS2_BCashFlowB2_6493c8c9_976c6c5e">'Cash Flow'!#REF!</definedName>
    <definedName name="_vena_DYNR_SCashFlowS2_BCashFlowB2_6493c8c9_9c19cfb2">'Cash Flow'!#REF!</definedName>
    <definedName name="_vena_DYNR_SCashFlowS2_BCashFlowB2_6493c8c9_9d2c2c67">'Cash Flow'!#REF!</definedName>
    <definedName name="_vena_DYNR_SCashFlowS2_BCashFlowB2_6493c8c9_a6123a72">'Cash Flow'!#REF!</definedName>
    <definedName name="_vena_DYNR_SCashFlowS2_BCashFlowB2_6493c8c9_cf07b711">'Cash Flow'!#REF!</definedName>
    <definedName name="_vena_DYNR_SCashFlowS2_BCashFlowB2_6493c8c9_e55fafc6">'Cash Flow'!#REF!</definedName>
    <definedName name="_vena_DYNR_SCashFlowS2_BCashFlowB2_6493c8c9_e6104f5c">'Cash Flow'!#REF!</definedName>
    <definedName name="_vena_DYNR_SCashFlowS2_BCashFlowB2_6493c8c9_ec5ccf8f">'Cash Flow'!#REF!</definedName>
    <definedName name="_vena_DYNR_SCashFlowS2_BCashFlowB2_6493c8c9_f87648ab">'Cash Flow'!#REF!</definedName>
    <definedName name="_vena_DYNR_SCashFlowS2_BCashFlowB2_6493c8c9_fd87251d">'Cash Flow'!#REF!</definedName>
    <definedName name="_vena_DYNR_SCashFlowS2_BCashFlowB2_7761c89a">'Cash Flow'!#REF!</definedName>
    <definedName name="_vena_DYNR_SCashFlowS2_BCashFlowB2_7761c89a_164998e4">'Cash Flow'!#REF!</definedName>
    <definedName name="_vena_DYNR_SCashFlowS2_BCashFlowB2_7761c89a_22912b5d">'Cash Flow'!#REF!</definedName>
    <definedName name="_vena_DYNR_SCashFlowS2_BCashFlowB2_7761c89a_2692000c">'Cash Flow'!#REF!</definedName>
    <definedName name="_vena_DYNR_SCashFlowS2_BCashFlowB2_7761c89a_2f9564be">'Cash Flow'!#REF!</definedName>
    <definedName name="_vena_DYNR_SCashFlowS2_BCashFlowB2_7761c89a_4d39e076">'Cash Flow'!#REF!</definedName>
    <definedName name="_vena_DYNR_SCashFlowS2_BCashFlowB2_7761c89a_5ecb2b51">'Cash Flow'!#REF!</definedName>
    <definedName name="_vena_DYNR_SCashFlowS2_BCashFlowB2_7761c89a_5f609781">'Cash Flow'!#REF!</definedName>
    <definedName name="_vena_DYNR_SCashFlowS2_BCashFlowB2_7761c89a_61052829">'Cash Flow'!#REF!</definedName>
    <definedName name="_vena_DYNR_SCashFlowS2_BCashFlowB2_7761c89a_9998adc">'Cash Flow'!#REF!</definedName>
    <definedName name="_vena_DYNR_SCashFlowS2_BCashFlowB2_7761c89a_a2d2ad22">'Cash Flow'!#REF!</definedName>
    <definedName name="_vena_DYNR_SCashFlowS2_BCashFlowB2_7761c89a_db618069">'Cash Flow'!#REF!</definedName>
    <definedName name="_vena_DYNR_SCashFlowS2_BCashFlowB2_7761c89a_ec6ccfc4">'Cash Flow'!#REF!</definedName>
    <definedName name="_vena_DYNR_SCashFlowS2_BCashFlowB2_7761c89a_f16aee5b">'Cash Flow'!#REF!</definedName>
    <definedName name="_vena_DYNR_SCashFlowS2_BCashFlowB2_7761c89a_f4cf49da">'Cash Flow'!#REF!</definedName>
    <definedName name="_vena_DYNR_SCashFlowS2_BCashFlowB2_8b588541">'Cash Flow'!#REF!</definedName>
    <definedName name="_vena_DYNR_SCashFlowS2_BCashFlowB2_8b588541_2518f418">'Cash Flow'!#REF!</definedName>
    <definedName name="_vena_DYNR_SCashFlowS2_BCashFlowB2_8b588541_2f9b4229">'Cash Flow'!#REF!</definedName>
    <definedName name="_vena_DYNR_SCashFlowS2_BCashFlowB2_8b588541_4766e0f6">'Cash Flow'!#REF!</definedName>
    <definedName name="_vena_DYNR_SCashFlowS2_BCashFlowB2_8b588541_58873564">'Cash Flow'!#REF!</definedName>
    <definedName name="_vena_DYNR_SCashFlowS2_BCashFlowB2_8b588541_649f588">'Cash Flow'!#REF!</definedName>
    <definedName name="_vena_DYNR_SCashFlowS2_BCashFlowB2_8b588541_677fd866">'Cash Flow'!#REF!</definedName>
    <definedName name="_vena_DYNR_SCashFlowS2_BCashFlowB2_8b588541_71c7b94f">'Cash Flow'!#REF!</definedName>
    <definedName name="_vena_DYNR_SCashFlowS2_BCashFlowB2_8b588541_75c5fe0f">'Cash Flow'!#REF!</definedName>
    <definedName name="_vena_DYNR_SCashFlowS2_BCashFlowB2_8b588541_84b8746c">'Cash Flow'!#REF!</definedName>
    <definedName name="_vena_DYNR_SCashFlowS2_BCashFlowB2_8b588541_a4bd2787">'Cash Flow'!#REF!</definedName>
    <definedName name="_vena_DYNR_SCashFlowS2_BCashFlowB2_8b588541_b7673073">'Cash Flow'!#REF!</definedName>
    <definedName name="_vena_DYNR_SCashFlowS2_BCashFlowB2_8b588541_cfddf2d8">'Cash Flow'!#REF!</definedName>
    <definedName name="_vena_DYNR_SCashFlowS2_BCashFlowB2_8b588541_d82ccd82">'Cash Flow'!#REF!</definedName>
    <definedName name="_vena_DYNR_SCashFlowS2_BCashFlowB2_8b588541_e74397c5">'Cash Flow'!#REF!</definedName>
    <definedName name="_vena_DYNR_SCashFlowS2_BCashFlowB2_8b588541_e8280581">'Cash Flow'!#REF!</definedName>
    <definedName name="_vena_DYNR_SCashFlowS2_BCashFlowB2_8b588541_f8e65c44">'Cash Flow'!#REF!</definedName>
    <definedName name="_vena_DYNR_SCashFlowS2_BCashFlowB2_a317d18c">'Cash Flow'!#REF!</definedName>
    <definedName name="_vena_DYNR_SCashFlowS2_BCashFlowB2_a317d18c_11fb5f44">'Cash Flow'!#REF!</definedName>
    <definedName name="_vena_DYNR_SCashFlowS2_BCashFlowB2_a317d18c_24f09e97">'Cash Flow'!#REF!</definedName>
    <definedName name="_vena_DYNR_SCashFlowS2_BCashFlowB2_a317d18c_2827b57e">'Cash Flow'!#REF!</definedName>
    <definedName name="_vena_DYNR_SCashFlowS2_BCashFlowB2_a317d18c_2d3b5ecf">'Cash Flow'!#REF!</definedName>
    <definedName name="_vena_DYNR_SCashFlowS2_BCashFlowB2_a317d18c_2db2fe7f">'Cash Flow'!#REF!</definedName>
    <definedName name="_vena_DYNR_SCashFlowS2_BCashFlowB2_a317d18c_4031b9ee">'Cash Flow'!#REF!</definedName>
    <definedName name="_vena_DYNR_SCashFlowS2_BCashFlowB2_a317d18c_42e36cea">'Cash Flow'!#REF!</definedName>
    <definedName name="_vena_DYNR_SCashFlowS2_BCashFlowB2_a317d18c_51265db0">'Cash Flow'!#REF!</definedName>
    <definedName name="_vena_DYNR_SCashFlowS2_BCashFlowB2_a317d18c_52fb171b">'Cash Flow'!#REF!</definedName>
    <definedName name="_vena_DYNR_SCashFlowS2_BCashFlowB2_a317d18c_53d7a57b">'Cash Flow'!#REF!</definedName>
    <definedName name="_vena_DYNR_SCashFlowS2_BCashFlowB2_a317d18c_594bd9ef">'Cash Flow'!#REF!</definedName>
    <definedName name="_vena_DYNR_SCashFlowS2_BCashFlowB2_a317d18c_5d341489">'Cash Flow'!#REF!</definedName>
    <definedName name="_vena_DYNR_SCashFlowS2_BCashFlowB2_a317d18c_61cc0f4d">'Cash Flow'!#REF!</definedName>
    <definedName name="_vena_DYNR_SCashFlowS2_BCashFlowB2_a317d18c_74248131">'Cash Flow'!#REF!</definedName>
    <definedName name="_vena_DYNR_SCashFlowS2_BCashFlowB2_a317d18c_76e66123">'Cash Flow'!#REF!</definedName>
    <definedName name="_vena_DYNR_SCashFlowS2_BCashFlowB2_a317d18c_784b7ef9">'Cash Flow'!#REF!</definedName>
    <definedName name="_vena_DYNR_SCashFlowS2_BCashFlowB2_a317d18c_7bafbab8">'Cash Flow'!#REF!</definedName>
    <definedName name="_vena_DYNR_SCashFlowS2_BCashFlowB2_a317d18c_7cc38245">'Cash Flow'!#REF!</definedName>
    <definedName name="_vena_DYNR_SCashFlowS2_BCashFlowB2_a317d18c_7ce4c59c">'Cash Flow'!#REF!</definedName>
    <definedName name="_vena_DYNR_SCashFlowS2_BCashFlowB2_a317d18c_8ac018fa">'Cash Flow'!#REF!</definedName>
    <definedName name="_vena_DYNR_SCashFlowS2_BCashFlowB2_a317d18c_8b3da056">'Cash Flow'!#REF!</definedName>
    <definedName name="_vena_DYNR_SCashFlowS2_BCashFlowB2_a317d18c_8d68fccc">'Cash Flow'!#REF!</definedName>
    <definedName name="_vena_DYNR_SCashFlowS2_BCashFlowB2_a317d18c_8f93cf9d">'Cash Flow'!#REF!</definedName>
    <definedName name="_vena_DYNR_SCashFlowS2_BCashFlowB2_a317d18c_9550f57a">'Cash Flow'!#REF!</definedName>
    <definedName name="_vena_DYNR_SCashFlowS2_BCashFlowB2_a317d18c_ac01b5d5">'Cash Flow'!#REF!</definedName>
    <definedName name="_vena_DYNR_SCashFlowS2_BCashFlowB2_a317d18c_affcb47b">'Cash Flow'!#REF!</definedName>
    <definedName name="_vena_DYNR_SCashFlowS2_BCashFlowB2_a317d18c_c8ddcf41">'Cash Flow'!#REF!</definedName>
    <definedName name="_vena_DYNR_SCashFlowS2_BCashFlowB2_a317d18c_d2a3e525">'Cash Flow'!#REF!</definedName>
    <definedName name="_vena_DYNR_SCashFlowS2_BCashFlowB2_a317d18c_e022341d">'Cash Flow'!#REF!</definedName>
    <definedName name="_vena_DYNR_SCashFlowS2_BCashFlowB2_a317d18c_e4b2f879">'Cash Flow'!#REF!</definedName>
    <definedName name="_vena_DYNR_SCashFlowS2_BCashFlowB2_a317d18c_e5a66487">'Cash Flow'!#REF!</definedName>
    <definedName name="_vena_DYNR_SCashFlowS2_BCashFlowB2_a317d18c_e6067c27">'Cash Flow'!#REF!</definedName>
    <definedName name="_vena_DYNR_SCashFlowS2_BCashFlowB2_a317d18c_e8b10870">'Cash Flow'!#REF!</definedName>
    <definedName name="_vena_DYNR_SCashFlowS2_BCashFlowB2_a317d18c_f8cf792c">'Cash Flow'!#REF!</definedName>
    <definedName name="_vena_DYNR_SCashFlowS2_BCashFlowB2_b7cb75f3">'Cash Flow'!#REF!</definedName>
    <definedName name="_vena_DYNR_SCashFlowS2_BCashFlowB2_b7cb75f3_10fce994">'Cash Flow'!#REF!</definedName>
    <definedName name="_vena_DYNR_SCashFlowS2_BCashFlowB2_b7cb75f3_2238255c">'Cash Flow'!#REF!</definedName>
    <definedName name="_vena_DYNR_SCashFlowS2_BCashFlowB2_b7cb75f3_27c584b2">'Cash Flow'!#REF!</definedName>
    <definedName name="_vena_DYNR_SCashFlowS2_BCashFlowB2_b7cb75f3_2d0072e5">'Cash Flow'!#REF!</definedName>
    <definedName name="_vena_DYNR_SCashFlowS2_BCashFlowB2_b7cb75f3_3af781ce">'Cash Flow'!#REF!</definedName>
    <definedName name="_vena_DYNR_SCashFlowS2_BCashFlowB2_b7cb75f3_3ba0aa3d">'Cash Flow'!#REF!</definedName>
    <definedName name="_vena_DYNR_SCashFlowS2_BCashFlowB2_b7cb75f3_3c4f9e07">'Cash Flow'!#REF!</definedName>
    <definedName name="_vena_DYNR_SCashFlowS2_BCashFlowB2_b7cb75f3_3ee5d5fb">'Cash Flow'!#REF!</definedName>
    <definedName name="_vena_DYNR_SCashFlowS2_BCashFlowB2_b7cb75f3_46b7273c">'Cash Flow'!#REF!</definedName>
    <definedName name="_vena_DYNR_SCashFlowS2_BCashFlowB2_b7cb75f3_48f2a693">'Cash Flow'!#REF!</definedName>
    <definedName name="_vena_DYNR_SCashFlowS2_BCashFlowB2_b7cb75f3_4b0b816c">'Cash Flow'!#REF!</definedName>
    <definedName name="_vena_DYNR_SCashFlowS2_BCashFlowB2_b7cb75f3_4f9f67a2">'Cash Flow'!#REF!</definedName>
    <definedName name="_vena_DYNR_SCashFlowS2_BCashFlowB2_b7cb75f3_5a325d4b">'Cash Flow'!#REF!</definedName>
    <definedName name="_vena_DYNR_SCashFlowS2_BCashFlowB2_b7cb75f3_5a4358d4">'Cash Flow'!#REF!</definedName>
    <definedName name="_vena_DYNR_SCashFlowS2_BCashFlowB2_b7cb75f3_63a144c4">'Cash Flow'!#REF!</definedName>
    <definedName name="_vena_DYNR_SCashFlowS2_BCashFlowB2_b7cb75f3_6869d455">'Cash Flow'!#REF!</definedName>
    <definedName name="_vena_DYNR_SCashFlowS2_BCashFlowB2_b7cb75f3_6bcb2488">'Cash Flow'!#REF!</definedName>
    <definedName name="_vena_DYNR_SCashFlowS2_BCashFlowB2_b7cb75f3_70e2890">'Cash Flow'!#REF!</definedName>
    <definedName name="_vena_DYNR_SCashFlowS2_BCashFlowB2_b7cb75f3_80815011">'Cash Flow'!#REF!</definedName>
    <definedName name="_vena_DYNR_SCashFlowS2_BCashFlowB2_b7cb75f3_880b1f8">'Cash Flow'!#REF!</definedName>
    <definedName name="_vena_DYNR_SCashFlowS2_BCashFlowB2_b7cb75f3_937630d0">'Cash Flow'!#REF!</definedName>
    <definedName name="_vena_DYNR_SCashFlowS2_BCashFlowB2_b7cb75f3_98df330d">'Cash Flow'!#REF!</definedName>
    <definedName name="_vena_DYNR_SCashFlowS2_BCashFlowB2_b7cb75f3_9e519bca">'Cash Flow'!#REF!</definedName>
    <definedName name="_vena_DYNR_SCashFlowS2_BCashFlowB2_b7cb75f3_a21d12a5">'Cash Flow'!#REF!</definedName>
    <definedName name="_vena_DYNR_SCashFlowS2_BCashFlowB2_b7cb75f3_aba46be8">'Cash Flow'!#REF!</definedName>
    <definedName name="_vena_DYNR_SCashFlowS2_BCashFlowB2_b7cb75f3_c9da247c">'Cash Flow'!#REF!</definedName>
    <definedName name="_vena_DYNR_SCashFlowS2_BCashFlowB2_b7cb75f3_d180ee92">'Cash Flow'!#REF!</definedName>
    <definedName name="_vena_DYNR_SCashFlowS2_BCashFlowB2_b7cb75f3_d66e3fcd">'Cash Flow'!#REF!</definedName>
    <definedName name="_vena_DYNR_SCashFlowS2_BCashFlowB2_b7cb75f3_d92ace71">'Cash Flow'!#REF!</definedName>
    <definedName name="_vena_DYNR_SCashFlowS2_BCashFlowB2_b7cb75f3_ddd24aed">'Cash Flow'!#REF!</definedName>
    <definedName name="_vena_DYNR_SCashFlowS2_BCashFlowB2_b7cb75f3_eee82b8e">'Cash Flow'!#REF!</definedName>
    <definedName name="_vena_DYNR_SCashFlowS2_BCashFlowB2_b7cb75f3_f1bcedba">'Cash Flow'!#REF!</definedName>
    <definedName name="_vena_DYNR_SCashFlowS2_BCashFlowB2_c0404e6b">'Cash Flow'!#REF!</definedName>
    <definedName name="_vena_DYNR_SCashFlowS2_BCashFlowB2_c0404e6b_14248859">'Cash Flow'!#REF!</definedName>
    <definedName name="_vena_DYNR_SCashFlowS2_BCashFlowB2_c0404e6b_1e431521">'Cash Flow'!#REF!</definedName>
    <definedName name="_vena_DYNR_SCashFlowS2_BCashFlowB2_c0404e6b_208ef627">'Cash Flow'!#REF!</definedName>
    <definedName name="_vena_DYNR_SCashFlowS2_BCashFlowB2_c0404e6b_306d2b9f">'Cash Flow'!#REF!</definedName>
    <definedName name="_vena_DYNR_SCashFlowS2_BCashFlowB2_c0404e6b_3126dc39">'Cash Flow'!#REF!</definedName>
    <definedName name="_vena_DYNR_SCashFlowS2_BCashFlowB2_c0404e6b_4673309a">'Cash Flow'!#REF!</definedName>
    <definedName name="_vena_DYNR_SCashFlowS2_BCashFlowB2_c0404e6b_487a81">'Cash Flow'!#REF!</definedName>
    <definedName name="_vena_DYNR_SCashFlowS2_BCashFlowB2_c0404e6b_4e914bea">'Cash Flow'!#REF!</definedName>
    <definedName name="_vena_DYNR_SCashFlowS2_BCashFlowB2_c0404e6b_4fc09511">'Cash Flow'!#REF!</definedName>
    <definedName name="_vena_DYNR_SCashFlowS2_BCashFlowB2_c0404e6b_535138ed">'Cash Flow'!#REF!</definedName>
    <definedName name="_vena_DYNR_SCashFlowS2_BCashFlowB2_c0404e6b_54d5b448">'Cash Flow'!#REF!</definedName>
    <definedName name="_vena_DYNR_SCashFlowS2_BCashFlowB2_c0404e6b_54ee720">'Cash Flow'!#REF!</definedName>
    <definedName name="_vena_DYNR_SCashFlowS2_BCashFlowB2_c0404e6b_60c7ec72">'Cash Flow'!#REF!</definedName>
    <definedName name="_vena_DYNR_SCashFlowS2_BCashFlowB2_c0404e6b_61a2b3c6">'Cash Flow'!#REF!</definedName>
    <definedName name="_vena_DYNR_SCashFlowS2_BCashFlowB2_c0404e6b_649ac48b">'Cash Flow'!#REF!</definedName>
    <definedName name="_vena_DYNR_SCashFlowS2_BCashFlowB2_c0404e6b_6683603">'Cash Flow'!#REF!</definedName>
    <definedName name="_vena_DYNR_SCashFlowS2_BCashFlowB2_c0404e6b_6d1e762b">'Cash Flow'!#REF!</definedName>
    <definedName name="_vena_DYNR_SCashFlowS2_BCashFlowB2_c0404e6b_70f0a69a">'Cash Flow'!#REF!</definedName>
    <definedName name="_vena_DYNR_SCashFlowS2_BCashFlowB2_c0404e6b_763a6593">'Cash Flow'!#REF!</definedName>
    <definedName name="_vena_DYNR_SCashFlowS2_BCashFlowB2_c0404e6b_7e2b6064">'Cash Flow'!#REF!</definedName>
    <definedName name="_vena_DYNR_SCashFlowS2_BCashFlowB2_c0404e6b_81d9c627">'Cash Flow'!#REF!</definedName>
    <definedName name="_vena_DYNR_SCashFlowS2_BCashFlowB2_c0404e6b_8560b79d">'Cash Flow'!#REF!</definedName>
    <definedName name="_vena_DYNR_SCashFlowS2_BCashFlowB2_c0404e6b_8a34e913">'Cash Flow'!#REF!</definedName>
    <definedName name="_vena_DYNR_SCashFlowS2_BCashFlowB2_c0404e6b_944cc47f">'Cash Flow'!#REF!</definedName>
    <definedName name="_vena_DYNR_SCashFlowS2_BCashFlowB2_c0404e6b_992bf3bb">'Cash Flow'!#REF!</definedName>
    <definedName name="_vena_DYNR_SCashFlowS2_BCashFlowB2_c0404e6b_9a35821f">'Cash Flow'!#REF!</definedName>
    <definedName name="_vena_DYNR_SCashFlowS2_BCashFlowB2_c0404e6b_a4a77298">'Cash Flow'!#REF!</definedName>
    <definedName name="_vena_DYNR_SCashFlowS2_BCashFlowB2_c0404e6b_a5832f8e">'Cash Flow'!#REF!</definedName>
    <definedName name="_vena_DYNR_SCashFlowS2_BCashFlowB2_c0404e6b_b94129c">'Cash Flow'!#REF!</definedName>
    <definedName name="_vena_DYNR_SCashFlowS2_BCashFlowB2_c0404e6b_ba755352">'Cash Flow'!#REF!</definedName>
    <definedName name="_vena_DYNR_SCashFlowS2_BCashFlowB2_c0404e6b_bbbd1f36">'Cash Flow'!#REF!</definedName>
    <definedName name="_vena_DYNR_SCashFlowS2_BCashFlowB2_c0404e6b_d4866cda">'Cash Flow'!#REF!</definedName>
    <definedName name="_vena_DYNR_SCashFlowS2_BCashFlowB2_c0404e6b_ea1d5cea">'Cash Flow'!#REF!</definedName>
    <definedName name="_vena_DYNR_SCashFlowS2_BCashFlowB2_c0404e6b_eb8d04a3">'Cash Flow'!#REF!</definedName>
    <definedName name="_vena_DYNR_SCashFlowS2_BCashFlowB2_c0404e6b_f08c1602">'Cash Flow'!#REF!</definedName>
    <definedName name="_vena_DYNR_SCashFlowS2_BCashFlowB2_c0404e6b_f5a24a7a">'Cash Flow'!#REF!</definedName>
    <definedName name="_vena_DYNR_SCashFlowS2_BCashFlowB2_c0404e6b_f78a612">'Cash Flow'!#REF!</definedName>
    <definedName name="_vena_DYNR_SCashFlowS2_BCashFlowB2_c0404e6b_fc1b002e">'Cash Flow'!#REF!</definedName>
    <definedName name="_vena_DYNR_SCashFlowS2_BCashFlowB2_ce776b3f">'Cash Flow'!#REF!</definedName>
    <definedName name="_vena_DYNR_SCashFlowS2_BCashFlowB2_ce776b3f_11d969fb">'Cash Flow'!#REF!</definedName>
    <definedName name="_vena_DYNR_SCashFlowS2_BCashFlowB2_ce776b3f_15215fd">'Cash Flow'!#REF!</definedName>
    <definedName name="_vena_DYNR_SCashFlowS2_BCashFlowB2_ce776b3f_158e7faf">'Cash Flow'!#REF!</definedName>
    <definedName name="_vena_DYNR_SCashFlowS2_BCashFlowB2_ce776b3f_17a2bb5a">'Cash Flow'!#REF!</definedName>
    <definedName name="_vena_DYNR_SCashFlowS2_BCashFlowB2_ce776b3f_19171c62">'Cash Flow'!#REF!</definedName>
    <definedName name="_vena_DYNR_SCashFlowS2_BCashFlowB2_ce776b3f_191fd27a">'Cash Flow'!#REF!</definedName>
    <definedName name="_vena_DYNR_SCashFlowS2_BCashFlowB2_ce776b3f_1b8d8121">'Cash Flow'!#REF!</definedName>
    <definedName name="_vena_DYNR_SCashFlowS2_BCashFlowB2_ce776b3f_220e1b2">'Cash Flow'!#REF!</definedName>
    <definedName name="_vena_DYNR_SCashFlowS2_BCashFlowB2_ce776b3f_265d2267">'Cash Flow'!#REF!</definedName>
    <definedName name="_vena_DYNR_SCashFlowS2_BCashFlowB2_ce776b3f_28763f3f">'Cash Flow'!#REF!</definedName>
    <definedName name="_vena_DYNR_SCashFlowS2_BCashFlowB2_ce776b3f_2c04f846">'Cash Flow'!#REF!</definedName>
    <definedName name="_vena_DYNR_SCashFlowS2_BCashFlowB2_ce776b3f_2c953f26">'Cash Flow'!#REF!</definedName>
    <definedName name="_vena_DYNR_SCashFlowS2_BCashFlowB2_ce776b3f_2c97f42d">'Cash Flow'!#REF!</definedName>
    <definedName name="_vena_DYNR_SCashFlowS2_BCashFlowB2_ce776b3f_2cea82e3">'Cash Flow'!#REF!</definedName>
    <definedName name="_vena_DYNR_SCashFlowS2_BCashFlowB2_ce776b3f_2dbcc6fa">'Cash Flow'!#REF!</definedName>
    <definedName name="_vena_DYNR_SCashFlowS2_BCashFlowB2_ce776b3f_2e11bc98">'Cash Flow'!#REF!</definedName>
    <definedName name="_vena_DYNR_SCashFlowS2_BCashFlowB2_ce776b3f_2fc718ef">'Cash Flow'!#REF!</definedName>
    <definedName name="_vena_DYNR_SCashFlowS2_BCashFlowB2_ce776b3f_30f52141">'Cash Flow'!#REF!</definedName>
    <definedName name="_vena_DYNR_SCashFlowS2_BCashFlowB2_ce776b3f_32a5cc73">'Cash Flow'!#REF!</definedName>
    <definedName name="_vena_DYNR_SCashFlowS2_BCashFlowB2_ce776b3f_36f16d07">'Cash Flow'!#REF!</definedName>
    <definedName name="_vena_DYNR_SCashFlowS2_BCashFlowB2_ce776b3f_3fe869e9">'Cash Flow'!#REF!</definedName>
    <definedName name="_vena_DYNR_SCashFlowS2_BCashFlowB2_ce776b3f_451172b0">'Cash Flow'!#REF!</definedName>
    <definedName name="_vena_DYNR_SCashFlowS2_BCashFlowB2_ce776b3f_470667c3">'Cash Flow'!#REF!</definedName>
    <definedName name="_vena_DYNR_SCashFlowS2_BCashFlowB2_ce776b3f_490ae7d0">'Cash Flow'!#REF!</definedName>
    <definedName name="_vena_DYNR_SCashFlowS2_BCashFlowB2_ce776b3f_49949e57">'Cash Flow'!#REF!</definedName>
    <definedName name="_vena_DYNR_SCashFlowS2_BCashFlowB2_ce776b3f_52b8c50">'Cash Flow'!#REF!</definedName>
    <definedName name="_vena_DYNR_SCashFlowS2_BCashFlowB2_ce776b3f_581db42c">'Cash Flow'!#REF!</definedName>
    <definedName name="_vena_DYNR_SCashFlowS2_BCashFlowB2_ce776b3f_5b9db948">'Cash Flow'!#REF!</definedName>
    <definedName name="_vena_DYNR_SCashFlowS2_BCashFlowB2_ce776b3f_6367814d">'Cash Flow'!#REF!</definedName>
    <definedName name="_vena_DYNR_SCashFlowS2_BCashFlowB2_ce776b3f_667eb6ff">'Cash Flow'!#REF!</definedName>
    <definedName name="_vena_DYNR_SCashFlowS2_BCashFlowB2_ce776b3f_6d03c35d">'Cash Flow'!#REF!</definedName>
    <definedName name="_vena_DYNR_SCashFlowS2_BCashFlowB2_ce776b3f_6f4743a5">'Cash Flow'!#REF!</definedName>
    <definedName name="_vena_DYNR_SCashFlowS2_BCashFlowB2_ce776b3f_700b7350">'Cash Flow'!#REF!</definedName>
    <definedName name="_vena_DYNR_SCashFlowS2_BCashFlowB2_ce776b3f_74e7385d">'Cash Flow'!#REF!</definedName>
    <definedName name="_vena_DYNR_SCashFlowS2_BCashFlowB2_ce776b3f_779c8d3d">'Cash Flow'!#REF!</definedName>
    <definedName name="_vena_DYNR_SCashFlowS2_BCashFlowB2_ce776b3f_790fee98">'Cash Flow'!#REF!</definedName>
    <definedName name="_vena_DYNR_SCashFlowS2_BCashFlowB2_ce776b3f_79d6d43b">'Cash Flow'!#REF!</definedName>
    <definedName name="_vena_DYNR_SCashFlowS2_BCashFlowB2_ce776b3f_7b9d7739">'Cash Flow'!#REF!</definedName>
    <definedName name="_vena_DYNR_SCashFlowS2_BCashFlowB2_ce776b3f_80744ff4">'Cash Flow'!#REF!</definedName>
    <definedName name="_vena_DYNR_SCashFlowS2_BCashFlowB2_ce776b3f_81a7e84f">'Cash Flow'!#REF!</definedName>
    <definedName name="_vena_DYNR_SCashFlowS2_BCashFlowB2_ce776b3f_85a6a2ca">'Cash Flow'!#REF!</definedName>
    <definedName name="_vena_DYNR_SCashFlowS2_BCashFlowB2_ce776b3f_88d02654">'Cash Flow'!#REF!</definedName>
    <definedName name="_vena_DYNR_SCashFlowS2_BCashFlowB2_ce776b3f_89c40b66">'Cash Flow'!#REF!</definedName>
    <definedName name="_vena_DYNR_SCashFlowS2_BCashFlowB2_ce776b3f_91c0ee30">'Cash Flow'!#REF!</definedName>
    <definedName name="_vena_DYNR_SCashFlowS2_BCashFlowB2_ce776b3f_9828920d">'Cash Flow'!#REF!</definedName>
    <definedName name="_vena_DYNR_SCashFlowS2_BCashFlowB2_ce776b3f_9c4760f9">'Cash Flow'!#REF!</definedName>
    <definedName name="_vena_DYNR_SCashFlowS2_BCashFlowB2_ce776b3f_9cd86dda">'Cash Flow'!#REF!</definedName>
    <definedName name="_vena_DYNR_SCashFlowS2_BCashFlowB2_ce776b3f_9efcda6c">'Cash Flow'!#REF!</definedName>
    <definedName name="_vena_DYNR_SCashFlowS2_BCashFlowB2_ce776b3f_a22a261e">'Cash Flow'!#REF!</definedName>
    <definedName name="_vena_DYNR_SCashFlowS2_BCashFlowB2_ce776b3f_a7386a44">'Cash Flow'!#REF!</definedName>
    <definedName name="_vena_DYNR_SCashFlowS2_BCashFlowB2_ce776b3f_b2633143">'Cash Flow'!#REF!</definedName>
    <definedName name="_vena_DYNR_SCashFlowS2_BCashFlowB2_ce776b3f_b6ac71fb">'Cash Flow'!#REF!</definedName>
    <definedName name="_vena_DYNR_SCashFlowS2_BCashFlowB2_ce776b3f_bab20a07">'Cash Flow'!#REF!</definedName>
    <definedName name="_vena_DYNR_SCashFlowS2_BCashFlowB2_ce776b3f_bbd0298a">'Cash Flow'!#REF!</definedName>
    <definedName name="_vena_DYNR_SCashFlowS2_BCashFlowB2_ce776b3f_c0a89bda">'Cash Flow'!#REF!</definedName>
    <definedName name="_vena_DYNR_SCashFlowS2_BCashFlowB2_ce776b3f_c50361a4">'Cash Flow'!#REF!</definedName>
    <definedName name="_vena_DYNR_SCashFlowS2_BCashFlowB2_ce776b3f_c7996281">'Cash Flow'!#REF!</definedName>
    <definedName name="_vena_DYNR_SCashFlowS2_BCashFlowB2_ce776b3f_c9d73934">'Cash Flow'!#REF!</definedName>
    <definedName name="_vena_DYNR_SCashFlowS2_BCashFlowB2_ce776b3f_cc6600da">'Cash Flow'!#REF!</definedName>
    <definedName name="_vena_DYNR_SCashFlowS2_BCashFlowB2_ce776b3f_cdf37bf7">'Cash Flow'!#REF!</definedName>
    <definedName name="_vena_DYNR_SCashFlowS2_BCashFlowB2_ce776b3f_d4e82731">'Cash Flow'!#REF!</definedName>
    <definedName name="_vena_DYNR_SCashFlowS2_BCashFlowB2_ce776b3f_d518e32f">'Cash Flow'!#REF!</definedName>
    <definedName name="_vena_DYNR_SCashFlowS2_BCashFlowB2_ce776b3f_d7f8cade">'Cash Flow'!#REF!</definedName>
    <definedName name="_vena_DYNR_SCashFlowS2_BCashFlowB2_ce776b3f_e43ed7bc">'Cash Flow'!#REF!</definedName>
    <definedName name="_vena_DYNR_SCashFlowS2_BCashFlowB2_ce776b3f_e58a1be5">'Cash Flow'!#REF!</definedName>
    <definedName name="_vena_DYNR_SCashFlowS2_BCashFlowB2_ce776b3f_e7b0e4fd">'Cash Flow'!#REF!</definedName>
    <definedName name="_vena_DYNR_SCashFlowS2_BCashFlowB2_ce776b3f_e81366e1">'Cash Flow'!#REF!</definedName>
    <definedName name="_vena_DYNR_SCashFlowS2_BCashFlowB2_ce776b3f_e9d7f142">'Cash Flow'!#REF!</definedName>
    <definedName name="_vena_DYNR_SCashFlowS2_BCashFlowB2_ce776b3f_eb54488b">'Cash Flow'!#REF!</definedName>
    <definedName name="_vena_DYNR_SCashFlowS2_BCashFlowB2_ce776b3f_ef7cc0eb">'Cash Flow'!#REF!</definedName>
    <definedName name="_vena_DYNR_SCashFlowS2_BCashFlowB2_ce776b3f_f5346d28">'Cash Flow'!#REF!</definedName>
    <definedName name="_vena_DYNR_SCashFlowS2_BCashFlowB2_ce776b3f_f60bdd">'Cash Flow'!#REF!</definedName>
    <definedName name="_vena_DYNR_SCashFlowS2_BCashFlowB2_d1c7d975">'Cash Flow'!#REF!</definedName>
    <definedName name="_vena_DYNR_SCashFlowS2_BCashFlowB2_d1c7d975_15b3e857">'Cash Flow'!#REF!</definedName>
    <definedName name="_vena_DYNR_SCashFlowS2_BCashFlowB2_d1c7d975_2dee31ab">'Cash Flow'!#REF!</definedName>
    <definedName name="_vena_DYNR_SCashFlowS2_BCashFlowB2_d1c7d975_3951aeca">'Cash Flow'!#REF!</definedName>
    <definedName name="_vena_DYNR_SCashFlowS2_BCashFlowB2_d1c7d975_5ad567d2">'Cash Flow'!#REF!</definedName>
    <definedName name="_vena_DYNR_SCashFlowS2_BCashFlowB2_d1c7d975_662cdd21">'Cash Flow'!#REF!</definedName>
    <definedName name="_vena_DYNR_SCashFlowS2_BCashFlowB2_d1c7d975_84644717">'Cash Flow'!#REF!</definedName>
    <definedName name="_vena_DYNR_SCashFlowS2_BCashFlowB2_d1c7d975_877f5543">'Cash Flow'!#REF!</definedName>
    <definedName name="_vena_DYNR_SCashFlowS2_BCashFlowB2_d1c7d975_9d36b1c9">'Cash Flow'!#REF!</definedName>
    <definedName name="_vena_DYNR_SCashFlowS2_BCashFlowB2_d1c7d975_aa43973f">'Cash Flow'!#REF!</definedName>
    <definedName name="_vena_DYNR_SCashFlowS2_BCashFlowB2_d1c7d975_b6ab80a3">'Cash Flow'!#REF!</definedName>
    <definedName name="_vena_DYNR_SCashFlowS2_BCashFlowB2_d1c7d975_bf3768c4">'Cash Flow'!#REF!</definedName>
    <definedName name="_vena_DYNR_SCashFlowS2_BCashFlowB2_d8050401">'Cash Flow'!#REF!</definedName>
    <definedName name="_vena_DYNR_SCashFlowS2_BCashFlowB2_d8050401_1b6c69e5">'Cash Flow'!#REF!</definedName>
    <definedName name="_vena_DYNR_SCashFlowS2_BCashFlowB2_d8050401_1dbe2145">'Cash Flow'!#REF!</definedName>
    <definedName name="_vena_DYNR_SCashFlowS2_BCashFlowB2_d8050401_3e2b857f">'Cash Flow'!#REF!</definedName>
    <definedName name="_vena_DYNR_SCashFlowS2_BCashFlowB2_d8050401_507bf1d1">'Cash Flow'!#REF!</definedName>
    <definedName name="_vena_DYNR_SCashFlowS2_BCashFlowB2_d8050401_5fbf6b2f">'Cash Flow'!#REF!</definedName>
    <definedName name="_vena_DYNR_SCashFlowS2_BCashFlowB2_d8050401_729795e5">'Cash Flow'!#REF!</definedName>
    <definedName name="_vena_DYNR_SCashFlowS2_BCashFlowB2_d8050401_72c314b0">'Cash Flow'!#REF!</definedName>
    <definedName name="_vena_DYNR_SCashFlowS2_BCashFlowB2_d8050401_799fd66b">'Cash Flow'!#REF!</definedName>
    <definedName name="_vena_DYNR_SCashFlowS2_BCashFlowB2_d8050401_84e9ff24">'Cash Flow'!#REF!</definedName>
    <definedName name="_vena_DYNR_SCashFlowS2_BCashFlowB2_d8050401_850c34c0">'Cash Flow'!#REF!</definedName>
    <definedName name="_vena_DYNR_SCashFlowS2_BCashFlowB2_d8050401_8bdc218">'Cash Flow'!#REF!</definedName>
    <definedName name="_vena_DYNR_SCashFlowS2_BCashFlowB2_d8050401_952ce43d">'Cash Flow'!#REF!</definedName>
    <definedName name="_vena_DYNR_SCashFlowS2_BCashFlowB2_d8050401_9573f8f9">'Cash Flow'!#REF!</definedName>
    <definedName name="_vena_DYNR_SCashFlowS2_BCashFlowB2_d8050401_973594d3">'Cash Flow'!#REF!</definedName>
    <definedName name="_vena_DYNR_SCashFlowS2_BCashFlowB2_d8050401_9768ffd4">'Cash Flow'!#REF!</definedName>
    <definedName name="_vena_DYNR_SCashFlowS2_BCashFlowB2_d8050401_a06d6591">'Cash Flow'!#REF!</definedName>
    <definedName name="_vena_DYNR_SCashFlowS2_BCashFlowB2_d8050401_a2661cf2">'Cash Flow'!#REF!</definedName>
    <definedName name="_vena_DYNR_SCashFlowS2_BCashFlowB2_d8050401_a9a4133">'Cash Flow'!#REF!</definedName>
    <definedName name="_vena_DYNR_SCashFlowS2_BCashFlowB2_d8050401_ae6968b4">'Cash Flow'!#REF!</definedName>
    <definedName name="_vena_DYNR_SCashFlowS2_BCashFlowB2_d8050401_b0514e86">'Cash Flow'!#REF!</definedName>
    <definedName name="_vena_DYNR_SCashFlowS2_BCashFlowB2_d8050401_b7b40d10">'Cash Flow'!#REF!</definedName>
    <definedName name="_vena_DYNR_SCashFlowS2_BCashFlowB2_d8050401_bb0a849b">'Cash Flow'!#REF!</definedName>
    <definedName name="_vena_DYNR_SCashFlowS2_BCashFlowB2_d8050401_c9512604">'Cash Flow'!#REF!</definedName>
    <definedName name="_vena_DYNR_SCashFlowS2_BCashFlowB2_d8050401_cb8d3998">'Cash Flow'!#REF!</definedName>
    <definedName name="_vena_DYNR_SCashFlowS2_BCashFlowB2_d8050401_ed407f29">'Cash Flow'!#REF!</definedName>
    <definedName name="_vena_DYNR_SCashFlowS2_BCashFlowB2_d8050401_f01e8eac">'Cash Flow'!#REF!</definedName>
    <definedName name="_vena_DYNR_SCashFlowS2_BCashFlowB2_d8050401_f1a6e710">'Cash Flow'!#REF!</definedName>
    <definedName name="_vena_DYNR_SCashFlowS2_BCashFlowB2_d8050401_f9528585">'Cash Flow'!#REF!</definedName>
    <definedName name="_vena_DYNR_SCashFlowS2_BCashFlowB2_de728d2c">'Cash Flow'!#REF!</definedName>
    <definedName name="_vena_DYNR_SCashFlowS2_BCashFlowB2_de728d2c_18563520">'Cash Flow'!#REF!</definedName>
    <definedName name="_vena_DYNR_SCashFlowS2_BCashFlowB2_de728d2c_18ca6a9">'Cash Flow'!#REF!</definedName>
    <definedName name="_vena_DYNR_SCashFlowS2_BCashFlowB2_de728d2c_2022ee30">'Cash Flow'!#REF!</definedName>
    <definedName name="_vena_DYNR_SCashFlowS2_BCashFlowB2_de728d2c_25d8a961">'Cash Flow'!#REF!</definedName>
    <definedName name="_vena_DYNR_SCashFlowS2_BCashFlowB2_de728d2c_281ff8b8">'Cash Flow'!#REF!</definedName>
    <definedName name="_vena_DYNR_SCashFlowS2_BCashFlowB2_de728d2c_2b1d009f">'Cash Flow'!#REF!</definedName>
    <definedName name="_vena_DYNR_SCashFlowS2_BCashFlowB2_de728d2c_2d3d491f">'Cash Flow'!#REF!</definedName>
    <definedName name="_vena_DYNR_SCashFlowS2_BCashFlowB2_de728d2c_2e995dd7">'Cash Flow'!#REF!</definedName>
    <definedName name="_vena_DYNR_SCashFlowS2_BCashFlowB2_de728d2c_2fd6ca2b">'Cash Flow'!#REF!</definedName>
    <definedName name="_vena_DYNR_SCashFlowS2_BCashFlowB2_de728d2c_307b02dd">'Cash Flow'!#REF!</definedName>
    <definedName name="_vena_DYNR_SCashFlowS2_BCashFlowB2_de728d2c_30a230e">'Cash Flow'!#REF!</definedName>
    <definedName name="_vena_DYNR_SCashFlowS2_BCashFlowB2_de728d2c_325786dd">'Cash Flow'!#REF!</definedName>
    <definedName name="_vena_DYNR_SCashFlowS2_BCashFlowB2_de728d2c_346634cd">'Cash Flow'!#REF!</definedName>
    <definedName name="_vena_DYNR_SCashFlowS2_BCashFlowB2_de728d2c_360a55ff">'Cash Flow'!#REF!</definedName>
    <definedName name="_vena_DYNR_SCashFlowS2_BCashFlowB2_de728d2c_3632823f">'Cash Flow'!#REF!</definedName>
    <definedName name="_vena_DYNR_SCashFlowS2_BCashFlowB2_de728d2c_39dc8da6">'Cash Flow'!#REF!</definedName>
    <definedName name="_vena_DYNR_SCashFlowS2_BCashFlowB2_de728d2c_3ae55075">'Cash Flow'!#REF!</definedName>
    <definedName name="_vena_DYNR_SCashFlowS2_BCashFlowB2_de728d2c_3edeaebc">'Cash Flow'!#REF!</definedName>
    <definedName name="_vena_DYNR_SCashFlowS2_BCashFlowB2_de728d2c_4027c05d">'Cash Flow'!#REF!</definedName>
    <definedName name="_vena_DYNR_SCashFlowS2_BCashFlowB2_de728d2c_42020033">'Cash Flow'!#REF!</definedName>
    <definedName name="_vena_DYNR_SCashFlowS2_BCashFlowB2_de728d2c_440b83da">'Cash Flow'!#REF!</definedName>
    <definedName name="_vena_DYNR_SCashFlowS2_BCashFlowB2_de728d2c_4577d0e3">'Cash Flow'!#REF!</definedName>
    <definedName name="_vena_DYNR_SCashFlowS2_BCashFlowB2_de728d2c_45d79692">'Cash Flow'!#REF!</definedName>
    <definedName name="_vena_DYNR_SCashFlowS2_BCashFlowB2_de728d2c_474f0943">'Cash Flow'!#REF!</definedName>
    <definedName name="_vena_DYNR_SCashFlowS2_BCashFlowB2_de728d2c_49c59c9a">'Cash Flow'!#REF!</definedName>
    <definedName name="_vena_DYNR_SCashFlowS2_BCashFlowB2_de728d2c_4caac113">'Cash Flow'!#REF!</definedName>
    <definedName name="_vena_DYNR_SCashFlowS2_BCashFlowB2_de728d2c_4ea9aa11">'Cash Flow'!#REF!</definedName>
    <definedName name="_vena_DYNR_SCashFlowS2_BCashFlowB2_de728d2c_4f6f5e9">'Cash Flow'!#REF!</definedName>
    <definedName name="_vena_DYNR_SCashFlowS2_BCashFlowB2_de728d2c_5558256e">'Cash Flow'!#REF!</definedName>
    <definedName name="_vena_DYNR_SCashFlowS2_BCashFlowB2_de728d2c_56e5e350">'Cash Flow'!#REF!</definedName>
    <definedName name="_vena_DYNR_SCashFlowS2_BCashFlowB2_de728d2c_59cac67a">'Cash Flow'!#REF!</definedName>
    <definedName name="_vena_DYNR_SCashFlowS2_BCashFlowB2_de728d2c_5b0b13d5">'Cash Flow'!#REF!</definedName>
    <definedName name="_vena_DYNR_SCashFlowS2_BCashFlowB2_de728d2c_5c33a3c6">'Cash Flow'!#REF!</definedName>
    <definedName name="_vena_DYNR_SCashFlowS2_BCashFlowB2_de728d2c_5db4bc48">'Cash Flow'!#REF!</definedName>
    <definedName name="_vena_DYNR_SCashFlowS2_BCashFlowB2_de728d2c_62b6584e">'Cash Flow'!#REF!</definedName>
    <definedName name="_vena_DYNR_SCashFlowS2_BCashFlowB2_de728d2c_631a252c">'Cash Flow'!#REF!</definedName>
    <definedName name="_vena_DYNR_SCashFlowS2_BCashFlowB2_de728d2c_63953656">'Cash Flow'!#REF!</definedName>
    <definedName name="_vena_DYNR_SCashFlowS2_BCashFlowB2_de728d2c_64cf080">'Cash Flow'!#REF!</definedName>
    <definedName name="_vena_DYNR_SCashFlowS2_BCashFlowB2_de728d2c_652420b">'Cash Flow'!#REF!</definedName>
    <definedName name="_vena_DYNR_SCashFlowS2_BCashFlowB2_de728d2c_6569ab9d">'Cash Flow'!#REF!</definedName>
    <definedName name="_vena_DYNR_SCashFlowS2_BCashFlowB2_de728d2c_66cb3c4d">'Cash Flow'!#REF!</definedName>
    <definedName name="_vena_DYNR_SCashFlowS2_BCashFlowB2_de728d2c_67b873f4">'Cash Flow'!#REF!</definedName>
    <definedName name="_vena_DYNR_SCashFlowS2_BCashFlowB2_de728d2c_6a4165f3">'Cash Flow'!#REF!</definedName>
    <definedName name="_vena_DYNR_SCashFlowS2_BCashFlowB2_de728d2c_6cab6162">'Cash Flow'!#REF!</definedName>
    <definedName name="_vena_DYNR_SCashFlowS2_BCashFlowB2_de728d2c_6d35e4da">'Cash Flow'!#REF!</definedName>
    <definedName name="_vena_DYNR_SCashFlowS2_BCashFlowB2_de728d2c_6d893e43">'Cash Flow'!#REF!</definedName>
    <definedName name="_vena_DYNR_SCashFlowS2_BCashFlowB2_de728d2c_70f5557f">'Cash Flow'!#REF!</definedName>
    <definedName name="_vena_DYNR_SCashFlowS2_BCashFlowB2_de728d2c_7a58e07e">'Cash Flow'!#REF!</definedName>
    <definedName name="_vena_DYNR_SCashFlowS2_BCashFlowB2_de728d2c_883e35e1">'Cash Flow'!#REF!</definedName>
    <definedName name="_vena_DYNR_SCashFlowS2_BCashFlowB2_de728d2c_8929d3f3">'Cash Flow'!#REF!</definedName>
    <definedName name="_vena_DYNR_SCashFlowS2_BCashFlowB2_de728d2c_89a3238e">'Cash Flow'!#REF!</definedName>
    <definedName name="_vena_DYNR_SCashFlowS2_BCashFlowB2_de728d2c_8af0f75a">'Cash Flow'!#REF!</definedName>
    <definedName name="_vena_DYNR_SCashFlowS2_BCashFlowB2_de728d2c_9408c65f">'Cash Flow'!#REF!</definedName>
    <definedName name="_vena_DYNR_SCashFlowS2_BCashFlowB2_de728d2c_943022aa">'Cash Flow'!#REF!</definedName>
    <definedName name="_vena_DYNR_SCashFlowS2_BCashFlowB2_de728d2c_954c6496">'Cash Flow'!#REF!</definedName>
    <definedName name="_vena_DYNR_SCashFlowS2_BCashFlowB2_de728d2c_9fd4253f">'Cash Flow'!#REF!</definedName>
    <definedName name="_vena_DYNR_SCashFlowS2_BCashFlowB2_de728d2c_a183dded">'Cash Flow'!#REF!</definedName>
    <definedName name="_vena_DYNR_SCashFlowS2_BCashFlowB2_de728d2c_a29e909a">'Cash Flow'!#REF!</definedName>
    <definedName name="_vena_DYNR_SCashFlowS2_BCashFlowB2_de728d2c_a2b0d966">'Cash Flow'!#REF!</definedName>
    <definedName name="_vena_DYNR_SCashFlowS2_BCashFlowB2_de728d2c_a7afb990">'Cash Flow'!#REF!</definedName>
    <definedName name="_vena_DYNR_SCashFlowS2_BCashFlowB2_de728d2c_a8ef989b">'Cash Flow'!#REF!</definedName>
    <definedName name="_vena_DYNR_SCashFlowS2_BCashFlowB2_de728d2c_a90fd653">'Cash Flow'!#REF!</definedName>
    <definedName name="_vena_DYNR_SCashFlowS2_BCashFlowB2_de728d2c_a9445c33">'Cash Flow'!#REF!</definedName>
    <definedName name="_vena_DYNR_SCashFlowS2_BCashFlowB2_de728d2c_aa957246">'Cash Flow'!#REF!</definedName>
    <definedName name="_vena_DYNR_SCashFlowS2_BCashFlowB2_de728d2c_ac7afb45">'Cash Flow'!#REF!</definedName>
    <definedName name="_vena_DYNR_SCashFlowS2_BCashFlowB2_de728d2c_afbbfa26">'Cash Flow'!#REF!</definedName>
    <definedName name="_vena_DYNR_SCashFlowS2_BCashFlowB2_de728d2c_b0c0fe29">'Cash Flow'!#REF!</definedName>
    <definedName name="_vena_DYNR_SCashFlowS2_BCashFlowB2_de728d2c_b19a1daa">'Cash Flow'!#REF!</definedName>
    <definedName name="_vena_DYNR_SCashFlowS2_BCashFlowB2_de728d2c_b5aa1546">'Cash Flow'!#REF!</definedName>
    <definedName name="_vena_DYNR_SCashFlowS2_BCashFlowB2_de728d2c_b5ec4698">'Cash Flow'!#REF!</definedName>
    <definedName name="_vena_DYNR_SCashFlowS2_BCashFlowB2_de728d2c_b6a2bb29">'Cash Flow'!#REF!</definedName>
    <definedName name="_vena_DYNR_SCashFlowS2_BCashFlowB2_de728d2c_b70faeac">'Cash Flow'!#REF!</definedName>
    <definedName name="_vena_DYNR_SCashFlowS2_BCashFlowB2_de728d2c_ba4698d6">'Cash Flow'!#REF!</definedName>
    <definedName name="_vena_DYNR_SCashFlowS2_BCashFlowB2_de728d2c_ba7f4497">'Cash Flow'!#REF!</definedName>
    <definedName name="_vena_DYNR_SCashFlowS2_BCashFlowB2_de728d2c_ba861ce6">'Cash Flow'!#REF!</definedName>
    <definedName name="_vena_DYNR_SCashFlowS2_BCashFlowB2_de728d2c_bbdf78df">'Cash Flow'!#REF!</definedName>
    <definedName name="_vena_DYNR_SCashFlowS2_BCashFlowB2_de728d2c_bc8135df">'Cash Flow'!#REF!</definedName>
    <definedName name="_vena_DYNR_SCashFlowS2_BCashFlowB2_de728d2c_bf7fd226">'Cash Flow'!#REF!</definedName>
    <definedName name="_vena_DYNR_SCashFlowS2_BCashFlowB2_de728d2c_c0258337">'Cash Flow'!#REF!</definedName>
    <definedName name="_vena_DYNR_SCashFlowS2_BCashFlowB2_de728d2c_c138c9b5">'Cash Flow'!#REF!</definedName>
    <definedName name="_vena_DYNR_SCashFlowS2_BCashFlowB2_de728d2c_c13fc6e0">'Cash Flow'!#REF!</definedName>
    <definedName name="_vena_DYNR_SCashFlowS2_BCashFlowB2_de728d2c_c687218a">'Cash Flow'!#REF!</definedName>
    <definedName name="_vena_DYNR_SCashFlowS2_BCashFlowB2_de728d2c_d5c7f774">'Cash Flow'!#REF!</definedName>
    <definedName name="_vena_DYNR_SCashFlowS2_BCashFlowB2_de728d2c_d6b0f0d8">'Cash Flow'!#REF!</definedName>
    <definedName name="_vena_DYNR_SCashFlowS2_BCashFlowB2_de728d2c_d71f7ed9">'Cash Flow'!#REF!</definedName>
    <definedName name="_vena_DYNR_SCashFlowS2_BCashFlowB2_de728d2c_d917489a">'Cash Flow'!#REF!</definedName>
    <definedName name="_vena_DYNR_SCashFlowS2_BCashFlowB2_de728d2c_d9488ce5">'Cash Flow'!#REF!</definedName>
    <definedName name="_vena_DYNR_SCashFlowS2_BCashFlowB2_de728d2c_dbc334af">'Cash Flow'!#REF!</definedName>
    <definedName name="_vena_DYNR_SCashFlowS2_BCashFlowB2_de728d2c_dd7c3610">'Cash Flow'!#REF!</definedName>
    <definedName name="_vena_DYNR_SCashFlowS2_BCashFlowB2_de728d2c_de334975">'Cash Flow'!#REF!</definedName>
    <definedName name="_vena_DYNR_SCashFlowS2_BCashFlowB2_de728d2c_de939056">'Cash Flow'!#REF!</definedName>
    <definedName name="_vena_DYNR_SCashFlowS2_BCashFlowB2_de728d2c_e34a0661">'Cash Flow'!#REF!</definedName>
    <definedName name="_vena_DYNR_SCashFlowS2_BCashFlowB2_de728d2c_e3fa73e6">'Cash Flow'!#REF!</definedName>
    <definedName name="_vena_DYNR_SCashFlowS2_BCashFlowB2_de728d2c_e5707c66">'Cash Flow'!#REF!</definedName>
    <definedName name="_vena_DYNR_SCashFlowS2_BCashFlowB2_de728d2c_e5c2fa8b">'Cash Flow'!#REF!</definedName>
    <definedName name="_vena_DYNR_SCashFlowS2_BCashFlowB2_de728d2c_e7b603d2">'Cash Flow'!#REF!</definedName>
    <definedName name="_vena_DYNR_SCashFlowS2_BCashFlowB2_de728d2c_e93dec39">'Cash Flow'!#REF!</definedName>
    <definedName name="_vena_DYNR_SCashFlowS2_BCashFlowB2_de728d2c_ef33d29d">'Cash Flow'!#REF!</definedName>
    <definedName name="_vena_DYNR_SCashFlowS2_BCashFlowB2_de728d2c_f1f9fdbf">'Cash Flow'!#REF!</definedName>
    <definedName name="_vena_DYNR_SCashFlowS2_BCashFlowB2_de728d2c_f2c08399">'Cash Flow'!#REF!</definedName>
    <definedName name="_vena_DYNR_SCashFlowS2_BCashFlowB2_de728d2c_f5f4ccc0">'Cash Flow'!#REF!</definedName>
    <definedName name="_vena_DYNR_SCashFlowS2_BCashFlowB2_de728d2c_fa462160">'Cash Flow'!#REF!</definedName>
    <definedName name="_vena_DYNR_SCashFlowS2_BCashFlowB2_de728d2c_fac9f03b">'Cash Flow'!#REF!</definedName>
    <definedName name="_vena_DYNR_SCashFlowS2_BCashFlowB2_de728d2c_ff1e434e">'Cash Flow'!#REF!</definedName>
    <definedName name="_vena_DYNR_SCashFlowS2_BCashFlowB2_ff276e47">'Cash Flow'!#REF!</definedName>
    <definedName name="_vena_DYNR_SCashFlowS2_BCashFlowB2_ff276e47_148647ae">'Cash Flow'!#REF!</definedName>
    <definedName name="_vena_DYNR_SCashFlowS2_BCashFlowB2_ff276e47_156475c4">'Cash Flow'!#REF!</definedName>
    <definedName name="_vena_DYNR_SCashFlowS2_BCashFlowB2_ff276e47_17f76eea">'Cash Flow'!#REF!</definedName>
    <definedName name="_vena_DYNR_SCashFlowS2_BCashFlowB2_ff276e47_1c6fef40">'Cash Flow'!#REF!</definedName>
    <definedName name="_vena_DYNR_SCashFlowS2_BCashFlowB2_ff276e47_1cb9f699">'Cash Flow'!#REF!</definedName>
    <definedName name="_vena_DYNR_SCashFlowS2_BCashFlowB2_ff276e47_1d35487b">'Cash Flow'!#REF!</definedName>
    <definedName name="_vena_DYNR_SCashFlowS2_BCashFlowB2_ff276e47_1fab387">'Cash Flow'!#REF!</definedName>
    <definedName name="_vena_DYNR_SCashFlowS2_BCashFlowB2_ff276e47_212a3387">'Cash Flow'!#REF!</definedName>
    <definedName name="_vena_DYNR_SCashFlowS2_BCashFlowB2_ff276e47_2ca2ff24">'Cash Flow'!#REF!</definedName>
    <definedName name="_vena_DYNR_SCashFlowS2_BCashFlowB2_ff276e47_2e078ec2">'Cash Flow'!#REF!</definedName>
    <definedName name="_vena_DYNR_SCashFlowS2_BCashFlowB2_ff276e47_2fd5d7c6">'Cash Flow'!#REF!</definedName>
    <definedName name="_vena_DYNR_SCashFlowS2_BCashFlowB2_ff276e47_361f0df4">'Cash Flow'!#REF!</definedName>
    <definedName name="_vena_DYNR_SCashFlowS2_BCashFlowB2_ff276e47_364e7188">'Cash Flow'!#REF!</definedName>
    <definedName name="_vena_DYNR_SCashFlowS2_BCashFlowB2_ff276e47_39afa57e">'Cash Flow'!#REF!</definedName>
    <definedName name="_vena_DYNR_SCashFlowS2_BCashFlowB2_ff276e47_3a304924">'Cash Flow'!#REF!</definedName>
    <definedName name="_vena_DYNR_SCashFlowS2_BCashFlowB2_ff276e47_3f21c6c3">'Cash Flow'!#REF!</definedName>
    <definedName name="_vena_DYNR_SCashFlowS2_BCashFlowB2_ff276e47_3f919d10">'Cash Flow'!#REF!</definedName>
    <definedName name="_vena_DYNR_SCashFlowS2_BCashFlowB2_ff276e47_414a46ab">'Cash Flow'!#REF!</definedName>
    <definedName name="_vena_DYNR_SCashFlowS2_BCashFlowB2_ff276e47_47523721">'Cash Flow'!#REF!</definedName>
    <definedName name="_vena_DYNR_SCashFlowS2_BCashFlowB2_ff276e47_49e976f3">'Cash Flow'!#REF!</definedName>
    <definedName name="_vena_DYNR_SCashFlowS2_BCashFlowB2_ff276e47_513394d9">'Cash Flow'!#REF!</definedName>
    <definedName name="_vena_DYNR_SCashFlowS2_BCashFlowB2_ff276e47_51449639">'Cash Flow'!#REF!</definedName>
    <definedName name="_vena_DYNR_SCashFlowS2_BCashFlowB2_ff276e47_61fce354">'Cash Flow'!#REF!</definedName>
    <definedName name="_vena_DYNR_SCashFlowS2_BCashFlowB2_ff276e47_75ab1919">'Cash Flow'!#REF!</definedName>
    <definedName name="_vena_DYNR_SCashFlowS2_BCashFlowB2_ff276e47_7a3b7e1d">'Cash Flow'!#REF!</definedName>
    <definedName name="_vena_DYNR_SCashFlowS2_BCashFlowB2_ff276e47_814e691e">'Cash Flow'!#REF!</definedName>
    <definedName name="_vena_DYNR_SCashFlowS2_BCashFlowB2_ff276e47_839140ad">'Cash Flow'!#REF!</definedName>
    <definedName name="_vena_DYNR_SCashFlowS2_BCashFlowB2_ff276e47_83e133d8">'Cash Flow'!#REF!</definedName>
    <definedName name="_vena_DYNR_SCashFlowS2_BCashFlowB2_ff276e47_8874e3b3">'Cash Flow'!#REF!</definedName>
    <definedName name="_vena_DYNR_SCashFlowS2_BCashFlowB2_ff276e47_8d233a11">'Cash Flow'!#REF!</definedName>
    <definedName name="_vena_DYNR_SCashFlowS2_BCashFlowB2_ff276e47_8e6a3c87">'Cash Flow'!#REF!</definedName>
    <definedName name="_vena_DYNR_SCashFlowS2_BCashFlowB2_ff276e47_96728432">'Cash Flow'!#REF!</definedName>
    <definedName name="_vena_DYNR_SCashFlowS2_BCashFlowB2_ff276e47_98001d12">'Cash Flow'!#REF!</definedName>
    <definedName name="_vena_DYNR_SCashFlowS2_BCashFlowB2_ff276e47_9cd7d7d4">'Cash Flow'!#REF!</definedName>
    <definedName name="_vena_DYNR_SCashFlowS2_BCashFlowB2_ff276e47_a264da46">'Cash Flow'!#REF!</definedName>
    <definedName name="_vena_DYNR_SCashFlowS2_BCashFlowB2_ff276e47_a3d63a36">'Cash Flow'!#REF!</definedName>
    <definedName name="_vena_DYNR_SCashFlowS2_BCashFlowB2_ff276e47_a486fd19">'Cash Flow'!#REF!</definedName>
    <definedName name="_vena_DYNR_SCashFlowS2_BCashFlowB2_ff276e47_a4db9899">'Cash Flow'!#REF!</definedName>
    <definedName name="_vena_DYNR_SCashFlowS2_BCashFlowB2_ff276e47_a8072a5c">'Cash Flow'!#REF!</definedName>
    <definedName name="_vena_DYNR_SCashFlowS2_BCashFlowB2_ff276e47_ab552d78">'Cash Flow'!#REF!</definedName>
    <definedName name="_vena_DYNR_SCashFlowS2_BCashFlowB2_ff276e47_ad1c7a5f">'Cash Flow'!#REF!</definedName>
    <definedName name="_vena_DYNR_SCashFlowS2_BCashFlowB2_ff276e47_c0f175fd">'Cash Flow'!#REF!</definedName>
    <definedName name="_vena_DYNR_SCashFlowS2_BCashFlowB2_ff276e47_cdabca19">'Cash Flow'!#REF!</definedName>
    <definedName name="_vena_DYNR_SCashFlowS2_BCashFlowB2_ff276e47_cdb395d6">'Cash Flow'!#REF!</definedName>
    <definedName name="_vena_DYNR_SCashFlowS2_BCashFlowB2_ff276e47_ce94584a">'Cash Flow'!#REF!</definedName>
    <definedName name="_vena_DYNR_SCashFlowS2_BCashFlowB2_ff276e47_d962dc4c">'Cash Flow'!#REF!</definedName>
    <definedName name="_vena_DYNR_SCashFlowS2_BCashFlowB2_ff276e47_db5893f1">'Cash Flow'!#REF!</definedName>
    <definedName name="_vena_DYNR_SCashFlowS2_BCashFlowB2_ff276e47_debe56d3">'Cash Flow'!#REF!</definedName>
    <definedName name="_vena_DYNR_SCashFlowS2_BCashFlowB2_ff276e47_e0a1ba27">'Cash Flow'!#REF!</definedName>
    <definedName name="_vena_DYNR_SCashFlowS2_BCashFlowB2_ff276e47_e6b46e19">'Cash Flow'!#REF!</definedName>
    <definedName name="_vena_DYNR_SCashFlowS2_BCashFlowB2_ff276e47_e94b117a">'Cash Flow'!#REF!</definedName>
    <definedName name="_vena_DYNR_SCashFlowS2_BCashFlowB2_ff276e47_f4691331">'Cash Flow'!#REF!</definedName>
    <definedName name="_vena_DYNR_SCashFlowS2_BCashFlowB2_ff276e47_f5d267b7">'Cash Flow'!#REF!</definedName>
    <definedName name="_vena_DYNR_SCashFlowS2_BCashFlowB2_ff276e47_f96824a5">'Cash Flow'!#REF!</definedName>
    <definedName name="_vena_DYNR_SMultiSiteS1_BMultiSiteB2_390cca9a">'MYP-Multisite'!#REF!</definedName>
    <definedName name="_vena_DYNR_SMultiSiteS1_BMultiSiteB2_390cca9a_10f0dc65">'MYP-Multisite'!#REF!</definedName>
    <definedName name="_vena_DYNR_SMultiSiteS1_BMultiSiteB2_390cca9a_116db694">'MYP-Multisite'!#REF!</definedName>
    <definedName name="_vena_DYNR_SMultiSiteS1_BMultiSiteB2_390cca9a_1172efb3">'MYP-Multisite'!#REF!</definedName>
    <definedName name="_vena_DYNR_SMultiSiteS1_BMultiSiteB2_390cca9a_14199f72">'MYP-Multisite'!#REF!</definedName>
    <definedName name="_vena_DYNR_SMultiSiteS1_BMultiSiteB2_390cca9a_16230021">'MYP-Multisite'!#REF!</definedName>
    <definedName name="_vena_DYNR_SMultiSiteS1_BMultiSiteB2_390cca9a_1deb25e4">'MYP-Multisite'!#REF!</definedName>
    <definedName name="_vena_DYNR_SMultiSiteS1_BMultiSiteB2_390cca9a_1ede7951">'MYP-Multisite'!#REF!</definedName>
    <definedName name="_vena_DYNR_SMultiSiteS1_BMultiSiteB2_390cca9a_1f31411f">'MYP-Multisite'!#REF!</definedName>
    <definedName name="_vena_DYNR_SMultiSiteS1_BMultiSiteB2_390cca9a_206dc3a">'MYP-Multisite'!#REF!</definedName>
    <definedName name="_vena_DYNR_SMultiSiteS1_BMultiSiteB2_390cca9a_22fbc940">'MYP-Multisite'!#REF!</definedName>
    <definedName name="_vena_DYNR_SMultiSiteS1_BMultiSiteB2_390cca9a_26da8fec">'MYP-Multisite'!#REF!</definedName>
    <definedName name="_vena_DYNR_SMultiSiteS1_BMultiSiteB2_390cca9a_2c168275">'MYP-Multisite'!#REF!</definedName>
    <definedName name="_vena_DYNR_SMultiSiteS1_BMultiSiteB2_390cca9a_2cda820b">'MYP-Multisite'!#REF!</definedName>
    <definedName name="_vena_DYNR_SMultiSiteS1_BMultiSiteB2_390cca9a_2e0118b2">'MYP-Multisite'!#REF!</definedName>
    <definedName name="_vena_DYNR_SMultiSiteS1_BMultiSiteB2_390cca9a_31758364">'MYP-Multisite'!#REF!</definedName>
    <definedName name="_vena_DYNR_SMultiSiteS1_BMultiSiteB2_390cca9a_33694b19">'MYP-Multisite'!#REF!</definedName>
    <definedName name="_vena_DYNR_SMultiSiteS1_BMultiSiteB2_390cca9a_35cc09b6">'MYP-Multisite'!#REF!</definedName>
    <definedName name="_vena_DYNR_SMultiSiteS1_BMultiSiteB2_390cca9a_463cb4a9">'MYP-Multisite'!#REF!</definedName>
    <definedName name="_vena_DYNR_SMultiSiteS1_BMultiSiteB2_390cca9a_4941b4bd">'MYP-Multisite'!#REF!</definedName>
    <definedName name="_vena_DYNR_SMultiSiteS1_BMultiSiteB2_390cca9a_4b159fbe">'MYP-Multisite'!#REF!</definedName>
    <definedName name="_vena_DYNR_SMultiSiteS1_BMultiSiteB2_390cca9a_4b8b8535">'MYP-Multisite'!#REF!</definedName>
    <definedName name="_vena_DYNR_SMultiSiteS1_BMultiSiteB2_390cca9a_4f5d7f64">'MYP-Multisite'!#REF!</definedName>
    <definedName name="_vena_DYNR_SMultiSiteS1_BMultiSiteB2_390cca9a_575abf97">'MYP-Multisite'!#REF!</definedName>
    <definedName name="_vena_DYNR_SMultiSiteS1_BMultiSiteB2_390cca9a_5fb7e59">'MYP-Multisite'!#REF!</definedName>
    <definedName name="_vena_DYNR_SMultiSiteS1_BMultiSiteB2_390cca9a_6438ac5e">'MYP-Multisite'!#REF!</definedName>
    <definedName name="_vena_DYNR_SMultiSiteS1_BMultiSiteB2_390cca9a_65bbe397">'MYP-Multisite'!#REF!</definedName>
    <definedName name="_vena_DYNR_SMultiSiteS1_BMultiSiteB2_390cca9a_69471780">'MYP-Multisite'!#REF!</definedName>
    <definedName name="_vena_DYNR_SMultiSiteS1_BMultiSiteB2_390cca9a_6e32183e">'MYP-Multisite'!#REF!</definedName>
    <definedName name="_vena_DYNR_SMultiSiteS1_BMultiSiteB2_390cca9a_6fc0f1d7">'MYP-Multisite'!#REF!</definedName>
    <definedName name="_vena_DYNR_SMultiSiteS1_BMultiSiteB2_390cca9a_7108a2af">'MYP-Multisite'!#REF!</definedName>
    <definedName name="_vena_DYNR_SMultiSiteS1_BMultiSiteB2_390cca9a_71e2b6de">'MYP-Multisite'!#REF!</definedName>
    <definedName name="_vena_DYNR_SMultiSiteS1_BMultiSiteB2_390cca9a_723a68f4">'MYP-Multisite'!#REF!</definedName>
    <definedName name="_vena_DYNR_SMultiSiteS1_BMultiSiteB2_390cca9a_72865889">'MYP-Multisite'!#REF!</definedName>
    <definedName name="_vena_DYNR_SMultiSiteS1_BMultiSiteB2_390cca9a_73e1029f">'MYP-Multisite'!#REF!</definedName>
    <definedName name="_vena_DYNR_SMultiSiteS1_BMultiSiteB2_390cca9a_740c3600">'MYP-Multisite'!#REF!</definedName>
    <definedName name="_vena_DYNR_SMultiSiteS1_BMultiSiteB2_390cca9a_77e63917">'MYP-Multisite'!#REF!</definedName>
    <definedName name="_vena_DYNR_SMultiSiteS1_BMultiSiteB2_390cca9a_7e268f71">'MYP-Multisite'!#REF!</definedName>
    <definedName name="_vena_DYNR_SMultiSiteS1_BMultiSiteB2_390cca9a_7ea1b8b7">'MYP-Multisite'!#REF!</definedName>
    <definedName name="_vena_DYNR_SMultiSiteS1_BMultiSiteB2_390cca9a_856eea42">'MYP-Multisite'!#REF!</definedName>
    <definedName name="_vena_DYNR_SMultiSiteS1_BMultiSiteB2_390cca9a_8ff57bc6">'MYP-Multisite'!#REF!</definedName>
    <definedName name="_vena_DYNR_SMultiSiteS1_BMultiSiteB2_390cca9a_93402b33">'MYP-Multisite'!#REF!</definedName>
    <definedName name="_vena_DYNR_SMultiSiteS1_BMultiSiteB2_390cca9a_952bbfc0">'MYP-Multisite'!#REF!</definedName>
    <definedName name="_vena_DYNR_SMultiSiteS1_BMultiSiteB2_390cca9a_9539332d">'MYP-Multisite'!#REF!</definedName>
    <definedName name="_vena_DYNR_SMultiSiteS1_BMultiSiteB2_390cca9a_964e688">'MYP-Multisite'!#REF!</definedName>
    <definedName name="_vena_DYNR_SMultiSiteS1_BMultiSiteB2_390cca9a_9eac03d">'MYP-Multisite'!#REF!</definedName>
    <definedName name="_vena_DYNR_SMultiSiteS1_BMultiSiteB2_390cca9a_a11ce6dd">'MYP-Multisite'!#REF!</definedName>
    <definedName name="_vena_DYNR_SMultiSiteS1_BMultiSiteB2_390cca9a_a41dd5d">'MYP-Multisite'!#REF!</definedName>
    <definedName name="_vena_DYNR_SMultiSiteS1_BMultiSiteB2_390cca9a_a78b8479">'MYP-Multisite'!#REF!</definedName>
    <definedName name="_vena_DYNR_SMultiSiteS1_BMultiSiteB2_390cca9a_aaa123a3">'MYP-Multisite'!#REF!</definedName>
    <definedName name="_vena_DYNR_SMultiSiteS1_BMultiSiteB2_390cca9a_ac903f27">'MYP-Multisite'!#REF!</definedName>
    <definedName name="_vena_DYNR_SMultiSiteS1_BMultiSiteB2_390cca9a_ae88073c">'MYP-Multisite'!#REF!</definedName>
    <definedName name="_vena_DYNR_SMultiSiteS1_BMultiSiteB2_390cca9a_b1c47562">'MYP-Multisite'!#REF!</definedName>
    <definedName name="_vena_DYNR_SMultiSiteS1_BMultiSiteB2_390cca9a_b67c4e55">'MYP-Multisite'!#REF!</definedName>
    <definedName name="_vena_DYNR_SMultiSiteS1_BMultiSiteB2_390cca9a_bd48fdac">'MYP-Multisite'!#REF!</definedName>
    <definedName name="_vena_DYNR_SMultiSiteS1_BMultiSiteB2_390cca9a_bfa02ebd">'MYP-Multisite'!#REF!</definedName>
    <definedName name="_vena_DYNR_SMultiSiteS1_BMultiSiteB2_390cca9a_c5f45d11">'MYP-Multisite'!#REF!</definedName>
    <definedName name="_vena_DYNR_SMultiSiteS1_BMultiSiteB2_390cca9a_c8169cc3">'MYP-Multisite'!#REF!</definedName>
    <definedName name="_vena_DYNR_SMultiSiteS1_BMultiSiteB2_390cca9a_ca0eca20">'MYP-Multisite'!#REF!</definedName>
    <definedName name="_vena_DYNR_SMultiSiteS1_BMultiSiteB2_390cca9a_ccc0c1be">'MYP-Multisite'!#REF!</definedName>
    <definedName name="_vena_DYNR_SMultiSiteS1_BMultiSiteB2_390cca9a_d39d894f">'MYP-Multisite'!#REF!</definedName>
    <definedName name="_vena_DYNR_SMultiSiteS1_BMultiSiteB2_390cca9a_dea2e2c6">'MYP-Multisite'!#REF!</definedName>
    <definedName name="_vena_DYNR_SMultiSiteS1_BMultiSiteB2_390cca9a_e0d80fb2">'MYP-Multisite'!#REF!</definedName>
    <definedName name="_vena_DYNR_SMultiSiteS1_BMultiSiteB2_390cca9a_e7ed7cf0">'MYP-Multisite'!#REF!</definedName>
    <definedName name="_vena_DYNR_SMultiSiteS1_BMultiSiteB2_390cca9a_e8f3e3bc">'MYP-Multisite'!#REF!</definedName>
    <definedName name="_vena_DYNR_SMultiSiteS1_BMultiSiteB2_390cca9a_eab03e13">'MYP-Multisite'!#REF!</definedName>
    <definedName name="_vena_DYNR_SMultiSiteS1_BMultiSiteB2_390cca9a_eb3c881f">'MYP-Multisite'!#REF!</definedName>
    <definedName name="_vena_DYNR_SMultiSiteS1_BMultiSiteB2_390cca9a_ecb86c0d">'MYP-Multisite'!#REF!</definedName>
    <definedName name="_vena_DYNR_SMultiSiteS1_BMultiSiteB2_390cca9a_ed83f802">'MYP-Multisite'!#REF!</definedName>
    <definedName name="_vena_DYNR_SMultiSiteS1_BMultiSiteB2_390cca9a_f09f48a8">'MYP-Multisite'!#REF!</definedName>
    <definedName name="_vena_DYNR_SMultiSiteS1_BMultiSiteB2_390cca9a_f565efd0">'MYP-Multisite'!#REF!</definedName>
    <definedName name="_vena_DYNR_SMultiSiteS1_BMultiSiteB2_390cca9a_f71c305c">'MYP-Multisite'!#REF!</definedName>
    <definedName name="_vena_DYNR_SMultiSiteS1_BMultiSiteB2_390cca9a_f82e0f98">'MYP-Multisite'!#REF!</definedName>
    <definedName name="_vena_DYNR_SMultiSiteS1_BMultiSiteB2_39e5a299">'MYP-Multisite'!#REF!</definedName>
    <definedName name="_vena_DYNR_SMultiSiteS1_BMultiSiteB2_39e5a299_10e50720">'MYP-Multisite'!#REF!</definedName>
    <definedName name="_vena_DYNR_SMultiSiteS1_BMultiSiteB2_39e5a299_19ea6a1d">'MYP-Multisite'!#REF!</definedName>
    <definedName name="_vena_DYNR_SMultiSiteS1_BMultiSiteB2_39e5a299_1bfc64c">'MYP-Multisite'!#REF!</definedName>
    <definedName name="_vena_DYNR_SMultiSiteS1_BMultiSiteB2_39e5a299_2d783b33">'MYP-Multisite'!#REF!</definedName>
    <definedName name="_vena_DYNR_SMultiSiteS1_BMultiSiteB2_39e5a299_3a03c1a5">'MYP-Multisite'!#REF!</definedName>
    <definedName name="_vena_DYNR_SMultiSiteS1_BMultiSiteB2_39e5a299_3d97a6aa">'MYP-Multisite'!#REF!</definedName>
    <definedName name="_vena_DYNR_SMultiSiteS1_BMultiSiteB2_39e5a299_438ab48c">'MYP-Multisite'!#REF!</definedName>
    <definedName name="_vena_DYNR_SMultiSiteS1_BMultiSiteB2_39e5a299_6002c9b6">'MYP-Multisite'!#REF!</definedName>
    <definedName name="_vena_DYNR_SMultiSiteS1_BMultiSiteB2_39e5a299_655d4d45">'MYP-Multisite'!#REF!</definedName>
    <definedName name="_vena_DYNR_SMultiSiteS1_BMultiSiteB2_39e5a299_66519d6e">'MYP-Multisite'!#REF!</definedName>
    <definedName name="_vena_DYNR_SMultiSiteS1_BMultiSiteB2_39e5a299_68108347">'MYP-Multisite'!#REF!</definedName>
    <definedName name="_vena_DYNR_SMultiSiteS1_BMultiSiteB2_39e5a299_6910b0e3">'MYP-Multisite'!#REF!</definedName>
    <definedName name="_vena_DYNR_SMultiSiteS1_BMultiSiteB2_39e5a299_697743e4">'MYP-Multisite'!#REF!</definedName>
    <definedName name="_vena_DYNR_SMultiSiteS1_BMultiSiteB2_39e5a299_71dfca1c">'MYP-Multisite'!#REF!</definedName>
    <definedName name="_vena_DYNR_SMultiSiteS1_BMultiSiteB2_39e5a299_73c6d224">'MYP-Multisite'!#REF!</definedName>
    <definedName name="_vena_DYNR_SMultiSiteS1_BMultiSiteB2_39e5a299_8d41e791">'MYP-Multisite'!#REF!</definedName>
    <definedName name="_vena_DYNR_SMultiSiteS1_BMultiSiteB2_39e5a299_90df395f">'MYP-Multisite'!#REF!</definedName>
    <definedName name="_vena_DYNR_SMultiSiteS1_BMultiSiteB2_39e5a299_931d70f1">'MYP-Multisite'!#REF!</definedName>
    <definedName name="_vena_DYNR_SMultiSiteS1_BMultiSiteB2_39e5a299_a1b38b0a">'MYP-Multisite'!#REF!</definedName>
    <definedName name="_vena_DYNR_SMultiSiteS1_BMultiSiteB2_39e5a299_a9f8af6f">'MYP-Multisite'!#REF!</definedName>
    <definedName name="_vena_DYNR_SMultiSiteS1_BMultiSiteB2_39e5a299_ab023e92">'MYP-Multisite'!#REF!</definedName>
    <definedName name="_vena_DYNR_SMultiSiteS1_BMultiSiteB2_39e5a299_b30b4a00">'MYP-Multisite'!#REF!</definedName>
    <definedName name="_vena_DYNR_SMultiSiteS1_BMultiSiteB2_39e5a299_b84f3061">'MYP-Multisite'!#REF!</definedName>
    <definedName name="_vena_DYNR_SMultiSiteS1_BMultiSiteB2_39e5a299_bfa03f67">'MYP-Multisite'!#REF!</definedName>
    <definedName name="_vena_DYNR_SMultiSiteS1_BMultiSiteB2_39e5a299_d3a88257">'MYP-Multisite'!#REF!</definedName>
    <definedName name="_vena_DYNR_SMultiSiteS1_BMultiSiteB2_39e5a299_d43f9702">'MYP-Multisite'!#REF!</definedName>
    <definedName name="_vena_DYNR_SMultiSiteS1_BMultiSiteB2_39e5a299_d76f5196">'MYP-Multisite'!#REF!</definedName>
    <definedName name="_vena_DYNR_SMultiSiteS1_BMultiSiteB2_39e5a299_dae9dd64">'MYP-Multisite'!#REF!</definedName>
    <definedName name="_vena_DYNR_SMultiSiteS1_BMultiSiteB2_39e5a299_dd8a3a9a">'MYP-Multisite'!#REF!</definedName>
    <definedName name="_vena_DYNR_SMultiSiteS1_BMultiSiteB2_39e5a299_dde0f5db">'MYP-Multisite'!#REF!</definedName>
    <definedName name="_vena_DYNR_SMultiSiteS1_BMultiSiteB2_39e5a299_de828ad9">'MYP-Multisite'!#REF!</definedName>
    <definedName name="_vena_DYNR_SMultiSiteS1_BMultiSiteB2_39e5a299_e0e9ae0c">'MYP-Multisite'!#REF!</definedName>
    <definedName name="_vena_DYNR_SMultiSiteS1_BMultiSiteB2_39e5a299_eb462b0">'MYP-Multisite'!#REF!</definedName>
    <definedName name="_vena_DYNR_SMultiSiteS1_BMultiSiteB2_39e5a299_f7800f7b">'MYP-Multisite'!#REF!</definedName>
    <definedName name="_vena_DYNR_SMultiSiteS1_BMultiSiteB2_3fd3652d">'MYP-Multisite'!#REF!</definedName>
    <definedName name="_vena_DYNR_SMultiSiteS1_BMultiSiteB2_3fd3652d_106ce648">'MYP-Multisite'!#REF!</definedName>
    <definedName name="_vena_DYNR_SMultiSiteS1_BMultiSiteB2_3fd3652d_12835366">'MYP-Multisite'!#REF!</definedName>
    <definedName name="_vena_DYNR_SMultiSiteS1_BMultiSiteB2_3fd3652d_1306d463">'MYP-Multisite'!#REF!</definedName>
    <definedName name="_vena_DYNR_SMultiSiteS1_BMultiSiteB2_3fd3652d_13e8f287">'MYP-Multisite'!#REF!</definedName>
    <definedName name="_vena_DYNR_SMultiSiteS1_BMultiSiteB2_3fd3652d_1697db32">'MYP-Multisite'!#REF!</definedName>
    <definedName name="_vena_DYNR_SMultiSiteS1_BMultiSiteB2_3fd3652d_1730bd06">'MYP-Multisite'!#REF!</definedName>
    <definedName name="_vena_DYNR_SMultiSiteS1_BMultiSiteB2_3fd3652d_1eb84a91">'MYP-Multisite'!#REF!</definedName>
    <definedName name="_vena_DYNR_SMultiSiteS1_BMultiSiteB2_3fd3652d_24068492">'MYP-Multisite'!#REF!</definedName>
    <definedName name="_vena_DYNR_SMultiSiteS1_BMultiSiteB2_3fd3652d_26486693">'MYP-Multisite'!#REF!</definedName>
    <definedName name="_vena_DYNR_SMultiSiteS1_BMultiSiteB2_3fd3652d_2b6befc7">'MYP-Multisite'!#REF!</definedName>
    <definedName name="_vena_DYNR_SMultiSiteS1_BMultiSiteB2_3fd3652d_2daf92c9">'MYP-Multisite'!#REF!</definedName>
    <definedName name="_vena_DYNR_SMultiSiteS1_BMultiSiteB2_3fd3652d_3018bb4e">'MYP-Multisite'!#REF!</definedName>
    <definedName name="_vena_DYNR_SMultiSiteS1_BMultiSiteB2_3fd3652d_305b7b5b">'MYP-Multisite'!#REF!</definedName>
    <definedName name="_vena_DYNR_SMultiSiteS1_BMultiSiteB2_3fd3652d_43fb8ee2">'MYP-Multisite'!#REF!</definedName>
    <definedName name="_vena_DYNR_SMultiSiteS1_BMultiSiteB2_3fd3652d_4981e33e">'MYP-Multisite'!#REF!</definedName>
    <definedName name="_vena_DYNR_SMultiSiteS1_BMultiSiteB2_3fd3652d_49d2e292">'MYP-Multisite'!#REF!</definedName>
    <definedName name="_vena_DYNR_SMultiSiteS1_BMultiSiteB2_3fd3652d_4edb0848">'MYP-Multisite'!#REF!</definedName>
    <definedName name="_vena_DYNR_SMultiSiteS1_BMultiSiteB2_3fd3652d_5612be50">'MYP-Multisite'!#REF!</definedName>
    <definedName name="_vena_DYNR_SMultiSiteS1_BMultiSiteB2_3fd3652d_5cec99fc">'MYP-Multisite'!#REF!</definedName>
    <definedName name="_vena_DYNR_SMultiSiteS1_BMultiSiteB2_3fd3652d_614f4944">'MYP-Multisite'!#REF!</definedName>
    <definedName name="_vena_DYNR_SMultiSiteS1_BMultiSiteB2_3fd3652d_69c76197">'MYP-Multisite'!#REF!</definedName>
    <definedName name="_vena_DYNR_SMultiSiteS1_BMultiSiteB2_3fd3652d_74f1c17f">'MYP-Multisite'!#REF!</definedName>
    <definedName name="_vena_DYNR_SMultiSiteS1_BMultiSiteB2_3fd3652d_7e8fca34">'MYP-Multisite'!#REF!</definedName>
    <definedName name="_vena_DYNR_SMultiSiteS1_BMultiSiteB2_3fd3652d_839b79a7">'MYP-Multisite'!#REF!</definedName>
    <definedName name="_vena_DYNR_SMultiSiteS1_BMultiSiteB2_3fd3652d_8806d9bc">'MYP-Multisite'!#REF!</definedName>
    <definedName name="_vena_DYNR_SMultiSiteS1_BMultiSiteB2_3fd3652d_8cb353e8">'MYP-Multisite'!#REF!</definedName>
    <definedName name="_vena_DYNR_SMultiSiteS1_BMultiSiteB2_3fd3652d_8ccd2c82">'MYP-Multisite'!#REF!</definedName>
    <definedName name="_vena_DYNR_SMultiSiteS1_BMultiSiteB2_3fd3652d_8d51b410">'MYP-Multisite'!#REF!</definedName>
    <definedName name="_vena_DYNR_SMultiSiteS1_BMultiSiteB2_3fd3652d_9292d675">'MYP-Multisite'!#REF!</definedName>
    <definedName name="_vena_DYNR_SMultiSiteS1_BMultiSiteB2_3fd3652d_9fee6f73">'MYP-Multisite'!#REF!</definedName>
    <definedName name="_vena_DYNR_SMultiSiteS1_BMultiSiteB2_3fd3652d_a36f7bac">'MYP-Multisite'!#REF!</definedName>
    <definedName name="_vena_DYNR_SMultiSiteS1_BMultiSiteB2_3fd3652d_a46d50e">'MYP-Multisite'!#REF!</definedName>
    <definedName name="_vena_DYNR_SMultiSiteS1_BMultiSiteB2_3fd3652d_b28cd03e">'MYP-Multisite'!#REF!</definedName>
    <definedName name="_vena_DYNR_SMultiSiteS1_BMultiSiteB2_3fd3652d_b38dcbc7">'MYP-Multisite'!#REF!</definedName>
    <definedName name="_vena_DYNR_SMultiSiteS1_BMultiSiteB2_3fd3652d_b52b16f9">'MYP-Multisite'!#REF!</definedName>
    <definedName name="_vena_DYNR_SMultiSiteS1_BMultiSiteB2_3fd3652d_bf959169">'MYP-Multisite'!#REF!</definedName>
    <definedName name="_vena_DYNR_SMultiSiteS1_BMultiSiteB2_3fd3652d_c22d903c">'MYP-Multisite'!#REF!</definedName>
    <definedName name="_vena_DYNR_SMultiSiteS1_BMultiSiteB2_3fd3652d_c4429cde">'MYP-Multisite'!#REF!</definedName>
    <definedName name="_vena_DYNR_SMultiSiteS1_BMultiSiteB2_3fd3652d_c6cc887">'MYP-Multisite'!#REF!</definedName>
    <definedName name="_vena_DYNR_SMultiSiteS1_BMultiSiteB2_3fd3652d_c9232096">'MYP-Multisite'!#REF!</definedName>
    <definedName name="_vena_DYNR_SMultiSiteS1_BMultiSiteB2_3fd3652d_caf0d3dd">'MYP-Multisite'!#REF!</definedName>
    <definedName name="_vena_DYNR_SMultiSiteS1_BMultiSiteB2_3fd3652d_d0bdaa48">'MYP-Multisite'!#REF!</definedName>
    <definedName name="_vena_DYNR_SMultiSiteS1_BMultiSiteB2_3fd3652d_d9df43ec">'MYP-Multisite'!#REF!</definedName>
    <definedName name="_vena_DYNR_SMultiSiteS1_BMultiSiteB2_3fd3652d_db2d7d0d">'MYP-Multisite'!#REF!</definedName>
    <definedName name="_vena_DYNR_SMultiSiteS1_BMultiSiteB2_3fd3652d_dc05b73a">'MYP-Multisite'!#REF!</definedName>
    <definedName name="_vena_DYNR_SMultiSiteS1_BMultiSiteB2_3fd3652d_dc298d4c">'MYP-Multisite'!#REF!</definedName>
    <definedName name="_vena_DYNR_SMultiSiteS1_BMultiSiteB2_3fd3652d_dd8160bf">'MYP-Multisite'!#REF!</definedName>
    <definedName name="_vena_DYNR_SMultiSiteS1_BMultiSiteB2_3fd3652d_e040e0fd">'MYP-Multisite'!#REF!</definedName>
    <definedName name="_vena_DYNR_SMultiSiteS1_BMultiSiteB2_3fd3652d_e504ea38">'MYP-Multisite'!#REF!</definedName>
    <definedName name="_vena_DYNR_SMultiSiteS1_BMultiSiteB2_3fd3652d_e9395f26">'MYP-Multisite'!#REF!</definedName>
    <definedName name="_vena_DYNR_SMultiSiteS1_BMultiSiteB2_3fd3652d_e9dfe6a9">'MYP-Multisite'!#REF!</definedName>
    <definedName name="_vena_DYNR_SMultiSiteS1_BMultiSiteB2_3fd3652d_ee8816f8">'MYP-Multisite'!#REF!</definedName>
    <definedName name="_vena_DYNR_SMultiSiteS1_BMultiSiteB2_3fd3652d_ef63bbd2">'MYP-Multisite'!#REF!</definedName>
    <definedName name="_vena_DYNR_SMultiSiteS1_BMultiSiteB2_3fd3652d_f4c591d8">'MYP-Multisite'!#REF!</definedName>
    <definedName name="_vena_DYNR_SMultiSiteS1_BMultiSiteB2_42d588af">'MYP-Multisite'!#REF!</definedName>
    <definedName name="_vena_DYNR_SMultiSiteS1_BMultiSiteB2_42d588af_241c29bb">'MYP-Multisite'!#REF!</definedName>
    <definedName name="_vena_DYNR_SMultiSiteS1_BMultiSiteB2_42d588af_28941ac8">'MYP-Multisite'!#REF!</definedName>
    <definedName name="_vena_DYNR_SMultiSiteS1_BMultiSiteB2_42d588af_2e5646b9">'MYP-Multisite'!#REF!</definedName>
    <definedName name="_vena_DYNR_SMultiSiteS1_BMultiSiteB2_42d588af_44dde754">'MYP-Multisite'!#REF!</definedName>
    <definedName name="_vena_DYNR_SMultiSiteS1_BMultiSiteB2_42d588af_667705d5">'MYP-Multisite'!#REF!</definedName>
    <definedName name="_vena_DYNR_SMultiSiteS1_BMultiSiteB2_42d588af_6d716480">'MYP-Multisite'!#REF!</definedName>
    <definedName name="_vena_DYNR_SMultiSiteS1_BMultiSiteB2_42d588af_82e7f8c2">'MYP-Multisite'!#REF!</definedName>
    <definedName name="_vena_DYNR_SMultiSiteS1_BMultiSiteB2_42d588af_85b17f33">'MYP-Multisite'!#REF!</definedName>
    <definedName name="_vena_DYNR_SMultiSiteS1_BMultiSiteB2_42d588af_8b440033">'MYP-Multisite'!#REF!</definedName>
    <definedName name="_vena_DYNR_SMultiSiteS1_BMultiSiteB2_42d588af_a69e1359">'MYP-Multisite'!#REF!</definedName>
    <definedName name="_vena_DYNR_SMultiSiteS1_BMultiSiteB2_42d588af_acc27668">'MYP-Multisite'!#REF!</definedName>
    <definedName name="_vena_DYNR_SMultiSiteS1_BMultiSiteB2_42d588af_e271fe12">'MYP-Multisite'!#REF!</definedName>
    <definedName name="_vena_DYNR_SMultiSiteS1_BMultiSiteB2_42d588af_ebfd0d3e">'MYP-Multisite'!#REF!</definedName>
    <definedName name="_vena_DYNR_SMultiSiteS1_BMultiSiteB2_42d588af_ee1e312e">'MYP-Multisite'!#REF!</definedName>
    <definedName name="_vena_DYNR_SMultiSiteS1_BMultiSiteB2_432b6e0d">'MYP-Multisite'!#REF!</definedName>
    <definedName name="_vena_DYNR_SMultiSiteS1_BMultiSiteB2_432b6e0d_1d9d4fe3">'MYP-Multisite'!#REF!</definedName>
    <definedName name="_vena_DYNR_SMultiSiteS1_BMultiSiteB2_432b6e0d_1f12ecee">'MYP-Multisite'!#REF!</definedName>
    <definedName name="_vena_DYNR_SMultiSiteS1_BMultiSiteB2_432b6e0d_2a3539d7">'MYP-Multisite'!#REF!</definedName>
    <definedName name="_vena_DYNR_SMultiSiteS1_BMultiSiteB2_432b6e0d_39a473f8">'MYP-Multisite'!#REF!</definedName>
    <definedName name="_vena_DYNR_SMultiSiteS1_BMultiSiteB2_432b6e0d_519af6">'MYP-Multisite'!#REF!</definedName>
    <definedName name="_vena_DYNR_SMultiSiteS1_BMultiSiteB2_432b6e0d_5a856b7b">'MYP-Multisite'!#REF!</definedName>
    <definedName name="_vena_DYNR_SMultiSiteS1_BMultiSiteB2_432b6e0d_61f0bbac">'MYP-Multisite'!#REF!</definedName>
    <definedName name="_vena_DYNR_SMultiSiteS1_BMultiSiteB2_432b6e0d_6d062137">'MYP-Multisite'!#REF!</definedName>
    <definedName name="_vena_DYNR_SMultiSiteS1_BMultiSiteB2_432b6e0d_7713d2f7">'MYP-Multisite'!#REF!</definedName>
    <definedName name="_vena_DYNR_SMultiSiteS1_BMultiSiteB2_432b6e0d_7876e93f">'MYP-Multisite'!#REF!</definedName>
    <definedName name="_vena_DYNR_SMultiSiteS1_BMultiSiteB2_432b6e0d_7e9d2dab">'MYP-Multisite'!#REF!</definedName>
    <definedName name="_vena_DYNR_SMultiSiteS1_BMultiSiteB2_432b6e0d_8460f692">'MYP-Multisite'!#REF!</definedName>
    <definedName name="_vena_DYNR_SMultiSiteS1_BMultiSiteB2_432b6e0d_8f2cbdc2">'MYP-Multisite'!#REF!</definedName>
    <definedName name="_vena_DYNR_SMultiSiteS1_BMultiSiteB2_432b6e0d_91b77ce">'MYP-Multisite'!#REF!</definedName>
    <definedName name="_vena_DYNR_SMultiSiteS1_BMultiSiteB2_432b6e0d_94ecdf63">'MYP-Multisite'!#REF!</definedName>
    <definedName name="_vena_DYNR_SMultiSiteS1_BMultiSiteB2_432b6e0d_adc9a50a">'MYP-Multisite'!#REF!</definedName>
    <definedName name="_vena_DYNR_SMultiSiteS1_BMultiSiteB2_432b6e0d_caa87744">'MYP-Multisite'!#REF!</definedName>
    <definedName name="_vena_DYNR_SMultiSiteS1_BMultiSiteB2_432b6e0d_d0e7ef47">'MYP-Multisite'!#REF!</definedName>
    <definedName name="_vena_DYNR_SMultiSiteS1_BMultiSiteB2_432b6e0d_fc127771">'MYP-Multisite'!#REF!</definedName>
    <definedName name="_vena_DYNR_SMultiSiteS1_BMultiSiteB2_432b6e0d_fe43e19b">'MYP-Multisite'!#REF!</definedName>
    <definedName name="_vena_DYNR_SMultiSiteS1_BMultiSiteB2_8a9b164">'MYP-Multisite'!#REF!</definedName>
    <definedName name="_vena_DYNR_SMultiSiteS1_BMultiSiteB2_8a9b164_12e6a520">'MYP-Multisite'!#REF!</definedName>
    <definedName name="_vena_DYNR_SMultiSiteS1_BMultiSiteB2_8a9b164_168886c7">'MYP-Multisite'!#REF!</definedName>
    <definedName name="_vena_DYNR_SMultiSiteS1_BMultiSiteB2_8a9b164_2a1927fb">'MYP-Multisite'!#REF!</definedName>
    <definedName name="_vena_DYNR_SMultiSiteS1_BMultiSiteB2_8a9b164_3869d815">'MYP-Multisite'!#REF!</definedName>
    <definedName name="_vena_DYNR_SMultiSiteS1_BMultiSiteB2_8a9b164_403d2295">'MYP-Multisite'!#REF!</definedName>
    <definedName name="_vena_DYNR_SMultiSiteS1_BMultiSiteB2_8a9b164_4582966b">'MYP-Multisite'!#REF!</definedName>
    <definedName name="_vena_DYNR_SMultiSiteS1_BMultiSiteB2_8a9b164_48e02eca">'MYP-Multisite'!#REF!</definedName>
    <definedName name="_vena_DYNR_SMultiSiteS1_BMultiSiteB2_8a9b164_592eddf6">'MYP-Multisite'!#REF!</definedName>
    <definedName name="_vena_DYNR_SMultiSiteS1_BMultiSiteB2_8a9b164_5ed89bdc">'MYP-Multisite'!#REF!</definedName>
    <definedName name="_vena_DYNR_SMultiSiteS1_BMultiSiteB2_8a9b164_66f47095">'MYP-Multisite'!#REF!</definedName>
    <definedName name="_vena_DYNR_SMultiSiteS1_BMultiSiteB2_8a9b164_71a516a3">'MYP-Multisite'!#REF!</definedName>
    <definedName name="_vena_DYNR_SMultiSiteS1_BMultiSiteB2_8a9b164_7be19dd8">'MYP-Multisite'!#REF!</definedName>
    <definedName name="_vena_DYNR_SMultiSiteS1_BMultiSiteB2_8a9b164_86169e28">'MYP-Multisite'!#REF!</definedName>
    <definedName name="_vena_DYNR_SMultiSiteS1_BMultiSiteB2_8a9b164_876bac75">'MYP-Multisite'!#REF!</definedName>
    <definedName name="_vena_DYNR_SMultiSiteS1_BMultiSiteB2_8a9b164_8c993e8e">'MYP-Multisite'!#REF!</definedName>
    <definedName name="_vena_DYNR_SMultiSiteS1_BMultiSiteB2_8a9b164_91e63973">'MYP-Multisite'!#REF!</definedName>
    <definedName name="_vena_DYNR_SMultiSiteS1_BMultiSiteB2_8a9b164_92880370">'MYP-Multisite'!#REF!</definedName>
    <definedName name="_vena_DYNR_SMultiSiteS1_BMultiSiteB2_8a9b164_98f72ca">'MYP-Multisite'!#REF!</definedName>
    <definedName name="_vena_DYNR_SMultiSiteS1_BMultiSiteB2_8a9b164_992b6f2d">'MYP-Multisite'!#REF!</definedName>
    <definedName name="_vena_DYNR_SMultiSiteS1_BMultiSiteB2_8a9b164_aaee7019">'MYP-Multisite'!#REF!</definedName>
    <definedName name="_vena_DYNR_SMultiSiteS1_BMultiSiteB2_8a9b164_ab853ad">'MYP-Multisite'!#REF!</definedName>
    <definedName name="_vena_DYNR_SMultiSiteS1_BMultiSiteB2_8a9b164_abeffad9">'MYP-Multisite'!#REF!</definedName>
    <definedName name="_vena_DYNR_SMultiSiteS1_BMultiSiteB2_8a9b164_af5dcb11">'MYP-Multisite'!#REF!</definedName>
    <definedName name="_vena_DYNR_SMultiSiteS1_BMultiSiteB2_8a9b164_b12306e2">'MYP-Multisite'!#REF!</definedName>
    <definedName name="_vena_DYNR_SMultiSiteS1_BMultiSiteB2_8a9b164_b2b9e025">'MYP-Multisite'!#REF!</definedName>
    <definedName name="_vena_DYNR_SMultiSiteS1_BMultiSiteB2_8a9b164_c9d51948">'MYP-Multisite'!#REF!</definedName>
    <definedName name="_vena_DYNR_SMultiSiteS1_BMultiSiteB2_8a9b164_c9f6be47">'MYP-Multisite'!#REF!</definedName>
    <definedName name="_vena_DYNR_SMultiSiteS1_BMultiSiteB2_8a9b164_ccd109e2">'MYP-Multisite'!#REF!</definedName>
    <definedName name="_vena_DYNR_SMultiSiteS1_BMultiSiteB2_8a9b164_de436ae">'MYP-Multisite'!#REF!</definedName>
    <definedName name="_vena_DYNR_SMultiSiteS1_BMultiSiteB2_8a9b164_e338d9f7">'MYP-Multisite'!#REF!</definedName>
    <definedName name="_vena_DYNR_SMultiSiteS1_BMultiSiteB2_8a9b164_ea868894">'MYP-Multisite'!#REF!</definedName>
    <definedName name="_vena_DYNR_SMultiSiteS1_BMultiSiteB2_8a9b164_f7069402">'MYP-Multisite'!#REF!</definedName>
    <definedName name="_vena_DYNR_SMultiSiteS1_BMultiSiteB2_8dde5a83">'MYP-Multisite'!#REF!</definedName>
    <definedName name="_vena_DYNR_SMultiSiteS1_BMultiSiteB2_8dde5a83_115e8d07">'MYP-Multisite'!#REF!</definedName>
    <definedName name="_vena_DYNR_SMultiSiteS1_BMultiSiteB2_8dde5a83_1348d0ad">'MYP-Multisite'!#REF!</definedName>
    <definedName name="_vena_DYNR_SMultiSiteS1_BMultiSiteB2_8dde5a83_13ea8d68">'MYP-Multisite'!#REF!</definedName>
    <definedName name="_vena_DYNR_SMultiSiteS1_BMultiSiteB2_8dde5a83_156328ad">'MYP-Multisite'!#REF!</definedName>
    <definedName name="_vena_DYNR_SMultiSiteS1_BMultiSiteB2_8dde5a83_1608a8fe">'MYP-Multisite'!#REF!</definedName>
    <definedName name="_vena_DYNR_SMultiSiteS1_BMultiSiteB2_8dde5a83_188c3f67">'MYP-Multisite'!#REF!</definedName>
    <definedName name="_vena_DYNR_SMultiSiteS1_BMultiSiteB2_8dde5a83_19189108">'MYP-Multisite'!#REF!</definedName>
    <definedName name="_vena_DYNR_SMultiSiteS1_BMultiSiteB2_8dde5a83_19c07eec">'MYP-Multisite'!#REF!</definedName>
    <definedName name="_vena_DYNR_SMultiSiteS1_BMultiSiteB2_8dde5a83_1aec4c76">'MYP-Multisite'!#REF!</definedName>
    <definedName name="_vena_DYNR_SMultiSiteS1_BMultiSiteB2_8dde5a83_1c1d42b2">'MYP-Multisite'!#REF!</definedName>
    <definedName name="_vena_DYNR_SMultiSiteS1_BMultiSiteB2_8dde5a83_1ceda055">'MYP-Multisite'!#REF!</definedName>
    <definedName name="_vena_DYNR_SMultiSiteS1_BMultiSiteB2_8dde5a83_267c8562">'MYP-Multisite'!#REF!</definedName>
    <definedName name="_vena_DYNR_SMultiSiteS1_BMultiSiteB2_8dde5a83_27022fe7">'MYP-Multisite'!#REF!</definedName>
    <definedName name="_vena_DYNR_SMultiSiteS1_BMultiSiteB2_8dde5a83_271e97e3">'MYP-Multisite'!#REF!</definedName>
    <definedName name="_vena_DYNR_SMultiSiteS1_BMultiSiteB2_8dde5a83_27c1c580">'MYP-Multisite'!#REF!</definedName>
    <definedName name="_vena_DYNR_SMultiSiteS1_BMultiSiteB2_8dde5a83_28860ab1">'MYP-Multisite'!#REF!</definedName>
    <definedName name="_vena_DYNR_SMultiSiteS1_BMultiSiteB2_8dde5a83_2cbd3f8b">'MYP-Multisite'!#REF!</definedName>
    <definedName name="_vena_DYNR_SMultiSiteS1_BMultiSiteB2_8dde5a83_31bf018c">'MYP-Multisite'!#REF!</definedName>
    <definedName name="_vena_DYNR_SMultiSiteS1_BMultiSiteB2_8dde5a83_35265924">'MYP-Multisite'!#REF!</definedName>
    <definedName name="_vena_DYNR_SMultiSiteS1_BMultiSiteB2_8dde5a83_357d31e5">'MYP-Multisite'!#REF!</definedName>
    <definedName name="_vena_DYNR_SMultiSiteS1_BMultiSiteB2_8dde5a83_3595db4c">'MYP-Multisite'!#REF!</definedName>
    <definedName name="_vena_DYNR_SMultiSiteS1_BMultiSiteB2_8dde5a83_360f0d3b">'MYP-Multisite'!#REF!</definedName>
    <definedName name="_vena_DYNR_SMultiSiteS1_BMultiSiteB2_8dde5a83_3797e6b">'MYP-Multisite'!#REF!</definedName>
    <definedName name="_vena_DYNR_SMultiSiteS1_BMultiSiteB2_8dde5a83_37a39cf0">'MYP-Multisite'!#REF!</definedName>
    <definedName name="_vena_DYNR_SMultiSiteS1_BMultiSiteB2_8dde5a83_3ad2fd3f">'MYP-Multisite'!#REF!</definedName>
    <definedName name="_vena_DYNR_SMultiSiteS1_BMultiSiteB2_8dde5a83_3b5aefd0">'MYP-Multisite'!#REF!</definedName>
    <definedName name="_vena_DYNR_SMultiSiteS1_BMultiSiteB2_8dde5a83_3c1d7985">'MYP-Multisite'!#REF!</definedName>
    <definedName name="_vena_DYNR_SMultiSiteS1_BMultiSiteB2_8dde5a83_3d838ad6">'MYP-Multisite'!#REF!</definedName>
    <definedName name="_vena_DYNR_SMultiSiteS1_BMultiSiteB2_8dde5a83_4125e4c7">'MYP-Multisite'!#REF!</definedName>
    <definedName name="_vena_DYNR_SMultiSiteS1_BMultiSiteB2_8dde5a83_43706b2a">'MYP-Multisite'!#REF!</definedName>
    <definedName name="_vena_DYNR_SMultiSiteS1_BMultiSiteB2_8dde5a83_43c2f853">'MYP-Multisite'!#REF!</definedName>
    <definedName name="_vena_DYNR_SMultiSiteS1_BMultiSiteB2_8dde5a83_44466600">'MYP-Multisite'!#REF!</definedName>
    <definedName name="_vena_DYNR_SMultiSiteS1_BMultiSiteB2_8dde5a83_457d5f9b">'MYP-Multisite'!#REF!</definedName>
    <definedName name="_vena_DYNR_SMultiSiteS1_BMultiSiteB2_8dde5a83_4acddb8f">'MYP-Multisite'!#REF!</definedName>
    <definedName name="_vena_DYNR_SMultiSiteS1_BMultiSiteB2_8dde5a83_50a20de3">'MYP-Multisite'!#REF!</definedName>
    <definedName name="_vena_DYNR_SMultiSiteS1_BMultiSiteB2_8dde5a83_5328563d">'MYP-Multisite'!#REF!</definedName>
    <definedName name="_vena_DYNR_SMultiSiteS1_BMultiSiteB2_8dde5a83_584bb1d1">'MYP-Multisite'!#REF!</definedName>
    <definedName name="_vena_DYNR_SMultiSiteS1_BMultiSiteB2_8dde5a83_5d441a7a">'MYP-Multisite'!#REF!</definedName>
    <definedName name="_vena_DYNR_SMultiSiteS1_BMultiSiteB2_8dde5a83_5d4950a3">'MYP-Multisite'!#REF!</definedName>
    <definedName name="_vena_DYNR_SMultiSiteS1_BMultiSiteB2_8dde5a83_5d5907ad">'MYP-Multisite'!#REF!</definedName>
    <definedName name="_vena_DYNR_SMultiSiteS1_BMultiSiteB2_8dde5a83_5d8c9e64">'MYP-Multisite'!#REF!</definedName>
    <definedName name="_vena_DYNR_SMultiSiteS1_BMultiSiteB2_8dde5a83_60ac1276">'MYP-Multisite'!#REF!</definedName>
    <definedName name="_vena_DYNR_SMultiSiteS1_BMultiSiteB2_8dde5a83_646259ce">'MYP-Multisite'!#REF!</definedName>
    <definedName name="_vena_DYNR_SMultiSiteS1_BMultiSiteB2_8dde5a83_64a2202a">'MYP-Multisite'!#REF!</definedName>
    <definedName name="_vena_DYNR_SMultiSiteS1_BMultiSiteB2_8dde5a83_662f4cea">'MYP-Multisite'!#REF!</definedName>
    <definedName name="_vena_DYNR_SMultiSiteS1_BMultiSiteB2_8dde5a83_669041e3">'MYP-Multisite'!#REF!</definedName>
    <definedName name="_vena_DYNR_SMultiSiteS1_BMultiSiteB2_8dde5a83_67d2a1d2">'MYP-Multisite'!#REF!</definedName>
    <definedName name="_vena_DYNR_SMultiSiteS1_BMultiSiteB2_8dde5a83_6b4e4b81">'MYP-Multisite'!#REF!</definedName>
    <definedName name="_vena_DYNR_SMultiSiteS1_BMultiSiteB2_8dde5a83_6e4eea62">'MYP-Multisite'!#REF!</definedName>
    <definedName name="_vena_DYNR_SMultiSiteS1_BMultiSiteB2_8dde5a83_70915570">'MYP-Multisite'!#REF!</definedName>
    <definedName name="_vena_DYNR_SMultiSiteS1_BMultiSiteB2_8dde5a83_738c120d">'MYP-Multisite'!#REF!</definedName>
    <definedName name="_vena_DYNR_SMultiSiteS1_BMultiSiteB2_8dde5a83_75451132">'MYP-Multisite'!#REF!</definedName>
    <definedName name="_vena_DYNR_SMultiSiteS1_BMultiSiteB2_8dde5a83_7576f584">'MYP-Multisite'!#REF!</definedName>
    <definedName name="_vena_DYNR_SMultiSiteS1_BMultiSiteB2_8dde5a83_778a3ebf">'MYP-Multisite'!#REF!</definedName>
    <definedName name="_vena_DYNR_SMultiSiteS1_BMultiSiteB2_8dde5a83_7cc86ef8">'MYP-Multisite'!#REF!</definedName>
    <definedName name="_vena_DYNR_SMultiSiteS1_BMultiSiteB2_8dde5a83_8206beb1">'MYP-Multisite'!#REF!</definedName>
    <definedName name="_vena_DYNR_SMultiSiteS1_BMultiSiteB2_8dde5a83_8434a30d">'MYP-Multisite'!#REF!</definedName>
    <definedName name="_vena_DYNR_SMultiSiteS1_BMultiSiteB2_8dde5a83_856b2e2d">'MYP-Multisite'!#REF!</definedName>
    <definedName name="_vena_DYNR_SMultiSiteS1_BMultiSiteB2_8dde5a83_85a0d723">'MYP-Multisite'!#REF!</definedName>
    <definedName name="_vena_DYNR_SMultiSiteS1_BMultiSiteB2_8dde5a83_8aa6dc79">'MYP-Multisite'!#REF!</definedName>
    <definedName name="_vena_DYNR_SMultiSiteS1_BMultiSiteB2_8dde5a83_8ea4c5a0">'MYP-Multisite'!#REF!</definedName>
    <definedName name="_vena_DYNR_SMultiSiteS1_BMultiSiteB2_8dde5a83_90e15855">'MYP-Multisite'!#REF!</definedName>
    <definedName name="_vena_DYNR_SMultiSiteS1_BMultiSiteB2_8dde5a83_918af7ed">'MYP-Multisite'!#REF!</definedName>
    <definedName name="_vena_DYNR_SMultiSiteS1_BMultiSiteB2_8dde5a83_926495ac">'MYP-Multisite'!#REF!</definedName>
    <definedName name="_vena_DYNR_SMultiSiteS1_BMultiSiteB2_8dde5a83_9303b169">'MYP-Multisite'!#REF!</definedName>
    <definedName name="_vena_DYNR_SMultiSiteS1_BMultiSiteB2_8dde5a83_95c9c4ec">'MYP-Multisite'!#REF!</definedName>
    <definedName name="_vena_DYNR_SMultiSiteS1_BMultiSiteB2_8dde5a83_9790ac15">'MYP-Multisite'!#REF!</definedName>
    <definedName name="_vena_DYNR_SMultiSiteS1_BMultiSiteB2_8dde5a83_979db25b">'MYP-Multisite'!#REF!</definedName>
    <definedName name="_vena_DYNR_SMultiSiteS1_BMultiSiteB2_8dde5a83_9862629e">'MYP-Multisite'!#REF!</definedName>
    <definedName name="_vena_DYNR_SMultiSiteS1_BMultiSiteB2_8dde5a83_999728f">'MYP-Multisite'!#REF!</definedName>
    <definedName name="_vena_DYNR_SMultiSiteS1_BMultiSiteB2_8dde5a83_9a0202b8">'MYP-Multisite'!#REF!</definedName>
    <definedName name="_vena_DYNR_SMultiSiteS1_BMultiSiteB2_8dde5a83_9cf4c653">'MYP-Multisite'!#REF!</definedName>
    <definedName name="_vena_DYNR_SMultiSiteS1_BMultiSiteB2_8dde5a83_a81b1ef7">'MYP-Multisite'!#REF!</definedName>
    <definedName name="_vena_DYNR_SMultiSiteS1_BMultiSiteB2_8dde5a83_a9b443c4">'MYP-Multisite'!#REF!</definedName>
    <definedName name="_vena_DYNR_SMultiSiteS1_BMultiSiteB2_8dde5a83_ab87e714">'MYP-Multisite'!#REF!</definedName>
    <definedName name="_vena_DYNR_SMultiSiteS1_BMultiSiteB2_8dde5a83_ac0eba3e">'MYP-Multisite'!#REF!</definedName>
    <definedName name="_vena_DYNR_SMultiSiteS1_BMultiSiteB2_8dde5a83_ad22f5b7">'MYP-Multisite'!#REF!</definedName>
    <definedName name="_vena_DYNR_SMultiSiteS1_BMultiSiteB2_8dde5a83_ad4c906">'MYP-Multisite'!#REF!</definedName>
    <definedName name="_vena_DYNR_SMultiSiteS1_BMultiSiteB2_8dde5a83_aecb20e2">'MYP-Multisite'!#REF!</definedName>
    <definedName name="_vena_DYNR_SMultiSiteS1_BMultiSiteB2_8dde5a83_b123af62">'MYP-Multisite'!#REF!</definedName>
    <definedName name="_vena_DYNR_SMultiSiteS1_BMultiSiteB2_8dde5a83_b15daa30">'MYP-Multisite'!#REF!</definedName>
    <definedName name="_vena_DYNR_SMultiSiteS1_BMultiSiteB2_8dde5a83_b7ba9475">'MYP-Multisite'!#REF!</definedName>
    <definedName name="_vena_DYNR_SMultiSiteS1_BMultiSiteB2_8dde5a83_baa53408">'MYP-Multisite'!#REF!</definedName>
    <definedName name="_vena_DYNR_SMultiSiteS1_BMultiSiteB2_8dde5a83_bbeb254d">'MYP-Multisite'!#REF!</definedName>
    <definedName name="_vena_DYNR_SMultiSiteS1_BMultiSiteB2_8dde5a83_bd865dac">'MYP-Multisite'!#REF!</definedName>
    <definedName name="_vena_DYNR_SMultiSiteS1_BMultiSiteB2_8dde5a83_c277eae1">'MYP-Multisite'!#REF!</definedName>
    <definedName name="_vena_DYNR_SMultiSiteS1_BMultiSiteB2_8dde5a83_c3200da3">'MYP-Multisite'!#REF!</definedName>
    <definedName name="_vena_DYNR_SMultiSiteS1_BMultiSiteB2_8dde5a83_c47efd11">'MYP-Multisite'!#REF!</definedName>
    <definedName name="_vena_DYNR_SMultiSiteS1_BMultiSiteB2_8dde5a83_ccf05ed">'MYP-Multisite'!#REF!</definedName>
    <definedName name="_vena_DYNR_SMultiSiteS1_BMultiSiteB2_8dde5a83_cf9e1045">'MYP-Multisite'!#REF!</definedName>
    <definedName name="_vena_DYNR_SMultiSiteS1_BMultiSiteB2_8dde5a83_d033d9c3">'MYP-Multisite'!#REF!</definedName>
    <definedName name="_vena_DYNR_SMultiSiteS1_BMultiSiteB2_8dde5a83_d77ab416">'MYP-Multisite'!#REF!</definedName>
    <definedName name="_vena_DYNR_SMultiSiteS1_BMultiSiteB2_8dde5a83_dc3856a6">'MYP-Multisite'!#REF!</definedName>
    <definedName name="_vena_DYNR_SMultiSiteS1_BMultiSiteB2_8dde5a83_ddf9a6dc">'MYP-Multisite'!#REF!</definedName>
    <definedName name="_vena_DYNR_SMultiSiteS1_BMultiSiteB2_8dde5a83_e3cf73ea">'MYP-Multisite'!#REF!</definedName>
    <definedName name="_vena_DYNR_SMultiSiteS1_BMultiSiteB2_8dde5a83_e7875e80">'MYP-Multisite'!#REF!</definedName>
    <definedName name="_vena_DYNR_SMultiSiteS1_BMultiSiteB2_8dde5a83_e7969f87">'MYP-Multisite'!#REF!</definedName>
    <definedName name="_vena_DYNR_SMultiSiteS1_BMultiSiteB2_8dde5a83_ee2f91c1">'MYP-Multisite'!#REF!</definedName>
    <definedName name="_vena_DYNR_SMultiSiteS1_BMultiSiteB2_8dde5a83_f05a3d46">'MYP-Multisite'!#REF!</definedName>
    <definedName name="_vena_DYNR_SMultiSiteS1_BMultiSiteB2_8dde5a83_f1469aa2">'MYP-Multisite'!#REF!</definedName>
    <definedName name="_vena_DYNR_SMultiSiteS1_BMultiSiteB2_8dde5a83_f5e8949">'MYP-Multisite'!#REF!</definedName>
    <definedName name="_vena_DYNR_SMultiSiteS1_BMultiSiteB2_8dde5a83_f7ab4a31">'MYP-Multisite'!#REF!</definedName>
    <definedName name="_vena_DYNR_SMultiSiteS1_BMultiSiteB2_8dde5a83_f8735ead">'MYP-Multisite'!#REF!</definedName>
    <definedName name="_vena_DYNR_SMultiSiteS1_BMultiSiteB2_8dde5a83_fa0934f8">'MYP-Multisite'!#REF!</definedName>
    <definedName name="_vena_DYNR_SMultiSiteS1_BMultiSiteB2_92e0c976">'MYP-Multisite'!#REF!</definedName>
    <definedName name="_vena_DYNR_SMultiSiteS1_BMultiSiteB2_92e0c976_22161331">'MYP-Multisite'!#REF!</definedName>
    <definedName name="_vena_DYNR_SMultiSiteS1_BMultiSiteB2_92e0c976_24c1700f">'MYP-Multisite'!#REF!</definedName>
    <definedName name="_vena_DYNR_SMultiSiteS1_BMultiSiteB2_92e0c976_3995c761">'MYP-Multisite'!#REF!</definedName>
    <definedName name="_vena_DYNR_SMultiSiteS1_BMultiSiteB2_92e0c976_484f9ea">'MYP-Multisite'!#REF!</definedName>
    <definedName name="_vena_DYNR_SMultiSiteS1_BMultiSiteB2_92e0c976_667c943a">'MYP-Multisite'!#REF!</definedName>
    <definedName name="_vena_DYNR_SMultiSiteS1_BMultiSiteB2_92e0c976_a1ab1b3d">'MYP-Multisite'!#REF!</definedName>
    <definedName name="_vena_DYNR_SMultiSiteS1_BMultiSiteB2_92e0c976_c446ff61">'MYP-Multisite'!#REF!</definedName>
    <definedName name="_vena_DYNR_SMultiSiteS1_BMultiSiteB2_92e0c976_cfbca6e">'MYP-Multisite'!#REF!</definedName>
    <definedName name="_vena_DYNR_SMultiSiteS1_BMultiSiteB2_92e0c976_de833ed1">'MYP-Multisite'!#REF!</definedName>
    <definedName name="_vena_DYNR_SMultiSiteS1_BMultiSiteB2_92e0c976_ef7491ae">'MYP-Multisite'!#REF!</definedName>
    <definedName name="_vena_DYNR_SMultiSiteS1_BMultiSiteB2_92e0c976_f14b21a5">'MYP-Multisite'!#REF!</definedName>
    <definedName name="_vena_DYNR_SMultiSiteS1_BMultiSiteB2_d521ab6e">'MYP-Multisite'!#REF!</definedName>
    <definedName name="_vena_DYNR_SMultiSiteS1_BMultiSiteB2_d521ab6e_27420f3">'MYP-Multisite'!#REF!</definedName>
    <definedName name="_vena_DYNR_SMultiSiteS1_BMultiSiteB2_d521ab6e_2ec78931">'MYP-Multisite'!#REF!</definedName>
    <definedName name="_vena_DYNR_SMultiSiteS1_BMultiSiteB2_d521ab6e_311f9a17">'MYP-Multisite'!#REF!</definedName>
    <definedName name="_vena_DYNR_SMultiSiteS1_BMultiSiteB2_d521ab6e_35698a60">'MYP-Multisite'!#REF!</definedName>
    <definedName name="_vena_DYNR_SMultiSiteS1_BMultiSiteB2_d521ab6e_4e79446e">'MYP-Multisite'!#REF!</definedName>
    <definedName name="_vena_DYNR_SMultiSiteS1_BMultiSiteB2_d521ab6e_50a718d8">'MYP-Multisite'!#REF!</definedName>
    <definedName name="_vena_DYNR_SMultiSiteS1_BMultiSiteB2_d521ab6e_5bc427fe">'MYP-Multisite'!#REF!</definedName>
    <definedName name="_vena_DYNR_SMultiSiteS1_BMultiSiteB2_d521ab6e_73acc453">'MYP-Multisite'!#REF!</definedName>
    <definedName name="_vena_DYNR_SMultiSiteS1_BMultiSiteB2_d521ab6e_7bc00d81">'MYP-Multisite'!#REF!</definedName>
    <definedName name="_vena_DYNR_SMultiSiteS1_BMultiSiteB2_d521ab6e_8e5b7c2d">'MYP-Multisite'!#REF!</definedName>
    <definedName name="_vena_DYNR_SMultiSiteS1_BMultiSiteB2_d521ab6e_9c47e8c9">'MYP-Multisite'!#REF!</definedName>
    <definedName name="_vena_DYNR_SMultiSiteS1_BMultiSiteB2_d521ab6e_a1584cfe">'MYP-Multisite'!#REF!</definedName>
    <definedName name="_vena_DYNR_SMultiSiteS1_BMultiSiteB2_d521ab6e_a536ac52">'MYP-Multisite'!#REF!</definedName>
    <definedName name="_vena_DYNR_SMultiSiteS1_BMultiSiteB2_d521ab6e_afea72f5">'MYP-Multisite'!#REF!</definedName>
    <definedName name="_vena_DYNR_SMultiSiteS1_BMultiSiteB2_d521ab6e_d2d3e9ef">'MYP-Multisite'!#REF!</definedName>
    <definedName name="_vena_DYNR_SMultiSiteS1_BMultiSiteB2_d521ab6e_dd12c670">'MYP-Multisite'!#REF!</definedName>
    <definedName name="_vena_DYNR_SMultiSiteS1_BMultiSiteB2_dc53a484">'MYP-Multisite'!#REF!</definedName>
    <definedName name="_vena_DYNR_SMultiSiteS1_BMultiSiteB2_dc53a484_189c8461">'MYP-Multisite'!#REF!</definedName>
    <definedName name="_vena_DYNR_SMultiSiteS1_BMultiSiteB2_dc53a484_192eeaca">'MYP-Multisite'!#REF!</definedName>
    <definedName name="_vena_DYNR_SMultiSiteS1_BMultiSiteB2_dc53a484_2a2082da">'MYP-Multisite'!#REF!</definedName>
    <definedName name="_vena_DYNR_SMultiSiteS1_BMultiSiteB2_dc53a484_30830d14">'MYP-Multisite'!#REF!</definedName>
    <definedName name="_vena_DYNR_SMultiSiteS1_BMultiSiteB2_dc53a484_35c68ed">'MYP-Multisite'!#REF!</definedName>
    <definedName name="_vena_DYNR_SMultiSiteS1_BMultiSiteB2_dc53a484_4811ab93">'MYP-Multisite'!#REF!</definedName>
    <definedName name="_vena_DYNR_SMultiSiteS1_BMultiSiteB2_dc53a484_4c4c46ee">'MYP-Multisite'!#REF!</definedName>
    <definedName name="_vena_DYNR_SMultiSiteS1_BMultiSiteB2_dc53a484_60963eea">'MYP-Multisite'!#REF!</definedName>
    <definedName name="_vena_DYNR_SMultiSiteS1_BMultiSiteB2_dc53a484_60a69d53">'MYP-Multisite'!#REF!</definedName>
    <definedName name="_vena_DYNR_SMultiSiteS1_BMultiSiteB2_dc53a484_60a966ab">'MYP-Multisite'!#REF!</definedName>
    <definedName name="_vena_DYNR_SMultiSiteS1_BMultiSiteB2_dc53a484_6707eff3">'MYP-Multisite'!#REF!</definedName>
    <definedName name="_vena_DYNR_SMultiSiteS1_BMultiSiteB2_dc53a484_6f2d099b">'MYP-Multisite'!#REF!</definedName>
    <definedName name="_vena_DYNR_SMultiSiteS1_BMultiSiteB2_dc53a484_6f9abfa3">'MYP-Multisite'!#REF!</definedName>
    <definedName name="_vena_DYNR_SMultiSiteS1_BMultiSiteB2_dc53a484_77382d5">'MYP-Multisite'!#REF!</definedName>
    <definedName name="_vena_DYNR_SMultiSiteS1_BMultiSiteB2_dc53a484_78ce0af9">'MYP-Multisite'!#REF!</definedName>
    <definedName name="_vena_DYNR_SMultiSiteS1_BMultiSiteB2_dc53a484_8679603b">'MYP-Multisite'!#REF!</definedName>
    <definedName name="_vena_DYNR_SMultiSiteS1_BMultiSiteB2_dc53a484_8a40b7f">'MYP-Multisite'!#REF!</definedName>
    <definedName name="_vena_DYNR_SMultiSiteS1_BMultiSiteB2_dc53a484_949cc72c">'MYP-Multisite'!#REF!</definedName>
    <definedName name="_vena_DYNR_SMultiSiteS1_BMultiSiteB2_dc53a484_a2c385f8">'MYP-Multisite'!#REF!</definedName>
    <definedName name="_vena_DYNR_SMultiSiteS1_BMultiSiteB2_dc53a484_b02fc462">'MYP-Multisite'!#REF!</definedName>
    <definedName name="_vena_DYNR_SMultiSiteS1_BMultiSiteB2_dc53a484_b6fff340">'MYP-Multisite'!#REF!</definedName>
    <definedName name="_vena_DYNR_SMultiSiteS1_BMultiSiteB2_dc53a484_bf2587f6">'MYP-Multisite'!#REF!</definedName>
    <definedName name="_vena_DYNR_SMultiSiteS1_BMultiSiteB2_dc53a484_c1128358">'MYP-Multisite'!#REF!</definedName>
    <definedName name="_vena_DYNR_SMultiSiteS1_BMultiSiteB2_dc53a484_c2fc975c">'MYP-Multisite'!#REF!</definedName>
    <definedName name="_vena_DYNR_SMultiSiteS1_BMultiSiteB2_dc53a484_cc1fa17b">'MYP-Multisite'!#REF!</definedName>
    <definedName name="_vena_DYNR_SMultiSiteS1_BMultiSiteB2_dc53a484_d1d95b19">'MYP-Multisite'!#REF!</definedName>
    <definedName name="_vena_DYNR_SMultiSiteS1_BMultiSiteB2_dc53a484_d470b922">'MYP-Multisite'!#REF!</definedName>
    <definedName name="_vena_DYNR_SMultiSiteS1_BMultiSiteB2_dc53a484_d85c1a61">'MYP-Multisite'!#REF!</definedName>
    <definedName name="_vena_DYNR_SMultiSiteS1_BMultiSiteB2_dc53a484_d984e59a">'MYP-Multisite'!#REF!</definedName>
    <definedName name="_vena_DYNR_SMultiSiteS1_BMultiSiteB2_dc53a484_dd969bec">'MYP-Multisite'!#REF!</definedName>
    <definedName name="_vena_DYNR_SMultiSiteS1_BMultiSiteB2_dc53a484_e255b876">'MYP-Multisite'!#REF!</definedName>
    <definedName name="_vena_DYNR_SMultiSiteS1_BMultiSiteB2_dc53a484_efe9c2db">'MYP-Multisite'!#REF!</definedName>
    <definedName name="_vena_DYNR_SMultiSiteS1_BMultiSiteB2_ddfb50e7">'MYP-Multisite'!#REF!</definedName>
    <definedName name="_vena_DYNR_SMultiSiteS1_BMultiSiteB2_ddfb50e7_148fcc5">'MYP-Multisite'!#REF!</definedName>
    <definedName name="_vena_DYNR_SMultiSiteS1_BMultiSiteB2_ddfb50e7_1675157b">'MYP-Multisite'!#REF!</definedName>
    <definedName name="_vena_DYNR_SMultiSiteS1_BMultiSiteB2_ddfb50e7_322c6643">'MYP-Multisite'!#REF!</definedName>
    <definedName name="_vena_DYNR_SMultiSiteS1_BMultiSiteB2_ddfb50e7_38df9955">'MYP-Multisite'!#REF!</definedName>
    <definedName name="_vena_DYNR_SMultiSiteS1_BMultiSiteB2_ddfb50e7_4bd4ae2d">'MYP-Multisite'!#REF!</definedName>
    <definedName name="_vena_DYNR_SMultiSiteS1_BMultiSiteB2_ddfb50e7_5e8fd02c">'MYP-Multisite'!#REF!</definedName>
    <definedName name="_vena_DYNR_SMultiSiteS1_BMultiSiteB2_ddfb50e7_613f68c">'MYP-Multisite'!#REF!</definedName>
    <definedName name="_vena_DYNR_SMultiSiteS1_BMultiSiteB2_ddfb50e7_61defe60">'MYP-Multisite'!#REF!</definedName>
    <definedName name="_vena_DYNR_SMultiSiteS1_BMultiSiteB2_ddfb50e7_6c09770d">'MYP-Multisite'!#REF!</definedName>
    <definedName name="_vena_DYNR_SMultiSiteS1_BMultiSiteB2_ddfb50e7_7d8d2dfc">'MYP-Multisite'!#REF!</definedName>
    <definedName name="_vena_DYNR_SMultiSiteS1_BMultiSiteB2_ddfb50e7_85d95a20">'MYP-Multisite'!#REF!</definedName>
    <definedName name="_vena_DYNR_SMultiSiteS1_BMultiSiteB2_ddfb50e7_86c1823c">'MYP-Multisite'!#REF!</definedName>
    <definedName name="_vena_DYNR_SMultiSiteS1_BMultiSiteB2_ddfb50e7_8c46d710">'MYP-Multisite'!#REF!</definedName>
    <definedName name="_vena_DYNR_SMultiSiteS1_BMultiSiteB2_ddfb50e7_8e42a402">'MYP-Multisite'!#REF!</definedName>
    <definedName name="_vena_DYNR_SMultiSiteS1_BMultiSiteB2_ddfb50e7_ad610c9d">'MYP-Multisite'!#REF!</definedName>
    <definedName name="_vena_DYNR_SMultiSiteS1_BMultiSiteB2_ddfb50e7_b5e4d7f1">'MYP-Multisite'!#REF!</definedName>
    <definedName name="_vena_DYNR_SMultiSiteS1_BMultiSiteB2_ddfb50e7_bd45cca2">'MYP-Multisite'!#REF!</definedName>
    <definedName name="_vena_DYNR_SMultiSiteS1_BMultiSiteB2_ddfb50e7_c8db244f">'MYP-Multisite'!#REF!</definedName>
    <definedName name="_vena_DYNR_SMultiSiteS1_BMultiSiteB2_ddfb50e7_d34a46a3">'MYP-Multisite'!#REF!</definedName>
    <definedName name="_vena_DYNR_SMultiSiteS1_BMultiSiteB2_ddfb50e7_d3e2df76">'MYP-Multisite'!#REF!</definedName>
    <definedName name="_vena_DYNR_SMultiSiteS1_BMultiSiteB2_ddfb50e7_d4ec68f9">'MYP-Multisite'!#REF!</definedName>
    <definedName name="_vena_DYNR_SMultiSiteS1_BMultiSiteB2_ddfb50e7_d88597c7">'MYP-Multisite'!#REF!</definedName>
    <definedName name="_vena_DYNR_SMultiSiteS1_BMultiSiteB2_ddfb50e7_e185c6">'MYP-Multisite'!#REF!</definedName>
    <definedName name="_vena_DYNR_SMultiSiteS1_BMultiSiteB2_ddfb50e7_ea00a9e">'MYP-Multisite'!#REF!</definedName>
    <definedName name="_vena_DYNR_SMultiSiteS1_BMultiSiteB2_ddfb50e7_ebbacdc5">'MYP-Multisite'!#REF!</definedName>
    <definedName name="_vena_DYNR_SMultiSiteS1_BMultiSiteB2_ddfb50e7_f557efbd">'MYP-Multisite'!#REF!</definedName>
    <definedName name="_vena_DYNR_SMultiSiteS1_BMultiSiteB2_ddfb50e7_f683b4dc">'MYP-Multisite'!#REF!</definedName>
    <definedName name="_vena_DYNR_SMultiSiteS1_BMultiSiteB2_ddfb50e7_feff1d1b">'MYP-Multisite'!#REF!</definedName>
    <definedName name="_vena_DYNR_SMultiSiteS1_BMultiSiteB2_f834db7f">'MYP-Multisite'!#REF!</definedName>
    <definedName name="_vena_DYNR_SMultiSiteS1_BMultiSiteB2_f834db7f_134018ed">'MYP-Multisite'!#REF!</definedName>
    <definedName name="_vena_DYNR_SMultiSiteS1_BMultiSiteB2_f834db7f_1caeb6d6">'MYP-Multisite'!#REF!</definedName>
    <definedName name="_vena_DYNR_SMultiSiteS1_BMultiSiteB2_f834db7f_1f5b18ae">'MYP-Multisite'!#REF!</definedName>
    <definedName name="_vena_DYNR_SMultiSiteS1_BMultiSiteB2_f834db7f_23e33d2d">'MYP-Multisite'!#REF!</definedName>
    <definedName name="_vena_DYNR_SMultiSiteS1_BMultiSiteB2_f834db7f_334bfeb6">'MYP-Multisite'!#REF!</definedName>
    <definedName name="_vena_DYNR_SMultiSiteS1_BMultiSiteB2_f834db7f_35204bde">'MYP-Multisite'!#REF!</definedName>
    <definedName name="_vena_DYNR_SMultiSiteS1_BMultiSiteB2_f834db7f_3553bae2">'MYP-Multisite'!#REF!</definedName>
    <definedName name="_vena_DYNR_SMultiSiteS1_BMultiSiteB2_f834db7f_39c37df3">'MYP-Multisite'!#REF!</definedName>
    <definedName name="_vena_DYNR_SMultiSiteS1_BMultiSiteB2_f834db7f_3cd2bf87">'MYP-Multisite'!#REF!</definedName>
    <definedName name="_vena_DYNR_SMultiSiteS1_BMultiSiteB2_f834db7f_434ec845">'MYP-Multisite'!#REF!</definedName>
    <definedName name="_vena_DYNR_SMultiSiteS1_BMultiSiteB2_f834db7f_49390ce5">'MYP-Multisite'!#REF!</definedName>
    <definedName name="_vena_DYNR_SMultiSiteS1_BMultiSiteB2_f834db7f_4b988619">'MYP-Multisite'!#REF!</definedName>
    <definedName name="_vena_DYNR_SMultiSiteS1_BMultiSiteB2_f834db7f_55c67da6">'MYP-Multisite'!#REF!</definedName>
    <definedName name="_vena_DYNR_SMultiSiteS1_BMultiSiteB2_f834db7f_59656f66">'MYP-Multisite'!#REF!</definedName>
    <definedName name="_vena_DYNR_SMultiSiteS1_BMultiSiteB2_f834db7f_789ec1a6">'MYP-Multisite'!#REF!</definedName>
    <definedName name="_vena_DYNR_SMultiSiteS1_BMultiSiteB2_f834db7f_79e40143">'MYP-Multisite'!#REF!</definedName>
    <definedName name="_vena_DYNR_SMultiSiteS1_BMultiSiteB2_f834db7f_7eb9f37a">'MYP-Multisite'!#REF!</definedName>
    <definedName name="_vena_DYNR_SMultiSiteS1_BMultiSiteB2_f834db7f_80562560">'MYP-Multisite'!#REF!</definedName>
    <definedName name="_vena_DYNR_SMultiSiteS1_BMultiSiteB2_f834db7f_a978813f">'MYP-Multisite'!#REF!</definedName>
    <definedName name="_vena_DYNR_SMultiSiteS1_BMultiSiteB2_f834db7f_aa220003">'MYP-Multisite'!#REF!</definedName>
    <definedName name="_vena_DYNR_SMultiSiteS1_BMultiSiteB2_f834db7f_ab9a270a">'MYP-Multisite'!#REF!</definedName>
    <definedName name="_vena_DYNR_SMultiSiteS1_BMultiSiteB2_f834db7f_acd839b6">'MYP-Multisite'!#REF!</definedName>
    <definedName name="_vena_DYNR_SMultiSiteS1_BMultiSiteB2_f834db7f_b8ea744f">'MYP-Multisite'!#REF!</definedName>
    <definedName name="_vena_DYNR_SMultiSiteS1_BMultiSiteB2_f834db7f_bacffda1">'MYP-Multisite'!#REF!</definedName>
    <definedName name="_vena_DYNR_SMultiSiteS1_BMultiSiteB2_f834db7f_bf339ea4">'MYP-Multisite'!#REF!</definedName>
    <definedName name="_vena_DYNR_SMultiSiteS1_BMultiSiteB2_f834db7f_c26a3521">'MYP-Multisite'!#REF!</definedName>
    <definedName name="_vena_DYNR_SMultiSiteS1_BMultiSiteB2_f834db7f_c95813a6">'MYP-Multisite'!#REF!</definedName>
    <definedName name="_vena_DYNR_SMultiSiteS1_BMultiSiteB2_f834db7f_cf237468">'MYP-Multisite'!#REF!</definedName>
    <definedName name="_vena_DYNR_SMultiSiteS1_BMultiSiteB2_f834db7f_d399fda4">'MYP-Multisite'!#REF!</definedName>
    <definedName name="_vena_DYNR_SMultiSiteS1_BMultiSiteB2_f834db7f_daf4a3cb">'MYP-Multisite'!#REF!</definedName>
    <definedName name="_vena_DYNR_SMultiSiteS1_BMultiSiteB2_f834db7f_dc4024bf">'MYP-Multisite'!#REF!</definedName>
    <definedName name="_vena_DYNR_SMultiSiteS1_BMultiSiteB2_f834db7f_deedf7f0">'MYP-Multisite'!#REF!</definedName>
    <definedName name="_vena_DYNR_SMultiSiteS1_BMultiSiteB2_f834db7f_e9f28828">'MYP-Multisite'!#REF!</definedName>
    <definedName name="_vena_DYNR_SMultiSiteS1_BMultiSiteB2_f834db7f_eeb2e986">'MYP-Multisite'!#REF!</definedName>
    <definedName name="_vena_DYNR_SMultiSiteS1_BMultiSiteB2_f834db7f_faa0d6cc">'MYP-Multisite'!#REF!</definedName>
    <definedName name="_vena_DYNR_SMultiSiteS1_BMultiSiteB2_f834db7f_fb47d9df">'MYP-Multisite'!#REF!</definedName>
    <definedName name="_vena_DYNR_SMultiSiteS1_BMultiSiteB2_f834db7f_fc0e85c9">'MYP-Multisite'!#REF!</definedName>
    <definedName name="_vena_DYNR_SMultiSiteS1_BMultiSiteB2_f834db7f_ff5f03dc">'MYP-Multisite'!#REF!</definedName>
    <definedName name="_vena_DYNR_SMYPS1_BMYPB2_1a7f522f">MYP!#REF!</definedName>
    <definedName name="_vena_DYNR_SMYPS1_BMYPB2_1a7f522f_135e381c">MYP!#REF!</definedName>
    <definedName name="_vena_DYNR_SMYPS1_BMYPB2_1a7f522f_16b69b93">MYP!#REF!</definedName>
    <definedName name="_vena_DYNR_SMYPS1_BMYPB2_1a7f522f_235bddc3">MYP!#REF!</definedName>
    <definedName name="_vena_DYNR_SMYPS1_BMYPB2_1a7f522f_243ab695">MYP!#REF!</definedName>
    <definedName name="_vena_DYNR_SMYPS1_BMYPB2_1a7f522f_2790ec33">MYP!#REF!</definedName>
    <definedName name="_vena_DYNR_SMYPS1_BMYPB2_1a7f522f_2a618abb">MYP!#REF!</definedName>
    <definedName name="_vena_DYNR_SMYPS1_BMYPB2_1a7f522f_2cd8892d">MYP!#REF!</definedName>
    <definedName name="_vena_DYNR_SMYPS1_BMYPB2_1a7f522f_350b2ee3">MYP!#REF!</definedName>
    <definedName name="_vena_DYNR_SMYPS1_BMYPB2_1a7f522f_371e48d">MYP!#REF!</definedName>
    <definedName name="_vena_DYNR_SMYPS1_BMYPB2_1a7f522f_3f3c206c">MYP!#REF!</definedName>
    <definedName name="_vena_DYNR_SMYPS1_BMYPB2_1a7f522f_4750ca63">MYP!#REF!</definedName>
    <definedName name="_vena_DYNR_SMYPS1_BMYPB2_1a7f522f_501a65d7">MYP!#REF!</definedName>
    <definedName name="_vena_DYNR_SMYPS1_BMYPB2_1a7f522f_53947c9f">MYP!#REF!</definedName>
    <definedName name="_vena_DYNR_SMYPS1_BMYPB2_1a7f522f_554e06a3">MYP!#REF!</definedName>
    <definedName name="_vena_DYNR_SMYPS1_BMYPB2_1a7f522f_697f70e9">MYP!#REF!</definedName>
    <definedName name="_vena_DYNR_SMYPS1_BMYPB2_1a7f522f_7a889838">MYP!#REF!</definedName>
    <definedName name="_vena_DYNR_SMYPS1_BMYPB2_1a7f522f_83529a05">MYP!#REF!</definedName>
    <definedName name="_vena_DYNR_SMYPS1_BMYPB2_1a7f522f_8e062bfe">MYP!#REF!</definedName>
    <definedName name="_vena_DYNR_SMYPS1_BMYPB2_1a7f522f_8e39d322">MYP!#REF!</definedName>
    <definedName name="_vena_DYNR_SMYPS1_BMYPB2_1a7f522f_9b7e5184">MYP!#REF!</definedName>
    <definedName name="_vena_DYNR_SMYPS1_BMYPB2_1a7f522f_9d78c1c2">MYP!#REF!</definedName>
    <definedName name="_vena_DYNR_SMYPS1_BMYPB2_1a7f522f_aa3df3b">MYP!#REF!</definedName>
    <definedName name="_vena_DYNR_SMYPS1_BMYPB2_1a7f522f_ac43c83a">MYP!#REF!</definedName>
    <definedName name="_vena_DYNR_SMYPS1_BMYPB2_1a7f522f_ae5ca3ec">MYP!#REF!</definedName>
    <definedName name="_vena_DYNR_SMYPS1_BMYPB2_1a7f522f_b71bd01b">MYP!#REF!</definedName>
    <definedName name="_vena_DYNR_SMYPS1_BMYPB2_1a7f522f_bbe95bbb">MYP!#REF!</definedName>
    <definedName name="_vena_DYNR_SMYPS1_BMYPB2_1a7f522f_c39b7fd7">MYP!#REF!</definedName>
    <definedName name="_vena_DYNR_SMYPS1_BMYPB2_1a7f522f_c4290028">MYP!#REF!</definedName>
    <definedName name="_vena_DYNR_SMYPS1_BMYPB2_1a7f522f_c965d18f">MYP!#REF!</definedName>
    <definedName name="_vena_DYNR_SMYPS1_BMYPB2_1a7f522f_eff774bd">MYP!#REF!</definedName>
    <definedName name="_vena_DYNR_SMYPS1_BMYPB2_1a7f522f_f06e862e">MYP!#REF!</definedName>
    <definedName name="_vena_DYNR_SMYPS1_BMYPB2_1a7f522f_fea9c90c">MYP!#REF!</definedName>
    <definedName name="_vena_DYNR_SMYPS1_BMYPB2_1bc2f789">MYP!#REF!</definedName>
    <definedName name="_vena_DYNR_SMYPS1_BMYPB2_1bc2f789_109a1e0a">MYP!#REF!</definedName>
    <definedName name="_vena_DYNR_SMYPS1_BMYPB2_1bc2f789_1e8b60c5">MYP!#REF!</definedName>
    <definedName name="_vena_DYNR_SMYPS1_BMYPB2_1bc2f789_1f95e3a1">MYP!#REF!</definedName>
    <definedName name="_vena_DYNR_SMYPS1_BMYPB2_1bc2f789_226828d5">MYP!#REF!</definedName>
    <definedName name="_vena_DYNR_SMYPS1_BMYPB2_1bc2f789_345f9823">MYP!#REF!</definedName>
    <definedName name="_vena_DYNR_SMYPS1_BMYPB2_1bc2f789_3b2bdfb5">MYP!#REF!</definedName>
    <definedName name="_vena_DYNR_SMYPS1_BMYPB2_1bc2f789_3f328860">MYP!#REF!</definedName>
    <definedName name="_vena_DYNR_SMYPS1_BMYPB2_1bc2f789_43bf54ce">MYP!#REF!</definedName>
    <definedName name="_vena_DYNR_SMYPS1_BMYPB2_1bc2f789_602440bf">MYP!#REF!</definedName>
    <definedName name="_vena_DYNR_SMYPS1_BMYPB2_1bc2f789_62c1a586">MYP!#REF!</definedName>
    <definedName name="_vena_DYNR_SMYPS1_BMYPB2_1bc2f789_7ae645cd">MYP!#REF!</definedName>
    <definedName name="_vena_DYNR_SMYPS1_BMYPB2_1bc2f789_7d5bc075">MYP!#REF!</definedName>
    <definedName name="_vena_DYNR_SMYPS1_BMYPB2_1bc2f789_8b1d24bb">MYP!#REF!</definedName>
    <definedName name="_vena_DYNR_SMYPS1_BMYPB2_1bc2f789_a47c6319">MYP!#REF!</definedName>
    <definedName name="_vena_DYNR_SMYPS1_BMYPB2_1bc2f789_a79182cf">MYP!#REF!</definedName>
    <definedName name="_vena_DYNR_SMYPS1_BMYPB2_1bc2f789_c21223ff">MYP!#REF!</definedName>
    <definedName name="_vena_DYNR_SMYPS1_BMYPB2_1bc2f789_ca0ed569">MYP!#REF!</definedName>
    <definedName name="_vena_DYNR_SMYPS1_BMYPB2_1bc2f789_d85230fd">MYP!#REF!</definedName>
    <definedName name="_vena_DYNR_SMYPS1_BMYPB2_1bc2f789_f2ef11a3">MYP!#REF!</definedName>
    <definedName name="_vena_DYNR_SMYPS1_BMYPB2_1bc2f789_ffb5a80b">MYP!#REF!</definedName>
    <definedName name="_vena_DYNR_SMYPS1_BMYPB2_224038a1">MYP!#REF!</definedName>
    <definedName name="_vena_DYNR_SMYPS1_BMYPB2_224038a1_1fb06016">MYP!#REF!</definedName>
    <definedName name="_vena_DYNR_SMYPS1_BMYPB2_224038a1_2050a232">MYP!#REF!</definedName>
    <definedName name="_vena_DYNR_SMYPS1_BMYPB2_224038a1_5d2a1e1a">MYP!#REF!</definedName>
    <definedName name="_vena_DYNR_SMYPS1_BMYPB2_224038a1_5f8c1f26">MYP!#REF!</definedName>
    <definedName name="_vena_DYNR_SMYPS1_BMYPB2_224038a1_8ec855b7">MYP!#REF!</definedName>
    <definedName name="_vena_DYNR_SMYPS1_BMYPB2_224038a1_b616909d">MYP!#REF!</definedName>
    <definedName name="_vena_DYNR_SMYPS1_BMYPB2_224038a1_c6500e4d">MYP!#REF!</definedName>
    <definedName name="_vena_DYNR_SMYPS1_BMYPB2_224038a1_c812fe1e">MYP!#REF!</definedName>
    <definedName name="_vena_DYNR_SMYPS1_BMYPB2_224038a1_cb5aeaa4">MYP!#REF!</definedName>
    <definedName name="_vena_DYNR_SMYPS1_BMYPB2_224038a1_d275950a">MYP!#REF!</definedName>
    <definedName name="_vena_DYNR_SMYPS1_BMYPB2_224038a1_d65cad1e">MYP!#REF!</definedName>
    <definedName name="_vena_DYNR_SMYPS1_BMYPB2_224038a1_dad90e1b">MYP!#REF!</definedName>
    <definedName name="_vena_DYNR_SMYPS1_BMYPB2_224038a1_e90323e7">MYP!#REF!</definedName>
    <definedName name="_vena_DYNR_SMYPS1_BMYPB2_224038a1_f1f6dc7f">MYP!#REF!</definedName>
    <definedName name="_vena_DYNR_SMYPS1_BMYPB2_31e0af96">MYP!#REF!</definedName>
    <definedName name="_vena_DYNR_SMYPS1_BMYPB2_31e0af96_108b1630">MYP!#REF!</definedName>
    <definedName name="_vena_DYNR_SMYPS1_BMYPB2_31e0af96_11db3974">MYP!#REF!</definedName>
    <definedName name="_vena_DYNR_SMYPS1_BMYPB2_31e0af96_12857cf1">MYP!#REF!</definedName>
    <definedName name="_vena_DYNR_SMYPS1_BMYPB2_31e0af96_1716866c">MYP!#REF!</definedName>
    <definedName name="_vena_DYNR_SMYPS1_BMYPB2_31e0af96_172893a">MYP!#REF!</definedName>
    <definedName name="_vena_DYNR_SMYPS1_BMYPB2_31e0af96_17a87fe1">MYP!#REF!</definedName>
    <definedName name="_vena_DYNR_SMYPS1_BMYPB2_31e0af96_1fe2aade">MYP!#REF!</definedName>
    <definedName name="_vena_DYNR_SMYPS1_BMYPB2_31e0af96_259959db">MYP!#REF!</definedName>
    <definedName name="_vena_DYNR_SMYPS1_BMYPB2_31e0af96_2e2098db">MYP!#REF!</definedName>
    <definedName name="_vena_DYNR_SMYPS1_BMYPB2_31e0af96_2fd80c36">MYP!#REF!</definedName>
    <definedName name="_vena_DYNR_SMYPS1_BMYPB2_31e0af96_2fe6188b">MYP!#REF!</definedName>
    <definedName name="_vena_DYNR_SMYPS1_BMYPB2_31e0af96_31512be7">MYP!#REF!</definedName>
    <definedName name="_vena_DYNR_SMYPS1_BMYPB2_31e0af96_3386d7ad">MYP!#REF!</definedName>
    <definedName name="_vena_DYNR_SMYPS1_BMYPB2_31e0af96_35443c27">MYP!#REF!</definedName>
    <definedName name="_vena_DYNR_SMYPS1_BMYPB2_31e0af96_379e3a62">MYP!#REF!</definedName>
    <definedName name="_vena_DYNR_SMYPS1_BMYPB2_31e0af96_391fb5d4">MYP!#REF!</definedName>
    <definedName name="_vena_DYNR_SMYPS1_BMYPB2_31e0af96_3fe89f1c">MYP!#REF!</definedName>
    <definedName name="_vena_DYNR_SMYPS1_BMYPB2_31e0af96_406af0e3">MYP!#REF!</definedName>
    <definedName name="_vena_DYNR_SMYPS1_BMYPB2_31e0af96_4275d23">MYP!#REF!</definedName>
    <definedName name="_vena_DYNR_SMYPS1_BMYPB2_31e0af96_4d944455">MYP!#REF!</definedName>
    <definedName name="_vena_DYNR_SMYPS1_BMYPB2_31e0af96_4fef9ddf">MYP!#REF!</definedName>
    <definedName name="_vena_DYNR_SMYPS1_BMYPB2_31e0af96_5bc6c881">MYP!#REF!</definedName>
    <definedName name="_vena_DYNR_SMYPS1_BMYPB2_31e0af96_5f3303bc">MYP!#REF!</definedName>
    <definedName name="_vena_DYNR_SMYPS1_BMYPB2_31e0af96_647d8c41">MYP!#REF!</definedName>
    <definedName name="_vena_DYNR_SMYPS1_BMYPB2_31e0af96_6496bf51">MYP!#REF!</definedName>
    <definedName name="_vena_DYNR_SMYPS1_BMYPB2_31e0af96_66ba3914">MYP!#REF!</definedName>
    <definedName name="_vena_DYNR_SMYPS1_BMYPB2_31e0af96_68ef69b9">MYP!#REF!</definedName>
    <definedName name="_vena_DYNR_SMYPS1_BMYPB2_31e0af96_6a55d889">MYP!#REF!</definedName>
    <definedName name="_vena_DYNR_SMYPS1_BMYPB2_31e0af96_6c0ba978">MYP!#REF!</definedName>
    <definedName name="_vena_DYNR_SMYPS1_BMYPB2_31e0af96_6fc82bbc">MYP!#REF!</definedName>
    <definedName name="_vena_DYNR_SMYPS1_BMYPB2_31e0af96_7ab07d31">MYP!#REF!</definedName>
    <definedName name="_vena_DYNR_SMYPS1_BMYPB2_31e0af96_7d4d98b6">MYP!#REF!</definedName>
    <definedName name="_vena_DYNR_SMYPS1_BMYPB2_31e0af96_7e519953">MYP!#REF!</definedName>
    <definedName name="_vena_DYNR_SMYPS1_BMYPB2_31e0af96_81f0d8bf">MYP!#REF!</definedName>
    <definedName name="_vena_DYNR_SMYPS1_BMYPB2_31e0af96_8b37ea12">MYP!#REF!</definedName>
    <definedName name="_vena_DYNR_SMYPS1_BMYPB2_31e0af96_8e437713">MYP!#REF!</definedName>
    <definedName name="_vena_DYNR_SMYPS1_BMYPB2_31e0af96_90a7e7fb">MYP!#REF!</definedName>
    <definedName name="_vena_DYNR_SMYPS1_BMYPB2_31e0af96_91b4c029">MYP!#REF!</definedName>
    <definedName name="_vena_DYNR_SMYPS1_BMYPB2_31e0af96_94c94520">MYP!#REF!</definedName>
    <definedName name="_vena_DYNR_SMYPS1_BMYPB2_31e0af96_95e3bcd4">MYP!#REF!</definedName>
    <definedName name="_vena_DYNR_SMYPS1_BMYPB2_31e0af96_9b0485c7">MYP!#REF!</definedName>
    <definedName name="_vena_DYNR_SMYPS1_BMYPB2_31e0af96_a1ac1c87">MYP!#REF!</definedName>
    <definedName name="_vena_DYNR_SMYPS1_BMYPB2_31e0af96_a2b5a651">MYP!#REF!</definedName>
    <definedName name="_vena_DYNR_SMYPS1_BMYPB2_31e0af96_a4d33ff5">MYP!#REF!</definedName>
    <definedName name="_vena_DYNR_SMYPS1_BMYPB2_31e0af96_c1ffe227">MYP!#REF!</definedName>
    <definedName name="_vena_DYNR_SMYPS1_BMYPB2_31e0af96_c6f28986">MYP!#REF!</definedName>
    <definedName name="_vena_DYNR_SMYPS1_BMYPB2_31e0af96_c93394b7">MYP!#REF!</definedName>
    <definedName name="_vena_DYNR_SMYPS1_BMYPB2_31e0af96_d4cc5c58">MYP!#REF!</definedName>
    <definedName name="_vena_DYNR_SMYPS1_BMYPB2_31e0af96_dd1e0cd1">MYP!#REF!</definedName>
    <definedName name="_vena_DYNR_SMYPS1_BMYPB2_31e0af96_e6f3c4f4">MYP!#REF!</definedName>
    <definedName name="_vena_DYNR_SMYPS1_BMYPB2_31e0af96_ed588ee3">MYP!#REF!</definedName>
    <definedName name="_vena_DYNR_SMYPS1_BMYPB2_31e0af96_edd2d3e6">MYP!#REF!</definedName>
    <definedName name="_vena_DYNR_SMYPS1_BMYPB2_31e0af96_f1c6fa1">MYP!#REF!</definedName>
    <definedName name="_vena_DYNR_SMYPS1_BMYPB2_31e0af96_fcee5ea5">MYP!#REF!</definedName>
    <definedName name="_vena_DYNR_SMYPS1_BMYPB2_4a29fae4">MYP!#REF!</definedName>
    <definedName name="_vena_DYNR_SMYPS1_BMYPB2_4a29fae4_249932a7">MYP!#REF!</definedName>
    <definedName name="_vena_DYNR_SMYPS1_BMYPB2_4a29fae4_2a48e162">MYP!#REF!</definedName>
    <definedName name="_vena_DYNR_SMYPS1_BMYPB2_4a29fae4_30529643">MYP!#REF!</definedName>
    <definedName name="_vena_DYNR_SMYPS1_BMYPB2_4a29fae4_368c39f1">MYP!#REF!</definedName>
    <definedName name="_vena_DYNR_SMYPS1_BMYPB2_4a29fae4_3d869a34">MYP!#REF!</definedName>
    <definedName name="_vena_DYNR_SMYPS1_BMYPB2_4a29fae4_3f65f69f">MYP!#REF!</definedName>
    <definedName name="_vena_DYNR_SMYPS1_BMYPB2_4a29fae4_4efcba95">MYP!#REF!</definedName>
    <definedName name="_vena_DYNR_SMYPS1_BMYPB2_4a29fae4_4f1c150d">MYP!#REF!</definedName>
    <definedName name="_vena_DYNR_SMYPS1_BMYPB2_4a29fae4_509e963f">MYP!#REF!</definedName>
    <definedName name="_vena_DYNR_SMYPS1_BMYPB2_4a29fae4_571e448e">MYP!#REF!</definedName>
    <definedName name="_vena_DYNR_SMYPS1_BMYPB2_4a29fae4_5b81cbfb">MYP!#REF!</definedName>
    <definedName name="_vena_DYNR_SMYPS1_BMYPB2_4a29fae4_638cfa50">MYP!#REF!</definedName>
    <definedName name="_vena_DYNR_SMYPS1_BMYPB2_4a29fae4_6b967eb2">MYP!#REF!</definedName>
    <definedName name="_vena_DYNR_SMYPS1_BMYPB2_4a29fae4_6ce0ab01">MYP!#REF!</definedName>
    <definedName name="_vena_DYNR_SMYPS1_BMYPB2_4a29fae4_6ee82abb">MYP!#REF!</definedName>
    <definedName name="_vena_DYNR_SMYPS1_BMYPB2_4a29fae4_830b696b">MYP!#REF!</definedName>
    <definedName name="_vena_DYNR_SMYPS1_BMYPB2_4a29fae4_873922f6">MYP!#REF!</definedName>
    <definedName name="_vena_DYNR_SMYPS1_BMYPB2_4a29fae4_914fa87c">MYP!#REF!</definedName>
    <definedName name="_vena_DYNR_SMYPS1_BMYPB2_4a29fae4_98e100e4">MYP!#REF!</definedName>
    <definedName name="_vena_DYNR_SMYPS1_BMYPB2_4a29fae4_99529b8f">MYP!#REF!</definedName>
    <definedName name="_vena_DYNR_SMYPS1_BMYPB2_4a29fae4_a05eb39c">MYP!#REF!</definedName>
    <definedName name="_vena_DYNR_SMYPS1_BMYPB2_4a29fae4_a626e6fe">MYP!#REF!</definedName>
    <definedName name="_vena_DYNR_SMYPS1_BMYPB2_4a29fae4_a8707189">MYP!#REF!</definedName>
    <definedName name="_vena_DYNR_SMYPS1_BMYPB2_4a29fae4_ad15f96e">MYP!#REF!</definedName>
    <definedName name="_vena_DYNR_SMYPS1_BMYPB2_4a29fae4_ada48837">MYP!#REF!</definedName>
    <definedName name="_vena_DYNR_SMYPS1_BMYPB2_4a29fae4_b45bd27b">MYP!#REF!</definedName>
    <definedName name="_vena_DYNR_SMYPS1_BMYPB2_4a29fae4_b5193b70">MYP!#REF!</definedName>
    <definedName name="_vena_DYNR_SMYPS1_BMYPB2_4a29fae4_b5646e06">MYP!#REF!</definedName>
    <definedName name="_vena_DYNR_SMYPS1_BMYPB2_4a29fae4_c39b2dce">MYP!#REF!</definedName>
    <definedName name="_vena_DYNR_SMYPS1_BMYPB2_4a29fae4_c7e47a5c">MYP!#REF!</definedName>
    <definedName name="_vena_DYNR_SMYPS1_BMYPB2_4a29fae4_cd57d7ed">MYP!#REF!</definedName>
    <definedName name="_vena_DYNR_SMYPS1_BMYPB2_4a29fae4_d5d52739">MYP!#REF!</definedName>
    <definedName name="_vena_DYNR_SMYPS1_BMYPB2_4a29fae4_d9552aae">MYP!#REF!</definedName>
    <definedName name="_vena_DYNR_SMYPS1_BMYPB2_4a29fae4_ed140df3">MYP!#REF!</definedName>
    <definedName name="_vena_DYNR_SMYPS1_BMYPB2_4a29fae4_eedd9de5">MYP!#REF!</definedName>
    <definedName name="_vena_DYNR_SMYPS1_BMYPB2_4a29fae4_f054960b">MYP!#REF!</definedName>
    <definedName name="_vena_DYNR_SMYPS1_BMYPB2_4a29fae4_f5bcdcec">MYP!#REF!</definedName>
    <definedName name="_vena_DYNR_SMYPS1_BMYPB2_4a29fae4_fee0bf15">MYP!#REF!</definedName>
    <definedName name="_vena_DYNR_SMYPS1_BMYPB2_53be4ed6">MYP!#REF!</definedName>
    <definedName name="_vena_DYNR_SMYPS1_BMYPB2_53be4ed6_16b9b5e">MYP!#REF!</definedName>
    <definedName name="_vena_DYNR_SMYPS1_BMYPB2_53be4ed6_1c8f337e">MYP!#REF!</definedName>
    <definedName name="_vena_DYNR_SMYPS1_BMYPB2_53be4ed6_39d85176">MYP!#REF!</definedName>
    <definedName name="_vena_DYNR_SMYPS1_BMYPB2_53be4ed6_4117da30">MYP!#REF!</definedName>
    <definedName name="_vena_DYNR_SMYPS1_BMYPB2_53be4ed6_44e96e1a">MYP!#REF!</definedName>
    <definedName name="_vena_DYNR_SMYPS1_BMYPB2_53be4ed6_5a661163">MYP!#REF!</definedName>
    <definedName name="_vena_DYNR_SMYPS1_BMYPB2_53be4ed6_60ae32c3">MYP!#REF!</definedName>
    <definedName name="_vena_DYNR_SMYPS1_BMYPB2_53be4ed6_6d23ce4a">MYP!#REF!</definedName>
    <definedName name="_vena_DYNR_SMYPS1_BMYPB2_53be4ed6_747f192">MYP!#REF!</definedName>
    <definedName name="_vena_DYNR_SMYPS1_BMYPB2_53be4ed6_78fdc45b">MYP!#REF!</definedName>
    <definedName name="_vena_DYNR_SMYPS1_BMYPB2_53be4ed6_83d43e37">MYP!#REF!</definedName>
    <definedName name="_vena_DYNR_SMYPS1_BMYPB2_53be4ed6_855b1ec4">MYP!#REF!</definedName>
    <definedName name="_vena_DYNR_SMYPS1_BMYPB2_53be4ed6_8a7e7cf9">MYP!#REF!</definedName>
    <definedName name="_vena_DYNR_SMYPS1_BMYPB2_53be4ed6_97f921b6">MYP!#REF!</definedName>
    <definedName name="_vena_DYNR_SMYPS1_BMYPB2_53be4ed6_9c398fb0">MYP!#REF!</definedName>
    <definedName name="_vena_DYNR_SMYPS1_BMYPB2_53be4ed6_a614ae7e">MYP!#REF!</definedName>
    <definedName name="_vena_DYNR_SMYPS1_BMYPB2_53be4ed6_b3701a7f">MYP!#REF!</definedName>
    <definedName name="_vena_DYNR_SMYPS1_BMYPB2_53be4ed6_b85e0825">MYP!#REF!</definedName>
    <definedName name="_vena_DYNR_SMYPS1_BMYPB2_53be4ed6_b9a85cc2">MYP!#REF!</definedName>
    <definedName name="_vena_DYNR_SMYPS1_BMYPB2_53be4ed6_c022f342">MYP!#REF!</definedName>
    <definedName name="_vena_DYNR_SMYPS1_BMYPB2_53be4ed6_ca95d277">MYP!#REF!</definedName>
    <definedName name="_vena_DYNR_SMYPS1_BMYPB2_53be4ed6_cad56c56">MYP!#REF!</definedName>
    <definedName name="_vena_DYNR_SMYPS1_BMYPB2_53be4ed6_de987440">MYP!#REF!</definedName>
    <definedName name="_vena_DYNR_SMYPS1_BMYPB2_53be4ed6_e2d83170">MYP!#REF!</definedName>
    <definedName name="_vena_DYNR_SMYPS1_BMYPB2_53be4ed6_e2f7fc8f">MYP!#REF!</definedName>
    <definedName name="_vena_DYNR_SMYPS1_BMYPB2_53be4ed6_f3202d1c">MYP!#REF!</definedName>
    <definedName name="_vena_DYNR_SMYPS1_BMYPB2_53be4ed6_f3280725">MYP!#REF!</definedName>
    <definedName name="_vena_DYNR_SMYPS1_BMYPB2_53be4ed6_fc6743eb">MYP!#REF!</definedName>
    <definedName name="_vena_DYNR_SMYPS1_BMYPB2_688f7f8f">MYP!#REF!</definedName>
    <definedName name="_vena_DYNR_SMYPS1_BMYPB2_688f7f8f_15c1a86b">MYP!#REF!</definedName>
    <definedName name="_vena_DYNR_SMYPS1_BMYPB2_688f7f8f_20dddf7d">MYP!#REF!</definedName>
    <definedName name="_vena_DYNR_SMYPS1_BMYPB2_688f7f8f_2174f9d7">MYP!#REF!</definedName>
    <definedName name="_vena_DYNR_SMYPS1_BMYPB2_688f7f8f_21cda637">MYP!#REF!</definedName>
    <definedName name="_vena_DYNR_SMYPS1_BMYPB2_688f7f8f_2274b76f">MYP!#REF!</definedName>
    <definedName name="_vena_DYNR_SMYPS1_BMYPB2_688f7f8f_23326d88">MYP!#REF!</definedName>
    <definedName name="_vena_DYNR_SMYPS1_BMYPB2_688f7f8f_240da42e">MYP!#REF!</definedName>
    <definedName name="_vena_DYNR_SMYPS1_BMYPB2_688f7f8f_24409047">MYP!#REF!</definedName>
    <definedName name="_vena_DYNR_SMYPS1_BMYPB2_688f7f8f_2c35fc6e">MYP!#REF!</definedName>
    <definedName name="_vena_DYNR_SMYPS1_BMYPB2_688f7f8f_359ac366">MYP!#REF!</definedName>
    <definedName name="_vena_DYNR_SMYPS1_BMYPB2_688f7f8f_36f334a2">MYP!#REF!</definedName>
    <definedName name="_vena_DYNR_SMYPS1_BMYPB2_688f7f8f_3728c61e">MYP!#REF!</definedName>
    <definedName name="_vena_DYNR_SMYPS1_BMYPB2_688f7f8f_419e19ad">MYP!#REF!</definedName>
    <definedName name="_vena_DYNR_SMYPS1_BMYPB2_688f7f8f_489dbd13">MYP!#REF!</definedName>
    <definedName name="_vena_DYNR_SMYPS1_BMYPB2_688f7f8f_498b89d">MYP!#REF!</definedName>
    <definedName name="_vena_DYNR_SMYPS1_BMYPB2_688f7f8f_49b804e6">MYP!#REF!</definedName>
    <definedName name="_vena_DYNR_SMYPS1_BMYPB2_688f7f8f_4b2aeeb9">MYP!#REF!</definedName>
    <definedName name="_vena_DYNR_SMYPS1_BMYPB2_688f7f8f_4f2101c">MYP!#REF!</definedName>
    <definedName name="_vena_DYNR_SMYPS1_BMYPB2_688f7f8f_4f9476b2">MYP!#REF!</definedName>
    <definedName name="_vena_DYNR_SMYPS1_BMYPB2_688f7f8f_500b44e4">MYP!#REF!</definedName>
    <definedName name="_vena_DYNR_SMYPS1_BMYPB2_688f7f8f_552e6184">MYP!#REF!</definedName>
    <definedName name="_vena_DYNR_SMYPS1_BMYPB2_688f7f8f_5c36f1fc">MYP!#REF!</definedName>
    <definedName name="_vena_DYNR_SMYPS1_BMYPB2_688f7f8f_5ebab85c">MYP!#REF!</definedName>
    <definedName name="_vena_DYNR_SMYPS1_BMYPB2_688f7f8f_5fb0e24">MYP!#REF!</definedName>
    <definedName name="_vena_DYNR_SMYPS1_BMYPB2_688f7f8f_6121d755">MYP!#REF!</definedName>
    <definedName name="_vena_DYNR_SMYPS1_BMYPB2_688f7f8f_67364475">MYP!#REF!</definedName>
    <definedName name="_vena_DYNR_SMYPS1_BMYPB2_688f7f8f_67a7db70">MYP!#REF!</definedName>
    <definedName name="_vena_DYNR_SMYPS1_BMYPB2_688f7f8f_6a4e14f">MYP!#REF!</definedName>
    <definedName name="_vena_DYNR_SMYPS1_BMYPB2_688f7f8f_737b733c">MYP!#REF!</definedName>
    <definedName name="_vena_DYNR_SMYPS1_BMYPB2_688f7f8f_76c7540f">MYP!#REF!</definedName>
    <definedName name="_vena_DYNR_SMYPS1_BMYPB2_688f7f8f_7c6da7fb">MYP!#REF!</definedName>
    <definedName name="_vena_DYNR_SMYPS1_BMYPB2_688f7f8f_7cb651b3">MYP!#REF!</definedName>
    <definedName name="_vena_DYNR_SMYPS1_BMYPB2_688f7f8f_7d8c42d">MYP!#REF!</definedName>
    <definedName name="_vena_DYNR_SMYPS1_BMYPB2_688f7f8f_7eeb012b">MYP!#REF!</definedName>
    <definedName name="_vena_DYNR_SMYPS1_BMYPB2_688f7f8f_7f0a8c62">MYP!#REF!</definedName>
    <definedName name="_vena_DYNR_SMYPS1_BMYPB2_688f7f8f_7ffd54f9">MYP!#REF!</definedName>
    <definedName name="_vena_DYNR_SMYPS1_BMYPB2_688f7f8f_82f49e38">MYP!#REF!</definedName>
    <definedName name="_vena_DYNR_SMYPS1_BMYPB2_688f7f8f_84d7f750">MYP!#REF!</definedName>
    <definedName name="_vena_DYNR_SMYPS1_BMYPB2_688f7f8f_8c4c2e4">MYP!#REF!</definedName>
    <definedName name="_vena_DYNR_SMYPS1_BMYPB2_688f7f8f_8ec1f3c6">MYP!#REF!</definedName>
    <definedName name="_vena_DYNR_SMYPS1_BMYPB2_688f7f8f_8f298b9f">MYP!#REF!</definedName>
    <definedName name="_vena_DYNR_SMYPS1_BMYPB2_688f7f8f_93130ffe">MYP!#REF!</definedName>
    <definedName name="_vena_DYNR_SMYPS1_BMYPB2_688f7f8f_93b382e8">MYP!#REF!</definedName>
    <definedName name="_vena_DYNR_SMYPS1_BMYPB2_688f7f8f_97d83c84">MYP!#REF!</definedName>
    <definedName name="_vena_DYNR_SMYPS1_BMYPB2_688f7f8f_98a355c4">MYP!#REF!</definedName>
    <definedName name="_vena_DYNR_SMYPS1_BMYPB2_688f7f8f_9bd49479">MYP!#REF!</definedName>
    <definedName name="_vena_DYNR_SMYPS1_BMYPB2_688f7f8f_9fea9e9e">MYP!#REF!</definedName>
    <definedName name="_vena_DYNR_SMYPS1_BMYPB2_688f7f8f_a03d9c56">MYP!#REF!</definedName>
    <definedName name="_vena_DYNR_SMYPS1_BMYPB2_688f7f8f_a0ba3e1a">MYP!#REF!</definedName>
    <definedName name="_vena_DYNR_SMYPS1_BMYPB2_688f7f8f_a96cbfc2">MYP!#REF!</definedName>
    <definedName name="_vena_DYNR_SMYPS1_BMYPB2_688f7f8f_aa7446c4">MYP!#REF!</definedName>
    <definedName name="_vena_DYNR_SMYPS1_BMYPB2_688f7f8f_b04aa872">MYP!#REF!</definedName>
    <definedName name="_vena_DYNR_SMYPS1_BMYPB2_688f7f8f_b148b593">MYP!#REF!</definedName>
    <definedName name="_vena_DYNR_SMYPS1_BMYPB2_688f7f8f_b199b91b">MYP!#REF!</definedName>
    <definedName name="_vena_DYNR_SMYPS1_BMYPB2_688f7f8f_c14351c9">MYP!#REF!</definedName>
    <definedName name="_vena_DYNR_SMYPS1_BMYPB2_688f7f8f_c1e56672">MYP!#REF!</definedName>
    <definedName name="_vena_DYNR_SMYPS1_BMYPB2_688f7f8f_c35b8200">MYP!#REF!</definedName>
    <definedName name="_vena_DYNR_SMYPS1_BMYPB2_688f7f8f_c63fec78">MYP!#REF!</definedName>
    <definedName name="_vena_DYNR_SMYPS1_BMYPB2_688f7f8f_c9f13fb0">MYP!#REF!</definedName>
    <definedName name="_vena_DYNR_SMYPS1_BMYPB2_688f7f8f_cbfa0ed1">MYP!#REF!</definedName>
    <definedName name="_vena_DYNR_SMYPS1_BMYPB2_688f7f8f_cfaaf6fc">MYP!#REF!</definedName>
    <definedName name="_vena_DYNR_SMYPS1_BMYPB2_688f7f8f_d0dc0b8">MYP!#REF!</definedName>
    <definedName name="_vena_DYNR_SMYPS1_BMYPB2_688f7f8f_d20ba5ed">MYP!#REF!</definedName>
    <definedName name="_vena_DYNR_SMYPS1_BMYPB2_688f7f8f_d3f3bf85">MYP!#REF!</definedName>
    <definedName name="_vena_DYNR_SMYPS1_BMYPB2_688f7f8f_d7885fc6">MYP!#REF!</definedName>
    <definedName name="_vena_DYNR_SMYPS1_BMYPB2_688f7f8f_e02dc890">MYP!#REF!</definedName>
    <definedName name="_vena_DYNR_SMYPS1_BMYPB2_688f7f8f_e07010c2">MYP!#REF!</definedName>
    <definedName name="_vena_DYNR_SMYPS1_BMYPB2_688f7f8f_e8912502">MYP!#REF!</definedName>
    <definedName name="_vena_DYNR_SMYPS1_BMYPB2_688f7f8f_e8febbdb">MYP!#REF!</definedName>
    <definedName name="_vena_DYNR_SMYPS1_BMYPB2_688f7f8f_f1a9faec">MYP!#REF!</definedName>
    <definedName name="_vena_DYNR_SMYPS1_BMYPB2_688f7f8f_f250a092">MYP!#REF!</definedName>
    <definedName name="_vena_DYNR_SMYPS1_BMYPB2_688f7f8f_f6e08f6c">MYP!#REF!</definedName>
    <definedName name="_vena_DYNR_SMYPS1_BMYPB2_8e076ab7">MYP!#REF!</definedName>
    <definedName name="_vena_DYNR_SMYPS1_BMYPB2_8e076ab7_155f3063">MYP!#REF!</definedName>
    <definedName name="_vena_DYNR_SMYPS1_BMYPB2_8e076ab7_21ad1e38">MYP!#REF!</definedName>
    <definedName name="_vena_DYNR_SMYPS1_BMYPB2_8e076ab7_274a337c">MYP!#REF!</definedName>
    <definedName name="_vena_DYNR_SMYPS1_BMYPB2_8e076ab7_279092db">MYP!#REF!</definedName>
    <definedName name="_vena_DYNR_SMYPS1_BMYPB2_8e076ab7_35292981">MYP!#REF!</definedName>
    <definedName name="_vena_DYNR_SMYPS1_BMYPB2_8e076ab7_36689cb7">MYP!#REF!</definedName>
    <definedName name="_vena_DYNR_SMYPS1_BMYPB2_8e076ab7_3a95641b">MYP!#REF!</definedName>
    <definedName name="_vena_DYNR_SMYPS1_BMYPB2_8e076ab7_3daa99a0">MYP!#REF!</definedName>
    <definedName name="_vena_DYNR_SMYPS1_BMYPB2_8e076ab7_42d2ff4c">MYP!#REF!</definedName>
    <definedName name="_vena_DYNR_SMYPS1_BMYPB2_8e076ab7_44a18a8d">MYP!#REF!</definedName>
    <definedName name="_vena_DYNR_SMYPS1_BMYPB2_8e076ab7_46de7ee4">MYP!#REF!</definedName>
    <definedName name="_vena_DYNR_SMYPS1_BMYPB2_8e076ab7_474a8325">MYP!#REF!</definedName>
    <definedName name="_vena_DYNR_SMYPS1_BMYPB2_8e076ab7_5b033a79">MYP!#REF!</definedName>
    <definedName name="_vena_DYNR_SMYPS1_BMYPB2_8e076ab7_6853062d">MYP!#REF!</definedName>
    <definedName name="_vena_DYNR_SMYPS1_BMYPB2_8e076ab7_6a91a3a6">MYP!#REF!</definedName>
    <definedName name="_vena_DYNR_SMYPS1_BMYPB2_8e076ab7_71fcf41f">MYP!#REF!</definedName>
    <definedName name="_vena_DYNR_SMYPS1_BMYPB2_8e076ab7_7ac9d8e5">MYP!#REF!</definedName>
    <definedName name="_vena_DYNR_SMYPS1_BMYPB2_8e076ab7_814f73b2">MYP!#REF!</definedName>
    <definedName name="_vena_DYNR_SMYPS1_BMYPB2_8e076ab7_8736b708">MYP!#REF!</definedName>
    <definedName name="_vena_DYNR_SMYPS1_BMYPB2_8e076ab7_8b4bed1f">MYP!#REF!</definedName>
    <definedName name="_vena_DYNR_SMYPS1_BMYPB2_8e076ab7_90f917dc">MYP!#REF!</definedName>
    <definedName name="_vena_DYNR_SMYPS1_BMYPB2_8e076ab7_9c8d4c3f">MYP!#REF!</definedName>
    <definedName name="_vena_DYNR_SMYPS1_BMYPB2_8e076ab7_9fad74ef">MYP!#REF!</definedName>
    <definedName name="_vena_DYNR_SMYPS1_BMYPB2_8e076ab7_a2079c04">MYP!#REF!</definedName>
    <definedName name="_vena_DYNR_SMYPS1_BMYPB2_8e076ab7_ba04302f">MYP!#REF!</definedName>
    <definedName name="_vena_DYNR_SMYPS1_BMYPB2_8e076ab7_be3ef9e">MYP!#REF!</definedName>
    <definedName name="_vena_DYNR_SMYPS1_BMYPB2_8e076ab7_c6b4fa0">MYP!#REF!</definedName>
    <definedName name="_vena_DYNR_SMYPS1_BMYPB2_8e076ab7_d0a6cf1b">MYP!#REF!</definedName>
    <definedName name="_vena_DYNR_SMYPS1_BMYPB2_8e076ab7_d3aa0b96">MYP!#REF!</definedName>
    <definedName name="_vena_DYNR_SMYPS1_BMYPB2_8e076ab7_da1e48c0">MYP!#REF!</definedName>
    <definedName name="_vena_DYNR_SMYPS1_BMYPB2_8e076ab7_e74fa0db">MYP!#REF!</definedName>
    <definedName name="_vena_DYNR_SMYPS1_BMYPB2_8e076ab7_e89b0202">MYP!#REF!</definedName>
    <definedName name="_vena_DYNR_SMYPS1_BMYPB2_8e076ab7_fc25ee0e">MYP!#REF!</definedName>
    <definedName name="_vena_DYNR_SMYPS1_BMYPB2_8e076ab7_fcad1e82">MYP!#REF!</definedName>
    <definedName name="_vena_DYNR_SMYPS1_BMYPB2_b6e56aef">MYP!#REF!</definedName>
    <definedName name="_vena_DYNR_SMYPS1_BMYPB2_b6e56aef_228c31b4">MYP!#REF!</definedName>
    <definedName name="_vena_DYNR_SMYPS1_BMYPB2_b6e56aef_37294f34">MYP!#REF!</definedName>
    <definedName name="_vena_DYNR_SMYPS1_BMYPB2_b6e56aef_3aab62d1">MYP!#REF!</definedName>
    <definedName name="_vena_DYNR_SMYPS1_BMYPB2_b6e56aef_7de37ed9">MYP!#REF!</definedName>
    <definedName name="_vena_DYNR_SMYPS1_BMYPB2_b6e56aef_916c79c4">MYP!#REF!</definedName>
    <definedName name="_vena_DYNR_SMYPS1_BMYPB2_b6e56aef_97a55dcb">MYP!#REF!</definedName>
    <definedName name="_vena_DYNR_SMYPS1_BMYPB2_b6e56aef_9878b6c3">MYP!#REF!</definedName>
    <definedName name="_vena_DYNR_SMYPS1_BMYPB2_b6e56aef_ac456155">MYP!#REF!</definedName>
    <definedName name="_vena_DYNR_SMYPS1_BMYPB2_b6e56aef_b46553ba">MYP!#REF!</definedName>
    <definedName name="_vena_DYNR_SMYPS1_BMYPB2_b6e56aef_bb6abb76">MYP!#REF!</definedName>
    <definedName name="_vena_DYNR_SMYPS1_BMYPB2_b6e56aef_cde49490">MYP!#REF!</definedName>
    <definedName name="_vena_DYNR_SMYPS1_BMYPB2_b6e56aef_e5e01e6d">MYP!#REF!</definedName>
    <definedName name="_vena_DYNR_SMYPS1_BMYPB2_b6e56aef_e6adabdc">MYP!#REF!</definedName>
    <definedName name="_vena_DYNR_SMYPS1_BMYPB2_b6e56aef_f156907b">MYP!#REF!</definedName>
    <definedName name="_vena_DYNR_SMYPS1_BMYPB2_b6e56aef_fa8e2a36">MYP!#REF!</definedName>
    <definedName name="_vena_DYNR_SMYPS1_BMYPB2_b6e56aef_fa915f7a">MYP!#REF!</definedName>
    <definedName name="_vena_DYNR_SMYPS1_BMYPB2_bd9b371f">MYP!#REF!</definedName>
    <definedName name="_vena_DYNR_SMYPS1_BMYPB2_bd9b371f_1d9d72d7">MYP!#REF!</definedName>
    <definedName name="_vena_DYNR_SMYPS1_BMYPB2_bd9b371f_22dc7d7">MYP!#REF!</definedName>
    <definedName name="_vena_DYNR_SMYPS1_BMYPB2_bd9b371f_47d00141">MYP!#REF!</definedName>
    <definedName name="_vena_DYNR_SMYPS1_BMYPB2_bd9b371f_4876dd9f">MYP!#REF!</definedName>
    <definedName name="_vena_DYNR_SMYPS1_BMYPB2_bd9b371f_5582130b">MYP!#REF!</definedName>
    <definedName name="_vena_DYNR_SMYPS1_BMYPB2_bd9b371f_560c3809">MYP!#REF!</definedName>
    <definedName name="_vena_DYNR_SMYPS1_BMYPB2_bd9b371f_5db35026">MYP!#REF!</definedName>
    <definedName name="_vena_DYNR_SMYPS1_BMYPB2_bd9b371f_6b71db37">MYP!#REF!</definedName>
    <definedName name="_vena_DYNR_SMYPS1_BMYPB2_bd9b371f_731b144f">MYP!#REF!</definedName>
    <definedName name="_vena_DYNR_SMYPS1_BMYPB2_bd9b371f_bc2c865b">MYP!#REF!</definedName>
    <definedName name="_vena_DYNR_SMYPS1_BMYPB2_bd9b371f_e5da8abc">MYP!#REF!</definedName>
    <definedName name="_vena_DYNR_SMYPS1_BMYPB2_db9999c3">MYP!#REF!</definedName>
    <definedName name="_vena_DYNR_SMYPS1_BMYPB2_db9999c3_11d61e80">MYP!#REF!</definedName>
    <definedName name="_vena_DYNR_SMYPS1_BMYPB2_db9999c3_126f1476">MYP!#REF!</definedName>
    <definedName name="_vena_DYNR_SMYPS1_BMYPB2_db9999c3_146142db">MYP!#REF!</definedName>
    <definedName name="_vena_DYNR_SMYPS1_BMYPB2_db9999c3_174a97fe">MYP!#REF!</definedName>
    <definedName name="_vena_DYNR_SMYPS1_BMYPB2_db9999c3_1a70ab2e">MYP!#REF!</definedName>
    <definedName name="_vena_DYNR_SMYPS1_BMYPB2_db9999c3_1f16b781">MYP!#REF!</definedName>
    <definedName name="_vena_DYNR_SMYPS1_BMYPB2_db9999c3_206bbd1b">MYP!#REF!</definedName>
    <definedName name="_vena_DYNR_SMYPS1_BMYPB2_db9999c3_2277015c">MYP!#REF!</definedName>
    <definedName name="_vena_DYNR_SMYPS1_BMYPB2_db9999c3_247b3440">MYP!#REF!</definedName>
    <definedName name="_vena_DYNR_SMYPS1_BMYPB2_db9999c3_25a84488">MYP!#REF!</definedName>
    <definedName name="_vena_DYNR_SMYPS1_BMYPB2_db9999c3_287b972a">MYP!#REF!</definedName>
    <definedName name="_vena_DYNR_SMYPS1_BMYPB2_db9999c3_2cb841b2">MYP!#REF!</definedName>
    <definedName name="_vena_DYNR_SMYPS1_BMYPB2_db9999c3_2dca95a4">MYP!#REF!</definedName>
    <definedName name="_vena_DYNR_SMYPS1_BMYPB2_db9999c3_39309432">MYP!#REF!</definedName>
    <definedName name="_vena_DYNR_SMYPS1_BMYPB2_db9999c3_39c642e4">MYP!#REF!</definedName>
    <definedName name="_vena_DYNR_SMYPS1_BMYPB2_db9999c3_3c324779">MYP!#REF!</definedName>
    <definedName name="_vena_DYNR_SMYPS1_BMYPB2_db9999c3_3db4733f">MYP!#REF!</definedName>
    <definedName name="_vena_DYNR_SMYPS1_BMYPB2_db9999c3_3e53da7c">MYP!#REF!</definedName>
    <definedName name="_vena_DYNR_SMYPS1_BMYPB2_db9999c3_40d9824c">MYP!#REF!</definedName>
    <definedName name="_vena_DYNR_SMYPS1_BMYPB2_db9999c3_428c5556">MYP!#REF!</definedName>
    <definedName name="_vena_DYNR_SMYPS1_BMYPB2_db9999c3_42d894d3">MYP!#REF!</definedName>
    <definedName name="_vena_DYNR_SMYPS1_BMYPB2_db9999c3_43031d1c">MYP!#REF!</definedName>
    <definedName name="_vena_DYNR_SMYPS1_BMYPB2_db9999c3_49e625a1">MYP!#REF!</definedName>
    <definedName name="_vena_DYNR_SMYPS1_BMYPB2_db9999c3_509a965c">MYP!#REF!</definedName>
    <definedName name="_vena_DYNR_SMYPS1_BMYPB2_db9999c3_52669f40">MYP!#REF!</definedName>
    <definedName name="_vena_DYNR_SMYPS1_BMYPB2_db9999c3_5746140d">MYP!#REF!</definedName>
    <definedName name="_vena_DYNR_SMYPS1_BMYPB2_db9999c3_59fe316b">MYP!#REF!</definedName>
    <definedName name="_vena_DYNR_SMYPS1_BMYPB2_db9999c3_5a300343">MYP!#REF!</definedName>
    <definedName name="_vena_DYNR_SMYPS1_BMYPB2_db9999c3_6025d57a">MYP!#REF!</definedName>
    <definedName name="_vena_DYNR_SMYPS1_BMYPB2_db9999c3_629a9fb2">MYP!#REF!</definedName>
    <definedName name="_vena_DYNR_SMYPS1_BMYPB2_db9999c3_682a689e">MYP!#REF!</definedName>
    <definedName name="_vena_DYNR_SMYPS1_BMYPB2_db9999c3_695c471">MYP!#REF!</definedName>
    <definedName name="_vena_DYNR_SMYPS1_BMYPB2_db9999c3_69be9cfd">MYP!#REF!</definedName>
    <definedName name="_vena_DYNR_SMYPS1_BMYPB2_db9999c3_6b91b10c">MYP!#REF!</definedName>
    <definedName name="_vena_DYNR_SMYPS1_BMYPB2_db9999c3_6d6b0813">MYP!#REF!</definedName>
    <definedName name="_vena_DYNR_SMYPS1_BMYPB2_db9999c3_6ee1b484">MYP!#REF!</definedName>
    <definedName name="_vena_DYNR_SMYPS1_BMYPB2_db9999c3_71c475b7">MYP!#REF!</definedName>
    <definedName name="_vena_DYNR_SMYPS1_BMYPB2_db9999c3_7281c93f">MYP!#REF!</definedName>
    <definedName name="_vena_DYNR_SMYPS1_BMYPB2_db9999c3_733df94b">MYP!#REF!</definedName>
    <definedName name="_vena_DYNR_SMYPS1_BMYPB2_db9999c3_755ad519">MYP!#REF!</definedName>
    <definedName name="_vena_DYNR_SMYPS1_BMYPB2_db9999c3_76342113">MYP!#REF!</definedName>
    <definedName name="_vena_DYNR_SMYPS1_BMYPB2_db9999c3_77ad7e53">MYP!#REF!</definedName>
    <definedName name="_vena_DYNR_SMYPS1_BMYPB2_db9999c3_793e97d3">MYP!#REF!</definedName>
    <definedName name="_vena_DYNR_SMYPS1_BMYPB2_db9999c3_7aa421ca">MYP!#REF!</definedName>
    <definedName name="_vena_DYNR_SMYPS1_BMYPB2_db9999c3_7c3af802">MYP!#REF!</definedName>
    <definedName name="_vena_DYNR_SMYPS1_BMYPB2_db9999c3_7ccb1b69">MYP!#REF!</definedName>
    <definedName name="_vena_DYNR_SMYPS1_BMYPB2_db9999c3_7ccce6d5">MYP!#REF!</definedName>
    <definedName name="_vena_DYNR_SMYPS1_BMYPB2_db9999c3_7f0e3b08">MYP!#REF!</definedName>
    <definedName name="_vena_DYNR_SMYPS1_BMYPB2_db9999c3_81885b">MYP!#REF!</definedName>
    <definedName name="_vena_DYNR_SMYPS1_BMYPB2_db9999c3_864ed815">MYP!#REF!</definedName>
    <definedName name="_vena_DYNR_SMYPS1_BMYPB2_db9999c3_86f39289">MYP!#REF!</definedName>
    <definedName name="_vena_DYNR_SMYPS1_BMYPB2_db9999c3_86f68622">MYP!#REF!</definedName>
    <definedName name="_vena_DYNR_SMYPS1_BMYPB2_db9999c3_8832073e">MYP!#REF!</definedName>
    <definedName name="_vena_DYNR_SMYPS1_BMYPB2_db9999c3_89502e7d">MYP!#REF!</definedName>
    <definedName name="_vena_DYNR_SMYPS1_BMYPB2_db9999c3_8e99cf80">MYP!#REF!</definedName>
    <definedName name="_vena_DYNR_SMYPS1_BMYPB2_db9999c3_8f136c88">MYP!#REF!</definedName>
    <definedName name="_vena_DYNR_SMYPS1_BMYPB2_db9999c3_92bc722">MYP!#REF!</definedName>
    <definedName name="_vena_DYNR_SMYPS1_BMYPB2_db9999c3_939b4606">MYP!#REF!</definedName>
    <definedName name="_vena_DYNR_SMYPS1_BMYPB2_db9999c3_96161901">MYP!#REF!</definedName>
    <definedName name="_vena_DYNR_SMYPS1_BMYPB2_db9999c3_98502af4">MYP!#REF!</definedName>
    <definedName name="_vena_DYNR_SMYPS1_BMYPB2_db9999c3_991a3350">MYP!#REF!</definedName>
    <definedName name="_vena_DYNR_SMYPS1_BMYPB2_db9999c3_a185ff68">MYP!#REF!</definedName>
    <definedName name="_vena_DYNR_SMYPS1_BMYPB2_db9999c3_a49d503f">MYP!#REF!</definedName>
    <definedName name="_vena_DYNR_SMYPS1_BMYPB2_db9999c3_a5d2d764">MYP!#REF!</definedName>
    <definedName name="_vena_DYNR_SMYPS1_BMYPB2_db9999c3_aaa7a5d0">MYP!#REF!</definedName>
    <definedName name="_vena_DYNR_SMYPS1_BMYPB2_db9999c3_aaf47348">MYP!#REF!</definedName>
    <definedName name="_vena_DYNR_SMYPS1_BMYPB2_db9999c3_ab5b05f4">MYP!#REF!</definedName>
    <definedName name="_vena_DYNR_SMYPS1_BMYPB2_db9999c3_aea68029">MYP!#REF!</definedName>
    <definedName name="_vena_DYNR_SMYPS1_BMYPB2_db9999c3_af26ac83">MYP!#REF!</definedName>
    <definedName name="_vena_DYNR_SMYPS1_BMYPB2_db9999c3_b35db32e">MYP!#REF!</definedName>
    <definedName name="_vena_DYNR_SMYPS1_BMYPB2_db9999c3_b825c04d">MYP!#REF!</definedName>
    <definedName name="_vena_DYNR_SMYPS1_BMYPB2_db9999c3_ba06e861">MYP!#REF!</definedName>
    <definedName name="_vena_DYNR_SMYPS1_BMYPB2_db9999c3_bd8d4ae3">MYP!#REF!</definedName>
    <definedName name="_vena_DYNR_SMYPS1_BMYPB2_db9999c3_bfaba581">MYP!#REF!</definedName>
    <definedName name="_vena_DYNR_SMYPS1_BMYPB2_db9999c3_c0e1c42f">MYP!#REF!</definedName>
    <definedName name="_vena_DYNR_SMYPS1_BMYPB2_db9999c3_c42fbe8e">MYP!#REF!</definedName>
    <definedName name="_vena_DYNR_SMYPS1_BMYPB2_db9999c3_c620dd48">MYP!#REF!</definedName>
    <definedName name="_vena_DYNR_SMYPS1_BMYPB2_db9999c3_c88c0dfd">MYP!#REF!</definedName>
    <definedName name="_vena_DYNR_SMYPS1_BMYPB2_db9999c3_c9bc52a0">MYP!#REF!</definedName>
    <definedName name="_vena_DYNR_SMYPS1_BMYPB2_db9999c3_cb49b480">MYP!#REF!</definedName>
    <definedName name="_vena_DYNR_SMYPS1_BMYPB2_db9999c3_cb9455a9">MYP!#REF!</definedName>
    <definedName name="_vena_DYNR_SMYPS1_BMYPB2_db9999c3_cbac7dd">MYP!#REF!</definedName>
    <definedName name="_vena_DYNR_SMYPS1_BMYPB2_db9999c3_ccc59068">MYP!#REF!</definedName>
    <definedName name="_vena_DYNR_SMYPS1_BMYPB2_db9999c3_cd811fc1">MYP!#REF!</definedName>
    <definedName name="_vena_DYNR_SMYPS1_BMYPB2_db9999c3_cdf0e31a">MYP!#REF!</definedName>
    <definedName name="_vena_DYNR_SMYPS1_BMYPB2_db9999c3_d1e1b646">MYP!#REF!</definedName>
    <definedName name="_vena_DYNR_SMYPS1_BMYPB2_db9999c3_d28aadf3">MYP!#REF!</definedName>
    <definedName name="_vena_DYNR_SMYPS1_BMYPB2_db9999c3_d5844d17">MYP!#REF!</definedName>
    <definedName name="_vena_DYNR_SMYPS1_BMYPB2_db9999c3_d7641791">MYP!#REF!</definedName>
    <definedName name="_vena_DYNR_SMYPS1_BMYPB2_db9999c3_d77f1420">MYP!#REF!</definedName>
    <definedName name="_vena_DYNR_SMYPS1_BMYPB2_db9999c3_d84acd04">MYP!#REF!</definedName>
    <definedName name="_vena_DYNR_SMYPS1_BMYPB2_db9999c3_e4ad6037">MYP!#REF!</definedName>
    <definedName name="_vena_DYNR_SMYPS1_BMYPB2_db9999c3_e4ea60b2">MYP!#REF!</definedName>
    <definedName name="_vena_DYNR_SMYPS1_BMYPB2_db9999c3_ec323e08">MYP!#REF!</definedName>
    <definedName name="_vena_DYNR_SMYPS1_BMYPB2_db9999c3_eff77014">MYP!#REF!</definedName>
    <definedName name="_vena_DYNR_SMYPS1_BMYPB2_db9999c3_f09f139">MYP!#REF!</definedName>
    <definedName name="_vena_DYNR_SMYPS1_BMYPB2_db9999c3_f42548d0">MYP!#REF!</definedName>
    <definedName name="_vena_DYNR_SMYPS1_BMYPB2_db9999c3_f51e151b">MYP!#REF!</definedName>
    <definedName name="_vena_DYNR_SMYPS1_BMYPB2_db9999c3_f535986">MYP!#REF!</definedName>
    <definedName name="_vena_DYNR_SMYPS1_BMYPB2_db9999c3_f7fd0000">MYP!#REF!</definedName>
    <definedName name="_vena_DYNR_SMYPS1_BMYPB2_db9999c3_f878da64">MYP!#REF!</definedName>
    <definedName name="_vena_DYNR_SMYPS1_BMYPB2_db9999c3_fc2d6c4f">MYP!#REF!</definedName>
    <definedName name="_vena_DYNR_SMYPS1_BMYPB2_db9999c3_ff7150cf">MYP!#REF!</definedName>
    <definedName name="_vena_DYNR_SMYPS1_BMYPB2_db9999c3_ff7e8598">MYP!#REF!</definedName>
    <definedName name="_vena_DYNR_SMYPS1_BMYPB2_f1aeab7c">MYP!#REF!</definedName>
    <definedName name="_vena_DYNR_SMYPS1_BMYPB2_f1aeab7c_1817765f">MYP!#REF!</definedName>
    <definedName name="_vena_DYNR_SMYPS1_BMYPB2_f1aeab7c_1a457e9f">MYP!#REF!</definedName>
    <definedName name="_vena_DYNR_SMYPS1_BMYPB2_f1aeab7c_1c179eaf">MYP!#REF!</definedName>
    <definedName name="_vena_DYNR_SMYPS1_BMYPB2_f1aeab7c_2316c388">MYP!#REF!</definedName>
    <definedName name="_vena_DYNR_SMYPS1_BMYPB2_f1aeab7c_291600d8">MYP!#REF!</definedName>
    <definedName name="_vena_DYNR_SMYPS1_BMYPB2_f1aeab7c_2a48f28a">MYP!#REF!</definedName>
    <definedName name="_vena_DYNR_SMYPS1_BMYPB2_f1aeab7c_30aab2a2">MYP!#REF!</definedName>
    <definedName name="_vena_DYNR_SMYPS1_BMYPB2_f1aeab7c_39f23897">MYP!#REF!</definedName>
    <definedName name="_vena_DYNR_SMYPS1_BMYPB2_f1aeab7c_41d5b207">MYP!#REF!</definedName>
    <definedName name="_vena_DYNR_SMYPS1_BMYPB2_f1aeab7c_44d06939">MYP!#REF!</definedName>
    <definedName name="_vena_DYNR_SMYPS1_BMYPB2_f1aeab7c_4c8270c1">MYP!#REF!</definedName>
    <definedName name="_vena_DYNR_SMYPS1_BMYPB2_f1aeab7c_51a29c1">MYP!#REF!</definedName>
    <definedName name="_vena_DYNR_SMYPS1_BMYPB2_f1aeab7c_75238640">MYP!#REF!</definedName>
    <definedName name="_vena_DYNR_SMYPS1_BMYPB2_f1aeab7c_79f1e32f">MYP!#REF!</definedName>
    <definedName name="_vena_DYNR_SMYPS1_BMYPB2_f1aeab7c_8391bae6">MYP!#REF!</definedName>
    <definedName name="_vena_DYNR_SMYPS1_BMYPB2_f1aeab7c_96244f2e">MYP!#REF!</definedName>
    <definedName name="_vena_DYNR_SMYPS1_BMYPB2_f1aeab7c_a1c84330">MYP!#REF!</definedName>
    <definedName name="_vena_DYNR_SMYPS1_BMYPB2_f1aeab7c_a5e2f377">MYP!#REF!</definedName>
    <definedName name="_vena_DYNR_SMYPS1_BMYPB2_f1aeab7c_aade450c">MYP!#REF!</definedName>
    <definedName name="_vena_DYNR_SMYPS1_BMYPB2_f1aeab7c_af6c65e7">MYP!#REF!</definedName>
    <definedName name="_vena_DYNR_SMYPS1_BMYPB2_f1aeab7c_b43e1c46">MYP!#REF!</definedName>
    <definedName name="_vena_DYNR_SMYPS1_BMYPB2_f1aeab7c_bcaa9294">MYP!#REF!</definedName>
    <definedName name="_vena_DYNR_SMYPS1_BMYPB2_f1aeab7c_c788f1fc">MYP!#REF!</definedName>
    <definedName name="_vena_DYNR_SMYPS1_BMYPB2_f1aeab7c_c804fe1e">MYP!#REF!</definedName>
    <definedName name="_vena_DYNR_SMYPS1_BMYPB2_f1aeab7c_cd341fec">MYP!#REF!</definedName>
    <definedName name="_vena_DYNR_SMYPS1_BMYPB2_f1aeab7c_d259e6aa">MYP!#REF!</definedName>
    <definedName name="_vena_DYNR_SMYPS1_BMYPB2_f1aeab7c_d42ca103">MYP!#REF!</definedName>
    <definedName name="_vena_DYNR_SMYPS1_BMYPB2_f1aeab7c_e489da51">MYP!#REF!</definedName>
    <definedName name="_vena_DYNR_SMYPS1_BMYPB2_f1aeab7c_e52115ab">MYP!#REF!</definedName>
    <definedName name="_vena_DYNR_SMYPS1_BMYPB2_f1aeab7c_e9eede6">MYP!#REF!</definedName>
    <definedName name="_vena_DYNR_SMYPS1_BMYPB2_f1aeab7c_ece91f47">MYP!#REF!</definedName>
    <definedName name="_vena_DYNR_SMYPS1_BMYPB2_f1aeab7c_f3a3daec">MYP!#REF!</definedName>
    <definedName name="_vena_DYNR_SPayrollS1_BPayrollB3_c92c7476">Payroll!#REF!</definedName>
    <definedName name="_vena_DYNR_SPayrollS1_BPayrollB3_c92c7476_12ff8b08">Payroll!#REF!</definedName>
    <definedName name="_vena_DYNR_SPayrollS1_BPayrollB3_c92c7476_14368bc9">Payroll!#REF!</definedName>
    <definedName name="_vena_DYNR_SPayrollS1_BPayrollB3_c92c7476_145e314a">Payroll!#REF!</definedName>
    <definedName name="_vena_DYNR_SPayrollS1_BPayrollB3_c92c7476_14a5a38">Payroll!#REF!</definedName>
    <definedName name="_vena_DYNR_SPayrollS1_BPayrollB3_c92c7476_1f00ccb4">Payroll!#REF!</definedName>
    <definedName name="_vena_DYNR_SPayrollS1_BPayrollB3_c92c7476_1faf0ddb">Payroll!#REF!</definedName>
    <definedName name="_vena_DYNR_SPayrollS1_BPayrollB3_c92c7476_1fbee08f">Payroll!#REF!</definedName>
    <definedName name="_vena_DYNR_SPayrollS1_BPayrollB3_c92c7476_22ea3f45">Payroll!#REF!</definedName>
    <definedName name="_vena_DYNR_SPayrollS1_BPayrollB3_c92c7476_243e3143">Payroll!#REF!</definedName>
    <definedName name="_vena_DYNR_SPayrollS1_BPayrollB3_c92c7476_2e846f66">Payroll!#REF!</definedName>
    <definedName name="_vena_DYNR_SPayrollS1_BPayrollB3_c92c7476_32309e98">Payroll!#REF!</definedName>
    <definedName name="_vena_DYNR_SPayrollS1_BPayrollB3_c92c7476_3551e694">Payroll!#REF!</definedName>
    <definedName name="_vena_DYNR_SPayrollS1_BPayrollB3_c92c7476_356bb4c3">Payroll!#REF!</definedName>
    <definedName name="_vena_DYNR_SPayrollS1_BPayrollB3_c92c7476_36c72d3e">Payroll!#REF!</definedName>
    <definedName name="_vena_DYNR_SPayrollS1_BPayrollB3_c92c7476_4c519627">Payroll!#REF!</definedName>
    <definedName name="_vena_DYNR_SPayrollS1_BPayrollB3_c92c7476_5c3d7167">Payroll!#REF!</definedName>
    <definedName name="_vena_DYNR_SPayrollS1_BPayrollB3_c92c7476_61a83e9">Payroll!#REF!</definedName>
    <definedName name="_vena_DYNR_SPayrollS1_BPayrollB3_c92c7476_64454384">Payroll!#REF!</definedName>
    <definedName name="_vena_DYNR_SPayrollS1_BPayrollB3_c92c7476_69cd5da1">Payroll!#REF!</definedName>
    <definedName name="_vena_DYNR_SPayrollS1_BPayrollB3_c92c7476_6b475f4c">Payroll!#REF!</definedName>
    <definedName name="_vena_DYNR_SPayrollS1_BPayrollB3_c92c7476_6fbd4e95">Payroll!#REF!</definedName>
    <definedName name="_vena_DYNR_SPayrollS1_BPayrollB3_c92c7476_73f9504e">Payroll!#REF!</definedName>
    <definedName name="_vena_DYNR_SPayrollS1_BPayrollB3_c92c7476_766832b3">Payroll!#REF!</definedName>
    <definedName name="_vena_DYNR_SPayrollS1_BPayrollB3_c92c7476_78ed0a2b">Payroll!#REF!</definedName>
    <definedName name="_vena_DYNR_SPayrollS1_BPayrollB3_c92c7476_79eabeb2">Payroll!#REF!</definedName>
    <definedName name="_vena_DYNR_SPayrollS1_BPayrollB3_c92c7476_7a8335f3">Payroll!#REF!</definedName>
    <definedName name="_vena_DYNR_SPayrollS1_BPayrollB3_c92c7476_8553c9f6">Payroll!#REF!</definedName>
    <definedName name="_vena_DYNR_SPayrollS1_BPayrollB3_c92c7476_88a1edbc">Payroll!#REF!</definedName>
    <definedName name="_vena_DYNR_SPayrollS1_BPayrollB3_c92c7476_8aec75b9">Payroll!#REF!</definedName>
    <definedName name="_vena_DYNR_SPayrollS1_BPayrollB3_c92c7476_8c1c5fe1">Payroll!#REF!</definedName>
    <definedName name="_vena_DYNR_SPayrollS1_BPayrollB3_c92c7476_979d4905">Payroll!#REF!</definedName>
    <definedName name="_vena_DYNR_SPayrollS1_BPayrollB3_c92c7476_985f99b7">Payroll!#REF!</definedName>
    <definedName name="_vena_DYNR_SPayrollS1_BPayrollB3_c92c7476_a0006f2e">Payroll!#REF!</definedName>
    <definedName name="_vena_DYNR_SPayrollS1_BPayrollB3_c92c7476_a04fabd">Payroll!#REF!</definedName>
    <definedName name="_vena_DYNR_SPayrollS1_BPayrollB3_c92c7476_a095862e">Payroll!#REF!</definedName>
    <definedName name="_vena_DYNR_SPayrollS1_BPayrollB3_c92c7476_a56a04c0">Payroll!#REF!</definedName>
    <definedName name="_vena_DYNR_SPayrollS1_BPayrollB3_c92c7476_a84085b3">Payroll!#REF!</definedName>
    <definedName name="_vena_DYNR_SPayrollS1_BPayrollB3_c92c7476_ad2e7447">Payroll!#REF!</definedName>
    <definedName name="_vena_DYNR_SPayrollS1_BPayrollB3_c92c7476_ae904e4">Payroll!#REF!</definedName>
    <definedName name="_vena_DYNR_SPayrollS1_BPayrollB3_c92c7476_ae9456bf">Payroll!#REF!</definedName>
    <definedName name="_vena_DYNR_SPayrollS1_BPayrollB3_c92c7476_b2ed9d24">Payroll!#REF!</definedName>
    <definedName name="_vena_DYNR_SPayrollS1_BPayrollB3_c92c7476_b714327e">Payroll!#REF!</definedName>
    <definedName name="_vena_DYNR_SPayrollS1_BPayrollB3_c92c7476_c14d96fe">Payroll!#REF!</definedName>
    <definedName name="_vena_DYNR_SPayrollS1_BPayrollB3_c92c7476_c23472a7">Payroll!#REF!</definedName>
    <definedName name="_vena_DYNR_SPayrollS1_BPayrollB3_c92c7476_c24730d2">Payroll!#REF!</definedName>
    <definedName name="_vena_DYNR_SPayrollS1_BPayrollB3_c92c7476_d4c230b7">Payroll!#REF!</definedName>
    <definedName name="_vena_DYNR_SPayrollS1_BPayrollB3_c92c7476_ddc11287">Payroll!#REF!</definedName>
    <definedName name="_vena_DYNR_SPayrollS1_BPayrollB3_c92c7476_e96a8a2a">Payroll!#REF!</definedName>
    <definedName name="_vena_DYNR_SPayrollS1_BPayrollB3_c92c7476_ea854a9b">Payroll!#REF!</definedName>
    <definedName name="_vena_DYNR_SPayrollS1_BPayrollB3_c92c7476_eaa928ed">Payroll!#REF!</definedName>
    <definedName name="_vena_DYNR_SPayrollS1_BPayrollB3_c92c7476_ec1ec8d7">Payroll!#REF!</definedName>
    <definedName name="_vena_DYNR_SPayrollS1_BPayrollB3_c92c7476_f570a0cb">Payroll!#REF!</definedName>
    <definedName name="_vena_DYNR_SPayrollS1_BPayrollB3_c92c7476_f70a397d">Payroll!#REF!</definedName>
    <definedName name="_vena_DYNR_SPayrollS1_BPayrollB3_c92c7476_f7c17279">Payroll!#REF!</definedName>
    <definedName name="_vena_GraphsS1_GraphsB1_C_8_685788888694390784">Graphs!#REF!</definedName>
    <definedName name="_vena_GraphsS1_GraphsB1_R_5_730323418129367040">Graphs!#REF!</definedName>
    <definedName name="_vena_GraphsS1_GraphsB1_R_5_730323446269214720">Graphs!#REF!</definedName>
    <definedName name="_vena_GraphsS1_P_2_632005310785781764" comment="*">Graphs!#REF!</definedName>
    <definedName name="_vena_GraphsS1_P_3_632005310022418436" comment="*">Graphs!#REF!</definedName>
    <definedName name="_vena_GraphsS1_P_4_632005309959503878" comment="*">Graphs!#REF!</definedName>
    <definedName name="_vena_GraphsS1_P_6_632005313063288832" comment="*">Graphs!#REF!</definedName>
    <definedName name="_vena_GraphsS1_P_7_632005313256226820" comment="*">Graphs!#REF!</definedName>
    <definedName name="_vena_GraphsS1_P_FV_56493ffece784c5db4cd0fd3b40a250d" comment="*">Graphs!#REF!</definedName>
    <definedName name="_vena_GraphsS2_GraphsB1_C_FV_a398e917565c475b8f0c5e9ebb5e002d_4">Graphs!#REF!</definedName>
    <definedName name="_vena_GraphsS2_GraphsB1_C_FV_a398e917565c475b8f0c5e9ebb5e002d_5">Graphs!#REF!</definedName>
    <definedName name="_vena_GraphsS2_GraphsB1_C_FV_a398e917565c475b8f0c5e9ebb5e002d_6">Graphs!#REF!</definedName>
    <definedName name="_vena_GraphsS2_GraphsB1_C_FV_a398e917565c475b8f0c5e9ebb5e002d_7">Graphs!#REF!</definedName>
    <definedName name="_vena_GraphsS2_GraphsB1_C_FV_e1c3a244dc3d4f149ecdf7d748811086_4">Graphs!#REF!</definedName>
    <definedName name="_vena_GraphsS2_GraphsB1_C_FV_e1c3a244dc3d4f149ecdf7d748811086_5">Graphs!#REF!</definedName>
    <definedName name="_vena_GraphsS2_GraphsB1_C_FV_e1c3a244dc3d4f149ecdf7d748811086_6">Graphs!#REF!</definedName>
    <definedName name="_vena_GraphsS2_GraphsB1_C_FV_e1c3a244dc3d4f149ecdf7d748811086_7">Graphs!#REF!</definedName>
    <definedName name="_vena_GraphsS2_GraphsB1_R_5_632005312237010948">Graphs!#REF!</definedName>
    <definedName name="_vena_GraphsS2_P_2_632005310802558978" comment="*">Graphs!#REF!</definedName>
    <definedName name="_vena_GraphsS2_P_6_632005313059094533" comment="*">Graphs!#REF!</definedName>
    <definedName name="_vena_GraphsS2_P_7_632005313260421126" comment="*">Graphs!#REF!</definedName>
    <definedName name="_vena_GraphsS2_P_8_632005313667268610" comment="*">Graphs!#REF!</definedName>
    <definedName name="_vena_GraphsS2_P_FV_56493ffece784c5db4cd0fd3b40a250d" comment="*">Graphs!#REF!</definedName>
    <definedName name="_vena_GraphsS3_GraphsB1_C_8_632005313629519872">Graphs!#REF!</definedName>
    <definedName name="_vena_GraphsS3_GraphsB1_R_5_688576163291594752">Graphs!#REF!</definedName>
    <definedName name="_vena_GraphsS3_GraphsB1_R_5_688576232678621184">Graphs!#REF!</definedName>
    <definedName name="_vena_GraphsS3_GraphsB1_R_5_688576300244271104">Graphs!#REF!</definedName>
    <definedName name="_vena_GraphsS3_GraphsB1_R_5_688576370583011748">Graphs!#REF!</definedName>
    <definedName name="_vena_GraphsS3_GraphsB1_R_5_688576425360228684">Graphs!#REF!</definedName>
    <definedName name="_vena_GraphsS3_GraphsB1_R_5_688576738414952448">Graphs!#REF!</definedName>
    <definedName name="_vena_GraphsS3_GraphsB1_R_5_688576786469224854">Graphs!#REF!</definedName>
    <definedName name="_vena_GraphsS3_GraphsB1_R_5_688576866361933824">Graphs!#REF!</definedName>
    <definedName name="_vena_GraphsS3_GraphsB1_R_5_688576917272657920">Graphs!#REF!</definedName>
    <definedName name="_vena_GraphsS3_GraphsB1_R_5_688576963691020288">Graphs!#REF!</definedName>
    <definedName name="_vena_GraphsS3_GraphsB1_R_5_688577020859122163">Graphs!#REF!</definedName>
    <definedName name="_vena_GraphsS3_GraphsB1_R_5_688577085216522240">Graphs!#REF!</definedName>
    <definedName name="_vena_GraphsS3_P_3_632005310022418436" comment="*">Graphs!#REF!</definedName>
    <definedName name="_vena_GraphsS3_P_6_632005313063288832" comment="*">Graphs!#REF!</definedName>
    <definedName name="_vena_GraphsS3_P_7_632005313256226820" comment="*">Graphs!#REF!</definedName>
    <definedName name="_vena_GraphsS3_P_FV_56493ffece784c5db4cd0fd3b40a250d" comment="*">Graphs!#REF!</definedName>
    <definedName name="_vena_GraphsS3_P_FV_e1c3a244dc3d4f149ecdf7d748811086" comment="*">Graphs!#REF!</definedName>
    <definedName name="_vena_GraphsS3_P_FV_e3545e3dcc52420a84dcdae3a23a4597" comment="*">Graphs!#REF!</definedName>
    <definedName name="_vena_LI_Blank65bf0cd0">Payroll!#REF!</definedName>
    <definedName name="_vena_LI_Blank80f7cbbe">Payroll!#REF!</definedName>
    <definedName name="_vena_LI_Blank95c3f711">Rates!#REF!</definedName>
    <definedName name="_vena_LI_SPayrollS1_BPayrollB1_65bf0cd0">Payroll!#REF!</definedName>
    <definedName name="_vena_LI_SPayrollS1_BPayrollB1_65bf0cd0_1">Payroll!#REF!</definedName>
    <definedName name="_vena_LI_SPayrollS1_BPayrollB1_65bf0cd0_10">Payroll!#REF!</definedName>
    <definedName name="_vena_LI_SPayrollS1_BPayrollB1_65bf0cd0_11">Payroll!#REF!</definedName>
    <definedName name="_vena_LI_SPayrollS1_BPayrollB1_65bf0cd0_12">Payroll!#REF!</definedName>
    <definedName name="_vena_LI_SPayrollS1_BPayrollB1_65bf0cd0_13">Payroll!#REF!</definedName>
    <definedName name="_vena_LI_SPayrollS1_BPayrollB1_65bf0cd0_14">Payroll!#REF!</definedName>
    <definedName name="_vena_LI_SPayrollS1_BPayrollB1_65bf0cd0_15">Payroll!#REF!</definedName>
    <definedName name="_vena_LI_SPayrollS1_BPayrollB1_65bf0cd0_16">Payroll!#REF!</definedName>
    <definedName name="_vena_LI_SPayrollS1_BPayrollB1_65bf0cd0_17">Payroll!#REF!</definedName>
    <definedName name="_vena_LI_SPayrollS1_BPayrollB1_65bf0cd0_18">Payroll!#REF!</definedName>
    <definedName name="_vena_LI_SPayrollS1_BPayrollB1_65bf0cd0_19">Payroll!#REF!</definedName>
    <definedName name="_vena_LI_SPayrollS1_BPayrollB1_65bf0cd0_2">Payroll!#REF!</definedName>
    <definedName name="_vena_LI_SPayrollS1_BPayrollB1_65bf0cd0_20">Payroll!#REF!</definedName>
    <definedName name="_vena_LI_SPayrollS1_BPayrollB1_65bf0cd0_21">Payroll!#REF!</definedName>
    <definedName name="_vena_LI_SPayrollS1_BPayrollB1_65bf0cd0_22">Payroll!#REF!</definedName>
    <definedName name="_vena_LI_SPayrollS1_BPayrollB1_65bf0cd0_23">Payroll!#REF!</definedName>
    <definedName name="_vena_LI_SPayrollS1_BPayrollB1_65bf0cd0_24">Payroll!#REF!</definedName>
    <definedName name="_vena_LI_SPayrollS1_BPayrollB1_65bf0cd0_25">Payroll!#REF!</definedName>
    <definedName name="_vena_LI_SPayrollS1_BPayrollB1_65bf0cd0_26">Payroll!#REF!</definedName>
    <definedName name="_vena_LI_SPayrollS1_BPayrollB1_65bf0cd0_27">Payroll!#REF!</definedName>
    <definedName name="_vena_LI_SPayrollS1_BPayrollB1_65bf0cd0_28">Payroll!#REF!</definedName>
    <definedName name="_vena_LI_SPayrollS1_BPayrollB1_65bf0cd0_29">Payroll!#REF!</definedName>
    <definedName name="_vena_LI_SPayrollS1_BPayrollB1_65bf0cd0_3">Payroll!#REF!</definedName>
    <definedName name="_vena_LI_SPayrollS1_BPayrollB1_65bf0cd0_30">Payroll!#REF!</definedName>
    <definedName name="_vena_LI_SPayrollS1_BPayrollB1_65bf0cd0_31">Payroll!#REF!</definedName>
    <definedName name="_vena_LI_SPayrollS1_BPayrollB1_65bf0cd0_32">Payroll!#REF!</definedName>
    <definedName name="_vena_LI_SPayrollS1_BPayrollB1_65bf0cd0_33">Payroll!#REF!</definedName>
    <definedName name="_vena_LI_SPayrollS1_BPayrollB1_65bf0cd0_34">Payroll!#REF!</definedName>
    <definedName name="_vena_LI_SPayrollS1_BPayrollB1_65bf0cd0_35">Payroll!#REF!</definedName>
    <definedName name="_vena_LI_SPayrollS1_BPayrollB1_65bf0cd0_36">Payroll!#REF!</definedName>
    <definedName name="_vena_LI_SPayrollS1_BPayrollB1_65bf0cd0_37">Payroll!#REF!</definedName>
    <definedName name="_vena_LI_SPayrollS1_BPayrollB1_65bf0cd0_38">Payroll!#REF!</definedName>
    <definedName name="_vena_LI_SPayrollS1_BPayrollB1_65bf0cd0_39">Payroll!#REF!</definedName>
    <definedName name="_vena_LI_SPayrollS1_BPayrollB1_65bf0cd0_4">Payroll!#REF!</definedName>
    <definedName name="_vena_LI_SPayrollS1_BPayrollB1_65bf0cd0_40">Payroll!#REF!</definedName>
    <definedName name="_vena_LI_SPayrollS1_BPayrollB1_65bf0cd0_41">Payroll!#REF!</definedName>
    <definedName name="_vena_LI_SPayrollS1_BPayrollB1_65bf0cd0_42">Payroll!#REF!</definedName>
    <definedName name="_vena_LI_SPayrollS1_BPayrollB1_65bf0cd0_43">Payroll!#REF!</definedName>
    <definedName name="_vena_LI_SPayrollS1_BPayrollB1_65bf0cd0_44">Payroll!#REF!</definedName>
    <definedName name="_vena_LI_SPayrollS1_BPayrollB1_65bf0cd0_45">Payroll!#REF!</definedName>
    <definedName name="_vena_LI_SPayrollS1_BPayrollB1_65bf0cd0_46">Payroll!#REF!</definedName>
    <definedName name="_vena_LI_SPayrollS1_BPayrollB1_65bf0cd0_47">Payroll!#REF!</definedName>
    <definedName name="_vena_LI_SPayrollS1_BPayrollB1_65bf0cd0_48">Payroll!#REF!</definedName>
    <definedName name="_vena_LI_SPayrollS1_BPayrollB1_65bf0cd0_49">Payroll!#REF!</definedName>
    <definedName name="_vena_LI_SPayrollS1_BPayrollB1_65bf0cd0_5">Payroll!#REF!</definedName>
    <definedName name="_vena_LI_SPayrollS1_BPayrollB1_65bf0cd0_50">Payroll!#REF!</definedName>
    <definedName name="_vena_LI_SPayrollS1_BPayrollB1_65bf0cd0_51">Payroll!#REF!</definedName>
    <definedName name="_vena_LI_SPayrollS1_BPayrollB1_65bf0cd0_52">Payroll!#REF!</definedName>
    <definedName name="_vena_LI_SPayrollS1_BPayrollB1_65bf0cd0_53">Payroll!#REF!</definedName>
    <definedName name="_vena_LI_SPayrollS1_BPayrollB1_65bf0cd0_54">Payroll!#REF!</definedName>
    <definedName name="_vena_LI_SPayrollS1_BPayrollB1_65bf0cd0_55">Payroll!#REF!</definedName>
    <definedName name="_vena_LI_SPayrollS1_BPayrollB1_65bf0cd0_56">Payroll!#REF!</definedName>
    <definedName name="_vena_LI_SPayrollS1_BPayrollB1_65bf0cd0_57">Payroll!#REF!</definedName>
    <definedName name="_vena_LI_SPayrollS1_BPayrollB1_65bf0cd0_58">Payroll!#REF!</definedName>
    <definedName name="_vena_LI_SPayrollS1_BPayrollB1_65bf0cd0_59">Payroll!#REF!</definedName>
    <definedName name="_vena_LI_SPayrollS1_BPayrollB1_65bf0cd0_6">Payroll!#REF!</definedName>
    <definedName name="_vena_LI_SPayrollS1_BPayrollB1_65bf0cd0_60">Payroll!#REF!</definedName>
    <definedName name="_vena_LI_SPayrollS1_BPayrollB1_65bf0cd0_61">Payroll!#REF!</definedName>
    <definedName name="_vena_LI_SPayrollS1_BPayrollB1_65bf0cd0_62">Payroll!#REF!</definedName>
    <definedName name="_vena_LI_SPayrollS1_BPayrollB1_65bf0cd0_63">Payroll!#REF!</definedName>
    <definedName name="_vena_LI_SPayrollS1_BPayrollB1_65bf0cd0_64">Payroll!#REF!</definedName>
    <definedName name="_vena_LI_SPayrollS1_BPayrollB1_65bf0cd0_65">Payroll!#REF!</definedName>
    <definedName name="_vena_LI_SPayrollS1_BPayrollB1_65bf0cd0_66">Payroll!#REF!</definedName>
    <definedName name="_vena_LI_SPayrollS1_BPayrollB1_65bf0cd0_67">Payroll!#REF!</definedName>
    <definedName name="_vena_LI_SPayrollS1_BPayrollB1_65bf0cd0_68">Payroll!#REF!</definedName>
    <definedName name="_vena_LI_SPayrollS1_BPayrollB1_65bf0cd0_69">Payroll!#REF!</definedName>
    <definedName name="_vena_LI_SPayrollS1_BPayrollB1_65bf0cd0_7">Payroll!#REF!</definedName>
    <definedName name="_vena_LI_SPayrollS1_BPayrollB1_65bf0cd0_70">Payroll!#REF!</definedName>
    <definedName name="_vena_LI_SPayrollS1_BPayrollB1_65bf0cd0_71">Payroll!#REF!</definedName>
    <definedName name="_vena_LI_SPayrollS1_BPayrollB1_65bf0cd0_72">Payroll!#REF!</definedName>
    <definedName name="_vena_LI_SPayrollS1_BPayrollB1_65bf0cd0_73">Payroll!#REF!</definedName>
    <definedName name="_vena_LI_SPayrollS1_BPayrollB1_65bf0cd0_74">Payroll!#REF!</definedName>
    <definedName name="_vena_LI_SPayrollS1_BPayrollB1_65bf0cd0_75">Payroll!#REF!</definedName>
    <definedName name="_vena_LI_SPayrollS1_BPayrollB1_65bf0cd0_76">Payroll!#REF!</definedName>
    <definedName name="_vena_LI_SPayrollS1_BPayrollB1_65bf0cd0_77">Payroll!#REF!</definedName>
    <definedName name="_vena_LI_SPayrollS1_BPayrollB1_65bf0cd0_78">Payroll!#REF!</definedName>
    <definedName name="_vena_LI_SPayrollS1_BPayrollB1_65bf0cd0_79">Payroll!#REF!</definedName>
    <definedName name="_vena_LI_SPayrollS1_BPayrollB1_65bf0cd0_8">Payroll!#REF!</definedName>
    <definedName name="_vena_LI_SPayrollS1_BPayrollB1_65bf0cd0_80">Payroll!#REF!</definedName>
    <definedName name="_vena_LI_SPayrollS1_BPayrollB1_65bf0cd0_81">Payroll!#REF!</definedName>
    <definedName name="_vena_LI_SPayrollS1_BPayrollB1_65bf0cd0_82">Payroll!#REF!</definedName>
    <definedName name="_vena_LI_SPayrollS1_BPayrollB1_65bf0cd0_83">Payroll!#REF!</definedName>
    <definedName name="_vena_LI_SPayrollS1_BPayrollB1_65bf0cd0_84">Payroll!#REF!</definedName>
    <definedName name="_vena_LI_SPayrollS1_BPayrollB1_65bf0cd0_85">Payroll!#REF!</definedName>
    <definedName name="_vena_LI_SPayrollS1_BPayrollB1_65bf0cd0_86">Payroll!#REF!</definedName>
    <definedName name="_vena_LI_SPayrollS1_BPayrollB1_65bf0cd0_9">Payroll!#REF!</definedName>
    <definedName name="_vena_LI_SPayrollS1_BPayrollB2_80f7cbbe">Payroll!#REF!</definedName>
    <definedName name="_vena_LI_SPayrollS1_BPayrollB2_80f7cbbe_1">Payroll!#REF!</definedName>
    <definedName name="_vena_LI_SPayrollS1_BPayrollB2_80f7cbbe_2">Payroll!#REF!</definedName>
    <definedName name="_vena_LI_SRatesS1_BRatesB2_95c3f711">Rates!#REF!</definedName>
    <definedName name="_vena_LI_SRatesS1_BRatesB2_95c3f711_1">Rates!#REF!</definedName>
    <definedName name="_vena_LI_SRatesS1_BRatesB2_95c3f711_2">Rates!#REF!</definedName>
    <definedName name="_vena_LIDT_PayrollS1_PayrollB1">Payroll!#REF!</definedName>
    <definedName name="_vena_LIDT_PayrollS1_PayrollB2">Payroll!#REF!</definedName>
    <definedName name="_vena_LIDT_RatesS1_RatesB2">Rates!#REF!</definedName>
    <definedName name="_vena_MultiSiteS1_MultiSiteB1_C_1_632382509065830400">'MYP-Multisite'!#REF!</definedName>
    <definedName name="_vena_MultiSiteS1_MultiSiteB1_C_1_632382509065830400_1">'MYP-Multisite'!#REF!</definedName>
    <definedName name="_vena_MultiSiteS1_MultiSiteB1_C_1_632382509065830400_2">'MYP-Multisite'!#REF!</definedName>
    <definedName name="_vena_MultiSiteS1_MultiSiteB1_C_1_632382509065830400_3">'MYP-Multisite'!#REF!</definedName>
    <definedName name="_vena_MultiSiteS1_MultiSiteB1_C_1_632382509065830400_4">'MYP-Multisite'!#REF!</definedName>
    <definedName name="_vena_MultiSiteS1_MultiSiteB1_C_1_632382509065830400_5">'MYP-Multisite'!#REF!</definedName>
    <definedName name="_vena_MultiSiteS1_MultiSiteB1_C_1_632382509065830400_6">'MYP-Multisite'!#REF!</definedName>
    <definedName name="_vena_MultiSiteS1_MultiSiteB1_C_1_632382509065830400_7">'MYP-Multisite'!#REF!</definedName>
    <definedName name="_vena_MultiSiteS1_MultiSiteB1_C_1_632382509065830400_8">'MYP-Multisite'!#REF!</definedName>
    <definedName name="_vena_MultiSiteS1_MultiSiteB1_C_1_632382509065830400_9">'MYP-Multisite'!#REF!</definedName>
    <definedName name="_vena_MultiSiteS1_MultiSiteB1_C_8_632005313595965442">'MYP-Multisite'!#REF!</definedName>
    <definedName name="_vena_MultiSiteS1_MultiSiteB1_C_8_632005313595965442_1">'MYP-Multisite'!#REF!</definedName>
    <definedName name="_vena_MultiSiteS1_MultiSiteB1_C_8_632005313595965442_2">'MYP-Multisite'!#REF!</definedName>
    <definedName name="_vena_MultiSiteS1_MultiSiteB1_C_8_632005313595965442_3">'MYP-Multisite'!#REF!</definedName>
    <definedName name="_vena_MultiSiteS1_MultiSiteB1_C_8_632005313629519872">'MYP-Multisite'!#REF!</definedName>
    <definedName name="_vena_MultiSiteS1_MultiSiteB1_C_8_632005313629519872_1">'MYP-Multisite'!#REF!</definedName>
    <definedName name="_vena_MultiSiteS1_MultiSiteB1_C_8_632005313629519872_10">'MYP-Multisite'!#REF!</definedName>
    <definedName name="_vena_MultiSiteS1_MultiSiteB1_C_8_632005313629519872_11">'MYP-Multisite'!#REF!</definedName>
    <definedName name="_vena_MultiSiteS1_MultiSiteB1_C_8_632005313629519872_12">'MYP-Multisite'!#REF!</definedName>
    <definedName name="_vena_MultiSiteS1_MultiSiteB1_C_8_632005313629519872_13">'MYP-Multisite'!#REF!</definedName>
    <definedName name="_vena_MultiSiteS1_MultiSiteB1_C_8_632005313629519872_14">'MYP-Multisite'!#REF!</definedName>
    <definedName name="_vena_MultiSiteS1_MultiSiteB1_C_8_632005313629519872_15">'MYP-Multisite'!#REF!</definedName>
    <definedName name="_vena_MultiSiteS1_MultiSiteB1_C_8_632005313629519872_16">'MYP-Multisite'!#REF!</definedName>
    <definedName name="_vena_MultiSiteS1_MultiSiteB1_C_8_632005313629519872_17">'MYP-Multisite'!#REF!</definedName>
    <definedName name="_vena_MultiSiteS1_MultiSiteB1_C_8_632005313629519872_4">'MYP-Multisite'!#REF!</definedName>
    <definedName name="_vena_MultiSiteS1_MultiSiteB1_C_8_632005313629519872_5">'MYP-Multisite'!#REF!</definedName>
    <definedName name="_vena_MultiSiteS1_MultiSiteB1_C_8_632005313629519872_6">'MYP-Multisite'!#REF!</definedName>
    <definedName name="_vena_MultiSiteS1_MultiSiteB1_C_8_632005313629519872_7">'MYP-Multisite'!#REF!</definedName>
    <definedName name="_vena_MultiSiteS1_MultiSiteB1_C_8_632005313629519872_8">'MYP-Multisite'!#REF!</definedName>
    <definedName name="_vena_MultiSiteS1_MultiSiteB1_C_8_632005313629519872_9">'MYP-Multisite'!#REF!</definedName>
    <definedName name="_vena_MultiSiteS1_MultiSiteB1_C_FV_e1c3a244dc3d4f149ecdf7d748811086">'MYP-Multisite'!#REF!</definedName>
    <definedName name="_vena_MultiSiteS1_MultiSiteB1_C_FV_e1c3a244dc3d4f149ecdf7d748811086_1">'MYP-Multisite'!#REF!</definedName>
    <definedName name="_vena_MultiSiteS1_MultiSiteB1_C_FV_e1c3a244dc3d4f149ecdf7d748811086_10">'MYP-Multisite'!#REF!</definedName>
    <definedName name="_vena_MultiSiteS1_MultiSiteB1_C_FV_e1c3a244dc3d4f149ecdf7d748811086_11">'MYP-Multisite'!#REF!</definedName>
    <definedName name="_vena_MultiSiteS1_MultiSiteB1_C_FV_e1c3a244dc3d4f149ecdf7d748811086_12">'MYP-Multisite'!#REF!</definedName>
    <definedName name="_vena_MultiSiteS1_MultiSiteB1_C_FV_e1c3a244dc3d4f149ecdf7d748811086_13">'MYP-Multisite'!#REF!</definedName>
    <definedName name="_vena_MultiSiteS1_MultiSiteB1_C_FV_e1c3a244dc3d4f149ecdf7d748811086_14">'MYP-Multisite'!#REF!</definedName>
    <definedName name="_vena_MultiSiteS1_MultiSiteB1_C_FV_e1c3a244dc3d4f149ecdf7d748811086_15">'MYP-Multisite'!#REF!</definedName>
    <definedName name="_vena_MultiSiteS1_MultiSiteB1_C_FV_e1c3a244dc3d4f149ecdf7d748811086_16">'MYP-Multisite'!#REF!</definedName>
    <definedName name="_vena_MultiSiteS1_MultiSiteB1_C_FV_e1c3a244dc3d4f149ecdf7d748811086_17">'MYP-Multisite'!#REF!</definedName>
    <definedName name="_vena_MultiSiteS1_MultiSiteB1_C_FV_e1c3a244dc3d4f149ecdf7d748811086_18">'MYP-Multisite'!#REF!</definedName>
    <definedName name="_vena_MultiSiteS1_MultiSiteB1_C_FV_e1c3a244dc3d4f149ecdf7d748811086_19">'MYP-Multisite'!#REF!</definedName>
    <definedName name="_vena_MultiSiteS1_MultiSiteB1_C_FV_e1c3a244dc3d4f149ecdf7d748811086_20">'MYP-Multisite'!#REF!</definedName>
    <definedName name="_vena_MultiSiteS1_MultiSiteB1_C_FV_e1c3a244dc3d4f149ecdf7d748811086_21">'MYP-Multisite'!#REF!</definedName>
    <definedName name="_vena_MultiSiteS1_MultiSiteB1_C_FV_e1c3a244dc3d4f149ecdf7d748811086_4">'MYP-Multisite'!#REF!</definedName>
    <definedName name="_vena_MultiSiteS1_MultiSiteB1_C_FV_e1c3a244dc3d4f149ecdf7d748811086_5">'MYP-Multisite'!#REF!</definedName>
    <definedName name="_vena_MultiSiteS1_MultiSiteB1_C_FV_e1c3a244dc3d4f149ecdf7d748811086_6">'MYP-Multisite'!#REF!</definedName>
    <definedName name="_vena_MultiSiteS1_MultiSiteB1_C_FV_e1c3a244dc3d4f149ecdf7d748811086_7">'MYP-Multisite'!#REF!</definedName>
    <definedName name="_vena_MultiSiteS1_MultiSiteB1_C_FV_e1c3a244dc3d4f149ecdf7d748811086_8">'MYP-Multisite'!#REF!</definedName>
    <definedName name="_vena_MultiSiteS1_MultiSiteB1_C_FV_e1c3a244dc3d4f149ecdf7d748811086_9">'MYP-Multisite'!#REF!</definedName>
    <definedName name="_vena_MultiSiteS1_MultiSiteB1_C_FV_e3545e3dcc52420a84dcdae3a23a4597">'MYP-Multisite'!#REF!</definedName>
    <definedName name="_vena_MultiSiteS1_MultiSiteB1_C_FV_e3545e3dcc52420a84dcdae3a23a4597_1">'MYP-Multisite'!#REF!</definedName>
    <definedName name="_vena_MultiSiteS1_MultiSiteB1_C_FV_e3545e3dcc52420a84dcdae3a23a4597_10">'MYP-Multisite'!#REF!</definedName>
    <definedName name="_vena_MultiSiteS1_MultiSiteB1_C_FV_e3545e3dcc52420a84dcdae3a23a4597_11">'MYP-Multisite'!#REF!</definedName>
    <definedName name="_vena_MultiSiteS1_MultiSiteB1_C_FV_e3545e3dcc52420a84dcdae3a23a4597_12">'MYP-Multisite'!#REF!</definedName>
    <definedName name="_vena_MultiSiteS1_MultiSiteB1_C_FV_e3545e3dcc52420a84dcdae3a23a4597_13">'MYP-Multisite'!#REF!</definedName>
    <definedName name="_vena_MultiSiteS1_MultiSiteB1_C_FV_e3545e3dcc52420a84dcdae3a23a4597_14">'MYP-Multisite'!#REF!</definedName>
    <definedName name="_vena_MultiSiteS1_MultiSiteB1_C_FV_e3545e3dcc52420a84dcdae3a23a4597_15">'MYP-Multisite'!#REF!</definedName>
    <definedName name="_vena_MultiSiteS1_MultiSiteB1_C_FV_e3545e3dcc52420a84dcdae3a23a4597_16">'MYP-Multisite'!#REF!</definedName>
    <definedName name="_vena_MultiSiteS1_MultiSiteB1_C_FV_e3545e3dcc52420a84dcdae3a23a4597_17">'MYP-Multisite'!#REF!</definedName>
    <definedName name="_vena_MultiSiteS1_MultiSiteB1_C_FV_e3545e3dcc52420a84dcdae3a23a4597_18">'MYP-Multisite'!#REF!</definedName>
    <definedName name="_vena_MultiSiteS1_MultiSiteB1_C_FV_e3545e3dcc52420a84dcdae3a23a4597_19">'MYP-Multisite'!#REF!</definedName>
    <definedName name="_vena_MultiSiteS1_MultiSiteB1_C_FV_e3545e3dcc52420a84dcdae3a23a4597_20">'MYP-Multisite'!#REF!</definedName>
    <definedName name="_vena_MultiSiteS1_MultiSiteB1_C_FV_e3545e3dcc52420a84dcdae3a23a4597_21">'MYP-Multisite'!#REF!</definedName>
    <definedName name="_vena_MultiSiteS1_MultiSiteB1_C_FV_e3545e3dcc52420a84dcdae3a23a4597_4">'MYP-Multisite'!#REF!</definedName>
    <definedName name="_vena_MultiSiteS1_MultiSiteB1_C_FV_e3545e3dcc52420a84dcdae3a23a4597_5">'MYP-Multisite'!#REF!</definedName>
    <definedName name="_vena_MultiSiteS1_MultiSiteB1_C_FV_e3545e3dcc52420a84dcdae3a23a4597_6">'MYP-Multisite'!#REF!</definedName>
    <definedName name="_vena_MultiSiteS1_MultiSiteB1_C_FV_e3545e3dcc52420a84dcdae3a23a4597_7">'MYP-Multisite'!#REF!</definedName>
    <definedName name="_vena_MultiSiteS1_MultiSiteB1_C_FV_e3545e3dcc52420a84dcdae3a23a4597_8">'MYP-Multisite'!#REF!</definedName>
    <definedName name="_vena_MultiSiteS1_MultiSiteB1_C_FV_e3545e3dcc52420a84dcdae3a23a4597_9">'MYP-Multisite'!#REF!</definedName>
    <definedName name="_vena_MultiSiteS1_MultiSiteB1_R_5_632005310852890630">'MYP-Multisite'!#REF!</definedName>
    <definedName name="_vena_MultiSiteS1_MultiSiteB1_R_5_632005310886445064">'MYP-Multisite'!#REF!</definedName>
    <definedName name="_vena_MultiSiteS1_MultiSiteB1_R_5_632005310945165312">'MYP-Multisite'!#REF!</definedName>
    <definedName name="_vena_MultiSiteS1_MultiSiteB1_R_5_632005310945165314">'MYP-Multisite'!#REF!</definedName>
    <definedName name="_vena_MultiSiteS1_MultiSiteB1_R_5_632005311058411522">'MYP-Multisite'!#REF!</definedName>
    <definedName name="_vena_MultiSiteS1_MultiSiteB1_R_5_632005311196823560">'MYP-Multisite'!#REF!</definedName>
    <definedName name="_vena_MultiSiteS1_MultiSiteB1_R_5_632005311372984320">'MYP-Multisite'!#REF!</definedName>
    <definedName name="_vena_MultiSiteS1_MultiSiteB1_R_5_632005311372984322">'MYP-Multisite'!#REF!</definedName>
    <definedName name="_vena_MultiSiteS1_MultiSiteB1_R_5_632005311444287488">'MYP-Multisite'!#REF!</definedName>
    <definedName name="_vena_MultiSiteS1_MultiSiteB1_R_5_632005311528173572">'MYP-Multisite'!#REF!</definedName>
    <definedName name="_vena_MultiSiteS1_MultiSiteB1_R_5_632005311540756484">'MYP-Multisite'!#REF!</definedName>
    <definedName name="_vena_MultiSiteS1_MultiSiteB1_R_5_632005311565922306">'MYP-Multisite'!#REF!</definedName>
    <definedName name="_vena_MultiSiteS1_MultiSiteB1_R_5_632005311909855232">'MYP-Multisite'!#REF!</definedName>
    <definedName name="_vena_MultiSiteS1_MultiSiteB1_R_5_632005311943409666">'MYP-Multisite'!#REF!</definedName>
    <definedName name="_vena_MultiSiteS1_MultiSiteB1_R_5_632005312094404608">'MYP-Multisite'!#REF!</definedName>
    <definedName name="_vena_MultiSiteS1_MultiSiteB1_R_5_632005312153124864">'MYP-Multisite'!#REF!</definedName>
    <definedName name="_vena_MultiSiteS1_MultiSiteB1_R_5_632005312295731204">'MYP-Multisite'!#REF!</definedName>
    <definedName name="_vena_MultiSiteS1_MultiSiteB1_R_5_632005312337674244">'MYP-Multisite'!#REF!</definedName>
    <definedName name="_vena_MultiSiteS1_MultiSiteB1_R_5_632005312371228680">'MYP-Multisite'!#REF!</definedName>
    <definedName name="_vena_MultiSiteS1_MultiSiteB1_R_5_632005312526417920">'MYP-Multisite'!#REF!</definedName>
    <definedName name="_vena_MultiSiteS1_MultiSiteB1_R_5_632005312539000840">'MYP-Multisite'!#REF!</definedName>
    <definedName name="_vena_MultiSiteS1_MultiSiteB1_R_5_632005312547389442">'MYP-Multisite'!#REF!</definedName>
    <definedName name="_vena_MultiSiteS1_MultiSiteB1_R_5_697602918727680000">'MYP-Multisite'!#REF!</definedName>
    <definedName name="_vena_MultiSiteS1_MultiSiteB1_R_FV_42f34b52efc14701904e2bd69b949ebb">'MYP-Multisite'!#REF!</definedName>
    <definedName name="_vena_MultiSiteS1_MultiSiteB1_R_FV_42f34b52efc14701904e2bd69b949ebb_1">'MYP-Multisite'!#REF!</definedName>
    <definedName name="_vena_MultiSiteS1_MultiSiteB1_R_FV_42f34b52efc14701904e2bd69b949ebb_151">'MYP-Multisite'!#REF!</definedName>
    <definedName name="_vena_MultiSiteS1_MultiSiteB1_R_FV_42f34b52efc14701904e2bd69b949ebb_152">'MYP-Multisite'!#REF!</definedName>
    <definedName name="_vena_MultiSiteS1_MultiSiteB1_R_FV_42f34b52efc14701904e2bd69b949ebb_153">'MYP-Multisite'!#REF!</definedName>
    <definedName name="_vena_MultiSiteS1_MultiSiteB1_R_FV_42f34b52efc14701904e2bd69b949ebb_154">'MYP-Multisite'!#REF!</definedName>
    <definedName name="_vena_MultiSiteS1_MultiSiteB1_R_FV_42f34b52efc14701904e2bd69b949ebb_155">'MYP-Multisite'!#REF!</definedName>
    <definedName name="_vena_MultiSiteS1_MultiSiteB1_R_FV_42f34b52efc14701904e2bd69b949ebb_156">'MYP-Multisite'!#REF!</definedName>
    <definedName name="_vena_MultiSiteS1_MultiSiteB1_R_FV_42f34b52efc14701904e2bd69b949ebb_157">'MYP-Multisite'!#REF!</definedName>
    <definedName name="_vena_MultiSiteS1_MultiSiteB1_R_FV_42f34b52efc14701904e2bd69b949ebb_158">'MYP-Multisite'!#REF!</definedName>
    <definedName name="_vena_MultiSiteS1_MultiSiteB1_R_FV_42f34b52efc14701904e2bd69b949ebb_159">'MYP-Multisite'!#REF!</definedName>
    <definedName name="_vena_MultiSiteS1_MultiSiteB1_R_FV_42f34b52efc14701904e2bd69b949ebb_160">'MYP-Multisite'!#REF!</definedName>
    <definedName name="_vena_MultiSiteS1_MultiSiteB1_R_FV_42f34b52efc14701904e2bd69b949ebb_161">'MYP-Multisite'!#REF!</definedName>
    <definedName name="_vena_MultiSiteS1_MultiSiteB1_R_FV_42f34b52efc14701904e2bd69b949ebb_162">'MYP-Multisite'!#REF!</definedName>
    <definedName name="_vena_MultiSiteS1_MultiSiteB1_R_FV_42f34b52efc14701904e2bd69b949ebb_163">'MYP-Multisite'!#REF!</definedName>
    <definedName name="_vena_MultiSiteS1_MultiSiteB1_R_FV_42f34b52efc14701904e2bd69b949ebb_164">'MYP-Multisite'!#REF!</definedName>
    <definedName name="_vena_MultiSiteS1_MultiSiteB1_R_FV_42f34b52efc14701904e2bd69b949ebb_165">'MYP-Multisite'!#REF!</definedName>
    <definedName name="_vena_MultiSiteS1_MultiSiteB1_R_FV_42f34b52efc14701904e2bd69b949ebb_166">'MYP-Multisite'!#REF!</definedName>
    <definedName name="_vena_MultiSiteS1_MultiSiteB1_R_FV_42f34b52efc14701904e2bd69b949ebb_167">'MYP-Multisite'!#REF!</definedName>
    <definedName name="_vena_MultiSiteS1_MultiSiteB1_R_FV_42f34b52efc14701904e2bd69b949ebb_168">'MYP-Multisite'!#REF!</definedName>
    <definedName name="_vena_MultiSiteS1_MultiSiteB1_R_FV_42f34b52efc14701904e2bd69b949ebb_169">'MYP-Multisite'!#REF!</definedName>
    <definedName name="_vena_MultiSiteS1_MultiSiteB1_R_FV_42f34b52efc14701904e2bd69b949ebb_170">'MYP-Multisite'!#REF!</definedName>
    <definedName name="_vena_MultiSiteS1_MultiSiteB1_R_FV_42f34b52efc14701904e2bd69b949ebb_171">'MYP-Multisite'!#REF!</definedName>
    <definedName name="_vena_MultiSiteS1_MultiSiteB1_R_FV_42f34b52efc14701904e2bd69b949ebb_172">'MYP-Multisite'!#REF!</definedName>
    <definedName name="_vena_MultiSiteS1_MultiSiteB1_R_FV_42f34b52efc14701904e2bd69b949ebb_173">'MYP-Multisite'!#REF!</definedName>
    <definedName name="_vena_MultiSiteS1_MultiSiteB1_R_FV_42f34b52efc14701904e2bd69b949ebb_174">'MYP-Multisite'!#REF!</definedName>
    <definedName name="_vena_MultiSiteS1_MultiSiteB1_R_FV_42f34b52efc14701904e2bd69b949ebb_175">'MYP-Multisite'!#REF!</definedName>
    <definedName name="_vena_MultiSiteS1_MultiSiteB1_R_FV_42f34b52efc14701904e2bd69b949ebb_176">'MYP-Multisite'!#REF!</definedName>
    <definedName name="_vena_MultiSiteS1_MultiSiteB1_R_FV_42f34b52efc14701904e2bd69b949ebb_177">'MYP-Multisite'!#REF!</definedName>
    <definedName name="_vena_MultiSiteS1_MultiSiteB1_R_FV_42f34b52efc14701904e2bd69b949ebb_178">'MYP-Multisite'!#REF!</definedName>
    <definedName name="_vena_MultiSiteS1_MultiSiteB1_R_FV_42f34b52efc14701904e2bd69b949ebb_179">'MYP-Multisite'!#REF!</definedName>
    <definedName name="_vena_MultiSiteS1_MultiSiteB1_R_FV_42f34b52efc14701904e2bd69b949ebb_180">'MYP-Multisite'!#REF!</definedName>
    <definedName name="_vena_MultiSiteS1_MultiSiteB1_R_FV_42f34b52efc14701904e2bd69b949ebb_181">'MYP-Multisite'!#REF!</definedName>
    <definedName name="_vena_MultiSiteS1_MultiSiteB1_R_FV_42f34b52efc14701904e2bd69b949ebb_182">'MYP-Multisite'!#REF!</definedName>
    <definedName name="_vena_MultiSiteS1_MultiSiteB1_R_FV_42f34b52efc14701904e2bd69b949ebb_183">'MYP-Multisite'!#REF!</definedName>
    <definedName name="_vena_MultiSiteS1_MultiSiteB1_R_FV_42f34b52efc14701904e2bd69b949ebb_184">'MYP-Multisite'!#REF!</definedName>
    <definedName name="_vena_MultiSiteS1_MultiSiteB1_R_FV_42f34b52efc14701904e2bd69b949ebb_185">'MYP-Multisite'!#REF!</definedName>
    <definedName name="_vena_MultiSiteS1_MultiSiteB1_R_FV_42f34b52efc14701904e2bd69b949ebb_186">'MYP-Multisite'!#REF!</definedName>
    <definedName name="_vena_MultiSiteS1_MultiSiteB1_R_FV_42f34b52efc14701904e2bd69b949ebb_187">'MYP-Multisite'!#REF!</definedName>
    <definedName name="_vena_MultiSiteS1_MultiSiteB1_R_FV_42f34b52efc14701904e2bd69b949ebb_188">'MYP-Multisite'!#REF!</definedName>
    <definedName name="_vena_MultiSiteS1_MultiSiteB1_R_FV_42f34b52efc14701904e2bd69b949ebb_189">'MYP-Multisite'!#REF!</definedName>
    <definedName name="_vena_MultiSiteS1_MultiSiteB1_R_FV_42f34b52efc14701904e2bd69b949ebb_190">'MYP-Multisite'!#REF!</definedName>
    <definedName name="_vena_MultiSiteS1_MultiSiteB1_R_FV_42f34b52efc14701904e2bd69b949ebb_191">'MYP-Multisite'!#REF!</definedName>
    <definedName name="_vena_MultiSiteS1_MultiSiteB1_R_FV_42f34b52efc14701904e2bd69b949ebb_192">'MYP-Multisite'!#REF!</definedName>
    <definedName name="_vena_MultiSiteS1_MultiSiteB1_R_FV_42f34b52efc14701904e2bd69b949ebb_193">'MYP-Multisite'!#REF!</definedName>
    <definedName name="_vena_MultiSiteS1_MultiSiteB1_R_FV_42f34b52efc14701904e2bd69b949ebb_194">'MYP-Multisite'!#REF!</definedName>
    <definedName name="_vena_MultiSiteS1_MultiSiteB1_R_FV_42f34b52efc14701904e2bd69b949ebb_195">'MYP-Multisite'!#REF!</definedName>
    <definedName name="_vena_MultiSiteS1_MultiSiteB1_R_FV_42f34b52efc14701904e2bd69b949ebb_196">'MYP-Multisite'!#REF!</definedName>
    <definedName name="_vena_MultiSiteS1_MultiSiteB1_R_FV_42f34b52efc14701904e2bd69b949ebb_197">'MYP-Multisite'!#REF!</definedName>
    <definedName name="_vena_MultiSiteS1_MultiSiteB1_R_FV_42f34b52efc14701904e2bd69b949ebb_198">'MYP-Multisite'!#REF!</definedName>
    <definedName name="_vena_MultiSiteS1_MultiSiteB1_R_FV_42f34b52efc14701904e2bd69b949ebb_199">'MYP-Multisite'!#REF!</definedName>
    <definedName name="_vena_MultiSiteS1_MultiSiteB1_R_FV_42f34b52efc14701904e2bd69b949ebb_2">'MYP-Multisite'!#REF!</definedName>
    <definedName name="_vena_MultiSiteS1_MultiSiteB1_R_FV_42f34b52efc14701904e2bd69b949ebb_200">'MYP-Multisite'!#REF!</definedName>
    <definedName name="_vena_MultiSiteS1_MultiSiteB1_R_FV_42f34b52efc14701904e2bd69b949ebb_201">'MYP-Multisite'!#REF!</definedName>
    <definedName name="_vena_MultiSiteS1_MultiSiteB1_R_FV_42f34b52efc14701904e2bd69b949ebb_202">'MYP-Multisite'!#REF!</definedName>
    <definedName name="_vena_MultiSiteS1_MultiSiteB1_R_FV_42f34b52efc14701904e2bd69b949ebb_203">'MYP-Multisite'!#REF!</definedName>
    <definedName name="_vena_MultiSiteS1_MultiSiteB1_R_FV_42f34b52efc14701904e2bd69b949ebb_204">'MYP-Multisite'!#REF!</definedName>
    <definedName name="_vena_MultiSiteS1_MultiSiteB1_R_FV_42f34b52efc14701904e2bd69b949ebb_205">'MYP-Multisite'!#REF!</definedName>
    <definedName name="_vena_MultiSiteS1_MultiSiteB1_R_FV_42f34b52efc14701904e2bd69b949ebb_206">'MYP-Multisite'!#REF!</definedName>
    <definedName name="_vena_MultiSiteS1_MultiSiteB1_R_FV_42f34b52efc14701904e2bd69b949ebb_207">'MYP-Multisite'!#REF!</definedName>
    <definedName name="_vena_MultiSiteS1_MultiSiteB1_R_FV_42f34b52efc14701904e2bd69b949ebb_208">'MYP-Multisite'!#REF!</definedName>
    <definedName name="_vena_MultiSiteS1_MultiSiteB1_R_FV_42f34b52efc14701904e2bd69b949ebb_209">'MYP-Multisite'!#REF!</definedName>
    <definedName name="_vena_MultiSiteS1_MultiSiteB1_R_FV_42f34b52efc14701904e2bd69b949ebb_210">'MYP-Multisite'!#REF!</definedName>
    <definedName name="_vena_MultiSiteS1_MultiSiteB1_R_FV_42f34b52efc14701904e2bd69b949ebb_211">'MYP-Multisite'!#REF!</definedName>
    <definedName name="_vena_MultiSiteS1_MultiSiteB1_R_FV_42f34b52efc14701904e2bd69b949ebb_212">'MYP-Multisite'!#REF!</definedName>
    <definedName name="_vena_MultiSiteS1_MultiSiteB1_R_FV_42f34b52efc14701904e2bd69b949ebb_213">'MYP-Multisite'!#REF!</definedName>
    <definedName name="_vena_MultiSiteS1_MultiSiteB1_R_FV_42f34b52efc14701904e2bd69b949ebb_214">'MYP-Multisite'!#REF!</definedName>
    <definedName name="_vena_MultiSiteS1_MultiSiteB1_R_FV_42f34b52efc14701904e2bd69b949ebb_215">'MYP-Multisite'!#REF!</definedName>
    <definedName name="_vena_MultiSiteS1_MultiSiteB1_R_FV_42f34b52efc14701904e2bd69b949ebb_216">'MYP-Multisite'!#REF!</definedName>
    <definedName name="_vena_MultiSiteS1_MultiSiteB1_R_FV_42f34b52efc14701904e2bd69b949ebb_217">'MYP-Multisite'!#REF!</definedName>
    <definedName name="_vena_MultiSiteS1_MultiSiteB1_R_FV_42f34b52efc14701904e2bd69b949ebb_218">'MYP-Multisite'!#REF!</definedName>
    <definedName name="_vena_MultiSiteS1_MultiSiteB1_R_FV_42f34b52efc14701904e2bd69b949ebb_219">'MYP-Multisite'!#REF!</definedName>
    <definedName name="_vena_MultiSiteS1_MultiSiteB1_R_FV_42f34b52efc14701904e2bd69b949ebb_220">'MYP-Multisite'!#REF!</definedName>
    <definedName name="_vena_MultiSiteS1_MultiSiteB1_R_FV_42f34b52efc14701904e2bd69b949ebb_221">'MYP-Multisite'!#REF!</definedName>
    <definedName name="_vena_MultiSiteS1_MultiSiteB1_R_FV_42f34b52efc14701904e2bd69b949ebb_222">'MYP-Multisite'!#REF!</definedName>
    <definedName name="_vena_MultiSiteS1_MultiSiteB1_R_FV_42f34b52efc14701904e2bd69b949ebb_223">'MYP-Multisite'!#REF!</definedName>
    <definedName name="_vena_MultiSiteS1_MultiSiteB1_R_FV_42f34b52efc14701904e2bd69b949ebb_224">'MYP-Multisite'!#REF!</definedName>
    <definedName name="_vena_MultiSiteS1_MultiSiteB1_R_FV_42f34b52efc14701904e2bd69b949ebb_225">'MYP-Multisite'!#REF!</definedName>
    <definedName name="_vena_MultiSiteS1_MultiSiteB1_R_FV_42f34b52efc14701904e2bd69b949ebb_226">'MYP-Multisite'!#REF!</definedName>
    <definedName name="_vena_MultiSiteS1_MultiSiteB1_R_FV_42f34b52efc14701904e2bd69b949ebb_227">'MYP-Multisite'!#REF!</definedName>
    <definedName name="_vena_MultiSiteS1_MultiSiteB1_R_FV_42f34b52efc14701904e2bd69b949ebb_228">'MYP-Multisite'!#REF!</definedName>
    <definedName name="_vena_MultiSiteS1_MultiSiteB1_R_FV_42f34b52efc14701904e2bd69b949ebb_229">'MYP-Multisite'!#REF!</definedName>
    <definedName name="_vena_MultiSiteS1_MultiSiteB1_R_FV_42f34b52efc14701904e2bd69b949ebb_230">'MYP-Multisite'!#REF!</definedName>
    <definedName name="_vena_MultiSiteS1_MultiSiteB1_R_FV_42f34b52efc14701904e2bd69b949ebb_231">'MYP-Multisite'!#REF!</definedName>
    <definedName name="_vena_MultiSiteS1_MultiSiteB1_R_FV_42f34b52efc14701904e2bd69b949ebb_232">'MYP-Multisite'!#REF!</definedName>
    <definedName name="_vena_MultiSiteS1_MultiSiteB1_R_FV_42f34b52efc14701904e2bd69b949ebb_233">'MYP-Multisite'!#REF!</definedName>
    <definedName name="_vena_MultiSiteS1_MultiSiteB1_R_FV_42f34b52efc14701904e2bd69b949ebb_234">'MYP-Multisite'!#REF!</definedName>
    <definedName name="_vena_MultiSiteS1_MultiSiteB1_R_FV_42f34b52efc14701904e2bd69b949ebb_235">'MYP-Multisite'!#REF!</definedName>
    <definedName name="_vena_MultiSiteS1_MultiSiteB1_R_FV_42f34b52efc14701904e2bd69b949ebb_236">'MYP-Multisite'!#REF!</definedName>
    <definedName name="_vena_MultiSiteS1_MultiSiteB1_R_FV_42f34b52efc14701904e2bd69b949ebb_237">'MYP-Multisite'!#REF!</definedName>
    <definedName name="_vena_MultiSiteS1_MultiSiteB1_R_FV_42f34b52efc14701904e2bd69b949ebb_238">'MYP-Multisite'!#REF!</definedName>
    <definedName name="_vena_MultiSiteS1_MultiSiteB1_R_FV_42f34b52efc14701904e2bd69b949ebb_239">'MYP-Multisite'!#REF!</definedName>
    <definedName name="_vena_MultiSiteS1_MultiSiteB1_R_FV_42f34b52efc14701904e2bd69b949ebb_240">'MYP-Multisite'!#REF!</definedName>
    <definedName name="_vena_MultiSiteS1_MultiSiteB1_R_FV_42f34b52efc14701904e2bd69b949ebb_241">'MYP-Multisite'!#REF!</definedName>
    <definedName name="_vena_MultiSiteS1_MultiSiteB1_R_FV_42f34b52efc14701904e2bd69b949ebb_242">'MYP-Multisite'!#REF!</definedName>
    <definedName name="_vena_MultiSiteS1_MultiSiteB1_R_FV_42f34b52efc14701904e2bd69b949ebb_243">'MYP-Multisite'!#REF!</definedName>
    <definedName name="_vena_MultiSiteS1_MultiSiteB1_R_FV_42f34b52efc14701904e2bd69b949ebb_244">'MYP-Multisite'!#REF!</definedName>
    <definedName name="_vena_MultiSiteS1_MultiSiteB1_R_FV_42f34b52efc14701904e2bd69b949ebb_245">'MYP-Multisite'!#REF!</definedName>
    <definedName name="_vena_MultiSiteS1_MultiSiteB1_R_FV_42f34b52efc14701904e2bd69b949ebb_246">'MYP-Multisite'!#REF!</definedName>
    <definedName name="_vena_MultiSiteS1_MultiSiteB1_R_FV_42f34b52efc14701904e2bd69b949ebb_247">'MYP-Multisite'!#REF!</definedName>
    <definedName name="_vena_MultiSiteS1_MultiSiteB1_R_FV_42f34b52efc14701904e2bd69b949ebb_248">'MYP-Multisite'!#REF!</definedName>
    <definedName name="_vena_MultiSiteS1_MultiSiteB1_R_FV_42f34b52efc14701904e2bd69b949ebb_249">'MYP-Multisite'!#REF!</definedName>
    <definedName name="_vena_MultiSiteS1_MultiSiteB1_R_FV_42f34b52efc14701904e2bd69b949ebb_250">'MYP-Multisite'!#REF!</definedName>
    <definedName name="_vena_MultiSiteS1_MultiSiteB1_R_FV_42f34b52efc14701904e2bd69b949ebb_251">'MYP-Multisite'!#REF!</definedName>
    <definedName name="_vena_MultiSiteS1_MultiSiteB1_R_FV_42f34b52efc14701904e2bd69b949ebb_252">'MYP-Multisite'!#REF!</definedName>
    <definedName name="_vena_MultiSiteS1_MultiSiteB1_R_FV_42f34b52efc14701904e2bd69b949ebb_253">'MYP-Multisite'!#REF!</definedName>
    <definedName name="_vena_MultiSiteS1_MultiSiteB1_R_FV_42f34b52efc14701904e2bd69b949ebb_254">'MYP-Multisite'!#REF!</definedName>
    <definedName name="_vena_MultiSiteS1_MultiSiteB1_R_FV_42f34b52efc14701904e2bd69b949ebb_255">'MYP-Multisite'!#REF!</definedName>
    <definedName name="_vena_MultiSiteS1_MultiSiteB1_R_FV_42f34b52efc14701904e2bd69b949ebb_256">'MYP-Multisite'!#REF!</definedName>
    <definedName name="_vena_MultiSiteS1_MultiSiteB1_R_FV_42f34b52efc14701904e2bd69b949ebb_257">'MYP-Multisite'!#REF!</definedName>
    <definedName name="_vena_MultiSiteS1_MultiSiteB1_R_FV_42f34b52efc14701904e2bd69b949ebb_258">'MYP-Multisite'!#REF!</definedName>
    <definedName name="_vena_MultiSiteS1_MultiSiteB1_R_FV_42f34b52efc14701904e2bd69b949ebb_259">'MYP-Multisite'!#REF!</definedName>
    <definedName name="_vena_MultiSiteS1_MultiSiteB1_R_FV_42f34b52efc14701904e2bd69b949ebb_260">'MYP-Multisite'!#REF!</definedName>
    <definedName name="_vena_MultiSiteS1_MultiSiteB1_R_FV_42f34b52efc14701904e2bd69b949ebb_261">'MYP-Multisite'!#REF!</definedName>
    <definedName name="_vena_MultiSiteS1_MultiSiteB1_R_FV_42f34b52efc14701904e2bd69b949ebb_262">'MYP-Multisite'!#REF!</definedName>
    <definedName name="_vena_MultiSiteS1_MultiSiteB1_R_FV_42f34b52efc14701904e2bd69b949ebb_263">'MYP-Multisite'!#REF!</definedName>
    <definedName name="_vena_MultiSiteS1_MultiSiteB1_R_FV_42f34b52efc14701904e2bd69b949ebb_264">'MYP-Multisite'!#REF!</definedName>
    <definedName name="_vena_MultiSiteS1_MultiSiteB1_R_FV_42f34b52efc14701904e2bd69b949ebb_265">'MYP-Multisite'!#REF!</definedName>
    <definedName name="_vena_MultiSiteS1_MultiSiteB1_R_FV_42f34b52efc14701904e2bd69b949ebb_266">'MYP-Multisite'!#REF!</definedName>
    <definedName name="_vena_MultiSiteS1_MultiSiteB1_R_FV_42f34b52efc14701904e2bd69b949ebb_267">'MYP-Multisite'!#REF!</definedName>
    <definedName name="_vena_MultiSiteS1_MultiSiteB1_R_FV_42f34b52efc14701904e2bd69b949ebb_268">'MYP-Multisite'!#REF!</definedName>
    <definedName name="_vena_MultiSiteS1_MultiSiteB1_R_FV_42f34b52efc14701904e2bd69b949ebb_269">'MYP-Multisite'!#REF!</definedName>
    <definedName name="_vena_MultiSiteS1_MultiSiteB1_R_FV_42f34b52efc14701904e2bd69b949ebb_270">'MYP-Multisite'!#REF!</definedName>
    <definedName name="_vena_MultiSiteS1_MultiSiteB1_R_FV_42f34b52efc14701904e2bd69b949ebb_271">'MYP-Multisite'!#REF!</definedName>
    <definedName name="_vena_MultiSiteS1_MultiSiteB1_R_FV_42f34b52efc14701904e2bd69b949ebb_272">'MYP-Multisite'!#REF!</definedName>
    <definedName name="_vena_MultiSiteS1_MultiSiteB1_R_FV_42f34b52efc14701904e2bd69b949ebb_273">'MYP-Multisite'!#REF!</definedName>
    <definedName name="_vena_MultiSiteS1_MultiSiteB1_R_FV_42f34b52efc14701904e2bd69b949ebb_274">'MYP-Multisite'!#REF!</definedName>
    <definedName name="_vena_MultiSiteS1_MultiSiteB1_R_FV_42f34b52efc14701904e2bd69b949ebb_275">'MYP-Multisite'!#REF!</definedName>
    <definedName name="_vena_MultiSiteS1_MultiSiteB1_R_FV_42f34b52efc14701904e2bd69b949ebb_276">'MYP-Multisite'!#REF!</definedName>
    <definedName name="_vena_MultiSiteS1_MultiSiteB1_R_FV_42f34b52efc14701904e2bd69b949ebb_277">'MYP-Multisite'!#REF!</definedName>
    <definedName name="_vena_MultiSiteS1_MultiSiteB1_R_FV_42f34b52efc14701904e2bd69b949ebb_278">'MYP-Multisite'!#REF!</definedName>
    <definedName name="_vena_MultiSiteS1_MultiSiteB1_R_FV_42f34b52efc14701904e2bd69b949ebb_279">'MYP-Multisite'!#REF!</definedName>
    <definedName name="_vena_MultiSiteS1_MultiSiteB1_R_FV_42f34b52efc14701904e2bd69b949ebb_280">'MYP-Multisite'!#REF!</definedName>
    <definedName name="_vena_MultiSiteS1_MultiSiteB1_R_FV_42f34b52efc14701904e2bd69b949ebb_281">'MYP-Multisite'!#REF!</definedName>
    <definedName name="_vena_MultiSiteS1_MultiSiteB1_R_FV_42f34b52efc14701904e2bd69b949ebb_282">'MYP-Multisite'!#REF!</definedName>
    <definedName name="_vena_MultiSiteS1_MultiSiteB1_R_FV_42f34b52efc14701904e2bd69b949ebb_283">'MYP-Multisite'!#REF!</definedName>
    <definedName name="_vena_MultiSiteS1_MultiSiteB1_R_FV_42f34b52efc14701904e2bd69b949ebb_284">'MYP-Multisite'!#REF!</definedName>
    <definedName name="_vena_MultiSiteS1_MultiSiteB1_R_FV_42f34b52efc14701904e2bd69b949ebb_285">'MYP-Multisite'!#REF!</definedName>
    <definedName name="_vena_MultiSiteS1_MultiSiteB1_R_FV_42f34b52efc14701904e2bd69b949ebb_286">'MYP-Multisite'!#REF!</definedName>
    <definedName name="_vena_MultiSiteS1_MultiSiteB1_R_FV_42f34b52efc14701904e2bd69b949ebb_287">'MYP-Multisite'!#REF!</definedName>
    <definedName name="_vena_MultiSiteS1_MultiSiteB1_R_FV_42f34b52efc14701904e2bd69b949ebb_288">'MYP-Multisite'!#REF!</definedName>
    <definedName name="_vena_MultiSiteS1_MultiSiteB1_R_FV_42f34b52efc14701904e2bd69b949ebb_289">'MYP-Multisite'!#REF!</definedName>
    <definedName name="_vena_MultiSiteS1_MultiSiteB1_R_FV_42f34b52efc14701904e2bd69b949ebb_290">'MYP-Multisite'!#REF!</definedName>
    <definedName name="_vena_MultiSiteS1_MultiSiteB1_R_FV_42f34b52efc14701904e2bd69b949ebb_291">'MYP-Multisite'!#REF!</definedName>
    <definedName name="_vena_MultiSiteS1_MultiSiteB1_R_FV_42f34b52efc14701904e2bd69b949ebb_292">'MYP-Multisite'!#REF!</definedName>
    <definedName name="_vena_MultiSiteS1_MultiSiteB1_R_FV_42f34b52efc14701904e2bd69b949ebb_293">'MYP-Multisite'!#REF!</definedName>
    <definedName name="_vena_MultiSiteS1_MultiSiteB1_R_FV_42f34b52efc14701904e2bd69b949ebb_294">'MYP-Multisite'!#REF!</definedName>
    <definedName name="_vena_MultiSiteS1_MultiSiteB1_R_FV_42f34b52efc14701904e2bd69b949ebb_295">'MYP-Multisite'!#REF!</definedName>
    <definedName name="_vena_MultiSiteS1_MultiSiteB1_R_FV_42f34b52efc14701904e2bd69b949ebb_296">'MYP-Multisite'!#REF!</definedName>
    <definedName name="_vena_MultiSiteS1_MultiSiteB1_R_FV_42f34b52efc14701904e2bd69b949ebb_297">'MYP-Multisite'!#REF!</definedName>
    <definedName name="_vena_MultiSiteS1_MultiSiteB1_R_FV_42f34b52efc14701904e2bd69b949ebb_298">'MYP-Multisite'!#REF!</definedName>
    <definedName name="_vena_MultiSiteS1_MultiSiteB1_R_FV_42f34b52efc14701904e2bd69b949ebb_299">'MYP-Multisite'!#REF!</definedName>
    <definedName name="_vena_MultiSiteS1_MultiSiteB1_R_FV_42f34b52efc14701904e2bd69b949ebb_3">'MYP-Multisite'!#REF!</definedName>
    <definedName name="_vena_MultiSiteS1_MultiSiteB1_R_FV_42f34b52efc14701904e2bd69b949ebb_300">'MYP-Multisite'!#REF!</definedName>
    <definedName name="_vena_MultiSiteS1_MultiSiteB1_R_FV_42f34b52efc14701904e2bd69b949ebb_301">'MYP-Multisite'!#REF!</definedName>
    <definedName name="_vena_MultiSiteS1_MultiSiteB1_R_FV_42f34b52efc14701904e2bd69b949ebb_302">'MYP-Multisite'!#REF!</definedName>
    <definedName name="_vena_MultiSiteS1_MultiSiteB1_R_FV_42f34b52efc14701904e2bd69b949ebb_303">'MYP-Multisite'!#REF!</definedName>
    <definedName name="_vena_MultiSiteS1_MultiSiteB1_R_FV_42f34b52efc14701904e2bd69b949ebb_304">'MYP-Multisite'!#REF!</definedName>
    <definedName name="_vena_MultiSiteS1_MultiSiteB1_R_FV_42f34b52efc14701904e2bd69b949ebb_305">'MYP-Multisite'!#REF!</definedName>
    <definedName name="_vena_MultiSiteS1_MultiSiteB1_R_FV_42f34b52efc14701904e2bd69b949ebb_306">'MYP-Multisite'!#REF!</definedName>
    <definedName name="_vena_MultiSiteS1_MultiSiteB1_R_FV_42f34b52efc14701904e2bd69b949ebb_307">'MYP-Multisite'!#REF!</definedName>
    <definedName name="_vena_MultiSiteS1_MultiSiteB1_R_FV_42f34b52efc14701904e2bd69b949ebb_308">'MYP-Multisite'!#REF!</definedName>
    <definedName name="_vena_MultiSiteS1_MultiSiteB1_R_FV_42f34b52efc14701904e2bd69b949ebb_309">'MYP-Multisite'!#REF!</definedName>
    <definedName name="_vena_MultiSiteS1_MultiSiteB1_R_FV_42f34b52efc14701904e2bd69b949ebb_310">'MYP-Multisite'!#REF!</definedName>
    <definedName name="_vena_MultiSiteS1_MultiSiteB1_R_FV_42f34b52efc14701904e2bd69b949ebb_311">'MYP-Multisite'!#REF!</definedName>
    <definedName name="_vena_MultiSiteS1_MultiSiteB1_R_FV_42f34b52efc14701904e2bd69b949ebb_312">'MYP-Multisite'!#REF!</definedName>
    <definedName name="_vena_MultiSiteS1_MultiSiteB1_R_FV_42f34b52efc14701904e2bd69b949ebb_313">'MYP-Multisite'!#REF!</definedName>
    <definedName name="_vena_MultiSiteS1_MultiSiteB1_R_FV_42f34b52efc14701904e2bd69b949ebb_314">'MYP-Multisite'!#REF!</definedName>
    <definedName name="_vena_MultiSiteS1_MultiSiteB1_R_FV_42f34b52efc14701904e2bd69b949ebb_315">'MYP-Multisite'!#REF!</definedName>
    <definedName name="_vena_MultiSiteS1_MultiSiteB1_R_FV_42f34b52efc14701904e2bd69b949ebb_316">'MYP-Multisite'!#REF!</definedName>
    <definedName name="_vena_MultiSiteS1_MultiSiteB1_R_FV_42f34b52efc14701904e2bd69b949ebb_317">'MYP-Multisite'!#REF!</definedName>
    <definedName name="_vena_MultiSiteS1_MultiSiteB1_R_FV_42f34b52efc14701904e2bd69b949ebb_318">'MYP-Multisite'!#REF!</definedName>
    <definedName name="_vena_MultiSiteS1_MultiSiteB1_R_FV_42f34b52efc14701904e2bd69b949ebb_319">'MYP-Multisite'!#REF!</definedName>
    <definedName name="_vena_MultiSiteS1_MultiSiteB1_R_FV_42f34b52efc14701904e2bd69b949ebb_320">'MYP-Multisite'!#REF!</definedName>
    <definedName name="_vena_MultiSiteS1_MultiSiteB1_R_FV_42f34b52efc14701904e2bd69b949ebb_321">'MYP-Multisite'!#REF!</definedName>
    <definedName name="_vena_MultiSiteS1_MultiSiteB1_R_FV_42f34b52efc14701904e2bd69b949ebb_322">'MYP-Multisite'!#REF!</definedName>
    <definedName name="_vena_MultiSiteS1_MultiSiteB1_R_FV_42f34b52efc14701904e2bd69b949ebb_323">'MYP-Multisite'!#REF!</definedName>
    <definedName name="_vena_MultiSiteS1_MultiSiteB1_R_FV_42f34b52efc14701904e2bd69b949ebb_324">'MYP-Multisite'!#REF!</definedName>
    <definedName name="_vena_MultiSiteS1_MultiSiteB1_R_FV_42f34b52efc14701904e2bd69b949ebb_325">'MYP-Multisite'!#REF!</definedName>
    <definedName name="_vena_MultiSiteS1_MultiSiteB1_R_FV_42f34b52efc14701904e2bd69b949ebb_326">'MYP-Multisite'!#REF!</definedName>
    <definedName name="_vena_MultiSiteS1_MultiSiteB1_R_FV_42f34b52efc14701904e2bd69b949ebb_327">'MYP-Multisite'!#REF!</definedName>
    <definedName name="_vena_MultiSiteS1_MultiSiteB1_R_FV_42f34b52efc14701904e2bd69b949ebb_328">'MYP-Multisite'!#REF!</definedName>
    <definedName name="_vena_MultiSiteS1_MultiSiteB1_R_FV_42f34b52efc14701904e2bd69b949ebb_329">'MYP-Multisite'!#REF!</definedName>
    <definedName name="_vena_MultiSiteS1_MultiSiteB1_R_FV_42f34b52efc14701904e2bd69b949ebb_330">'MYP-Multisite'!#REF!</definedName>
    <definedName name="_vena_MultiSiteS1_MultiSiteB1_R_FV_42f34b52efc14701904e2bd69b949ebb_331">'MYP-Multisite'!#REF!</definedName>
    <definedName name="_vena_MultiSiteS1_MultiSiteB1_R_FV_42f34b52efc14701904e2bd69b949ebb_332">'MYP-Multisite'!#REF!</definedName>
    <definedName name="_vena_MultiSiteS1_MultiSiteB1_R_FV_42f34b52efc14701904e2bd69b949ebb_333">'MYP-Multisite'!#REF!</definedName>
    <definedName name="_vena_MultiSiteS1_MultiSiteB1_R_FV_42f34b52efc14701904e2bd69b949ebb_334">'MYP-Multisite'!#REF!</definedName>
    <definedName name="_vena_MultiSiteS1_MultiSiteB1_R_FV_42f34b52efc14701904e2bd69b949ebb_335">'MYP-Multisite'!#REF!</definedName>
    <definedName name="_vena_MultiSiteS1_MultiSiteB1_R_FV_42f34b52efc14701904e2bd69b949ebb_336">'MYP-Multisite'!#REF!</definedName>
    <definedName name="_vena_MultiSiteS1_MultiSiteB1_R_FV_42f34b52efc14701904e2bd69b949ebb_337">'MYP-Multisite'!#REF!</definedName>
    <definedName name="_vena_MultiSiteS1_MultiSiteB1_R_FV_42f34b52efc14701904e2bd69b949ebb_338">'MYP-Multisite'!#REF!</definedName>
    <definedName name="_vena_MultiSiteS1_MultiSiteB1_R_FV_42f34b52efc14701904e2bd69b949ebb_339">'MYP-Multisite'!#REF!</definedName>
    <definedName name="_vena_MultiSiteS1_MultiSiteB1_R_FV_42f34b52efc14701904e2bd69b949ebb_340">'MYP-Multisite'!#REF!</definedName>
    <definedName name="_vena_MultiSiteS1_MultiSiteB1_R_FV_42f34b52efc14701904e2bd69b949ebb_341">'MYP-Multisite'!#REF!</definedName>
    <definedName name="_vena_MultiSiteS1_MultiSiteB1_R_FV_42f34b52efc14701904e2bd69b949ebb_342">'MYP-Multisite'!#REF!</definedName>
    <definedName name="_vena_MultiSiteS1_MultiSiteB1_R_FV_42f34b52efc14701904e2bd69b949ebb_343">'MYP-Multisite'!#REF!</definedName>
    <definedName name="_vena_MultiSiteS1_MultiSiteB1_R_FV_42f34b52efc14701904e2bd69b949ebb_344">'MYP-Multisite'!#REF!</definedName>
    <definedName name="_vena_MultiSiteS1_MultiSiteB1_R_FV_42f34b52efc14701904e2bd69b949ebb_345">'MYP-Multisite'!#REF!</definedName>
    <definedName name="_vena_MultiSiteS1_MultiSiteB1_R_FV_42f34b52efc14701904e2bd69b949ebb_346">'MYP-Multisite'!#REF!</definedName>
    <definedName name="_vena_MultiSiteS1_MultiSiteB1_R_FV_42f34b52efc14701904e2bd69b949ebb_347">'MYP-Multisite'!#REF!</definedName>
    <definedName name="_vena_MultiSiteS1_MultiSiteB1_R_FV_42f34b52efc14701904e2bd69b949ebb_348">'MYP-Multisite'!#REF!</definedName>
    <definedName name="_vena_MultiSiteS1_MultiSiteB1_R_FV_42f34b52efc14701904e2bd69b949ebb_349">'MYP-Multisite'!#REF!</definedName>
    <definedName name="_vena_MultiSiteS1_MultiSiteB1_R_FV_42f34b52efc14701904e2bd69b949ebb_350">'MYP-Multisite'!#REF!</definedName>
    <definedName name="_vena_MultiSiteS1_MultiSiteB1_R_FV_42f34b52efc14701904e2bd69b949ebb_351">'MYP-Multisite'!#REF!</definedName>
    <definedName name="_vena_MultiSiteS1_MultiSiteB1_R_FV_42f34b52efc14701904e2bd69b949ebb_352">'MYP-Multisite'!#REF!</definedName>
    <definedName name="_vena_MultiSiteS1_MultiSiteB1_R_FV_42f34b52efc14701904e2bd69b949ebb_353">'MYP-Multisite'!#REF!</definedName>
    <definedName name="_vena_MultiSiteS1_MultiSiteB1_R_FV_42f34b52efc14701904e2bd69b949ebb_354">'MYP-Multisite'!#REF!</definedName>
    <definedName name="_vena_MultiSiteS1_MultiSiteB1_R_FV_42f34b52efc14701904e2bd69b949ebb_355">'MYP-Multisite'!#REF!</definedName>
    <definedName name="_vena_MultiSiteS1_MultiSiteB1_R_FV_42f34b52efc14701904e2bd69b949ebb_356">'MYP-Multisite'!#REF!</definedName>
    <definedName name="_vena_MultiSiteS1_MultiSiteB1_R_FV_42f34b52efc14701904e2bd69b949ebb_357">'MYP-Multisite'!#REF!</definedName>
    <definedName name="_vena_MultiSiteS1_MultiSiteB1_R_FV_42f34b52efc14701904e2bd69b949ebb_358">'MYP-Multisite'!#REF!</definedName>
    <definedName name="_vena_MultiSiteS1_MultiSiteB1_R_FV_42f34b52efc14701904e2bd69b949ebb_359">'MYP-Multisite'!#REF!</definedName>
    <definedName name="_vena_MultiSiteS1_MultiSiteB1_R_FV_42f34b52efc14701904e2bd69b949ebb_360">'MYP-Multisite'!#REF!</definedName>
    <definedName name="_vena_MultiSiteS1_MultiSiteB1_R_FV_42f34b52efc14701904e2bd69b949ebb_361">'MYP-Multisite'!#REF!</definedName>
    <definedName name="_vena_MultiSiteS1_MultiSiteB1_R_FV_42f34b52efc14701904e2bd69b949ebb_362">'MYP-Multisite'!#REF!</definedName>
    <definedName name="_vena_MultiSiteS1_MultiSiteB1_R_FV_42f34b52efc14701904e2bd69b949ebb_363">'MYP-Multisite'!#REF!</definedName>
    <definedName name="_vena_MultiSiteS1_MultiSiteB1_R_FV_42f34b52efc14701904e2bd69b949ebb_364">'MYP-Multisite'!#REF!</definedName>
    <definedName name="_vena_MultiSiteS1_MultiSiteB1_R_FV_42f34b52efc14701904e2bd69b949ebb_365">'MYP-Multisite'!#REF!</definedName>
    <definedName name="_vena_MultiSiteS1_MultiSiteB1_R_FV_42f34b52efc14701904e2bd69b949ebb_366">'MYP-Multisite'!#REF!</definedName>
    <definedName name="_vena_MultiSiteS1_MultiSiteB1_R_FV_42f34b52efc14701904e2bd69b949ebb_367">'MYP-Multisite'!#REF!</definedName>
    <definedName name="_vena_MultiSiteS1_MultiSiteB1_R_FV_42f34b52efc14701904e2bd69b949ebb_368">'MYP-Multisite'!#REF!</definedName>
    <definedName name="_vena_MultiSiteS1_MultiSiteB1_R_FV_42f34b52efc14701904e2bd69b949ebb_369">'MYP-Multisite'!#REF!</definedName>
    <definedName name="_vena_MultiSiteS1_MultiSiteB1_R_FV_42f34b52efc14701904e2bd69b949ebb_370">'MYP-Multisite'!#REF!</definedName>
    <definedName name="_vena_MultiSiteS1_MultiSiteB1_R_FV_42f34b52efc14701904e2bd69b949ebb_371">'MYP-Multisite'!#REF!</definedName>
    <definedName name="_vena_MultiSiteS1_MultiSiteB1_R_FV_42f34b52efc14701904e2bd69b949ebb_372">'MYP-Multisite'!#REF!</definedName>
    <definedName name="_vena_MultiSiteS1_MultiSiteB1_R_FV_42f34b52efc14701904e2bd69b949ebb_373">'MYP-Multisite'!#REF!</definedName>
    <definedName name="_vena_MultiSiteS1_MultiSiteB1_R_FV_42f34b52efc14701904e2bd69b949ebb_374">'MYP-Multisite'!#REF!</definedName>
    <definedName name="_vena_MultiSiteS1_MultiSiteB1_R_FV_42f34b52efc14701904e2bd69b949ebb_375">'MYP-Multisite'!#REF!</definedName>
    <definedName name="_vena_MultiSiteS1_MultiSiteB1_R_FV_42f34b52efc14701904e2bd69b949ebb_376">'MYP-Multisite'!#REF!</definedName>
    <definedName name="_vena_MultiSiteS1_MultiSiteB1_R_FV_42f34b52efc14701904e2bd69b949ebb_377">'MYP-Multisite'!#REF!</definedName>
    <definedName name="_vena_MultiSiteS1_MultiSiteB1_R_FV_42f34b52efc14701904e2bd69b949ebb_378">'MYP-Multisite'!#REF!</definedName>
    <definedName name="_vena_MultiSiteS1_MultiSiteB1_R_FV_42f34b52efc14701904e2bd69b949ebb_379">'MYP-Multisite'!#REF!</definedName>
    <definedName name="_vena_MultiSiteS1_MultiSiteB1_R_FV_42f34b52efc14701904e2bd69b949ebb_380">'MYP-Multisite'!#REF!</definedName>
    <definedName name="_vena_MultiSiteS1_MultiSiteB1_R_FV_42f34b52efc14701904e2bd69b949ebb_381">'MYP-Multisite'!#REF!</definedName>
    <definedName name="_vena_MultiSiteS1_MultiSiteB1_R_FV_42f34b52efc14701904e2bd69b949ebb_382">'MYP-Multisite'!#REF!</definedName>
    <definedName name="_vena_MultiSiteS1_MultiSiteB1_R_FV_42f34b52efc14701904e2bd69b949ebb_383">'MYP-Multisite'!#REF!</definedName>
    <definedName name="_vena_MultiSiteS1_MultiSiteB1_R_FV_42f34b52efc14701904e2bd69b949ebb_384">'MYP-Multisite'!#REF!</definedName>
    <definedName name="_vena_MultiSiteS1_MultiSiteB1_R_FV_42f34b52efc14701904e2bd69b949ebb_385">'MYP-Multisite'!#REF!</definedName>
    <definedName name="_vena_MultiSiteS1_MultiSiteB1_R_FV_42f34b52efc14701904e2bd69b949ebb_386">'MYP-Multisite'!#REF!</definedName>
    <definedName name="_vena_MultiSiteS1_MultiSiteB1_R_FV_42f34b52efc14701904e2bd69b949ebb_387">'MYP-Multisite'!#REF!</definedName>
    <definedName name="_vena_MultiSiteS1_MultiSiteB1_R_FV_42f34b52efc14701904e2bd69b949ebb_388">'MYP-Multisite'!#REF!</definedName>
    <definedName name="_vena_MultiSiteS1_MultiSiteB1_R_FV_42f34b52efc14701904e2bd69b949ebb_389">'MYP-Multisite'!#REF!</definedName>
    <definedName name="_vena_MultiSiteS1_MultiSiteB1_R_FV_42f34b52efc14701904e2bd69b949ebb_390">'MYP-Multisite'!#REF!</definedName>
    <definedName name="_vena_MultiSiteS1_MultiSiteB1_R_FV_42f34b52efc14701904e2bd69b949ebb_391">'MYP-Multisite'!#REF!</definedName>
    <definedName name="_vena_MultiSiteS1_MultiSiteB1_R_FV_42f34b52efc14701904e2bd69b949ebb_392">'MYP-Multisite'!#REF!</definedName>
    <definedName name="_vena_MultiSiteS1_MultiSiteB1_R_FV_42f34b52efc14701904e2bd69b949ebb_393">'MYP-Multisite'!#REF!</definedName>
    <definedName name="_vena_MultiSiteS1_MultiSiteB1_R_FV_42f34b52efc14701904e2bd69b949ebb_394">'MYP-Multisite'!#REF!</definedName>
    <definedName name="_vena_MultiSiteS1_MultiSiteB1_R_FV_42f34b52efc14701904e2bd69b949ebb_395">'MYP-Multisite'!#REF!</definedName>
    <definedName name="_vena_MultiSiteS1_MultiSiteB1_R_FV_42f34b52efc14701904e2bd69b949ebb_396">'MYP-Multisite'!#REF!</definedName>
    <definedName name="_vena_MultiSiteS1_MultiSiteB1_R_FV_42f34b52efc14701904e2bd69b949ebb_397">'MYP-Multisite'!#REF!</definedName>
    <definedName name="_vena_MultiSiteS1_MultiSiteB1_R_FV_42f34b52efc14701904e2bd69b949ebb_398">'MYP-Multisite'!#REF!</definedName>
    <definedName name="_vena_MultiSiteS1_MultiSiteB1_R_FV_42f34b52efc14701904e2bd69b949ebb_399">'MYP-Multisite'!#REF!</definedName>
    <definedName name="_vena_MultiSiteS1_MultiSiteB1_R_FV_42f34b52efc14701904e2bd69b949ebb_4">'MYP-Multisite'!#REF!</definedName>
    <definedName name="_vena_MultiSiteS1_MultiSiteB1_R_FV_42f34b52efc14701904e2bd69b949ebb_400">'MYP-Multisite'!#REF!</definedName>
    <definedName name="_vena_MultiSiteS1_MultiSiteB1_R_FV_42f34b52efc14701904e2bd69b949ebb_401">'MYP-Multisite'!#REF!</definedName>
    <definedName name="_vena_MultiSiteS1_MultiSiteB1_R_FV_42f34b52efc14701904e2bd69b949ebb_402">'MYP-Multisite'!#REF!</definedName>
    <definedName name="_vena_MultiSiteS1_MultiSiteB1_R_FV_42f34b52efc14701904e2bd69b949ebb_403">'MYP-Multisite'!#REF!</definedName>
    <definedName name="_vena_MultiSiteS1_MultiSiteB1_R_FV_42f34b52efc14701904e2bd69b949ebb_404">'MYP-Multisite'!#REF!</definedName>
    <definedName name="_vena_MultiSiteS1_MultiSiteB1_R_FV_42f34b52efc14701904e2bd69b949ebb_405">'MYP-Multisite'!#REF!</definedName>
    <definedName name="_vena_MultiSiteS1_MultiSiteB1_R_FV_42f34b52efc14701904e2bd69b949ebb_406">'MYP-Multisite'!#REF!</definedName>
    <definedName name="_vena_MultiSiteS1_MultiSiteB1_R_FV_42f34b52efc14701904e2bd69b949ebb_407">'MYP-Multisite'!#REF!</definedName>
    <definedName name="_vena_MultiSiteS1_MultiSiteB1_R_FV_42f34b52efc14701904e2bd69b949ebb_408">'MYP-Multisite'!#REF!</definedName>
    <definedName name="_vena_MultiSiteS1_MultiSiteB1_R_FV_42f34b52efc14701904e2bd69b949ebb_409">'MYP-Multisite'!#REF!</definedName>
    <definedName name="_vena_MultiSiteS1_MultiSiteB1_R_FV_42f34b52efc14701904e2bd69b949ebb_410">'MYP-Multisite'!#REF!</definedName>
    <definedName name="_vena_MultiSiteS1_MultiSiteB1_R_FV_42f34b52efc14701904e2bd69b949ebb_411">'MYP-Multisite'!#REF!</definedName>
    <definedName name="_vena_MultiSiteS1_MultiSiteB1_R_FV_42f34b52efc14701904e2bd69b949ebb_412">'MYP-Multisite'!#REF!</definedName>
    <definedName name="_vena_MultiSiteS1_MultiSiteB1_R_FV_42f34b52efc14701904e2bd69b949ebb_413">'MYP-Multisite'!#REF!</definedName>
    <definedName name="_vena_MultiSiteS1_MultiSiteB1_R_FV_42f34b52efc14701904e2bd69b949ebb_414">'MYP-Multisite'!#REF!</definedName>
    <definedName name="_vena_MultiSiteS1_MultiSiteB1_R_FV_42f34b52efc14701904e2bd69b949ebb_415">'MYP-Multisite'!#REF!</definedName>
    <definedName name="_vena_MultiSiteS1_MultiSiteB1_R_FV_42f34b52efc14701904e2bd69b949ebb_416">'MYP-Multisite'!#REF!</definedName>
    <definedName name="_vena_MultiSiteS1_MultiSiteB1_R_FV_42f34b52efc14701904e2bd69b949ebb_417">'MYP-Multisite'!#REF!</definedName>
    <definedName name="_vena_MultiSiteS1_MultiSiteB1_R_FV_42f34b52efc14701904e2bd69b949ebb_418">'MYP-Multisite'!#REF!</definedName>
    <definedName name="_vena_MultiSiteS1_MultiSiteB1_R_FV_42f34b52efc14701904e2bd69b949ebb_419">'MYP-Multisite'!#REF!</definedName>
    <definedName name="_vena_MultiSiteS1_MultiSiteB1_R_FV_42f34b52efc14701904e2bd69b949ebb_420">'MYP-Multisite'!#REF!</definedName>
    <definedName name="_vena_MultiSiteS1_MultiSiteB1_R_FV_42f34b52efc14701904e2bd69b949ebb_421">'MYP-Multisite'!#REF!</definedName>
    <definedName name="_vena_MultiSiteS1_MultiSiteB1_R_FV_42f34b52efc14701904e2bd69b949ebb_422">'MYP-Multisite'!#REF!</definedName>
    <definedName name="_vena_MultiSiteS1_MultiSiteB1_R_FV_42f34b52efc14701904e2bd69b949ebb_423">'MYP-Multisite'!#REF!</definedName>
    <definedName name="_vena_MultiSiteS1_MultiSiteB1_R_FV_42f34b52efc14701904e2bd69b949ebb_424">'MYP-Multisite'!#REF!</definedName>
    <definedName name="_vena_MultiSiteS1_MultiSiteB1_R_FV_42f34b52efc14701904e2bd69b949ebb_425">'MYP-Multisite'!#REF!</definedName>
    <definedName name="_vena_MultiSiteS1_MultiSiteB1_R_FV_42f34b52efc14701904e2bd69b949ebb_426">'MYP-Multisite'!#REF!</definedName>
    <definedName name="_vena_MultiSiteS1_MultiSiteB1_R_FV_42f34b52efc14701904e2bd69b949ebb_427">'MYP-Multisite'!#REF!</definedName>
    <definedName name="_vena_MultiSiteS1_MultiSiteB1_R_FV_42f34b52efc14701904e2bd69b949ebb_428">'MYP-Multisite'!#REF!</definedName>
    <definedName name="_vena_MultiSiteS1_MultiSiteB1_R_FV_42f34b52efc14701904e2bd69b949ebb_429">'MYP-Multisite'!#REF!</definedName>
    <definedName name="_vena_MultiSiteS1_MultiSiteB1_R_FV_42f34b52efc14701904e2bd69b949ebb_430">'MYP-Multisite'!#REF!</definedName>
    <definedName name="_vena_MultiSiteS1_MultiSiteB1_R_FV_42f34b52efc14701904e2bd69b949ebb_431">'MYP-Multisite'!#REF!</definedName>
    <definedName name="_vena_MultiSiteS1_MultiSiteB1_R_FV_42f34b52efc14701904e2bd69b949ebb_432">'MYP-Multisite'!#REF!</definedName>
    <definedName name="_vena_MultiSiteS1_MultiSiteB1_R_FV_42f34b52efc14701904e2bd69b949ebb_433">'MYP-Multisite'!#REF!</definedName>
    <definedName name="_vena_MultiSiteS1_MultiSiteB1_R_FV_42f34b52efc14701904e2bd69b949ebb_434">'MYP-Multisite'!#REF!</definedName>
    <definedName name="_vena_MultiSiteS1_MultiSiteB1_R_FV_42f34b52efc14701904e2bd69b949ebb_435">'MYP-Multisite'!#REF!</definedName>
    <definedName name="_vena_MultiSiteS1_MultiSiteB1_R_FV_42f34b52efc14701904e2bd69b949ebb_436">'MYP-Multisite'!#REF!</definedName>
    <definedName name="_vena_MultiSiteS1_MultiSiteB1_R_FV_42f34b52efc14701904e2bd69b949ebb_437">'MYP-Multisite'!#REF!</definedName>
    <definedName name="_vena_MultiSiteS1_MultiSiteB1_R_FV_42f34b52efc14701904e2bd69b949ebb_438">'MYP-Multisite'!#REF!</definedName>
    <definedName name="_vena_MultiSiteS1_MultiSiteB1_R_FV_42f34b52efc14701904e2bd69b949ebb_439">'MYP-Multisite'!#REF!</definedName>
    <definedName name="_vena_MultiSiteS1_MultiSiteB1_R_FV_42f34b52efc14701904e2bd69b949ebb_440">'MYP-Multisite'!#REF!</definedName>
    <definedName name="_vena_MultiSiteS1_MultiSiteB1_R_FV_42f34b52efc14701904e2bd69b949ebb_441">'MYP-Multisite'!#REF!</definedName>
    <definedName name="_vena_MultiSiteS1_MultiSiteB1_R_FV_42f34b52efc14701904e2bd69b949ebb_442">'MYP-Multisite'!#REF!</definedName>
    <definedName name="_vena_MultiSiteS1_MultiSiteB1_R_FV_42f34b52efc14701904e2bd69b949ebb_443">'MYP-Multisite'!#REF!</definedName>
    <definedName name="_vena_MultiSiteS1_MultiSiteB1_R_FV_42f34b52efc14701904e2bd69b949ebb_444">'MYP-Multisite'!#REF!</definedName>
    <definedName name="_vena_MultiSiteS1_MultiSiteB1_R_FV_42f34b52efc14701904e2bd69b949ebb_445">'MYP-Multisite'!#REF!</definedName>
    <definedName name="_vena_MultiSiteS1_MultiSiteB1_R_FV_42f34b52efc14701904e2bd69b949ebb_446">'MYP-Multisite'!#REF!</definedName>
    <definedName name="_vena_MultiSiteS1_MultiSiteB1_R_FV_42f34b52efc14701904e2bd69b949ebb_447">'MYP-Multisite'!#REF!</definedName>
    <definedName name="_vena_MultiSiteS1_MultiSiteB1_R_FV_42f34b52efc14701904e2bd69b949ebb_448">'MYP-Multisite'!#REF!</definedName>
    <definedName name="_vena_MultiSiteS1_MultiSiteB1_R_FV_42f34b52efc14701904e2bd69b949ebb_449">'MYP-Multisite'!#REF!</definedName>
    <definedName name="_vena_MultiSiteS1_MultiSiteB1_R_FV_42f34b52efc14701904e2bd69b949ebb_450">'MYP-Multisite'!#REF!</definedName>
    <definedName name="_vena_MultiSiteS1_MultiSiteB1_R_FV_42f34b52efc14701904e2bd69b949ebb_451">'MYP-Multisite'!#REF!</definedName>
    <definedName name="_vena_MultiSiteS1_MultiSiteB1_R_FV_42f34b52efc14701904e2bd69b949ebb_452">'MYP-Multisite'!#REF!</definedName>
    <definedName name="_vena_MultiSiteS1_MultiSiteB1_R_FV_42f34b52efc14701904e2bd69b949ebb_453">'MYP-Multisite'!#REF!</definedName>
    <definedName name="_vena_MultiSiteS1_MultiSiteB1_R_FV_42f34b52efc14701904e2bd69b949ebb_454">'MYP-Multisite'!#REF!</definedName>
    <definedName name="_vena_MultiSiteS1_MultiSiteB1_R_FV_42f34b52efc14701904e2bd69b949ebb_455">'MYP-Multisite'!#REF!</definedName>
    <definedName name="_vena_MultiSiteS1_MultiSiteB1_R_FV_42f34b52efc14701904e2bd69b949ebb_456">'MYP-Multisite'!#REF!</definedName>
    <definedName name="_vena_MultiSiteS1_MultiSiteB1_R_FV_42f34b52efc14701904e2bd69b949ebb_457">'MYP-Multisite'!#REF!</definedName>
    <definedName name="_vena_MultiSiteS1_MultiSiteB1_R_FV_42f34b52efc14701904e2bd69b949ebb_458">'MYP-Multisite'!#REF!</definedName>
    <definedName name="_vena_MultiSiteS1_MultiSiteB1_R_FV_42f34b52efc14701904e2bd69b949ebb_459">'MYP-Multisite'!#REF!</definedName>
    <definedName name="_vena_MultiSiteS1_MultiSiteB1_R_FV_42f34b52efc14701904e2bd69b949ebb_460">'MYP-Multisite'!#REF!</definedName>
    <definedName name="_vena_MultiSiteS1_MultiSiteB1_R_FV_42f34b52efc14701904e2bd69b949ebb_461">'MYP-Multisite'!#REF!</definedName>
    <definedName name="_vena_MultiSiteS1_MultiSiteB1_R_FV_42f34b52efc14701904e2bd69b949ebb_462">'MYP-Multisite'!#REF!</definedName>
    <definedName name="_vena_MultiSiteS1_MultiSiteB1_R_FV_42f34b52efc14701904e2bd69b949ebb_463">'MYP-Multisite'!#REF!</definedName>
    <definedName name="_vena_MultiSiteS1_MultiSiteB1_R_FV_42f34b52efc14701904e2bd69b949ebb_464">'MYP-Multisite'!#REF!</definedName>
    <definedName name="_vena_MultiSiteS1_MultiSiteB1_R_FV_42f34b52efc14701904e2bd69b949ebb_465">'MYP-Multisite'!#REF!</definedName>
    <definedName name="_vena_MultiSiteS1_MultiSiteB1_R_FV_42f34b52efc14701904e2bd69b949ebb_466">'MYP-Multisite'!#REF!</definedName>
    <definedName name="_vena_MultiSiteS1_MultiSiteB1_R_FV_42f34b52efc14701904e2bd69b949ebb_467">'MYP-Multisite'!#REF!</definedName>
    <definedName name="_vena_MultiSiteS1_MultiSiteB1_R_FV_42f34b52efc14701904e2bd69b949ebb_468">'MYP-Multisite'!#REF!</definedName>
    <definedName name="_vena_MultiSiteS1_MultiSiteB1_R_FV_42f34b52efc14701904e2bd69b949ebb_469">'MYP-Multisite'!#REF!</definedName>
    <definedName name="_vena_MultiSiteS1_MultiSiteB1_R_FV_42f34b52efc14701904e2bd69b949ebb_470">'MYP-Multisite'!#REF!</definedName>
    <definedName name="_vena_MultiSiteS1_MultiSiteB1_R_FV_42f34b52efc14701904e2bd69b949ebb_471">'MYP-Multisite'!#REF!</definedName>
    <definedName name="_vena_MultiSiteS1_MultiSiteB1_R_FV_42f34b52efc14701904e2bd69b949ebb_472">'MYP-Multisite'!#REF!</definedName>
    <definedName name="_vena_MultiSiteS1_MultiSiteB1_R_FV_42f34b52efc14701904e2bd69b949ebb_473">'MYP-Multisite'!#REF!</definedName>
    <definedName name="_vena_MultiSiteS1_MultiSiteB1_R_FV_42f34b52efc14701904e2bd69b949ebb_474">'MYP-Multisite'!#REF!</definedName>
    <definedName name="_vena_MultiSiteS1_MultiSiteB1_R_FV_42f34b52efc14701904e2bd69b949ebb_475">'MYP-Multisite'!#REF!</definedName>
    <definedName name="_vena_MultiSiteS1_MultiSiteB1_R_FV_42f34b52efc14701904e2bd69b949ebb_476">'MYP-Multisite'!#REF!</definedName>
    <definedName name="_vena_MultiSiteS1_MultiSiteB1_R_FV_42f34b52efc14701904e2bd69b949ebb_477">'MYP-Multisite'!#REF!</definedName>
    <definedName name="_vena_MultiSiteS1_MultiSiteB1_R_FV_42f34b52efc14701904e2bd69b949ebb_478">'MYP-Multisite'!#REF!</definedName>
    <definedName name="_vena_MultiSiteS1_MultiSiteB1_R_FV_42f34b52efc14701904e2bd69b949ebb_479">'MYP-Multisite'!#REF!</definedName>
    <definedName name="_vena_MultiSiteS1_MultiSiteB1_R_FV_42f34b52efc14701904e2bd69b949ebb_480">'MYP-Multisite'!#REF!</definedName>
    <definedName name="_vena_MultiSiteS1_MultiSiteB1_R_FV_42f34b52efc14701904e2bd69b949ebb_481">'MYP-Multisite'!#REF!</definedName>
    <definedName name="_vena_MultiSiteS1_MultiSiteB1_R_FV_42f34b52efc14701904e2bd69b949ebb_482">'MYP-Multisite'!#REF!</definedName>
    <definedName name="_vena_MultiSiteS1_MultiSiteB1_R_FV_42f34b52efc14701904e2bd69b949ebb_483">'MYP-Multisite'!#REF!</definedName>
    <definedName name="_vena_MultiSiteS1_MultiSiteB1_R_FV_42f34b52efc14701904e2bd69b949ebb_484">'MYP-Multisite'!#REF!</definedName>
    <definedName name="_vena_MultiSiteS1_MultiSiteB1_R_FV_42f34b52efc14701904e2bd69b949ebb_485">'MYP-Multisite'!#REF!</definedName>
    <definedName name="_vena_MultiSiteS1_MultiSiteB1_R_FV_42f34b52efc14701904e2bd69b949ebb_486">'MYP-Multisite'!#REF!</definedName>
    <definedName name="_vena_MultiSiteS1_MultiSiteB1_R_FV_42f34b52efc14701904e2bd69b949ebb_487">'MYP-Multisite'!#REF!</definedName>
    <definedName name="_vena_MultiSiteS1_MultiSiteB1_R_FV_42f34b52efc14701904e2bd69b949ebb_488">'MYP-Multisite'!#REF!</definedName>
    <definedName name="_vena_MultiSiteS1_MultiSiteB1_R_FV_42f34b52efc14701904e2bd69b949ebb_489">'MYP-Multisite'!#REF!</definedName>
    <definedName name="_vena_MultiSiteS1_MultiSiteB1_R_FV_42f34b52efc14701904e2bd69b949ebb_490">'MYP-Multisite'!#REF!</definedName>
    <definedName name="_vena_MultiSiteS1_MultiSiteB1_R_FV_42f34b52efc14701904e2bd69b949ebb_491">'MYP-Multisite'!#REF!</definedName>
    <definedName name="_vena_MultiSiteS1_MultiSiteB1_R_FV_42f34b52efc14701904e2bd69b949ebb_492">'MYP-Multisite'!#REF!</definedName>
    <definedName name="_vena_MultiSiteS1_MultiSiteB1_R_FV_42f34b52efc14701904e2bd69b949ebb_493">'MYP-Multisite'!#REF!</definedName>
    <definedName name="_vena_MultiSiteS1_MultiSiteB1_R_FV_42f34b52efc14701904e2bd69b949ebb_494">'MYP-Multisite'!#REF!</definedName>
    <definedName name="_vena_MultiSiteS1_MultiSiteB1_R_FV_42f34b52efc14701904e2bd69b949ebb_495">'MYP-Multisite'!#REF!</definedName>
    <definedName name="_vena_MultiSiteS1_MultiSiteB1_R_FV_42f34b52efc14701904e2bd69b949ebb_496">'MYP-Multisite'!#REF!</definedName>
    <definedName name="_vena_MultiSiteS1_MultiSiteB1_R_FV_42f34b52efc14701904e2bd69b949ebb_497">'MYP-Multisite'!#REF!</definedName>
    <definedName name="_vena_MultiSiteS1_MultiSiteB1_R_FV_42f34b52efc14701904e2bd69b949ebb_498">'MYP-Multisite'!#REF!</definedName>
    <definedName name="_vena_MultiSiteS1_MultiSiteB1_R_FV_42f34b52efc14701904e2bd69b949ebb_499">'MYP-Multisite'!#REF!</definedName>
    <definedName name="_vena_MultiSiteS1_MultiSiteB1_R_FV_42f34b52efc14701904e2bd69b949ebb_500">'MYP-Multisite'!#REF!</definedName>
    <definedName name="_vena_MultiSiteS1_MultiSiteB1_R_FV_42f34b52efc14701904e2bd69b949ebb_501">'MYP-Multisite'!#REF!</definedName>
    <definedName name="_vena_MultiSiteS1_MultiSiteB1_R_FV_42f34b52efc14701904e2bd69b949ebb_502">'MYP-Multisite'!#REF!</definedName>
    <definedName name="_vena_MultiSiteS1_MultiSiteB1_R_FV_42f34b52efc14701904e2bd69b949ebb_503">'MYP-Multisite'!#REF!</definedName>
    <definedName name="_vena_MultiSiteS1_MultiSiteB1_R_FV_42f34b52efc14701904e2bd69b949ebb_504">'MYP-Multisite'!#REF!</definedName>
    <definedName name="_vena_MultiSiteS1_MultiSiteB1_R_FV_42f34b52efc14701904e2bd69b949ebb_505">'MYP-Multisite'!#REF!</definedName>
    <definedName name="_vena_MultiSiteS1_MultiSiteB1_R_FV_42f34b52efc14701904e2bd69b949ebb_506">'MYP-Multisite'!#REF!</definedName>
    <definedName name="_vena_MultiSiteS1_MultiSiteB1_R_FV_42f34b52efc14701904e2bd69b949ebb_507">'MYP-Multisite'!#REF!</definedName>
    <definedName name="_vena_MultiSiteS1_MultiSiteB1_R_FV_42f34b52efc14701904e2bd69b949ebb_508">'MYP-Multisite'!#REF!</definedName>
    <definedName name="_vena_MultiSiteS1_MultiSiteB1_R_FV_42f34b52efc14701904e2bd69b949ebb_509">'MYP-Multisite'!#REF!</definedName>
    <definedName name="_vena_MultiSiteS1_MultiSiteB1_R_FV_42f34b52efc14701904e2bd69b949ebb_510">'MYP-Multisite'!#REF!</definedName>
    <definedName name="_vena_MultiSiteS1_MultiSiteB1_R_FV_42f34b52efc14701904e2bd69b949ebb_511">'MYP-Multisite'!#REF!</definedName>
    <definedName name="_vena_MultiSiteS1_MultiSiteB1_R_FV_42f34b52efc14701904e2bd69b949ebb_512">'MYP-Multisite'!#REF!</definedName>
    <definedName name="_vena_MultiSiteS1_MultiSiteB1_R_FV_42f34b52efc14701904e2bd69b949ebb_513">'MYP-Multisite'!#REF!</definedName>
    <definedName name="_vena_MultiSiteS1_MultiSiteB1_R_FV_42f34b52efc14701904e2bd69b949ebb_514">'MYP-Multisite'!#REF!</definedName>
    <definedName name="_vena_MultiSiteS1_MultiSiteB1_R_FV_42f34b52efc14701904e2bd69b949ebb_515">'MYP-Multisite'!#REF!</definedName>
    <definedName name="_vena_MultiSiteS1_MultiSiteB1_R_FV_42f34b52efc14701904e2bd69b949ebb_516">'MYP-Multisite'!#REF!</definedName>
    <definedName name="_vena_MultiSiteS1_MultiSiteB1_R_FV_42f34b52efc14701904e2bd69b949ebb_517">'MYP-Multisite'!#REF!</definedName>
    <definedName name="_vena_MultiSiteS1_MultiSiteB1_R_FV_42f34b52efc14701904e2bd69b949ebb_518">'MYP-Multisite'!#REF!</definedName>
    <definedName name="_vena_MultiSiteS1_MultiSiteB1_R_FV_42f34b52efc14701904e2bd69b949ebb_519">'MYP-Multisite'!#REF!</definedName>
    <definedName name="_vena_MultiSiteS1_MultiSiteB1_R_FV_42f34b52efc14701904e2bd69b949ebb_520">'MYP-Multisite'!#REF!</definedName>
    <definedName name="_vena_MultiSiteS1_MultiSiteB1_R_FV_42f34b52efc14701904e2bd69b949ebb_521">'MYP-Multisite'!#REF!</definedName>
    <definedName name="_vena_MultiSiteS1_MultiSiteB1_R_FV_42f34b52efc14701904e2bd69b949ebb_522">'MYP-Multisite'!#REF!</definedName>
    <definedName name="_vena_MultiSiteS1_MultiSiteB1_R_FV_42f34b52efc14701904e2bd69b949ebb_523">'MYP-Multisite'!#REF!</definedName>
    <definedName name="_vena_MultiSiteS1_MultiSiteB1_R_FV_42f34b52efc14701904e2bd69b949ebb_524">'MYP-Multisite'!#REF!</definedName>
    <definedName name="_vena_MultiSiteS1_MultiSiteB1_R_FV_42f34b52efc14701904e2bd69b949ebb_525">'MYP-Multisite'!#REF!</definedName>
    <definedName name="_vena_MultiSiteS1_MultiSiteB1_R_FV_42f34b52efc14701904e2bd69b949ebb_526">'MYP-Multisite'!#REF!</definedName>
    <definedName name="_vena_MultiSiteS1_MultiSiteB1_R_FV_42f34b52efc14701904e2bd69b949ebb_527">'MYP-Multisite'!#REF!</definedName>
    <definedName name="_vena_MultiSiteS1_MultiSiteB1_R_FV_42f34b52efc14701904e2bd69b949ebb_528">'MYP-Multisite'!#REF!</definedName>
    <definedName name="_vena_MultiSiteS1_MultiSiteB1_R_FV_42f34b52efc14701904e2bd69b949ebb_529">'MYP-Multisite'!#REF!</definedName>
    <definedName name="_vena_MultiSiteS1_MultiSiteB1_R_FV_42f34b52efc14701904e2bd69b949ebb_530">'MYP-Multisite'!#REF!</definedName>
    <definedName name="_vena_MultiSiteS1_MultiSiteB1_R_FV_42f34b52efc14701904e2bd69b949ebb_531">'MYP-Multisite'!#REF!</definedName>
    <definedName name="_vena_MultiSiteS1_MultiSiteB1_R_FV_42f34b52efc14701904e2bd69b949ebb_532">'MYP-Multisite'!#REF!</definedName>
    <definedName name="_vena_MultiSiteS1_MultiSiteB1_R_FV_42f34b52efc14701904e2bd69b949ebb_533">'MYP-Multisite'!#REF!</definedName>
    <definedName name="_vena_MultiSiteS1_MultiSiteB1_R_FV_42f34b52efc14701904e2bd69b949ebb_534">'MYP-Multisite'!#REF!</definedName>
    <definedName name="_vena_MultiSiteS1_MultiSiteB1_R_FV_42f34b52efc14701904e2bd69b949ebb_535">'MYP-Multisite'!#REF!</definedName>
    <definedName name="_vena_MultiSiteS1_MultiSiteB1_R_FV_42f34b52efc14701904e2bd69b949ebb_536">'MYP-Multisite'!#REF!</definedName>
    <definedName name="_vena_MultiSiteS1_MultiSiteB1_R_FV_42f34b52efc14701904e2bd69b949ebb_537">'MYP-Multisite'!#REF!</definedName>
    <definedName name="_vena_MultiSiteS1_MultiSiteB1_R_FV_42f34b52efc14701904e2bd69b949ebb_538">'MYP-Multisite'!#REF!</definedName>
    <definedName name="_vena_MultiSiteS1_MultiSiteB1_R_FV_42f34b52efc14701904e2bd69b949ebb_539">'MYP-Multisite'!#REF!</definedName>
    <definedName name="_vena_MultiSiteS1_MultiSiteB1_R_FV_42f34b52efc14701904e2bd69b949ebb_540">'MYP-Multisite'!#REF!</definedName>
    <definedName name="_vena_MultiSiteS1_MultiSiteB1_R_FV_42f34b52efc14701904e2bd69b949ebb_541">'MYP-Multisite'!#REF!</definedName>
    <definedName name="_vena_MultiSiteS1_MultiSiteB1_R_FV_42f34b52efc14701904e2bd69b949ebb_542">'MYP-Multisite'!#REF!</definedName>
    <definedName name="_vena_MultiSiteS1_MultiSiteB1_R_FV_42f34b52efc14701904e2bd69b949ebb_543">'MYP-Multisite'!#REF!</definedName>
    <definedName name="_vena_MultiSiteS1_MultiSiteB1_R_FV_42f34b52efc14701904e2bd69b949ebb_544">'MYP-Multisite'!#REF!</definedName>
    <definedName name="_vena_MultiSiteS1_MultiSiteB1_R_FV_42f34b52efc14701904e2bd69b949ebb_545">'MYP-Multisite'!#REF!</definedName>
    <definedName name="_vena_MultiSiteS1_MultiSiteB1_R_FV_42f34b52efc14701904e2bd69b949ebb_546">'MYP-Multisite'!#REF!</definedName>
    <definedName name="_vena_MultiSiteS1_MultiSiteB1_R_FV_42f34b52efc14701904e2bd69b949ebb_547">'MYP-Multisite'!#REF!</definedName>
    <definedName name="_vena_MultiSiteS1_MultiSiteB1_R_FV_42f34b52efc14701904e2bd69b949ebb_548">'MYP-Multisite'!#REF!</definedName>
    <definedName name="_vena_MultiSiteS1_MultiSiteB1_R_FV_42f34b52efc14701904e2bd69b949ebb_549">'MYP-Multisite'!#REF!</definedName>
    <definedName name="_vena_MultiSiteS1_MultiSiteB1_R_FV_42f34b52efc14701904e2bd69b949ebb_550">'MYP-Multisite'!#REF!</definedName>
    <definedName name="_vena_MultiSiteS1_MultiSiteB1_R_FV_42f34b52efc14701904e2bd69b949ebb_551">'MYP-Multisite'!#REF!</definedName>
    <definedName name="_vena_MultiSiteS1_MultiSiteB1_R_FV_42f34b52efc14701904e2bd69b949ebb_552">'MYP-Multisite'!#REF!</definedName>
    <definedName name="_vena_MultiSiteS1_MultiSiteB1_R_FV_42f34b52efc14701904e2bd69b949ebb_553">'MYP-Multisite'!#REF!</definedName>
    <definedName name="_vena_MultiSiteS1_MultiSiteB1_R_FV_42f34b52efc14701904e2bd69b949ebb_554">'MYP-Multisite'!#REF!</definedName>
    <definedName name="_vena_MultiSiteS1_MultiSiteB1_R_FV_42f34b52efc14701904e2bd69b949ebb_555">'MYP-Multisite'!#REF!</definedName>
    <definedName name="_vena_MultiSiteS1_MultiSiteB1_R_FV_42f34b52efc14701904e2bd69b949ebb_556">'MYP-Multisite'!#REF!</definedName>
    <definedName name="_vena_MultiSiteS1_MultiSiteB1_R_FV_42f34b52efc14701904e2bd69b949ebb_557">'MYP-Multisite'!#REF!</definedName>
    <definedName name="_vena_MultiSiteS1_MultiSiteB1_R_FV_42f34b52efc14701904e2bd69b949ebb_558">'MYP-Multisite'!#REF!</definedName>
    <definedName name="_vena_MultiSiteS1_MultiSiteB1_R_FV_42f34b52efc14701904e2bd69b949ebb_559">'MYP-Multisite'!#REF!</definedName>
    <definedName name="_vena_MultiSiteS1_MultiSiteB1_R_FV_42f34b52efc14701904e2bd69b949ebb_560">'MYP-Multisite'!#REF!</definedName>
    <definedName name="_vena_MultiSiteS1_MultiSiteB1_R_FV_42f34b52efc14701904e2bd69b949ebb_561">'MYP-Multisite'!#REF!</definedName>
    <definedName name="_vena_MultiSiteS1_MultiSiteB1_R_FV_42f34b52efc14701904e2bd69b949ebb_562">'MYP-Multisite'!#REF!</definedName>
    <definedName name="_vena_MultiSiteS1_MultiSiteB1_R_FV_42f34b52efc14701904e2bd69b949ebb_563">'MYP-Multisite'!#REF!</definedName>
    <definedName name="_vena_MultiSiteS1_MultiSiteB1_R_FV_42f34b52efc14701904e2bd69b949ebb_564">'MYP-Multisite'!#REF!</definedName>
    <definedName name="_vena_MultiSiteS1_MultiSiteB1_R_FV_42f34b52efc14701904e2bd69b949ebb_565">'MYP-Multisite'!#REF!</definedName>
    <definedName name="_vena_MultiSiteS1_MultiSiteB1_R_FV_42f34b52efc14701904e2bd69b949ebb_566">'MYP-Multisite'!#REF!</definedName>
    <definedName name="_vena_MultiSiteS1_MultiSiteB1_R_FV_42f34b52efc14701904e2bd69b949ebb_567">'MYP-Multisite'!#REF!</definedName>
    <definedName name="_vena_MultiSiteS1_MultiSiteB1_R_FV_42f34b52efc14701904e2bd69b949ebb_568">'MYP-Multisite'!#REF!</definedName>
    <definedName name="_vena_MultiSiteS1_MultiSiteB1_R_FV_42f34b52efc14701904e2bd69b949ebb_569">'MYP-Multisite'!#REF!</definedName>
    <definedName name="_vena_MultiSiteS1_MultiSiteB1_R_FV_42f34b52efc14701904e2bd69b949ebb_570">'MYP-Multisite'!#REF!</definedName>
    <definedName name="_vena_MultiSiteS1_MultiSiteB1_R_FV_42f34b52efc14701904e2bd69b949ebb_571">'MYP-Multisite'!#REF!</definedName>
    <definedName name="_vena_MultiSiteS1_MultiSiteB1_R_FV_42f34b52efc14701904e2bd69b949ebb_572">'MYP-Multisite'!#REF!</definedName>
    <definedName name="_vena_MultiSiteS1_MultiSiteB1_R_FV_42f34b52efc14701904e2bd69b949ebb_573">'MYP-Multisite'!#REF!</definedName>
    <definedName name="_vena_MultiSiteS1_MultiSiteB1_R_FV_42f34b52efc14701904e2bd69b949ebb_574">'MYP-Multisite'!#REF!</definedName>
    <definedName name="_vena_MultiSiteS1_MultiSiteB1_R_FV_42f34b52efc14701904e2bd69b949ebb_575">'MYP-Multisite'!#REF!</definedName>
    <definedName name="_vena_MultiSiteS1_MultiSiteB1_R_FV_42f34b52efc14701904e2bd69b949ebb_576">'MYP-Multisite'!#REF!</definedName>
    <definedName name="_vena_MultiSiteS1_MultiSiteB1_R_FV_42f34b52efc14701904e2bd69b949ebb_577">'MYP-Multisite'!#REF!</definedName>
    <definedName name="_vena_MultiSiteS1_MultiSiteB1_R_FV_42f34b52efc14701904e2bd69b949ebb_578">'MYP-Multisite'!#REF!</definedName>
    <definedName name="_vena_MultiSiteS1_MultiSiteB1_R_FV_42f34b52efc14701904e2bd69b949ebb_579">'MYP-Multisite'!#REF!</definedName>
    <definedName name="_vena_MultiSiteS1_MultiSiteB1_R_FV_42f34b52efc14701904e2bd69b949ebb_580">'MYP-Multisite'!#REF!</definedName>
    <definedName name="_vena_MultiSiteS1_MultiSiteB1_R_FV_42f34b52efc14701904e2bd69b949ebb_581">'MYP-Multisite'!#REF!</definedName>
    <definedName name="_vena_MultiSiteS1_MultiSiteB1_R_FV_42f34b52efc14701904e2bd69b949ebb_582">'MYP-Multisite'!#REF!</definedName>
    <definedName name="_vena_MultiSiteS1_MultiSiteB1_R_FV_42f34b52efc14701904e2bd69b949ebb_583">'MYP-Multisite'!#REF!</definedName>
    <definedName name="_vena_MultiSiteS1_MultiSiteB1_R_FV_42f34b52efc14701904e2bd69b949ebb_584">'MYP-Multisite'!#REF!</definedName>
    <definedName name="_vena_MultiSiteS1_MultiSiteB1_R_FV_42f34b52efc14701904e2bd69b949ebb_585">'MYP-Multisite'!#REF!</definedName>
    <definedName name="_vena_MultiSiteS1_MultiSiteB1_R_FV_42f34b52efc14701904e2bd69b949ebb_586">'MYP-Multisite'!#REF!</definedName>
    <definedName name="_vena_MultiSiteS1_MultiSiteB1_R_FV_42f34b52efc14701904e2bd69b949ebb_587">'MYP-Multisite'!#REF!</definedName>
    <definedName name="_vena_MultiSiteS1_MultiSiteB1_R_FV_42f34b52efc14701904e2bd69b949ebb_588">'MYP-Multisite'!#REF!</definedName>
    <definedName name="_vena_MultiSiteS1_MultiSiteB1_R_FV_42f34b52efc14701904e2bd69b949ebb_589">'MYP-Multisite'!#REF!</definedName>
    <definedName name="_vena_MultiSiteS1_MultiSiteB1_R_FV_42f34b52efc14701904e2bd69b949ebb_590">'MYP-Multisite'!#REF!</definedName>
    <definedName name="_vena_MultiSiteS1_MultiSiteB1_R_FV_42f34b52efc14701904e2bd69b949ebb_591">'MYP-Multisite'!#REF!</definedName>
    <definedName name="_vena_MultiSiteS1_MultiSiteB1_R_FV_42f34b52efc14701904e2bd69b949ebb_592">'MYP-Multisite'!#REF!</definedName>
    <definedName name="_vena_MultiSiteS1_MultiSiteB1_R_FV_42f34b52efc14701904e2bd69b949ebb_593">'MYP-Multisite'!#REF!</definedName>
    <definedName name="_vena_MultiSiteS1_MultiSiteB1_R_FV_42f34b52efc14701904e2bd69b949ebb_594">'MYP-Multisite'!#REF!</definedName>
    <definedName name="_vena_MultiSiteS1_MultiSiteB1_R_FV_42f34b52efc14701904e2bd69b949ebb_595">'MYP-Multisite'!#REF!</definedName>
    <definedName name="_vena_MultiSiteS1_MultiSiteB1_R_FV_42f34b52efc14701904e2bd69b949ebb_596">'MYP-Multisite'!#REF!</definedName>
    <definedName name="_vena_MultiSiteS1_MultiSiteB1_R_FV_42f34b52efc14701904e2bd69b949ebb_597">'MYP-Multisite'!#REF!</definedName>
    <definedName name="_vena_MultiSiteS1_MultiSiteB1_R_FV_42f34b52efc14701904e2bd69b949ebb_598">'MYP-Multisite'!#REF!</definedName>
    <definedName name="_vena_MultiSiteS1_MultiSiteB1_R_FV_42f34b52efc14701904e2bd69b949ebb_599">'MYP-Multisite'!#REF!</definedName>
    <definedName name="_vena_MultiSiteS1_MultiSiteB1_R_FV_42f34b52efc14701904e2bd69b949ebb_600">'MYP-Multisite'!#REF!</definedName>
    <definedName name="_vena_MultiSiteS1_MultiSiteB1_R_FV_42f34b52efc14701904e2bd69b949ebb_601">'MYP-Multisite'!#REF!</definedName>
    <definedName name="_vena_MultiSiteS1_MultiSiteB1_R_FV_42f34b52efc14701904e2bd69b949ebb_602">'MYP-Multisite'!#REF!</definedName>
    <definedName name="_vena_MultiSiteS1_MultiSiteB1_R_FV_42f34b52efc14701904e2bd69b949ebb_603">'MYP-Multisite'!#REF!</definedName>
    <definedName name="_vena_MultiSiteS1_MultiSiteB1_R_FV_42f34b52efc14701904e2bd69b949ebb_604">'MYP-Multisite'!#REF!</definedName>
    <definedName name="_vena_MultiSiteS1_MultiSiteB1_R_FV_42f34b52efc14701904e2bd69b949ebb_605">'MYP-Multisite'!#REF!</definedName>
    <definedName name="_vena_MultiSiteS1_MultiSiteB1_R_FV_42f34b52efc14701904e2bd69b949ebb_606">'MYP-Multisite'!#REF!</definedName>
    <definedName name="_vena_MultiSiteS1_MultiSiteB1_R_FV_42f34b52efc14701904e2bd69b949ebb_607">'MYP-Multisite'!#REF!</definedName>
    <definedName name="_vena_MultiSiteS1_MultiSiteB1_R_FV_42f34b52efc14701904e2bd69b949ebb_608">'MYP-Multisite'!#REF!</definedName>
    <definedName name="_vena_MultiSiteS1_MultiSiteB1_R_FV_42f34b52efc14701904e2bd69b949ebb_609">'MYP-Multisite'!#REF!</definedName>
    <definedName name="_vena_MultiSiteS1_MultiSiteB1_R_FV_42f34b52efc14701904e2bd69b949ebb_610">'MYP-Multisite'!#REF!</definedName>
    <definedName name="_vena_MultiSiteS1_MultiSiteB1_R_FV_42f34b52efc14701904e2bd69b949ebb_611">'MYP-Multisite'!#REF!</definedName>
    <definedName name="_vena_MultiSiteS1_MultiSiteB1_R_FV_42f34b52efc14701904e2bd69b949ebb_612">'MYP-Multisite'!#REF!</definedName>
    <definedName name="_vena_MultiSiteS1_MultiSiteB2_C_4_632005309959503878">'MYP-Multisite'!#REF!</definedName>
    <definedName name="_vena_MultiSiteS1_MultiSiteB2_C_8_632005313608548359">'MYP-Multisite'!#REF!</definedName>
    <definedName name="_vena_MultiSiteS1_MultiSiteB2_C_FV_56493ffece784c5db4cd0fd3b40a250d">'MYP-Multisite'!#REF!</definedName>
    <definedName name="_vena_MultiSiteS1_MultiSiteB2_C_FV_e3545e3dcc52420a84dcdae3a23a4597">'MYP-Multisite'!#REF!</definedName>
    <definedName name="_vena_MultiSiteS1_MultiSiteB2_R_5_632005310831919105">'MYP-Multisite'!#REF!</definedName>
    <definedName name="_vena_MultiSiteS1_MultiSiteB2_R_5_632005310831919111">'MYP-Multisite'!#REF!</definedName>
    <definedName name="_vena_MultiSiteS1_MultiSiteB2_R_5_632005310831919113">'MYP-Multisite'!#REF!</definedName>
    <definedName name="_vena_MultiSiteS1_MultiSiteB2_R_5_632005310836113408">'MYP-Multisite'!#REF!</definedName>
    <definedName name="_vena_MultiSiteS1_MultiSiteB2_R_5_632005310836113410">'MYP-Multisite'!#REF!</definedName>
    <definedName name="_vena_MultiSiteS1_MultiSiteB2_R_5_632005310840307712">'MYP-Multisite'!#REF!</definedName>
    <definedName name="_vena_MultiSiteS1_MultiSiteB2_R_5_632005310852890628">'MYP-Multisite'!#REF!</definedName>
    <definedName name="_vena_MultiSiteS1_MultiSiteB2_R_5_632005310857084934">'MYP-Multisite'!#REF!</definedName>
    <definedName name="_vena_MultiSiteS1_MultiSiteB2_R_5_632005310857084936">'MYP-Multisite'!#REF!</definedName>
    <definedName name="_vena_MultiSiteS1_MultiSiteB2_R_5_632005310861279232">'MYP-Multisite'!#REF!</definedName>
    <definedName name="_vena_MultiSiteS1_MultiSiteB2_R_5_632005310861279234">'MYP-Multisite'!#REF!</definedName>
    <definedName name="_vena_MultiSiteS1_MultiSiteB2_R_5_632005310861279238">'MYP-Multisite'!#REF!</definedName>
    <definedName name="_vena_MultiSiteS1_MultiSiteB2_R_5_632005310882250754">'MYP-Multisite'!#REF!</definedName>
    <definedName name="_vena_MultiSiteS1_MultiSiteB2_R_5_632005310882250756">'MYP-Multisite'!#REF!</definedName>
    <definedName name="_vena_MultiSiteS1_MultiSiteB2_R_5_632005310890639362">'MYP-Multisite'!#REF!</definedName>
    <definedName name="_vena_MultiSiteS1_MultiSiteB2_R_5_632005310890639364">'MYP-Multisite'!#REF!</definedName>
    <definedName name="_vena_MultiSiteS1_MultiSiteB2_R_5_632005310890639366">'MYP-Multisite'!#REF!</definedName>
    <definedName name="_vena_MultiSiteS1_MultiSiteB2_R_5_632005310894833664">'MYP-Multisite'!#REF!</definedName>
    <definedName name="_vena_MultiSiteS1_MultiSiteB2_R_5_632005310894833672">'MYP-Multisite'!#REF!</definedName>
    <definedName name="_vena_MultiSiteS1_MultiSiteB2_R_5_632005310915805190">'MYP-Multisite'!#REF!</definedName>
    <definedName name="_vena_MultiSiteS1_MultiSiteB2_R_5_632005310919999492">'MYP-Multisite'!#REF!</definedName>
    <definedName name="_vena_MultiSiteS1_MultiSiteB2_R_5_632005310919999494">'MYP-Multisite'!#REF!</definedName>
    <definedName name="_vena_MultiSiteS1_MultiSiteB2_R_5_632005310919999496">'MYP-Multisite'!#REF!</definedName>
    <definedName name="_vena_MultiSiteS1_MultiSiteB2_R_5_632005310924193792">'MYP-Multisite'!#REF!</definedName>
    <definedName name="_vena_MultiSiteS1_MultiSiteB2_R_5_632005310924193798">'MYP-Multisite'!#REF!</definedName>
    <definedName name="_vena_MultiSiteS1_MultiSiteB2_R_5_632005310940971013">'MYP-Multisite'!#REF!</definedName>
    <definedName name="_vena_MultiSiteS1_MultiSiteB2_R_5_632005310945165316">'MYP-Multisite'!#REF!</definedName>
    <definedName name="_vena_MultiSiteS1_MultiSiteB2_R_5_632005310949359624">'MYP-Multisite'!#REF!</definedName>
    <definedName name="_vena_MultiSiteS1_MultiSiteB2_R_5_632005310953553920">'MYP-Multisite'!#REF!</definedName>
    <definedName name="_vena_MultiSiteS1_MultiSiteB2_R_5_632005310953553922">'MYP-Multisite'!#REF!</definedName>
    <definedName name="_vena_MultiSiteS1_MultiSiteB2_R_5_632005310953553924">'MYP-Multisite'!#REF!</definedName>
    <definedName name="_vena_MultiSiteS1_MultiSiteB2_R_5_632005310957748224">'MYP-Multisite'!#REF!</definedName>
    <definedName name="_vena_MultiSiteS1_MultiSiteB2_R_5_632005310957748226">'MYP-Multisite'!#REF!</definedName>
    <definedName name="_vena_MultiSiteS1_MultiSiteB2_R_5_632005310974525442">'MYP-Multisite'!#REF!</definedName>
    <definedName name="_vena_MultiSiteS1_MultiSiteB2_R_5_632005310974525444">'MYP-Multisite'!#REF!</definedName>
    <definedName name="_vena_MultiSiteS1_MultiSiteB2_R_5_632005310978719744">'MYP-Multisite'!#REF!</definedName>
    <definedName name="_vena_MultiSiteS1_MultiSiteB2_R_5_632005310982914050">'MYP-Multisite'!#REF!</definedName>
    <definedName name="_vena_MultiSiteS1_MultiSiteB2_R_5_632005310982914052">'MYP-Multisite'!#REF!</definedName>
    <definedName name="_vena_MultiSiteS1_MultiSiteB2_R_5_632005310982914054">'MYP-Multisite'!#REF!</definedName>
    <definedName name="_vena_MultiSiteS1_MultiSiteB2_R_5_632005310982914056">'MYP-Multisite'!#REF!</definedName>
    <definedName name="_vena_MultiSiteS1_MultiSiteB2_R_5_632005310987108357">'MYP-Multisite'!#REF!</definedName>
    <definedName name="_vena_MultiSiteS1_MultiSiteB2_R_5_632005310995496960">'MYP-Multisite'!#REF!</definedName>
    <definedName name="_vena_MultiSiteS1_MultiSiteB2_R_5_632005310995496962">'MYP-Multisite'!#REF!</definedName>
    <definedName name="_vena_MultiSiteS1_MultiSiteB2_R_5_632005310995496966">'MYP-Multisite'!#REF!</definedName>
    <definedName name="_vena_MultiSiteS1_MultiSiteB2_R_5_632005311008079873">'MYP-Multisite'!#REF!</definedName>
    <definedName name="_vena_MultiSiteS1_MultiSiteB2_R_5_632005311012274180">'MYP-Multisite'!#REF!</definedName>
    <definedName name="_vena_MultiSiteS1_MultiSiteB2_R_5_632005311012274184">'MYP-Multisite'!#REF!</definedName>
    <definedName name="_vena_MultiSiteS1_MultiSiteB2_R_5_632005311016468480">'MYP-Multisite'!#REF!</definedName>
    <definedName name="_vena_MultiSiteS1_MultiSiteB2_R_5_632005311016468486">'MYP-Multisite'!#REF!</definedName>
    <definedName name="_vena_MultiSiteS1_MultiSiteB2_R_5_632005311033245699">'MYP-Multisite'!#REF!</definedName>
    <definedName name="_vena_MultiSiteS1_MultiSiteB2_R_5_632005311033245703">'MYP-Multisite'!#REF!</definedName>
    <definedName name="_vena_MultiSiteS1_MultiSiteB2_R_5_632005311037440008">'MYP-Multisite'!#REF!</definedName>
    <definedName name="_vena_MultiSiteS1_MultiSiteB2_R_5_632005311041634304">'MYP-Multisite'!#REF!</definedName>
    <definedName name="_vena_MultiSiteS1_MultiSiteB2_R_5_632005311041634306">'MYP-Multisite'!#REF!</definedName>
    <definedName name="_vena_MultiSiteS1_MultiSiteB2_R_5_632005311041634308">'MYP-Multisite'!#REF!</definedName>
    <definedName name="_vena_MultiSiteS1_MultiSiteB2_R_5_632005311062605830">'MYP-Multisite'!#REF!</definedName>
    <definedName name="_vena_MultiSiteS1_MultiSiteB2_R_5_632005311070994432">'MYP-Multisite'!#REF!</definedName>
    <definedName name="_vena_MultiSiteS1_MultiSiteB2_R_5_632005311070994434">'MYP-Multisite'!#REF!</definedName>
    <definedName name="_vena_MultiSiteS1_MultiSiteB2_R_5_632005311070994436">'MYP-Multisite'!#REF!</definedName>
    <definedName name="_vena_MultiSiteS1_MultiSiteB2_R_5_632005311070994438">'MYP-Multisite'!#REF!</definedName>
    <definedName name="_vena_MultiSiteS1_MultiSiteB2_R_5_632005311083577348">'MYP-Multisite'!#REF!</definedName>
    <definedName name="_vena_MultiSiteS1_MultiSiteB2_R_5_632005311096160258">'MYP-Multisite'!#REF!</definedName>
    <definedName name="_vena_MultiSiteS1_MultiSiteB2_R_5_632005311096160260">'MYP-Multisite'!#REF!</definedName>
    <definedName name="_vena_MultiSiteS1_MultiSiteB2_R_5_632005311096160262">'MYP-Multisite'!#REF!</definedName>
    <definedName name="_vena_MultiSiteS1_MultiSiteB2_R_5_632005311096160264">'MYP-Multisite'!#REF!</definedName>
    <definedName name="_vena_MultiSiteS1_MultiSiteB2_R_5_632005311100354567">'MYP-Multisite'!#REF!</definedName>
    <definedName name="_vena_MultiSiteS1_MultiSiteB2_R_5_632005311121326082">'MYP-Multisite'!#REF!</definedName>
    <definedName name="_vena_MultiSiteS1_MultiSiteB2_R_5_632005311121326086">'MYP-Multisite'!#REF!</definedName>
    <definedName name="_vena_MultiSiteS1_MultiSiteB2_R_5_632005311125520384">'MYP-Multisite'!#REF!</definedName>
    <definedName name="_vena_MultiSiteS1_MultiSiteB2_R_5_632005311125520386">'MYP-Multisite'!#REF!</definedName>
    <definedName name="_vena_MultiSiteS1_MultiSiteB2_R_5_632005311125520392">'MYP-Multisite'!#REF!</definedName>
    <definedName name="_vena_MultiSiteS1_MultiSiteB2_R_5_632005311146491912">'MYP-Multisite'!#REF!</definedName>
    <definedName name="_vena_MultiSiteS1_MultiSiteB2_R_5_632005311150686208">'MYP-Multisite'!#REF!</definedName>
    <definedName name="_vena_MultiSiteS1_MultiSiteB2_R_5_632005311154880512">'MYP-Multisite'!#REF!</definedName>
    <definedName name="_vena_MultiSiteS1_MultiSiteB2_R_5_632005311154880514">'MYP-Multisite'!#REF!</definedName>
    <definedName name="_vena_MultiSiteS1_MultiSiteB2_R_5_632005311154880516">'MYP-Multisite'!#REF!</definedName>
    <definedName name="_vena_MultiSiteS1_MultiSiteB2_R_5_632005311159074816">'MYP-Multisite'!#REF!</definedName>
    <definedName name="_vena_MultiSiteS1_MultiSiteB2_R_5_632005311175852035">'MYP-Multisite'!#REF!</definedName>
    <definedName name="_vena_MultiSiteS1_MultiSiteB2_R_5_632005311175852039">'MYP-Multisite'!#REF!</definedName>
    <definedName name="_vena_MultiSiteS1_MultiSiteB2_R_5_632005311184240640">'MYP-Multisite'!#REF!</definedName>
    <definedName name="_vena_MultiSiteS1_MultiSiteB2_R_5_632005311184240642">'MYP-Multisite'!#REF!</definedName>
    <definedName name="_vena_MultiSiteS1_MultiSiteB2_R_5_632005311184240644">'MYP-Multisite'!#REF!</definedName>
    <definedName name="_vena_MultiSiteS1_MultiSiteB2_R_5_632005311188434945">'MYP-Multisite'!#REF!</definedName>
    <definedName name="_vena_MultiSiteS1_MultiSiteB2_R_5_632005311209406470">'MYP-Multisite'!#REF!</definedName>
    <definedName name="_vena_MultiSiteS1_MultiSiteB2_R_5_632005311209406472">'MYP-Multisite'!#REF!</definedName>
    <definedName name="_vena_MultiSiteS1_MultiSiteB2_R_5_632005311213600768">'MYP-Multisite'!#REF!</definedName>
    <definedName name="_vena_MultiSiteS1_MultiSiteB2_R_5_632005311213600770">'MYP-Multisite'!#REF!</definedName>
    <definedName name="_vena_MultiSiteS1_MultiSiteB2_R_5_632005311230377986">'MYP-Multisite'!#REF!</definedName>
    <definedName name="_vena_MultiSiteS1_MultiSiteB2_R_5_632005311234572292">'MYP-Multisite'!#REF!</definedName>
    <definedName name="_vena_MultiSiteS1_MultiSiteB2_R_5_632005311234572294">'MYP-Multisite'!#REF!</definedName>
    <definedName name="_vena_MultiSiteS1_MultiSiteB2_R_5_632005311238766592">'MYP-Multisite'!#REF!</definedName>
    <definedName name="_vena_MultiSiteS1_MultiSiteB2_R_5_632005311238766596">'MYP-Multisite'!#REF!</definedName>
    <definedName name="_vena_MultiSiteS1_MultiSiteB2_R_5_632005311238766600">'MYP-Multisite'!#REF!</definedName>
    <definedName name="_vena_MultiSiteS1_MultiSiteB2_R_5_632005311255543815">'MYP-Multisite'!#REF!</definedName>
    <definedName name="_vena_MultiSiteS1_MultiSiteB2_R_5_632005311259738112">'MYP-Multisite'!#REF!</definedName>
    <definedName name="_vena_MultiSiteS1_MultiSiteB2_R_5_632005311259738114">'MYP-Multisite'!#REF!</definedName>
    <definedName name="_vena_MultiSiteS1_MultiSiteB2_R_5_632005311263932420">'MYP-Multisite'!#REF!</definedName>
    <definedName name="_vena_MultiSiteS1_MultiSiteB2_R_5_632005311263932422">'MYP-Multisite'!#REF!</definedName>
    <definedName name="_vena_MultiSiteS1_MultiSiteB2_R_5_632005311268126720">'MYP-Multisite'!#REF!</definedName>
    <definedName name="_vena_MultiSiteS1_MultiSiteB2_R_5_632005311268126726">'MYP-Multisite'!#REF!</definedName>
    <definedName name="_vena_MultiSiteS1_MultiSiteB2_R_5_632005311268126728">'MYP-Multisite'!#REF!</definedName>
    <definedName name="_vena_MultiSiteS1_MultiSiteB2_R_5_632005311284903938">'MYP-Multisite'!#REF!</definedName>
    <definedName name="_vena_MultiSiteS1_MultiSiteB2_R_5_632005311284903942">'MYP-Multisite'!#REF!</definedName>
    <definedName name="_vena_MultiSiteS1_MultiSiteB2_R_5_632005311289098249">'MYP-Multisite'!#REF!</definedName>
    <definedName name="_vena_MultiSiteS1_MultiSiteB2_R_5_632005311293292544">'MYP-Multisite'!#REF!</definedName>
    <definedName name="_vena_MultiSiteS1_MultiSiteB2_R_5_632005311293292546">'MYP-Multisite'!#REF!</definedName>
    <definedName name="_vena_MultiSiteS1_MultiSiteB2_R_5_632005311293292548">'MYP-Multisite'!#REF!</definedName>
    <definedName name="_vena_MultiSiteS1_MultiSiteB2_R_5_632005311297486850">'MYP-Multisite'!#REF!</definedName>
    <definedName name="_vena_MultiSiteS1_MultiSiteB2_R_5_632005311297486852">'MYP-Multisite'!#REF!</definedName>
    <definedName name="_vena_MultiSiteS1_MultiSiteB2_R_5_632005311318458370">'MYP-Multisite'!#REF!</definedName>
    <definedName name="_vena_MultiSiteS1_MultiSiteB2_R_5_632005311318458372">'MYP-Multisite'!#REF!</definedName>
    <definedName name="_vena_MultiSiteS1_MultiSiteB2_R_5_632005311318458374">'MYP-Multisite'!#REF!</definedName>
    <definedName name="_vena_MultiSiteS1_MultiSiteB2_R_5_632005311318458376">'MYP-Multisite'!#REF!</definedName>
    <definedName name="_vena_MultiSiteS1_MultiSiteB2_R_5_632005311322652677">'MYP-Multisite'!#REF!</definedName>
    <definedName name="_vena_MultiSiteS1_MultiSiteB2_R_5_632005311322652679">'MYP-Multisite'!#REF!</definedName>
    <definedName name="_vena_MultiSiteS1_MultiSiteB2_R_5_632005311335235592">'MYP-Multisite'!#REF!</definedName>
    <definedName name="_vena_MultiSiteS1_MultiSiteB2_R_5_632005311339429888">'MYP-Multisite'!#REF!</definedName>
    <definedName name="_vena_MultiSiteS1_MultiSiteB2_R_5_632005311339429890">'MYP-Multisite'!#REF!</definedName>
    <definedName name="_vena_MultiSiteS1_MultiSiteB2_R_5_632005311339429892">'MYP-Multisite'!#REF!</definedName>
    <definedName name="_vena_MultiSiteS1_MultiSiteB2_R_5_632005311339429894">'MYP-Multisite'!#REF!</definedName>
    <definedName name="_vena_MultiSiteS1_MultiSiteB2_R_5_632005311343624200">'MYP-Multisite'!#REF!</definedName>
    <definedName name="_vena_MultiSiteS1_MultiSiteB2_R_5_632005311347818496">'MYP-Multisite'!#REF!</definedName>
    <definedName name="_vena_MultiSiteS1_MultiSiteB2_R_5_632005311347818498">'MYP-Multisite'!#REF!</definedName>
    <definedName name="_vena_MultiSiteS1_MultiSiteB2_R_5_632005311347818500">'MYP-Multisite'!#REF!</definedName>
    <definedName name="_vena_MultiSiteS1_MultiSiteB2_R_5_632005311352012802">'MYP-Multisite'!#REF!</definedName>
    <definedName name="_vena_MultiSiteS1_MultiSiteB2_R_5_632005311352012804">'MYP-Multisite'!#REF!</definedName>
    <definedName name="_vena_MultiSiteS1_MultiSiteB2_R_5_632005311377178626">'MYP-Multisite'!#REF!</definedName>
    <definedName name="_vena_MultiSiteS1_MultiSiteB2_R_5_632005311377178628">'MYP-Multisite'!#REF!</definedName>
    <definedName name="_vena_MultiSiteS1_MultiSiteB2_R_5_632005311377178630">'MYP-Multisite'!#REF!</definedName>
    <definedName name="_vena_MultiSiteS1_MultiSiteB2_R_5_632005311377178632">'MYP-Multisite'!#REF!</definedName>
    <definedName name="_vena_MultiSiteS1_MultiSiteB2_R_5_632005311381372931">'MYP-Multisite'!#REF!</definedName>
    <definedName name="_vena_MultiSiteS1_MultiSiteB2_R_5_632005311381372933">'MYP-Multisite'!#REF!</definedName>
    <definedName name="_vena_MultiSiteS1_MultiSiteB2_R_5_632005311398150152">'MYP-Multisite'!#REF!</definedName>
    <definedName name="_vena_MultiSiteS1_MultiSiteB2_R_5_632005311402344448">'MYP-Multisite'!#REF!</definedName>
    <definedName name="_vena_MultiSiteS1_MultiSiteB2_R_5_632005311402344450">'MYP-Multisite'!#REF!</definedName>
    <definedName name="_vena_MultiSiteS1_MultiSiteB2_R_5_632005311402344452">'MYP-Multisite'!#REF!</definedName>
    <definedName name="_vena_MultiSiteS1_MultiSiteB2_R_5_632005311406538754">'MYP-Multisite'!#REF!</definedName>
    <definedName name="_vena_MultiSiteS1_MultiSiteB2_R_5_632005311406538756">'MYP-Multisite'!#REF!</definedName>
    <definedName name="_vena_MultiSiteS1_MultiSiteB2_R_5_632005311406538758">'MYP-Multisite'!#REF!</definedName>
    <definedName name="_vena_MultiSiteS1_MultiSiteB2_R_5_632005311423315976">'MYP-Multisite'!#REF!</definedName>
    <definedName name="_vena_MultiSiteS1_MultiSiteB2_R_5_632005311427510272">'MYP-Multisite'!#REF!</definedName>
    <definedName name="_vena_MultiSiteS1_MultiSiteB2_R_5_632005311427510274">'MYP-Multisite'!#REF!</definedName>
    <definedName name="_vena_MultiSiteS1_MultiSiteB2_R_5_632005311431704581">'MYP-Multisite'!#REF!</definedName>
    <definedName name="_vena_MultiSiteS1_MultiSiteB2_R_5_632005311431704583">'MYP-Multisite'!#REF!</definedName>
    <definedName name="_vena_MultiSiteS1_MultiSiteB2_R_5_632005311435898880">'MYP-Multisite'!#REF!</definedName>
    <definedName name="_vena_MultiSiteS1_MultiSiteB2_R_5_632005311435898882">'MYP-Multisite'!#REF!</definedName>
    <definedName name="_vena_MultiSiteS1_MultiSiteB2_R_5_632005311440093184">'MYP-Multisite'!#REF!</definedName>
    <definedName name="_vena_MultiSiteS1_MultiSiteB2_R_5_632005311452676096">'MYP-Multisite'!#REF!</definedName>
    <definedName name="_vena_MultiSiteS1_MultiSiteB2_R_5_632005311452676098">'MYP-Multisite'!#REF!</definedName>
    <definedName name="_vena_MultiSiteS1_MultiSiteB2_R_5_632005311452676100">'MYP-Multisite'!#REF!</definedName>
    <definedName name="_vena_MultiSiteS1_MultiSiteB2_R_5_632005311452676102">'MYP-Multisite'!#REF!</definedName>
    <definedName name="_vena_MultiSiteS1_MultiSiteB2_R_5_632005311456870402">'MYP-Multisite'!#REF!</definedName>
    <definedName name="_vena_MultiSiteS1_MultiSiteB2_R_5_632005311473647616">'MYP-Multisite'!#REF!</definedName>
    <definedName name="_vena_MultiSiteS1_MultiSiteB2_R_5_632005311477841923">'MYP-Multisite'!#REF!</definedName>
    <definedName name="_vena_MultiSiteS1_MultiSiteB2_R_5_632005311477841925">'MYP-Multisite'!#REF!</definedName>
    <definedName name="_vena_MultiSiteS1_MultiSiteB2_R_5_632005311477841927">'MYP-Multisite'!#REF!</definedName>
    <definedName name="_vena_MultiSiteS1_MultiSiteB2_R_5_632005311482036224">'MYP-Multisite'!#REF!</definedName>
    <definedName name="_vena_MultiSiteS1_MultiSiteB2_R_5_632005311482036226">'MYP-Multisite'!#REF!</definedName>
    <definedName name="_vena_MultiSiteS1_MultiSiteB2_R_5_632005311486230528">'MYP-Multisite'!#REF!</definedName>
    <definedName name="_vena_MultiSiteS1_MultiSiteB2_R_5_632005311486230530">'MYP-Multisite'!#REF!</definedName>
    <definedName name="_vena_MultiSiteS1_MultiSiteB2_R_5_632005311503007752">'MYP-Multisite'!#REF!</definedName>
    <definedName name="_vena_MultiSiteS1_MultiSiteB2_R_5_632005311507202050">'MYP-Multisite'!#REF!</definedName>
    <definedName name="_vena_MultiSiteS1_MultiSiteB2_R_5_632005311507202054">'MYP-Multisite'!#REF!</definedName>
    <definedName name="_vena_MultiSiteS1_MultiSiteB2_R_5_632005311507202056">'MYP-Multisite'!#REF!</definedName>
    <definedName name="_vena_MultiSiteS1_MultiSiteB2_R_5_632005311511396352">'MYP-Multisite'!#REF!</definedName>
    <definedName name="_vena_MultiSiteS1_MultiSiteB2_R_5_632005311511396358">'MYP-Multisite'!#REF!</definedName>
    <definedName name="_vena_MultiSiteS1_MultiSiteB2_R_5_632005311515590656">'MYP-Multisite'!#REF!</definedName>
    <definedName name="_vena_MultiSiteS1_MultiSiteB2_R_5_632005311515590658">'MYP-Multisite'!#REF!</definedName>
    <definedName name="_vena_MultiSiteS1_MultiSiteB2_R_5_632005311523979268">'MYP-Multisite'!#REF!</definedName>
    <definedName name="_vena_MultiSiteS1_MultiSiteB2_R_5_632005311532367880">'MYP-Multisite'!#REF!</definedName>
    <definedName name="_vena_MultiSiteS1_MultiSiteB2_R_5_632005311536562178">'MYP-Multisite'!#REF!</definedName>
    <definedName name="_vena_MultiSiteS1_MultiSiteB2_R_5_632005311536562180">'MYP-Multisite'!#REF!</definedName>
    <definedName name="_vena_MultiSiteS1_MultiSiteB2_R_5_632005311540756486">'MYP-Multisite'!#REF!</definedName>
    <definedName name="_vena_MultiSiteS1_MultiSiteB2_R_5_632005311540756488">'MYP-Multisite'!#REF!</definedName>
    <definedName name="_vena_MultiSiteS1_MultiSiteB2_R_5_632005311544950784">'MYP-Multisite'!#REF!</definedName>
    <definedName name="_vena_MultiSiteS1_MultiSiteB2_R_5_632005311549145088">'MYP-Multisite'!#REF!</definedName>
    <definedName name="_vena_MultiSiteS1_MultiSiteB2_R_5_632005311549145090">'MYP-Multisite'!#REF!</definedName>
    <definedName name="_vena_MultiSiteS1_MultiSiteB2_R_5_632005311549145096">'MYP-Multisite'!#REF!</definedName>
    <definedName name="_vena_MultiSiteS1_MultiSiteB2_R_5_632005311565922304">'MYP-Multisite'!#REF!</definedName>
    <definedName name="_vena_MultiSiteS1_MultiSiteB2_R_5_632005311570116610">'MYP-Multisite'!#REF!</definedName>
    <definedName name="_vena_MultiSiteS1_MultiSiteB2_R_5_632005311570116612">'MYP-Multisite'!#REF!</definedName>
    <definedName name="_vena_MultiSiteS1_MultiSiteB2_R_5_632005311570116614">'MYP-Multisite'!#REF!</definedName>
    <definedName name="_vena_MultiSiteS1_MultiSiteB2_R_5_632005311574310912">'MYP-Multisite'!#REF!</definedName>
    <definedName name="_vena_MultiSiteS1_MultiSiteB2_R_5_632005311574310916">'MYP-Multisite'!#REF!</definedName>
    <definedName name="_vena_MultiSiteS1_MultiSiteB2_R_5_632005311574310918">'MYP-Multisite'!#REF!</definedName>
    <definedName name="_vena_MultiSiteS1_MultiSiteB2_R_5_632005311599476737">'MYP-Multisite'!#REF!</definedName>
    <definedName name="_vena_MultiSiteS1_MultiSiteB2_R_5_632005311603671046">'MYP-Multisite'!#REF!</definedName>
    <definedName name="_vena_MultiSiteS1_MultiSiteB2_R_5_632005311603671049">'MYP-Multisite'!#REF!</definedName>
    <definedName name="_vena_MultiSiteS1_MultiSiteB2_R_5_632005311607865344">'MYP-Multisite'!#REF!</definedName>
    <definedName name="_vena_MultiSiteS1_MultiSiteB2_R_5_632005311607865346">'MYP-Multisite'!#REF!</definedName>
    <definedName name="_vena_MultiSiteS1_MultiSiteB2_R_5_632005311612059648">'MYP-Multisite'!#REF!</definedName>
    <definedName name="_vena_MultiSiteS1_MultiSiteB2_R_5_632005311612059650">'MYP-Multisite'!#REF!</definedName>
    <definedName name="_vena_MultiSiteS1_MultiSiteB2_R_5_632005311628836870">'MYP-Multisite'!#REF!</definedName>
    <definedName name="_vena_MultiSiteS1_MultiSiteB2_R_5_632005311641419782">'MYP-Multisite'!#REF!</definedName>
    <definedName name="_vena_MultiSiteS1_MultiSiteB2_R_5_632005311645614080">'MYP-Multisite'!#REF!</definedName>
    <definedName name="_vena_MultiSiteS1_MultiSiteB2_R_5_632005311645614082">'MYP-Multisite'!#REF!</definedName>
    <definedName name="_vena_MultiSiteS1_MultiSiteB2_R_5_632005311649808390">'MYP-Multisite'!#REF!</definedName>
    <definedName name="_vena_MultiSiteS1_MultiSiteB2_R_5_632005311649808392">'MYP-Multisite'!#REF!</definedName>
    <definedName name="_vena_MultiSiteS1_MultiSiteB2_R_5_632005311654002688">'MYP-Multisite'!#REF!</definedName>
    <definedName name="_vena_MultiSiteS1_MultiSiteB2_R_5_632005311654002690">'MYP-Multisite'!#REF!</definedName>
    <definedName name="_vena_MultiSiteS1_MultiSiteB2_R_5_632005311654002694">'MYP-Multisite'!#REF!</definedName>
    <definedName name="_vena_MultiSiteS1_MultiSiteB2_R_5_632005311654002696">'MYP-Multisite'!#REF!</definedName>
    <definedName name="_vena_MultiSiteS1_MultiSiteB2_R_5_632005311674974208">'MYP-Multisite'!#REF!</definedName>
    <definedName name="_vena_MultiSiteS1_MultiSiteB2_R_5_632005311674974217">'MYP-Multisite'!#REF!</definedName>
    <definedName name="_vena_MultiSiteS1_MultiSiteB2_R_5_632005311679168512">'MYP-Multisite'!#REF!</definedName>
    <definedName name="_vena_MultiSiteS1_MultiSiteB2_R_5_632005311679168514">'MYP-Multisite'!#REF!</definedName>
    <definedName name="_vena_MultiSiteS1_MultiSiteB2_R_5_632005311679168516">'MYP-Multisite'!#REF!</definedName>
    <definedName name="_vena_MultiSiteS1_MultiSiteB2_R_5_632005311683362816">'MYP-Multisite'!#REF!</definedName>
    <definedName name="_vena_MultiSiteS1_MultiSiteB2_R_5_632005311683362818">'MYP-Multisite'!#REF!</definedName>
    <definedName name="_vena_MultiSiteS1_MultiSiteB2_R_5_632005311691751424">'MYP-Multisite'!#REF!</definedName>
    <definedName name="_vena_MultiSiteS1_MultiSiteB2_R_5_632005311700140038">'MYP-Multisite'!#REF!</definedName>
    <definedName name="_vena_MultiSiteS1_MultiSiteB2_R_5_632005311704334340">'MYP-Multisite'!#REF!</definedName>
    <definedName name="_vena_MultiSiteS1_MultiSiteB2_R_5_632005311704334342">'MYP-Multisite'!#REF!</definedName>
    <definedName name="_vena_MultiSiteS1_MultiSiteB2_R_5_632005311704334344">'MYP-Multisite'!#REF!</definedName>
    <definedName name="_vena_MultiSiteS1_MultiSiteB2_R_5_632005311704334346">'MYP-Multisite'!#REF!</definedName>
    <definedName name="_vena_MultiSiteS1_MultiSiteB2_R_5_632005311708528643">'MYP-Multisite'!#REF!</definedName>
    <definedName name="_vena_MultiSiteS1_MultiSiteB2_R_5_632005311725305856">'MYP-Multisite'!#REF!</definedName>
    <definedName name="_vena_MultiSiteS1_MultiSiteB2_R_5_632005311729500162">'MYP-Multisite'!#REF!</definedName>
    <definedName name="_vena_MultiSiteS1_MultiSiteB2_R_5_632005311729500164">'MYP-Multisite'!#REF!</definedName>
    <definedName name="_vena_MultiSiteS1_MultiSiteB2_R_5_632005311729500168">'MYP-Multisite'!#REF!</definedName>
    <definedName name="_vena_MultiSiteS1_MultiSiteB2_R_5_632005311733694472">'MYP-Multisite'!#REF!</definedName>
    <definedName name="_vena_MultiSiteS1_MultiSiteB2_R_5_632005311737888768">'MYP-Multisite'!#REF!</definedName>
    <definedName name="_vena_MultiSiteS1_MultiSiteB2_R_5_632005311737888770">'MYP-Multisite'!#REF!</definedName>
    <definedName name="_vena_MultiSiteS1_MultiSiteB2_R_5_632005311737888772">'MYP-Multisite'!#REF!</definedName>
    <definedName name="_vena_MultiSiteS1_MultiSiteB2_R_5_632005311758860291">'MYP-Multisite'!#REF!</definedName>
    <definedName name="_vena_MultiSiteS1_MultiSiteB2_R_5_632005311758860295">'MYP-Multisite'!#REF!</definedName>
    <definedName name="_vena_MultiSiteS1_MultiSiteB2_R_5_632005311758860297">'MYP-Multisite'!#REF!</definedName>
    <definedName name="_vena_MultiSiteS1_MultiSiteB2_R_5_632005311763054592">'MYP-Multisite'!#REF!</definedName>
    <definedName name="_vena_MultiSiteS1_MultiSiteB2_R_5_632005311763054594">'MYP-Multisite'!#REF!</definedName>
    <definedName name="_vena_MultiSiteS1_MultiSiteB2_R_5_632005311763054596">'MYP-Multisite'!#REF!</definedName>
    <definedName name="_vena_MultiSiteS1_MultiSiteB2_R_5_632005311763054598">'MYP-Multisite'!#REF!</definedName>
    <definedName name="_vena_MultiSiteS1_MultiSiteB2_R_5_632005311771443204">'MYP-Multisite'!#REF!</definedName>
    <definedName name="_vena_MultiSiteS1_MultiSiteB2_R_5_632005311784026112">'MYP-Multisite'!#REF!</definedName>
    <definedName name="_vena_MultiSiteS1_MultiSiteB2_R_5_632005311784026114">'MYP-Multisite'!#REF!</definedName>
    <definedName name="_vena_MultiSiteS1_MultiSiteB2_R_5_632005311784026116">'MYP-Multisite'!#REF!</definedName>
    <definedName name="_vena_MultiSiteS1_MultiSiteB2_R_5_632005311788220419">'MYP-Multisite'!#REF!</definedName>
    <definedName name="_vena_MultiSiteS1_MultiSiteB2_R_5_632005311788220421">'MYP-Multisite'!#REF!</definedName>
    <definedName name="_vena_MultiSiteS1_MultiSiteB2_R_5_632005311788220425">'MYP-Multisite'!#REF!</definedName>
    <definedName name="_vena_MultiSiteS1_MultiSiteB2_R_5_632005311792414722">'MYP-Multisite'!#REF!</definedName>
    <definedName name="_vena_MultiSiteS1_MultiSiteB2_R_5_632005311792414724">'MYP-Multisite'!#REF!</definedName>
    <definedName name="_vena_MultiSiteS1_MultiSiteB2_R_5_632005311792414726">'MYP-Multisite'!#REF!</definedName>
    <definedName name="_vena_MultiSiteS1_MultiSiteB2_R_5_632005311809191946">'MYP-Multisite'!#REF!</definedName>
    <definedName name="_vena_MultiSiteS1_MultiSiteB2_R_5_632005311817580544">'MYP-Multisite'!#REF!</definedName>
    <definedName name="_vena_MultiSiteS1_MultiSiteB2_R_5_632005311817580546">'MYP-Multisite'!#REF!</definedName>
    <definedName name="_vena_MultiSiteS1_MultiSiteB2_R_5_632005311817580548">'MYP-Multisite'!#REF!</definedName>
    <definedName name="_vena_MultiSiteS1_MultiSiteB2_R_5_632005311817580550">'MYP-Multisite'!#REF!</definedName>
    <definedName name="_vena_MultiSiteS1_MultiSiteB2_R_5_632005311817580552">'MYP-Multisite'!#REF!</definedName>
    <definedName name="_vena_MultiSiteS1_MultiSiteB2_R_5_632005311821774848">'MYP-Multisite'!#REF!</definedName>
    <definedName name="_vena_MultiSiteS1_MultiSiteB2_R_5_632005311838552072">'MYP-Multisite'!#REF!</definedName>
    <definedName name="_vena_MultiSiteS1_MultiSiteB2_R_5_632005311842746368">'MYP-Multisite'!#REF!</definedName>
    <definedName name="_vena_MultiSiteS1_MultiSiteB2_R_5_632005311842746370">'MYP-Multisite'!#REF!</definedName>
    <definedName name="_vena_MultiSiteS1_MultiSiteB2_R_5_632005311842746372">'MYP-Multisite'!#REF!</definedName>
    <definedName name="_vena_MultiSiteS1_MultiSiteB2_R_5_632005311846940672">'MYP-Multisite'!#REF!</definedName>
    <definedName name="_vena_MultiSiteS1_MultiSiteB2_R_5_632005311846940674">'MYP-Multisite'!#REF!</definedName>
    <definedName name="_vena_MultiSiteS1_MultiSiteB2_R_5_632005311859523594">'MYP-Multisite'!#REF!</definedName>
    <definedName name="_vena_MultiSiteS1_MultiSiteB2_R_5_632005311863717888">'MYP-Multisite'!#REF!</definedName>
    <definedName name="_vena_MultiSiteS1_MultiSiteB2_R_5_632005311867912192">'MYP-Multisite'!#REF!</definedName>
    <definedName name="_vena_MultiSiteS1_MultiSiteB2_R_5_632005311867912194">'MYP-Multisite'!#REF!</definedName>
    <definedName name="_vena_MultiSiteS1_MultiSiteB2_R_5_632005311867912196">'MYP-Multisite'!#REF!</definedName>
    <definedName name="_vena_MultiSiteS1_MultiSiteB2_R_5_632005311867912198">'MYP-Multisite'!#REF!</definedName>
    <definedName name="_vena_MultiSiteS1_MultiSiteB2_R_5_632005311872106499">'MYP-Multisite'!#REF!</definedName>
    <definedName name="_vena_MultiSiteS1_MultiSiteB2_R_5_632005311888883714">'MYP-Multisite'!#REF!</definedName>
    <definedName name="_vena_MultiSiteS1_MultiSiteB2_R_5_632005311888883718">'MYP-Multisite'!#REF!</definedName>
    <definedName name="_vena_MultiSiteS1_MultiSiteB2_R_5_632005311893078018">'MYP-Multisite'!#REF!</definedName>
    <definedName name="_vena_MultiSiteS1_MultiSiteB2_R_5_632005311893078020">'MYP-Multisite'!#REF!</definedName>
    <definedName name="_vena_MultiSiteS1_MultiSiteB2_R_5_632005311893078022">'MYP-Multisite'!#REF!</definedName>
    <definedName name="_vena_MultiSiteS1_MultiSiteB2_R_5_632005311897272322">'MYP-Multisite'!#REF!</definedName>
    <definedName name="_vena_MultiSiteS1_MultiSiteB2_R_5_632005311897272324">'MYP-Multisite'!#REF!</definedName>
    <definedName name="_vena_MultiSiteS1_MultiSiteB2_R_5_632005311914049538">'MYP-Multisite'!#REF!</definedName>
    <definedName name="_vena_MultiSiteS1_MultiSiteB2_R_5_632005311918243845">'MYP-Multisite'!#REF!</definedName>
    <definedName name="_vena_MultiSiteS1_MultiSiteB2_R_5_632005311918243847">'MYP-Multisite'!#REF!</definedName>
    <definedName name="_vena_MultiSiteS1_MultiSiteB2_R_5_632005311918243849">'MYP-Multisite'!#REF!</definedName>
    <definedName name="_vena_MultiSiteS1_MultiSiteB2_R_5_632005311922438144">'MYP-Multisite'!#REF!</definedName>
    <definedName name="_vena_MultiSiteS1_MultiSiteB2_R_5_632005311922438150">'MYP-Multisite'!#REF!</definedName>
    <definedName name="_vena_MultiSiteS1_MultiSiteB2_R_5_632005311939215368">'MYP-Multisite'!#REF!</definedName>
    <definedName name="_vena_MultiSiteS1_MultiSiteB2_R_5_632005311943409668">'MYP-Multisite'!#REF!</definedName>
    <definedName name="_vena_MultiSiteS1_MultiSiteB2_R_5_632005311943409670">'MYP-Multisite'!#REF!</definedName>
    <definedName name="_vena_MultiSiteS1_MultiSiteB2_R_5_632005311943409672">'MYP-Multisite'!#REF!</definedName>
    <definedName name="_vena_MultiSiteS1_MultiSiteB2_R_5_632005311943409674">'MYP-Multisite'!#REF!</definedName>
    <definedName name="_vena_MultiSiteS1_MultiSiteB2_R_5_632005311947603973">'MYP-Multisite'!#REF!</definedName>
    <definedName name="_vena_MultiSiteS1_MultiSiteB2_R_5_632005311947603975">'MYP-Multisite'!#REF!</definedName>
    <definedName name="_vena_MultiSiteS1_MultiSiteB2_R_5_632005311960186888">'MYP-Multisite'!#REF!</definedName>
    <definedName name="_vena_MultiSiteS1_MultiSiteB2_R_5_632005311964381184">'MYP-Multisite'!#REF!</definedName>
    <definedName name="_vena_MultiSiteS1_MultiSiteB2_R_5_632005311964381192">'MYP-Multisite'!#REF!</definedName>
    <definedName name="_vena_MultiSiteS1_MultiSiteB2_R_5_632005311968575488">'MYP-Multisite'!#REF!</definedName>
    <definedName name="_vena_MultiSiteS1_MultiSiteB2_R_5_632005311972769793">'MYP-Multisite'!#REF!</definedName>
    <definedName name="_vena_MultiSiteS1_MultiSiteB2_R_5_632005311972769795">'MYP-Multisite'!#REF!</definedName>
    <definedName name="_vena_MultiSiteS1_MultiSiteB2_R_5_632005311972769797">'MYP-Multisite'!#REF!</definedName>
    <definedName name="_vena_MultiSiteS1_MultiSiteB2_R_5_632005311972769805">'MYP-Multisite'!#REF!</definedName>
    <definedName name="_vena_MultiSiteS1_MultiSiteB2_R_5_632005311976964096">'MYP-Multisite'!#REF!</definedName>
    <definedName name="_vena_MultiSiteS1_MultiSiteB2_R_5_632005311976964121">'MYP-Multisite'!#REF!</definedName>
    <definedName name="_vena_MultiSiteS1_MultiSiteB2_R_5_632005311997935642">'MYP-Multisite'!#REF!</definedName>
    <definedName name="_vena_MultiSiteS1_MultiSiteB2_R_5_632005312002129944">'MYP-Multisite'!#REF!</definedName>
    <definedName name="_vena_MultiSiteS1_MultiSiteB2_R_5_632005312002129952">'MYP-Multisite'!#REF!</definedName>
    <definedName name="_vena_MultiSiteS1_MultiSiteB2_R_5_632005312002129961">'MYP-Multisite'!#REF!</definedName>
    <definedName name="_vena_MultiSiteS1_MultiSiteB2_R_5_632005312006324232">'MYP-Multisite'!#REF!</definedName>
    <definedName name="_vena_MultiSiteS1_MultiSiteB2_R_5_632005312006324257">'MYP-Multisite'!#REF!</definedName>
    <definedName name="_vena_MultiSiteS1_MultiSiteB2_R_5_632005312027295755">'MYP-Multisite'!#REF!</definedName>
    <definedName name="_vena_MultiSiteS1_MultiSiteB2_R_5_632005312031490051">'MYP-Multisite'!#REF!</definedName>
    <definedName name="_vena_MultiSiteS1_MultiSiteB2_R_5_632005312031490058">'MYP-Multisite'!#REF!</definedName>
    <definedName name="_vena_MultiSiteS1_MultiSiteB2_R_5_632005312031490068">'MYP-Multisite'!#REF!</definedName>
    <definedName name="_vena_MultiSiteS1_MultiSiteB2_R_5_632005312031490077">'MYP-Multisite'!#REF!</definedName>
    <definedName name="_vena_MultiSiteS1_MultiSiteB2_R_5_632005312035684364">'MYP-Multisite'!#REF!</definedName>
    <definedName name="_vena_MultiSiteS1_MultiSiteB2_R_5_632005312048267270">'MYP-Multisite'!#REF!</definedName>
    <definedName name="_vena_MultiSiteS1_MultiSiteB2_R_5_632005312048267272">'MYP-Multisite'!#REF!</definedName>
    <definedName name="_vena_MultiSiteS1_MultiSiteB2_R_5_632005312048267274">'MYP-Multisite'!#REF!</definedName>
    <definedName name="_vena_MultiSiteS1_MultiSiteB2_R_5_632005312052461569">'MYP-Multisite'!#REF!</definedName>
    <definedName name="_vena_MultiSiteS1_MultiSiteB2_R_5_632005312052461577">'MYP-Multisite'!#REF!</definedName>
    <definedName name="_vena_MultiSiteS1_MultiSiteB2_R_5_632005312056655872">'MYP-Multisite'!#REF!</definedName>
    <definedName name="_vena_MultiSiteS1_MultiSiteB2_R_5_632005312056655874">'MYP-Multisite'!#REF!</definedName>
    <definedName name="_vena_MultiSiteS1_MultiSiteB2_R_5_632005312056655876">'MYP-Multisite'!#REF!</definedName>
    <definedName name="_vena_MultiSiteS1_MultiSiteB2_R_5_632005312060850179">'MYP-Multisite'!#REF!</definedName>
    <definedName name="_vena_MultiSiteS1_MultiSiteB2_R_5_632005312077627400">'MYP-Multisite'!#REF!</definedName>
    <definedName name="_vena_MultiSiteS1_MultiSiteB2_R_5_632005312077627402">'MYP-Multisite'!#REF!</definedName>
    <definedName name="_vena_MultiSiteS1_MultiSiteB2_R_5_632005312081821697">'MYP-Multisite'!#REF!</definedName>
    <definedName name="_vena_MultiSiteS1_MultiSiteB2_R_5_632005312081821699">'MYP-Multisite'!#REF!</definedName>
    <definedName name="_vena_MultiSiteS1_MultiSiteB2_R_5_632005312086016000">'MYP-Multisite'!#REF!</definedName>
    <definedName name="_vena_MultiSiteS1_MultiSiteB2_R_5_632005312086016002">'MYP-Multisite'!#REF!</definedName>
    <definedName name="_vena_MultiSiteS1_MultiSiteB2_R_5_632005312098598914">'MYP-Multisite'!#REF!</definedName>
    <definedName name="_vena_MultiSiteS1_MultiSiteB2_R_5_632005312098598918">'MYP-Multisite'!#REF!</definedName>
    <definedName name="_vena_MultiSiteS1_MultiSiteB2_R_5_632005312102793222">'MYP-Multisite'!#REF!</definedName>
    <definedName name="_vena_MultiSiteS1_MultiSiteB2_R_5_632005312102793224">'MYP-Multisite'!#REF!</definedName>
    <definedName name="_vena_MultiSiteS1_MultiSiteB2_R_5_632005312106987520">'MYP-Multisite'!#REF!</definedName>
    <definedName name="_vena_MultiSiteS1_MultiSiteB2_R_5_632005312106987522">'MYP-Multisite'!#REF!</definedName>
    <definedName name="_vena_MultiSiteS1_MultiSiteB2_R_5_632005312111181824">'MYP-Multisite'!#REF!</definedName>
    <definedName name="_vena_MultiSiteS1_MultiSiteB2_R_5_632005312111181826">'MYP-Multisite'!#REF!</definedName>
    <definedName name="_vena_MultiSiteS1_MultiSiteB2_R_5_632005312111181828">'MYP-Multisite'!#REF!</definedName>
    <definedName name="_vena_MultiSiteS1_MultiSiteB2_R_5_632005312127959044">'MYP-Multisite'!#REF!</definedName>
    <definedName name="_vena_MultiSiteS1_MultiSiteB2_R_5_632005312127959056">'MYP-Multisite'!#REF!</definedName>
    <definedName name="_vena_MultiSiteS1_MultiSiteB2_R_5_632005312127959058">'MYP-Multisite'!#REF!</definedName>
    <definedName name="_vena_MultiSiteS1_MultiSiteB2_R_5_632005312132153347">'MYP-Multisite'!#REF!</definedName>
    <definedName name="_vena_MultiSiteS1_MultiSiteB2_R_5_632005312132153349">'MYP-Multisite'!#REF!</definedName>
    <definedName name="_vena_MultiSiteS1_MultiSiteB2_R_5_632005312148930564">'MYP-Multisite'!#REF!</definedName>
    <definedName name="_vena_MultiSiteS1_MultiSiteB2_R_5_632005312148930568">'MYP-Multisite'!#REF!</definedName>
    <definedName name="_vena_MultiSiteS1_MultiSiteB2_R_5_632005312153124870">'MYP-Multisite'!#REF!</definedName>
    <definedName name="_vena_MultiSiteS1_MultiSiteB2_R_5_632005312153124872">'MYP-Multisite'!#REF!</definedName>
    <definedName name="_vena_MultiSiteS1_MultiSiteB2_R_5_632005312157319168">'MYP-Multisite'!#REF!</definedName>
    <definedName name="_vena_MultiSiteS1_MultiSiteB2_R_5_632005312157319170">'MYP-Multisite'!#REF!</definedName>
    <definedName name="_vena_MultiSiteS1_MultiSiteB2_R_5_632005312157319176">'MYP-Multisite'!#REF!</definedName>
    <definedName name="_vena_MultiSiteS1_MultiSiteB2_R_5_632005312161513472">'MYP-Multisite'!#REF!</definedName>
    <definedName name="_vena_MultiSiteS1_MultiSiteB2_R_5_632005312161513474">'MYP-Multisite'!#REF!</definedName>
    <definedName name="_vena_MultiSiteS1_MultiSiteB2_R_5_632005312161513476">'MYP-Multisite'!#REF!</definedName>
    <definedName name="_vena_MultiSiteS1_MultiSiteB2_R_5_632005312178290696">'MYP-Multisite'!#REF!</definedName>
    <definedName name="_vena_MultiSiteS1_MultiSiteB2_R_5_632005312182484998">'MYP-Multisite'!#REF!</definedName>
    <definedName name="_vena_MultiSiteS1_MultiSiteB2_R_5_632005312182485000">'MYP-Multisite'!#REF!</definedName>
    <definedName name="_vena_MultiSiteS1_MultiSiteB2_R_5_632005312186679296">'MYP-Multisite'!#REF!</definedName>
    <definedName name="_vena_MultiSiteS1_MultiSiteB2_R_5_632005312186679302">'MYP-Multisite'!#REF!</definedName>
    <definedName name="_vena_MultiSiteS1_MultiSiteB2_R_5_632005312186679304">'MYP-Multisite'!#REF!</definedName>
    <definedName name="_vena_MultiSiteS1_MultiSiteB2_R_5_632005312199262218">'MYP-Multisite'!#REF!</definedName>
    <definedName name="_vena_MultiSiteS1_MultiSiteB2_R_5_632005312211845122">'MYP-Multisite'!#REF!</definedName>
    <definedName name="_vena_MultiSiteS1_MultiSiteB2_R_5_632005312211845124">'MYP-Multisite'!#REF!</definedName>
    <definedName name="_vena_MultiSiteS1_MultiSiteB2_R_5_632005312211845127">'MYP-Multisite'!#REF!</definedName>
    <definedName name="_vena_MultiSiteS1_MultiSiteB2_R_5_632005312216039426">'MYP-Multisite'!#REF!</definedName>
    <definedName name="_vena_MultiSiteS1_MultiSiteB2_R_5_632005312216039428">'MYP-Multisite'!#REF!</definedName>
    <definedName name="_vena_MultiSiteS1_MultiSiteB2_R_5_632005312228622346">'MYP-Multisite'!#REF!</definedName>
    <definedName name="_vena_MultiSiteS1_MultiSiteB2_R_5_632005312232816640">'MYP-Multisite'!#REF!</definedName>
    <definedName name="_vena_MultiSiteS1_MultiSiteB2_R_5_632005312232816642">'MYP-Multisite'!#REF!</definedName>
    <definedName name="_vena_MultiSiteS1_MultiSiteB2_R_5_632005312237010952">'MYP-Multisite'!#REF!</definedName>
    <definedName name="_vena_MultiSiteS1_MultiSiteB2_R_5_632005312241205248">'MYP-Multisite'!#REF!</definedName>
    <definedName name="_vena_MultiSiteS1_MultiSiteB2_R_5_632005312241205254">'MYP-Multisite'!#REF!</definedName>
    <definedName name="_vena_MultiSiteS1_MultiSiteB2_R_5_632005312262176775">'MYP-Multisite'!#REF!</definedName>
    <definedName name="_vena_MultiSiteS1_MultiSiteB2_R_5_632005312266371080">'MYP-Multisite'!#REF!</definedName>
    <definedName name="_vena_MultiSiteS1_MultiSiteB2_R_5_632005312270565376">'MYP-Multisite'!#REF!</definedName>
    <definedName name="_vena_MultiSiteS1_MultiSiteB2_R_5_632005312270565382">'MYP-Multisite'!#REF!</definedName>
    <definedName name="_vena_MultiSiteS1_MultiSiteB2_R_5_632005312270565384">'MYP-Multisite'!#REF!</definedName>
    <definedName name="_vena_MultiSiteS1_MultiSiteB2_R_5_632005312291536902">'MYP-Multisite'!#REF!</definedName>
    <definedName name="_vena_MultiSiteS1_MultiSiteB2_R_5_632005312295731208">'MYP-Multisite'!#REF!</definedName>
    <definedName name="_vena_MultiSiteS1_MultiSiteB2_R_5_632005312295731210">'MYP-Multisite'!#REF!</definedName>
    <definedName name="_vena_MultiSiteS1_MultiSiteB2_R_5_632005312299925505">'MYP-Multisite'!#REF!</definedName>
    <definedName name="_vena_MultiSiteS1_MultiSiteB2_R_5_632005312299925511">'MYP-Multisite'!#REF!</definedName>
    <definedName name="_vena_MultiSiteS1_MultiSiteB2_R_5_632005312304119808">'MYP-Multisite'!#REF!</definedName>
    <definedName name="_vena_MultiSiteS1_MultiSiteB2_R_5_632005312304119810">'MYP-Multisite'!#REF!</definedName>
    <definedName name="_vena_MultiSiteS1_MultiSiteB2_R_5_632005312304119814">'MYP-Multisite'!#REF!</definedName>
    <definedName name="_vena_MultiSiteS1_MultiSiteB2_R_5_632005312308314114">'MYP-Multisite'!#REF!</definedName>
    <definedName name="_vena_MultiSiteS1_MultiSiteB2_R_5_632005312325091332">'MYP-Multisite'!#REF!</definedName>
    <definedName name="_vena_MultiSiteS1_MultiSiteB2_R_5_632005312325091334">'MYP-Multisite'!#REF!</definedName>
    <definedName name="_vena_MultiSiteS1_MultiSiteB2_R_5_632005312325091336">'MYP-Multisite'!#REF!</definedName>
    <definedName name="_vena_MultiSiteS1_MultiSiteB2_R_5_632005312329285634">'MYP-Multisite'!#REF!</definedName>
    <definedName name="_vena_MultiSiteS1_MultiSiteB2_R_5_632005312329285636">'MYP-Multisite'!#REF!</definedName>
    <definedName name="_vena_MultiSiteS1_MultiSiteB2_R_5_632005312350257152">'MYP-Multisite'!#REF!</definedName>
    <definedName name="_vena_MultiSiteS1_MultiSiteB2_R_5_632005312350257154">'MYP-Multisite'!#REF!</definedName>
    <definedName name="_vena_MultiSiteS1_MultiSiteB2_R_5_632005312354451456">'MYP-Multisite'!#REF!</definedName>
    <definedName name="_vena_MultiSiteS1_MultiSiteB2_R_5_632005312358645762">'MYP-Multisite'!#REF!</definedName>
    <definedName name="_vena_MultiSiteS1_MultiSiteB2_R_5_632005312358645764">'MYP-Multisite'!#REF!</definedName>
    <definedName name="_vena_MultiSiteS1_MultiSiteB2_R_5_632005312358645768">'MYP-Multisite'!#REF!</definedName>
    <definedName name="_vena_MultiSiteS1_MultiSiteB2_R_5_632005312362840065">'MYP-Multisite'!#REF!</definedName>
    <definedName name="_vena_MultiSiteS1_MultiSiteB2_R_5_632005312362840067">'MYP-Multisite'!#REF!</definedName>
    <definedName name="_vena_MultiSiteS1_MultiSiteB2_R_5_632005312379617286">'MYP-Multisite'!#REF!</definedName>
    <definedName name="_vena_MultiSiteS1_MultiSiteB2_R_5_632005312388005890">'MYP-Multisite'!#REF!</definedName>
    <definedName name="_vena_MultiSiteS1_MultiSiteB2_R_5_632005312388005892">'MYP-Multisite'!#REF!</definedName>
    <definedName name="_vena_MultiSiteS1_MultiSiteB2_R_5_632005312388005894">'MYP-Multisite'!#REF!</definedName>
    <definedName name="_vena_MultiSiteS1_MultiSiteB2_R_5_632005312392200194">'MYP-Multisite'!#REF!</definedName>
    <definedName name="_vena_MultiSiteS1_MultiSiteB2_R_5_632005312392200196">'MYP-Multisite'!#REF!</definedName>
    <definedName name="_vena_MultiSiteS1_MultiSiteB2_R_5_632005312417366022">'MYP-Multisite'!#REF!</definedName>
    <definedName name="_vena_MultiSiteS1_MultiSiteB2_R_5_632005312417366024">'MYP-Multisite'!#REF!</definedName>
    <definedName name="_vena_MultiSiteS1_MultiSiteB2_R_5_632005312417366026">'MYP-Multisite'!#REF!</definedName>
    <definedName name="_vena_MultiSiteS1_MultiSiteB2_R_5_632005312421560325">'MYP-Multisite'!#REF!</definedName>
    <definedName name="_vena_MultiSiteS1_MultiSiteB2_R_5_632005312421560327">'MYP-Multisite'!#REF!</definedName>
    <definedName name="_vena_MultiSiteS1_MultiSiteB2_R_5_632005312429948928">'MYP-Multisite'!#REF!</definedName>
    <definedName name="_vena_MultiSiteS1_MultiSiteB2_R_5_632005312438337544">'MYP-Multisite'!#REF!</definedName>
    <definedName name="_vena_MultiSiteS1_MultiSiteB2_R_5_632005312442531848">'MYP-Multisite'!#REF!</definedName>
    <definedName name="_vena_MultiSiteS1_MultiSiteB2_R_5_632005312446726145">'MYP-Multisite'!#REF!</definedName>
    <definedName name="_vena_MultiSiteS1_MultiSiteB2_R_5_632005312450920456">'MYP-Multisite'!#REF!</definedName>
    <definedName name="_vena_MultiSiteS1_MultiSiteB2_R_5_632005312455114752">'MYP-Multisite'!#REF!</definedName>
    <definedName name="_vena_MultiSiteS1_MultiSiteB2_R_5_632005312455114754">'MYP-Multisite'!#REF!</definedName>
    <definedName name="_vena_MultiSiteS1_MultiSiteB2_R_5_632005312455114760">'MYP-Multisite'!#REF!</definedName>
    <definedName name="_vena_MultiSiteS1_MultiSiteB2_R_5_632005312459309056">'MYP-Multisite'!#REF!</definedName>
    <definedName name="_vena_MultiSiteS1_MultiSiteB2_R_5_632005312471891978">'MYP-Multisite'!#REF!</definedName>
    <definedName name="_vena_MultiSiteS1_MultiSiteB2_R_5_632005312476086273">'MYP-Multisite'!#REF!</definedName>
    <definedName name="_vena_MultiSiteS1_MultiSiteB2_R_5_632005312476086275">'MYP-Multisite'!#REF!</definedName>
    <definedName name="_vena_MultiSiteS1_MultiSiteB2_R_5_632005312480280576">'MYP-Multisite'!#REF!</definedName>
    <definedName name="_vena_MultiSiteS1_MultiSiteB2_R_5_632005312480280578">'MYP-Multisite'!#REF!</definedName>
    <definedName name="_vena_MultiSiteS1_MultiSiteB2_R_5_632005312484474880">'MYP-Multisite'!#REF!</definedName>
    <definedName name="_vena_MultiSiteS1_MultiSiteB2_R_5_632005312492863495">'MYP-Multisite'!#REF!</definedName>
    <definedName name="_vena_MultiSiteS1_MultiSiteB2_R_5_632005312497057796">'MYP-Multisite'!#REF!</definedName>
    <definedName name="_vena_MultiSiteS1_MultiSiteB2_R_5_632005312497057798">'MYP-Multisite'!#REF!</definedName>
    <definedName name="_vena_MultiSiteS1_MultiSiteB2_R_5_632005312497057800">'MYP-Multisite'!#REF!</definedName>
    <definedName name="_vena_MultiSiteS1_MultiSiteB2_R_5_632005312501252100">'MYP-Multisite'!#REF!</definedName>
    <definedName name="_vena_MultiSiteS1_MultiSiteB2_R_5_632005312501252102">'MYP-Multisite'!#REF!</definedName>
    <definedName name="_vena_MultiSiteS1_MultiSiteB2_R_5_632005312501252104">'MYP-Multisite'!#REF!</definedName>
    <definedName name="_vena_MultiSiteS1_MultiSiteB2_R_5_632005312522223616">'MYP-Multisite'!#REF!</definedName>
    <definedName name="_vena_MultiSiteS1_MultiSiteB2_R_5_632005312522223618">'MYP-Multisite'!#REF!</definedName>
    <definedName name="_vena_MultiSiteS1_MultiSiteB2_R_5_632005312526417958">'MYP-Multisite'!#REF!</definedName>
    <definedName name="_vena_MultiSiteS1_MultiSiteB2_R_5_632005312530612224">'MYP-Multisite'!#REF!</definedName>
    <definedName name="_vena_MultiSiteS1_MultiSiteB2_R_5_632005312530612226">'MYP-Multisite'!#REF!</definedName>
    <definedName name="_vena_MultiSiteS1_MultiSiteB2_R_5_632005312530612232">'MYP-Multisite'!#REF!</definedName>
    <definedName name="_vena_MultiSiteS1_MultiSiteB2_R_5_632005312534806528">'MYP-Multisite'!#REF!</definedName>
    <definedName name="_vena_MultiSiteS1_MultiSiteB2_R_5_632005312547389446">'MYP-Multisite'!#REF!</definedName>
    <definedName name="_vena_MultiSiteS1_MultiSiteB2_R_5_632005312547389448">'MYP-Multisite'!#REF!</definedName>
    <definedName name="_vena_MultiSiteS1_MultiSiteB2_R_5_632005312551583744">'MYP-Multisite'!#REF!</definedName>
    <definedName name="_vena_MultiSiteS1_MultiSiteB2_R_5_632005312551583750">'MYP-Multisite'!#REF!</definedName>
    <definedName name="_vena_MultiSiteS1_MultiSiteB2_R_5_632005312555778048">'MYP-Multisite'!#REF!</definedName>
    <definedName name="_vena_MultiSiteS1_MultiSiteB2_R_5_632005312564166664">'MYP-Multisite'!#REF!</definedName>
    <definedName name="_vena_MultiSiteS1_MultiSiteB2_R_5_632005312568360964">'MYP-Multisite'!#REF!</definedName>
    <definedName name="_vena_MultiSiteS1_MultiSiteB2_R_5_632005312568360968">'MYP-Multisite'!#REF!</definedName>
    <definedName name="_vena_MultiSiteS1_MultiSiteB2_R_5_632005312572555270">'MYP-Multisite'!#REF!</definedName>
    <definedName name="_vena_MultiSiteS1_MultiSiteB2_R_5_632005312572555272">'MYP-Multisite'!#REF!</definedName>
    <definedName name="_vena_MultiSiteS1_MultiSiteB2_R_5_632005312576749568">'MYP-Multisite'!#REF!</definedName>
    <definedName name="_vena_MultiSiteS1_MultiSiteB2_R_5_632005312576749570">'MYP-Multisite'!#REF!</definedName>
    <definedName name="_vena_MultiSiteS1_MultiSiteB2_R_5_632005312576749576">'MYP-Multisite'!#REF!</definedName>
    <definedName name="_vena_MultiSiteS1_MultiSiteB2_R_5_632005312580943872">'MYP-Multisite'!#REF!</definedName>
    <definedName name="_vena_MultiSiteS1_MultiSiteB2_R_5_632005312585138180">'MYP-Multisite'!#REF!</definedName>
    <definedName name="_vena_MultiSiteS1_MultiSiteB2_R_5_632005312597721093">'MYP-Multisite'!#REF!</definedName>
    <definedName name="_vena_MultiSiteS1_MultiSiteB2_R_5_632005312597721095">'MYP-Multisite'!#REF!</definedName>
    <definedName name="_vena_MultiSiteS1_MultiSiteB2_R_5_632005312597721097">'MYP-Multisite'!#REF!</definedName>
    <definedName name="_vena_MultiSiteS1_MultiSiteB2_R_5_632005312601915392">'MYP-Multisite'!#REF!</definedName>
    <definedName name="_vena_MultiSiteS1_MultiSiteB2_R_5_632005312601915396">'MYP-Multisite'!#REF!</definedName>
    <definedName name="_vena_MultiSiteS1_MultiSiteB2_R_5_632005312601915398">'MYP-Multisite'!#REF!</definedName>
    <definedName name="_vena_MultiSiteS1_MultiSiteB2_R_5_632802684999303168">'MYP-Multisite'!#REF!</definedName>
    <definedName name="_vena_MultiSiteS1_MultiSiteB2_R_5_632802806714466304">'MYP-Multisite'!#REF!</definedName>
    <definedName name="_vena_MultiSiteS1_MultiSiteB2_R_5_640425049593872384">'MYP-Multisite'!#REF!</definedName>
    <definedName name="_vena_MultiSiteS1_MultiSiteB2_R_5_640425049946193920">'MYP-Multisite'!#REF!</definedName>
    <definedName name="_vena_MultiSiteS1_MultiSiteB2_R_5_640425050315292672">'MYP-Multisite'!#REF!</definedName>
    <definedName name="_vena_MultiSiteS1_MultiSiteB2_R_5_672280564707885073">'MYP-Multisite'!#REF!</definedName>
    <definedName name="_vena_MultiSiteS1_MultiSiteB2_R_5_820620957949886465">'MYP-Multisite'!#REF!</definedName>
    <definedName name="_vena_MultiSiteS1_MultiSiteB3_C_8_632005313629519872">'MYP-Multisite'!#REF!</definedName>
    <definedName name="_vena_MultiSiteS1_MultiSiteB3_C_8_632005313629519872_1">'MYP-Multisite'!#REF!</definedName>
    <definedName name="_vena_MultiSiteS1_MultiSiteB3_C_8_632005313629519872_2">'MYP-Multisite'!#REF!</definedName>
    <definedName name="_vena_MultiSiteS1_MultiSiteB3_C_8_632005313629519872_3">'MYP-Multisite'!#REF!</definedName>
    <definedName name="_vena_MultiSiteS1_MultiSiteB3_C_8_632005313629519872_4">'MYP-Multisite'!#REF!</definedName>
    <definedName name="_vena_MultiSiteS1_MultiSiteB3_C_8_632005313629519872_5">'MYP-Multisite'!#REF!</definedName>
    <definedName name="_vena_MultiSiteS1_MultiSiteB3_C_FV_56493ffece784c5db4cd0fd3b40a250d_1">'MYP-Multisite'!#REF!</definedName>
    <definedName name="_vena_MultiSiteS1_MultiSiteB3_C_FV_56493ffece784c5db4cd0fd3b40a250d_4">'MYP-Multisite'!#REF!</definedName>
    <definedName name="_vena_MultiSiteS1_MultiSiteB3_C_FV_56493ffece784c5db4cd0fd3b40a250d_5">'MYP-Multisite'!#REF!</definedName>
    <definedName name="_vena_MultiSiteS1_MultiSiteB3_C_FV_56493ffece784c5db4cd0fd3b40a250d_6">'MYP-Multisite'!#REF!</definedName>
    <definedName name="_vena_MultiSiteS1_MultiSiteB3_C_FV_56493ffece784c5db4cd0fd3b40a250d_7">'MYP-Multisite'!#REF!</definedName>
    <definedName name="_vena_MultiSiteS1_MultiSiteB3_C_FV_56493ffece784c5db4cd0fd3b40a250d_8">'MYP-Multisite'!#REF!</definedName>
    <definedName name="_vena_MultiSiteS1_MultiSiteB3_C_FV_e1c3a244dc3d4f149ecdf7d748811086">'MYP-Multisite'!#REF!</definedName>
    <definedName name="_vena_MultiSiteS1_MultiSiteB3_C_FV_e1c3a244dc3d4f149ecdf7d748811086_3">'MYP-Multisite'!#REF!</definedName>
    <definedName name="_vena_MultiSiteS1_MultiSiteB3_C_FV_e1c3a244dc3d4f149ecdf7d748811086_4">'MYP-Multisite'!#REF!</definedName>
    <definedName name="_vena_MultiSiteS1_MultiSiteB3_C_FV_e1c3a244dc3d4f149ecdf7d748811086_5">'MYP-Multisite'!#REF!</definedName>
    <definedName name="_vena_MultiSiteS1_MultiSiteB3_C_FV_e1c3a244dc3d4f149ecdf7d748811086_6">'MYP-Multisite'!#REF!</definedName>
    <definedName name="_vena_MultiSiteS1_MultiSiteB3_C_FV_e1c3a244dc3d4f149ecdf7d748811086_7">'MYP-Multisite'!#REF!</definedName>
    <definedName name="_vena_MultiSiteS1_MultiSiteB3_C_FV_e3545e3dcc52420a84dcdae3a23a4597">'MYP-Multisite'!#REF!</definedName>
    <definedName name="_vena_MultiSiteS1_MultiSiteB3_C_FV_e3545e3dcc52420a84dcdae3a23a4597_3">'MYP-Multisite'!#REF!</definedName>
    <definedName name="_vena_MultiSiteS1_MultiSiteB3_C_FV_e3545e3dcc52420a84dcdae3a23a4597_4">'MYP-Multisite'!#REF!</definedName>
    <definedName name="_vena_MultiSiteS1_MultiSiteB3_C_FV_e3545e3dcc52420a84dcdae3a23a4597_5">'MYP-Multisite'!#REF!</definedName>
    <definedName name="_vena_MultiSiteS1_MultiSiteB3_C_FV_e3545e3dcc52420a84dcdae3a23a4597_6">'MYP-Multisite'!#REF!</definedName>
    <definedName name="_vena_MultiSiteS1_MultiSiteB3_C_FV_e3545e3dcc52420a84dcdae3a23a4597_7">'MYP-Multisite'!#REF!</definedName>
    <definedName name="_vena_MultiSiteS1_MultiSiteB3_R_5_632005311788220416">'MYP-Multisite'!#REF!</definedName>
    <definedName name="_vena_MultiSiteS1_MultiSiteB3_R_5_632005312266371076">'MYP-Multisite'!#REF!</definedName>
    <definedName name="_vena_MultiSiteS1_MultiSiteB4_C_8_632005313608548353">'MYP-Multisite'!#REF!</definedName>
    <definedName name="_vena_MultiSiteS1_MultiSiteB4_C_8_632005313608548353_10">'MYP-Multisite'!#REF!</definedName>
    <definedName name="_vena_MultiSiteS1_MultiSiteB4_C_8_632005313608548353_11">'MYP-Multisite'!#REF!</definedName>
    <definedName name="_vena_MultiSiteS1_MultiSiteB4_C_8_632005313608548353_12">'MYP-Multisite'!#REF!</definedName>
    <definedName name="_vena_MultiSiteS1_MultiSiteB4_C_8_632005313608548353_13">'MYP-Multisite'!#REF!</definedName>
    <definedName name="_vena_MultiSiteS1_MultiSiteB4_C_8_632005313608548353_2">'MYP-Multisite'!#REF!</definedName>
    <definedName name="_vena_MultiSiteS1_MultiSiteB4_C_8_632005313608548353_4">'MYP-Multisite'!#REF!</definedName>
    <definedName name="_vena_MultiSiteS1_MultiSiteB4_C_8_632005313608548353_6">'MYP-Multisite'!#REF!</definedName>
    <definedName name="_vena_MultiSiteS1_MultiSiteB4_C_8_632005313608548353_8">'MYP-Multisite'!#REF!</definedName>
    <definedName name="_vena_MultiSiteS1_MultiSiteB4_C_8_632005313608548353_9">'MYP-Multisite'!#REF!</definedName>
    <definedName name="_vena_MultiSiteS1_MultiSiteB4_C_FV_56493ffece784c5db4cd0fd3b40a250d">'MYP-Multisite'!#REF!</definedName>
    <definedName name="_vena_MultiSiteS1_MultiSiteB4_C_FV_56493ffece784c5db4cd0fd3b40a250d_10">'MYP-Multisite'!#REF!</definedName>
    <definedName name="_vena_MultiSiteS1_MultiSiteB4_C_FV_56493ffece784c5db4cd0fd3b40a250d_11">'MYP-Multisite'!#REF!</definedName>
    <definedName name="_vena_MultiSiteS1_MultiSiteB4_C_FV_56493ffece784c5db4cd0fd3b40a250d_12">'MYP-Multisite'!#REF!</definedName>
    <definedName name="_vena_MultiSiteS1_MultiSiteB4_C_FV_56493ffece784c5db4cd0fd3b40a250d_13">'MYP-Multisite'!#REF!</definedName>
    <definedName name="_vena_MultiSiteS1_MultiSiteB4_C_FV_56493ffece784c5db4cd0fd3b40a250d_2">'MYP-Multisite'!#REF!</definedName>
    <definedName name="_vena_MultiSiteS1_MultiSiteB4_C_FV_56493ffece784c5db4cd0fd3b40a250d_4">'MYP-Multisite'!#REF!</definedName>
    <definedName name="_vena_MultiSiteS1_MultiSiteB4_C_FV_56493ffece784c5db4cd0fd3b40a250d_6">'MYP-Multisite'!#REF!</definedName>
    <definedName name="_vena_MultiSiteS1_MultiSiteB4_C_FV_56493ffece784c5db4cd0fd3b40a250d_8">'MYP-Multisite'!#REF!</definedName>
    <definedName name="_vena_MultiSiteS1_MultiSiteB4_C_FV_56493ffece784c5db4cd0fd3b40a250d_9">'MYP-Multisite'!#REF!</definedName>
    <definedName name="_vena_MultiSiteS1_MultiSiteB4_C_FV_e1c3a244dc3d4f149ecdf7d748811086_10">'MYP-Multisite'!#REF!</definedName>
    <definedName name="_vena_MultiSiteS1_MultiSiteB4_C_FV_e1c3a244dc3d4f149ecdf7d748811086_12">'MYP-Multisite'!#REF!</definedName>
    <definedName name="_vena_MultiSiteS1_MultiSiteB4_C_FV_e1c3a244dc3d4f149ecdf7d748811086_14">'MYP-Multisite'!#REF!</definedName>
    <definedName name="_vena_MultiSiteS1_MultiSiteB4_C_FV_e1c3a244dc3d4f149ecdf7d748811086_16">'MYP-Multisite'!#REF!</definedName>
    <definedName name="_vena_MultiSiteS1_MultiSiteB4_C_FV_e1c3a244dc3d4f149ecdf7d748811086_17">'MYP-Multisite'!#REF!</definedName>
    <definedName name="_vena_MultiSiteS1_MultiSiteB4_C_FV_e1c3a244dc3d4f149ecdf7d748811086_18">'MYP-Multisite'!#REF!</definedName>
    <definedName name="_vena_MultiSiteS1_MultiSiteB4_C_FV_e1c3a244dc3d4f149ecdf7d748811086_19">'MYP-Multisite'!#REF!</definedName>
    <definedName name="_vena_MultiSiteS1_MultiSiteB4_C_FV_e1c3a244dc3d4f149ecdf7d748811086_20">'MYP-Multisite'!#REF!</definedName>
    <definedName name="_vena_MultiSiteS1_MultiSiteB4_C_FV_e1c3a244dc3d4f149ecdf7d748811086_21">'MYP-Multisite'!#REF!</definedName>
    <definedName name="_vena_MultiSiteS1_MultiSiteB4_C_FV_e1c3a244dc3d4f149ecdf7d748811086_8">'MYP-Multisite'!#REF!</definedName>
    <definedName name="_vena_MultiSiteS1_MultiSiteB4_C_FV_e3545e3dcc52420a84dcdae3a23a4597">'MYP-Multisite'!#REF!</definedName>
    <definedName name="_vena_MultiSiteS1_MultiSiteB4_C_FV_e3545e3dcc52420a84dcdae3a23a4597_10">'MYP-Multisite'!#REF!</definedName>
    <definedName name="_vena_MultiSiteS1_MultiSiteB4_C_FV_e3545e3dcc52420a84dcdae3a23a4597_11">'MYP-Multisite'!#REF!</definedName>
    <definedName name="_vena_MultiSiteS1_MultiSiteB4_C_FV_e3545e3dcc52420a84dcdae3a23a4597_12">'MYP-Multisite'!#REF!</definedName>
    <definedName name="_vena_MultiSiteS1_MultiSiteB4_C_FV_e3545e3dcc52420a84dcdae3a23a4597_13">'MYP-Multisite'!#REF!</definedName>
    <definedName name="_vena_MultiSiteS1_MultiSiteB4_C_FV_e3545e3dcc52420a84dcdae3a23a4597_2">'MYP-Multisite'!#REF!</definedName>
    <definedName name="_vena_MultiSiteS1_MultiSiteB4_C_FV_e3545e3dcc52420a84dcdae3a23a4597_4">'MYP-Multisite'!#REF!</definedName>
    <definedName name="_vena_MultiSiteS1_MultiSiteB4_C_FV_e3545e3dcc52420a84dcdae3a23a4597_6">'MYP-Multisite'!#REF!</definedName>
    <definedName name="_vena_MultiSiteS1_MultiSiteB4_C_FV_e3545e3dcc52420a84dcdae3a23a4597_8">'MYP-Multisite'!#REF!</definedName>
    <definedName name="_vena_MultiSiteS1_MultiSiteB4_C_FV_e3545e3dcc52420a84dcdae3a23a4597_9">'MYP-Multisite'!#REF!</definedName>
    <definedName name="_vena_MultiSiteS1_MultiSiteB4_R_5_632005311750471682">'MYP-Multisite'!#REF!</definedName>
    <definedName name="_vena_MultiSiteS1_P_3_632005310022418436" comment="*">'MYP-Multisite'!#REF!</definedName>
    <definedName name="_vena_MultiSiteS1_P_6_632005313063288832" comment="*">'MYP-Multisite'!#REF!</definedName>
    <definedName name="_vena_MultiSiteS1_P_7_632005313256226820" comment="*">'MYP-Multisite'!#REF!</definedName>
    <definedName name="_vena_MYPS1_MYPB1_C_8_632005313616936961">MYP!#REF!</definedName>
    <definedName name="_vena_MYPS1_MYPB1_C_8_632005313629519872">MYP!#REF!</definedName>
    <definedName name="_vena_MYPS1_MYPB1_C_8_632005313629519872_1">MYP!#REF!</definedName>
    <definedName name="_vena_MYPS1_MYPB1_C_8_632005313629519872_2">MYP!#REF!</definedName>
    <definedName name="_vena_MYPS1_MYPB1_C_8_632005313629519872_3">MYP!#REF!</definedName>
    <definedName name="_vena_MYPS1_MYPB1_C_8_632005313629519872_4">MYP!#REF!</definedName>
    <definedName name="_vena_MYPS1_MYPB1_C_8_632005313629519872_5">MYP!#REF!</definedName>
    <definedName name="_vena_MYPS1_MYPB1_C_FV_56493ffece784c5db4cd0fd3b40a250d">MYP!#REF!</definedName>
    <definedName name="_vena_MYPS1_MYPB1_C_FV_56493ffece784c5db4cd0fd3b40a250d_1">MYP!#REF!</definedName>
    <definedName name="_vena_MYPS1_MYPB1_C_FV_56493ffece784c5db4cd0fd3b40a250d_2">MYP!#REF!</definedName>
    <definedName name="_vena_MYPS1_MYPB1_C_FV_56493ffece784c5db4cd0fd3b40a250d_3">MYP!#REF!</definedName>
    <definedName name="_vena_MYPS1_MYPB1_C_FV_56493ffece784c5db4cd0fd3b40a250d_4">MYP!#REF!</definedName>
    <definedName name="_vena_MYPS1_MYPB1_C_FV_56493ffece784c5db4cd0fd3b40a250d_5">MYP!#REF!</definedName>
    <definedName name="_vena_MYPS1_MYPB1_C_FV_56493ffece784c5db4cd0fd3b40a250d_6">MYP!#REF!</definedName>
    <definedName name="_vena_MYPS1_MYPB1_C_FV_e1c3a244dc3d4f149ecdf7d748811086">MYP!#REF!</definedName>
    <definedName name="_vena_MYPS1_MYPB1_C_FV_e1c3a244dc3d4f149ecdf7d748811086_1">MYP!#REF!</definedName>
    <definedName name="_vena_MYPS1_MYPB1_C_FV_e1c3a244dc3d4f149ecdf7d748811086_2">MYP!#REF!</definedName>
    <definedName name="_vena_MYPS1_MYPB1_C_FV_e1c3a244dc3d4f149ecdf7d748811086_3">MYP!#REF!</definedName>
    <definedName name="_vena_MYPS1_MYPB1_C_FV_e1c3a244dc3d4f149ecdf7d748811086_4">MYP!#REF!</definedName>
    <definedName name="_vena_MYPS1_MYPB1_C_FV_e1c3a244dc3d4f149ecdf7d748811086_5">MYP!#REF!</definedName>
    <definedName name="_vena_MYPS1_MYPB1_C_FV_e1c3a244dc3d4f149ecdf7d748811086_6">MYP!#REF!</definedName>
    <definedName name="_vena_MYPS1_MYPB1_C_FV_e3545e3dcc52420a84dcdae3a23a4597">MYP!#REF!</definedName>
    <definedName name="_vena_MYPS1_MYPB1_C_FV_e3545e3dcc52420a84dcdae3a23a4597_1">MYP!#REF!</definedName>
    <definedName name="_vena_MYPS1_MYPB1_C_FV_e3545e3dcc52420a84dcdae3a23a4597_2">MYP!#REF!</definedName>
    <definedName name="_vena_MYPS1_MYPB1_C_FV_e3545e3dcc52420a84dcdae3a23a4597_3">MYP!#REF!</definedName>
    <definedName name="_vena_MYPS1_MYPB1_C_FV_e3545e3dcc52420a84dcdae3a23a4597_4">MYP!#REF!</definedName>
    <definedName name="_vena_MYPS1_MYPB1_C_FV_e3545e3dcc52420a84dcdae3a23a4597_5">MYP!#REF!</definedName>
    <definedName name="_vena_MYPS1_MYPB1_C_FV_e3545e3dcc52420a84dcdae3a23a4597_6">MYP!#REF!</definedName>
    <definedName name="_vena_MYPS1_MYPB1_R_5_632005310852890630">MYP!#REF!</definedName>
    <definedName name="_vena_MYPS1_MYPB1_R_5_632005310886445064">MYP!#REF!</definedName>
    <definedName name="_vena_MYPS1_MYPB1_R_5_632005310945165312">MYP!#REF!</definedName>
    <definedName name="_vena_MYPS1_MYPB1_R_5_632005310945165314">MYP!#REF!</definedName>
    <definedName name="_vena_MYPS1_MYPB1_R_5_632005311058411522">MYP!#REF!</definedName>
    <definedName name="_vena_MYPS1_MYPB1_R_5_632005311196823560">MYP!#REF!</definedName>
    <definedName name="_vena_MYPS1_MYPB1_R_5_632005311372984320">MYP!#REF!</definedName>
    <definedName name="_vena_MYPS1_MYPB1_R_5_632005311372984322">MYP!#REF!</definedName>
    <definedName name="_vena_MYPS1_MYPB1_R_5_632005311444287488">MYP!#REF!</definedName>
    <definedName name="_vena_MYPS1_MYPB1_R_5_632005311528173572">MYP!#REF!</definedName>
    <definedName name="_vena_MYPS1_MYPB1_R_5_632005311540756484">MYP!#REF!</definedName>
    <definedName name="_vena_MYPS1_MYPB1_R_5_632005311565922306">MYP!#REF!</definedName>
    <definedName name="_vena_MYPS1_MYPB1_R_5_632005311909855232">MYP!#REF!</definedName>
    <definedName name="_vena_MYPS1_MYPB1_R_5_632005311943409666">MYP!#REF!</definedName>
    <definedName name="_vena_MYPS1_MYPB1_R_5_632005312094404608">MYP!#REF!</definedName>
    <definedName name="_vena_MYPS1_MYPB1_R_5_632005312153124864">MYP!#REF!</definedName>
    <definedName name="_vena_MYPS1_MYPB1_R_5_632005312295731204">MYP!#REF!</definedName>
    <definedName name="_vena_MYPS1_MYPB1_R_5_632005312337674244">MYP!#REF!</definedName>
    <definedName name="_vena_MYPS1_MYPB1_R_5_632005312371228680">MYP!#REF!</definedName>
    <definedName name="_vena_MYPS1_MYPB1_R_5_632005312526417920">MYP!#REF!</definedName>
    <definedName name="_vena_MYPS1_MYPB1_R_5_632005312539000840">MYP!#REF!</definedName>
    <definedName name="_vena_MYPS1_MYPB1_R_5_632005312547389442">MYP!#REF!</definedName>
    <definedName name="_vena_MYPS1_MYPB1_R_5_697602918727680000">MYP!#REF!</definedName>
    <definedName name="_vena_MYPS1_MYPB1_R_FV_42f34b52efc14701904e2bd69b949ebb">MYP!#REF!</definedName>
    <definedName name="_vena_MYPS1_MYPB1_R_FV_42f34b52efc14701904e2bd69b949ebb_114">MYP!#REF!</definedName>
    <definedName name="_vena_MYPS1_MYPB1_R_FV_42f34b52efc14701904e2bd69b949ebb_115">MYP!#REF!</definedName>
    <definedName name="_vena_MYPS1_MYPB1_R_FV_42f34b52efc14701904e2bd69b949ebb_116">MYP!#REF!</definedName>
    <definedName name="_vena_MYPS1_MYPB1_R_FV_42f34b52efc14701904e2bd69b949ebb_117">MYP!#REF!</definedName>
    <definedName name="_vena_MYPS1_MYPB1_R_FV_42f34b52efc14701904e2bd69b949ebb_118">MYP!#REF!</definedName>
    <definedName name="_vena_MYPS1_MYPB1_R_FV_42f34b52efc14701904e2bd69b949ebb_119">MYP!#REF!</definedName>
    <definedName name="_vena_MYPS1_MYPB1_R_FV_42f34b52efc14701904e2bd69b949ebb_120">MYP!#REF!</definedName>
    <definedName name="_vena_MYPS1_MYPB1_R_FV_42f34b52efc14701904e2bd69b949ebb_121">MYP!#REF!</definedName>
    <definedName name="_vena_MYPS1_MYPB1_R_FV_42f34b52efc14701904e2bd69b949ebb_122">MYP!#REF!</definedName>
    <definedName name="_vena_MYPS1_MYPB1_R_FV_42f34b52efc14701904e2bd69b949ebb_123">MYP!#REF!</definedName>
    <definedName name="_vena_MYPS1_MYPB1_R_FV_42f34b52efc14701904e2bd69b949ebb_124">MYP!#REF!</definedName>
    <definedName name="_vena_MYPS1_MYPB1_R_FV_42f34b52efc14701904e2bd69b949ebb_125">MYP!#REF!</definedName>
    <definedName name="_vena_MYPS1_MYPB1_R_FV_42f34b52efc14701904e2bd69b949ebb_126">MYP!#REF!</definedName>
    <definedName name="_vena_MYPS1_MYPB1_R_FV_42f34b52efc14701904e2bd69b949ebb_127">MYP!#REF!</definedName>
    <definedName name="_vena_MYPS1_MYPB1_R_FV_42f34b52efc14701904e2bd69b949ebb_128">MYP!#REF!</definedName>
    <definedName name="_vena_MYPS1_MYPB1_R_FV_42f34b52efc14701904e2bd69b949ebb_129">MYP!#REF!</definedName>
    <definedName name="_vena_MYPS1_MYPB1_R_FV_42f34b52efc14701904e2bd69b949ebb_130">MYP!#REF!</definedName>
    <definedName name="_vena_MYPS1_MYPB1_R_FV_42f34b52efc14701904e2bd69b949ebb_131">MYP!#REF!</definedName>
    <definedName name="_vena_MYPS1_MYPB1_R_FV_42f34b52efc14701904e2bd69b949ebb_132">MYP!#REF!</definedName>
    <definedName name="_vena_MYPS1_MYPB1_R_FV_42f34b52efc14701904e2bd69b949ebb_133">MYP!#REF!</definedName>
    <definedName name="_vena_MYPS1_MYPB1_R_FV_42f34b52efc14701904e2bd69b949ebb_134">MYP!#REF!</definedName>
    <definedName name="_vena_MYPS1_MYPB1_R_FV_42f34b52efc14701904e2bd69b949ebb_135">MYP!#REF!</definedName>
    <definedName name="_vena_MYPS1_MYPB1_R_FV_42f34b52efc14701904e2bd69b949ebb_136">MYP!#REF!</definedName>
    <definedName name="_vena_MYPS1_MYPB1_R_FV_42f34b52efc14701904e2bd69b949ebb_137">MYP!#REF!</definedName>
    <definedName name="_vena_MYPS1_MYPB1_R_FV_42f34b52efc14701904e2bd69b949ebb_138">MYP!#REF!</definedName>
    <definedName name="_vena_MYPS1_MYPB1_R_FV_42f34b52efc14701904e2bd69b949ebb_139">MYP!#REF!</definedName>
    <definedName name="_vena_MYPS1_MYPB1_R_FV_42f34b52efc14701904e2bd69b949ebb_140">MYP!#REF!</definedName>
    <definedName name="_vena_MYPS1_MYPB1_R_FV_42f34b52efc14701904e2bd69b949ebb_141">MYP!#REF!</definedName>
    <definedName name="_vena_MYPS1_MYPB1_R_FV_42f34b52efc14701904e2bd69b949ebb_142">MYP!#REF!</definedName>
    <definedName name="_vena_MYPS1_MYPB1_R_FV_42f34b52efc14701904e2bd69b949ebb_143">MYP!#REF!</definedName>
    <definedName name="_vena_MYPS1_MYPB1_R_FV_42f34b52efc14701904e2bd69b949ebb_144">MYP!#REF!</definedName>
    <definedName name="_vena_MYPS1_MYPB1_R_FV_42f34b52efc14701904e2bd69b949ebb_145">MYP!#REF!</definedName>
    <definedName name="_vena_MYPS1_MYPB1_R_FV_42f34b52efc14701904e2bd69b949ebb_146">MYP!#REF!</definedName>
    <definedName name="_vena_MYPS1_MYPB1_R_FV_42f34b52efc14701904e2bd69b949ebb_147">MYP!#REF!</definedName>
    <definedName name="_vena_MYPS1_MYPB1_R_FV_42f34b52efc14701904e2bd69b949ebb_148">MYP!#REF!</definedName>
    <definedName name="_vena_MYPS1_MYPB1_R_FV_42f34b52efc14701904e2bd69b949ebb_149">MYP!#REF!</definedName>
    <definedName name="_vena_MYPS1_MYPB1_R_FV_42f34b52efc14701904e2bd69b949ebb_150">MYP!#REF!</definedName>
    <definedName name="_vena_MYPS1_MYPB1_R_FV_42f34b52efc14701904e2bd69b949ebb_151">MYP!#REF!</definedName>
    <definedName name="_vena_MYPS1_MYPB1_R_FV_42f34b52efc14701904e2bd69b949ebb_152">MYP!#REF!</definedName>
    <definedName name="_vena_MYPS1_MYPB1_R_FV_42f34b52efc14701904e2bd69b949ebb_153">MYP!#REF!</definedName>
    <definedName name="_vena_MYPS1_MYPB1_R_FV_42f34b52efc14701904e2bd69b949ebb_154">MYP!#REF!</definedName>
    <definedName name="_vena_MYPS1_MYPB1_R_FV_42f34b52efc14701904e2bd69b949ebb_155">MYP!#REF!</definedName>
    <definedName name="_vena_MYPS1_MYPB1_R_FV_42f34b52efc14701904e2bd69b949ebb_156">MYP!#REF!</definedName>
    <definedName name="_vena_MYPS1_MYPB1_R_FV_42f34b52efc14701904e2bd69b949ebb_157">MYP!#REF!</definedName>
    <definedName name="_vena_MYPS1_MYPB1_R_FV_42f34b52efc14701904e2bd69b949ebb_158">MYP!#REF!</definedName>
    <definedName name="_vena_MYPS1_MYPB1_R_FV_42f34b52efc14701904e2bd69b949ebb_159">MYP!#REF!</definedName>
    <definedName name="_vena_MYPS1_MYPB1_R_FV_42f34b52efc14701904e2bd69b949ebb_160">MYP!#REF!</definedName>
    <definedName name="_vena_MYPS1_MYPB1_R_FV_42f34b52efc14701904e2bd69b949ebb_161">MYP!#REF!</definedName>
    <definedName name="_vena_MYPS1_MYPB1_R_FV_42f34b52efc14701904e2bd69b949ebb_162">MYP!#REF!</definedName>
    <definedName name="_vena_MYPS1_MYPB1_R_FV_42f34b52efc14701904e2bd69b949ebb_163">MYP!#REF!</definedName>
    <definedName name="_vena_MYPS1_MYPB1_R_FV_42f34b52efc14701904e2bd69b949ebb_164">MYP!#REF!</definedName>
    <definedName name="_vena_MYPS1_MYPB1_R_FV_42f34b52efc14701904e2bd69b949ebb_165">MYP!#REF!</definedName>
    <definedName name="_vena_MYPS1_MYPB1_R_FV_42f34b52efc14701904e2bd69b949ebb_166">MYP!#REF!</definedName>
    <definedName name="_vena_MYPS1_MYPB1_R_FV_42f34b52efc14701904e2bd69b949ebb_167">MYP!#REF!</definedName>
    <definedName name="_vena_MYPS1_MYPB1_R_FV_42f34b52efc14701904e2bd69b949ebb_168">MYP!#REF!</definedName>
    <definedName name="_vena_MYPS1_MYPB1_R_FV_42f34b52efc14701904e2bd69b949ebb_169">MYP!#REF!</definedName>
    <definedName name="_vena_MYPS1_MYPB1_R_FV_42f34b52efc14701904e2bd69b949ebb_170">MYP!#REF!</definedName>
    <definedName name="_vena_MYPS1_MYPB1_R_FV_42f34b52efc14701904e2bd69b949ebb_171">MYP!#REF!</definedName>
    <definedName name="_vena_MYPS1_MYPB1_R_FV_42f34b52efc14701904e2bd69b949ebb_172">MYP!#REF!</definedName>
    <definedName name="_vena_MYPS1_MYPB1_R_FV_42f34b52efc14701904e2bd69b949ebb_173">MYP!#REF!</definedName>
    <definedName name="_vena_MYPS1_MYPB1_R_FV_42f34b52efc14701904e2bd69b949ebb_174">MYP!#REF!</definedName>
    <definedName name="_vena_MYPS1_MYPB1_R_FV_42f34b52efc14701904e2bd69b949ebb_175">MYP!#REF!</definedName>
    <definedName name="_vena_MYPS1_MYPB1_R_FV_42f34b52efc14701904e2bd69b949ebb_176">MYP!#REF!</definedName>
    <definedName name="_vena_MYPS1_MYPB1_R_FV_42f34b52efc14701904e2bd69b949ebb_177">MYP!#REF!</definedName>
    <definedName name="_vena_MYPS1_MYPB1_R_FV_42f34b52efc14701904e2bd69b949ebb_178">MYP!#REF!</definedName>
    <definedName name="_vena_MYPS1_MYPB1_R_FV_42f34b52efc14701904e2bd69b949ebb_179">MYP!#REF!</definedName>
    <definedName name="_vena_MYPS1_MYPB1_R_FV_42f34b52efc14701904e2bd69b949ebb_180">MYP!#REF!</definedName>
    <definedName name="_vena_MYPS1_MYPB1_R_FV_42f34b52efc14701904e2bd69b949ebb_181">MYP!#REF!</definedName>
    <definedName name="_vena_MYPS1_MYPB1_R_FV_42f34b52efc14701904e2bd69b949ebb_182">MYP!#REF!</definedName>
    <definedName name="_vena_MYPS1_MYPB1_R_FV_42f34b52efc14701904e2bd69b949ebb_183">MYP!#REF!</definedName>
    <definedName name="_vena_MYPS1_MYPB1_R_FV_42f34b52efc14701904e2bd69b949ebb_184">MYP!#REF!</definedName>
    <definedName name="_vena_MYPS1_MYPB1_R_FV_42f34b52efc14701904e2bd69b949ebb_185">MYP!#REF!</definedName>
    <definedName name="_vena_MYPS1_MYPB1_R_FV_42f34b52efc14701904e2bd69b949ebb_186">MYP!#REF!</definedName>
    <definedName name="_vena_MYPS1_MYPB1_R_FV_42f34b52efc14701904e2bd69b949ebb_187">MYP!#REF!</definedName>
    <definedName name="_vena_MYPS1_MYPB1_R_FV_42f34b52efc14701904e2bd69b949ebb_188">MYP!#REF!</definedName>
    <definedName name="_vena_MYPS1_MYPB1_R_FV_42f34b52efc14701904e2bd69b949ebb_189">MYP!#REF!</definedName>
    <definedName name="_vena_MYPS1_MYPB1_R_FV_42f34b52efc14701904e2bd69b949ebb_190">MYP!#REF!</definedName>
    <definedName name="_vena_MYPS1_MYPB1_R_FV_42f34b52efc14701904e2bd69b949ebb_191">MYP!#REF!</definedName>
    <definedName name="_vena_MYPS1_MYPB1_R_FV_42f34b52efc14701904e2bd69b949ebb_192">MYP!#REF!</definedName>
    <definedName name="_vena_MYPS1_MYPB1_R_FV_42f34b52efc14701904e2bd69b949ebb_193">MYP!#REF!</definedName>
    <definedName name="_vena_MYPS1_MYPB1_R_FV_42f34b52efc14701904e2bd69b949ebb_194">MYP!#REF!</definedName>
    <definedName name="_vena_MYPS1_MYPB1_R_FV_42f34b52efc14701904e2bd69b949ebb_195">MYP!#REF!</definedName>
    <definedName name="_vena_MYPS1_MYPB1_R_FV_42f34b52efc14701904e2bd69b949ebb_196">MYP!#REF!</definedName>
    <definedName name="_vena_MYPS1_MYPB1_R_FV_42f34b52efc14701904e2bd69b949ebb_197">MYP!#REF!</definedName>
    <definedName name="_vena_MYPS1_MYPB1_R_FV_42f34b52efc14701904e2bd69b949ebb_198">MYP!#REF!</definedName>
    <definedName name="_vena_MYPS1_MYPB1_R_FV_42f34b52efc14701904e2bd69b949ebb_199">MYP!#REF!</definedName>
    <definedName name="_vena_MYPS1_MYPB1_R_FV_42f34b52efc14701904e2bd69b949ebb_2">MYP!#REF!</definedName>
    <definedName name="_vena_MYPS1_MYPB1_R_FV_42f34b52efc14701904e2bd69b949ebb_200">MYP!#REF!</definedName>
    <definedName name="_vena_MYPS1_MYPB1_R_FV_42f34b52efc14701904e2bd69b949ebb_201">MYP!#REF!</definedName>
    <definedName name="_vena_MYPS1_MYPB1_R_FV_42f34b52efc14701904e2bd69b949ebb_202">MYP!#REF!</definedName>
    <definedName name="_vena_MYPS1_MYPB1_R_FV_42f34b52efc14701904e2bd69b949ebb_203">MYP!#REF!</definedName>
    <definedName name="_vena_MYPS1_MYPB1_R_FV_42f34b52efc14701904e2bd69b949ebb_204">MYP!#REF!</definedName>
    <definedName name="_vena_MYPS1_MYPB1_R_FV_42f34b52efc14701904e2bd69b949ebb_205">MYP!#REF!</definedName>
    <definedName name="_vena_MYPS1_MYPB1_R_FV_42f34b52efc14701904e2bd69b949ebb_206">MYP!#REF!</definedName>
    <definedName name="_vena_MYPS1_MYPB1_R_FV_42f34b52efc14701904e2bd69b949ebb_207">MYP!#REF!</definedName>
    <definedName name="_vena_MYPS1_MYPB1_R_FV_42f34b52efc14701904e2bd69b949ebb_208">MYP!#REF!</definedName>
    <definedName name="_vena_MYPS1_MYPB1_R_FV_42f34b52efc14701904e2bd69b949ebb_209">MYP!#REF!</definedName>
    <definedName name="_vena_MYPS1_MYPB1_R_FV_42f34b52efc14701904e2bd69b949ebb_210">MYP!#REF!</definedName>
    <definedName name="_vena_MYPS1_MYPB1_R_FV_42f34b52efc14701904e2bd69b949ebb_211">MYP!#REF!</definedName>
    <definedName name="_vena_MYPS1_MYPB1_R_FV_42f34b52efc14701904e2bd69b949ebb_212">MYP!#REF!</definedName>
    <definedName name="_vena_MYPS1_MYPB1_R_FV_42f34b52efc14701904e2bd69b949ebb_213">MYP!#REF!</definedName>
    <definedName name="_vena_MYPS1_MYPB1_R_FV_42f34b52efc14701904e2bd69b949ebb_214">MYP!#REF!</definedName>
    <definedName name="_vena_MYPS1_MYPB1_R_FV_42f34b52efc14701904e2bd69b949ebb_215">MYP!#REF!</definedName>
    <definedName name="_vena_MYPS1_MYPB1_R_FV_42f34b52efc14701904e2bd69b949ebb_216">MYP!#REF!</definedName>
    <definedName name="_vena_MYPS1_MYPB1_R_FV_42f34b52efc14701904e2bd69b949ebb_217">MYP!#REF!</definedName>
    <definedName name="_vena_MYPS1_MYPB1_R_FV_42f34b52efc14701904e2bd69b949ebb_218">MYP!#REF!</definedName>
    <definedName name="_vena_MYPS1_MYPB1_R_FV_42f34b52efc14701904e2bd69b949ebb_219">MYP!#REF!</definedName>
    <definedName name="_vena_MYPS1_MYPB1_R_FV_42f34b52efc14701904e2bd69b949ebb_220">MYP!#REF!</definedName>
    <definedName name="_vena_MYPS1_MYPB1_R_FV_42f34b52efc14701904e2bd69b949ebb_221">MYP!#REF!</definedName>
    <definedName name="_vena_MYPS1_MYPB1_R_FV_42f34b52efc14701904e2bd69b949ebb_222">MYP!#REF!</definedName>
    <definedName name="_vena_MYPS1_MYPB1_R_FV_42f34b52efc14701904e2bd69b949ebb_223">MYP!#REF!</definedName>
    <definedName name="_vena_MYPS1_MYPB1_R_FV_42f34b52efc14701904e2bd69b949ebb_224">MYP!#REF!</definedName>
    <definedName name="_vena_MYPS1_MYPB1_R_FV_42f34b52efc14701904e2bd69b949ebb_225">MYP!#REF!</definedName>
    <definedName name="_vena_MYPS1_MYPB1_R_FV_42f34b52efc14701904e2bd69b949ebb_226">MYP!#REF!</definedName>
    <definedName name="_vena_MYPS1_MYPB1_R_FV_42f34b52efc14701904e2bd69b949ebb_227">MYP!#REF!</definedName>
    <definedName name="_vena_MYPS1_MYPB1_R_FV_42f34b52efc14701904e2bd69b949ebb_228">MYP!#REF!</definedName>
    <definedName name="_vena_MYPS1_MYPB1_R_FV_42f34b52efc14701904e2bd69b949ebb_229">MYP!#REF!</definedName>
    <definedName name="_vena_MYPS1_MYPB1_R_FV_42f34b52efc14701904e2bd69b949ebb_230">MYP!#REF!</definedName>
    <definedName name="_vena_MYPS1_MYPB1_R_FV_42f34b52efc14701904e2bd69b949ebb_231">MYP!#REF!</definedName>
    <definedName name="_vena_MYPS1_MYPB1_R_FV_42f34b52efc14701904e2bd69b949ebb_232">MYP!#REF!</definedName>
    <definedName name="_vena_MYPS1_MYPB1_R_FV_42f34b52efc14701904e2bd69b949ebb_233">MYP!#REF!</definedName>
    <definedName name="_vena_MYPS1_MYPB1_R_FV_42f34b52efc14701904e2bd69b949ebb_234">MYP!#REF!</definedName>
    <definedName name="_vena_MYPS1_MYPB1_R_FV_42f34b52efc14701904e2bd69b949ebb_235">MYP!#REF!</definedName>
    <definedName name="_vena_MYPS1_MYPB1_R_FV_42f34b52efc14701904e2bd69b949ebb_236">MYP!#REF!</definedName>
    <definedName name="_vena_MYPS1_MYPB1_R_FV_42f34b52efc14701904e2bd69b949ebb_237">MYP!#REF!</definedName>
    <definedName name="_vena_MYPS1_MYPB1_R_FV_42f34b52efc14701904e2bd69b949ebb_238">MYP!#REF!</definedName>
    <definedName name="_vena_MYPS1_MYPB1_R_FV_42f34b52efc14701904e2bd69b949ebb_239">MYP!#REF!</definedName>
    <definedName name="_vena_MYPS1_MYPB1_R_FV_42f34b52efc14701904e2bd69b949ebb_240">MYP!#REF!</definedName>
    <definedName name="_vena_MYPS1_MYPB1_R_FV_42f34b52efc14701904e2bd69b949ebb_241">MYP!#REF!</definedName>
    <definedName name="_vena_MYPS1_MYPB1_R_FV_42f34b52efc14701904e2bd69b949ebb_242">MYP!#REF!</definedName>
    <definedName name="_vena_MYPS1_MYPB1_R_FV_42f34b52efc14701904e2bd69b949ebb_243">MYP!#REF!</definedName>
    <definedName name="_vena_MYPS1_MYPB1_R_FV_42f34b52efc14701904e2bd69b949ebb_244">MYP!#REF!</definedName>
    <definedName name="_vena_MYPS1_MYPB1_R_FV_42f34b52efc14701904e2bd69b949ebb_245">MYP!#REF!</definedName>
    <definedName name="_vena_MYPS1_MYPB1_R_FV_42f34b52efc14701904e2bd69b949ebb_246">MYP!#REF!</definedName>
    <definedName name="_vena_MYPS1_MYPB1_R_FV_42f34b52efc14701904e2bd69b949ebb_247">MYP!#REF!</definedName>
    <definedName name="_vena_MYPS1_MYPB1_R_FV_42f34b52efc14701904e2bd69b949ebb_248">MYP!#REF!</definedName>
    <definedName name="_vena_MYPS1_MYPB1_R_FV_42f34b52efc14701904e2bd69b949ebb_249">MYP!#REF!</definedName>
    <definedName name="_vena_MYPS1_MYPB1_R_FV_42f34b52efc14701904e2bd69b949ebb_250">MYP!#REF!</definedName>
    <definedName name="_vena_MYPS1_MYPB1_R_FV_42f34b52efc14701904e2bd69b949ebb_251">MYP!#REF!</definedName>
    <definedName name="_vena_MYPS1_MYPB1_R_FV_42f34b52efc14701904e2bd69b949ebb_252">MYP!#REF!</definedName>
    <definedName name="_vena_MYPS1_MYPB1_R_FV_42f34b52efc14701904e2bd69b949ebb_253">MYP!#REF!</definedName>
    <definedName name="_vena_MYPS1_MYPB1_R_FV_42f34b52efc14701904e2bd69b949ebb_254">MYP!#REF!</definedName>
    <definedName name="_vena_MYPS1_MYPB1_R_FV_42f34b52efc14701904e2bd69b949ebb_255">MYP!#REF!</definedName>
    <definedName name="_vena_MYPS1_MYPB1_R_FV_42f34b52efc14701904e2bd69b949ebb_256">MYP!#REF!</definedName>
    <definedName name="_vena_MYPS1_MYPB1_R_FV_42f34b52efc14701904e2bd69b949ebb_257">MYP!#REF!</definedName>
    <definedName name="_vena_MYPS1_MYPB1_R_FV_42f34b52efc14701904e2bd69b949ebb_258">MYP!#REF!</definedName>
    <definedName name="_vena_MYPS1_MYPB1_R_FV_42f34b52efc14701904e2bd69b949ebb_259">MYP!#REF!</definedName>
    <definedName name="_vena_MYPS1_MYPB1_R_FV_42f34b52efc14701904e2bd69b949ebb_260">MYP!#REF!</definedName>
    <definedName name="_vena_MYPS1_MYPB1_R_FV_42f34b52efc14701904e2bd69b949ebb_261">MYP!#REF!</definedName>
    <definedName name="_vena_MYPS1_MYPB1_R_FV_42f34b52efc14701904e2bd69b949ebb_262">MYP!#REF!</definedName>
    <definedName name="_vena_MYPS1_MYPB1_R_FV_42f34b52efc14701904e2bd69b949ebb_263">MYP!#REF!</definedName>
    <definedName name="_vena_MYPS1_MYPB1_R_FV_42f34b52efc14701904e2bd69b949ebb_264">MYP!#REF!</definedName>
    <definedName name="_vena_MYPS1_MYPB1_R_FV_42f34b52efc14701904e2bd69b949ebb_265">MYP!#REF!</definedName>
    <definedName name="_vena_MYPS1_MYPB1_R_FV_42f34b52efc14701904e2bd69b949ebb_266">MYP!#REF!</definedName>
    <definedName name="_vena_MYPS1_MYPB1_R_FV_42f34b52efc14701904e2bd69b949ebb_267">MYP!#REF!</definedName>
    <definedName name="_vena_MYPS1_MYPB1_R_FV_42f34b52efc14701904e2bd69b949ebb_268">MYP!#REF!</definedName>
    <definedName name="_vena_MYPS1_MYPB1_R_FV_42f34b52efc14701904e2bd69b949ebb_269">MYP!#REF!</definedName>
    <definedName name="_vena_MYPS1_MYPB1_R_FV_42f34b52efc14701904e2bd69b949ebb_270">MYP!#REF!</definedName>
    <definedName name="_vena_MYPS1_MYPB1_R_FV_42f34b52efc14701904e2bd69b949ebb_271">MYP!#REF!</definedName>
    <definedName name="_vena_MYPS1_MYPB1_R_FV_42f34b52efc14701904e2bd69b949ebb_272">MYP!#REF!</definedName>
    <definedName name="_vena_MYPS1_MYPB1_R_FV_42f34b52efc14701904e2bd69b949ebb_273">MYP!#REF!</definedName>
    <definedName name="_vena_MYPS1_MYPB1_R_FV_42f34b52efc14701904e2bd69b949ebb_274">MYP!#REF!</definedName>
    <definedName name="_vena_MYPS1_MYPB1_R_FV_42f34b52efc14701904e2bd69b949ebb_275">MYP!#REF!</definedName>
    <definedName name="_vena_MYPS1_MYPB1_R_FV_42f34b52efc14701904e2bd69b949ebb_276">MYP!#REF!</definedName>
    <definedName name="_vena_MYPS1_MYPB1_R_FV_42f34b52efc14701904e2bd69b949ebb_277">MYP!#REF!</definedName>
    <definedName name="_vena_MYPS1_MYPB1_R_FV_42f34b52efc14701904e2bd69b949ebb_278">MYP!#REF!</definedName>
    <definedName name="_vena_MYPS1_MYPB1_R_FV_42f34b52efc14701904e2bd69b949ebb_279">MYP!#REF!</definedName>
    <definedName name="_vena_MYPS1_MYPB1_R_FV_42f34b52efc14701904e2bd69b949ebb_280">MYP!#REF!</definedName>
    <definedName name="_vena_MYPS1_MYPB1_R_FV_42f34b52efc14701904e2bd69b949ebb_281">MYP!#REF!</definedName>
    <definedName name="_vena_MYPS1_MYPB1_R_FV_42f34b52efc14701904e2bd69b949ebb_282">MYP!#REF!</definedName>
    <definedName name="_vena_MYPS1_MYPB1_R_FV_42f34b52efc14701904e2bd69b949ebb_283">MYP!#REF!</definedName>
    <definedName name="_vena_MYPS1_MYPB1_R_FV_42f34b52efc14701904e2bd69b949ebb_284">MYP!#REF!</definedName>
    <definedName name="_vena_MYPS1_MYPB1_R_FV_42f34b52efc14701904e2bd69b949ebb_285">MYP!#REF!</definedName>
    <definedName name="_vena_MYPS1_MYPB1_R_FV_42f34b52efc14701904e2bd69b949ebb_286">MYP!#REF!</definedName>
    <definedName name="_vena_MYPS1_MYPB1_R_FV_42f34b52efc14701904e2bd69b949ebb_287">MYP!#REF!</definedName>
    <definedName name="_vena_MYPS1_MYPB1_R_FV_42f34b52efc14701904e2bd69b949ebb_288">MYP!#REF!</definedName>
    <definedName name="_vena_MYPS1_MYPB1_R_FV_42f34b52efc14701904e2bd69b949ebb_289">MYP!#REF!</definedName>
    <definedName name="_vena_MYPS1_MYPB1_R_FV_42f34b52efc14701904e2bd69b949ebb_290">MYP!#REF!</definedName>
    <definedName name="_vena_MYPS1_MYPB1_R_FV_42f34b52efc14701904e2bd69b949ebb_291">MYP!#REF!</definedName>
    <definedName name="_vena_MYPS1_MYPB1_R_FV_42f34b52efc14701904e2bd69b949ebb_292">MYP!#REF!</definedName>
    <definedName name="_vena_MYPS1_MYPB1_R_FV_42f34b52efc14701904e2bd69b949ebb_293">MYP!#REF!</definedName>
    <definedName name="_vena_MYPS1_MYPB1_R_FV_42f34b52efc14701904e2bd69b949ebb_294">MYP!#REF!</definedName>
    <definedName name="_vena_MYPS1_MYPB1_R_FV_42f34b52efc14701904e2bd69b949ebb_295">MYP!#REF!</definedName>
    <definedName name="_vena_MYPS1_MYPB1_R_FV_42f34b52efc14701904e2bd69b949ebb_296">MYP!#REF!</definedName>
    <definedName name="_vena_MYPS1_MYPB1_R_FV_42f34b52efc14701904e2bd69b949ebb_297">MYP!#REF!</definedName>
    <definedName name="_vena_MYPS1_MYPB1_R_FV_42f34b52efc14701904e2bd69b949ebb_298">MYP!#REF!</definedName>
    <definedName name="_vena_MYPS1_MYPB1_R_FV_42f34b52efc14701904e2bd69b949ebb_299">MYP!#REF!</definedName>
    <definedName name="_vena_MYPS1_MYPB1_R_FV_42f34b52efc14701904e2bd69b949ebb_3">MYP!#REF!</definedName>
    <definedName name="_vena_MYPS1_MYPB1_R_FV_42f34b52efc14701904e2bd69b949ebb_300">MYP!#REF!</definedName>
    <definedName name="_vena_MYPS1_MYPB1_R_FV_42f34b52efc14701904e2bd69b949ebb_301">MYP!#REF!</definedName>
    <definedName name="_vena_MYPS1_MYPB1_R_FV_42f34b52efc14701904e2bd69b949ebb_302">MYP!#REF!</definedName>
    <definedName name="_vena_MYPS1_MYPB1_R_FV_42f34b52efc14701904e2bd69b949ebb_303">MYP!#REF!</definedName>
    <definedName name="_vena_MYPS1_MYPB1_R_FV_42f34b52efc14701904e2bd69b949ebb_304">MYP!#REF!</definedName>
    <definedName name="_vena_MYPS1_MYPB1_R_FV_42f34b52efc14701904e2bd69b949ebb_305">MYP!#REF!</definedName>
    <definedName name="_vena_MYPS1_MYPB1_R_FV_42f34b52efc14701904e2bd69b949ebb_306">MYP!#REF!</definedName>
    <definedName name="_vena_MYPS1_MYPB1_R_FV_42f34b52efc14701904e2bd69b949ebb_307">MYP!#REF!</definedName>
    <definedName name="_vena_MYPS1_MYPB1_R_FV_42f34b52efc14701904e2bd69b949ebb_308">MYP!#REF!</definedName>
    <definedName name="_vena_MYPS1_MYPB1_R_FV_42f34b52efc14701904e2bd69b949ebb_309">MYP!#REF!</definedName>
    <definedName name="_vena_MYPS1_MYPB1_R_FV_42f34b52efc14701904e2bd69b949ebb_310">MYP!#REF!</definedName>
    <definedName name="_vena_MYPS1_MYPB1_R_FV_42f34b52efc14701904e2bd69b949ebb_311">MYP!#REF!</definedName>
    <definedName name="_vena_MYPS1_MYPB1_R_FV_42f34b52efc14701904e2bd69b949ebb_312">MYP!#REF!</definedName>
    <definedName name="_vena_MYPS1_MYPB1_R_FV_42f34b52efc14701904e2bd69b949ebb_313">MYP!#REF!</definedName>
    <definedName name="_vena_MYPS1_MYPB1_R_FV_42f34b52efc14701904e2bd69b949ebb_314">MYP!#REF!</definedName>
    <definedName name="_vena_MYPS1_MYPB1_R_FV_42f34b52efc14701904e2bd69b949ebb_315">MYP!#REF!</definedName>
    <definedName name="_vena_MYPS1_MYPB1_R_FV_42f34b52efc14701904e2bd69b949ebb_316">MYP!#REF!</definedName>
    <definedName name="_vena_MYPS1_MYPB1_R_FV_42f34b52efc14701904e2bd69b949ebb_317">MYP!#REF!</definedName>
    <definedName name="_vena_MYPS1_MYPB1_R_FV_42f34b52efc14701904e2bd69b949ebb_318">MYP!#REF!</definedName>
    <definedName name="_vena_MYPS1_MYPB1_R_FV_42f34b52efc14701904e2bd69b949ebb_319">MYP!#REF!</definedName>
    <definedName name="_vena_MYPS1_MYPB1_R_FV_42f34b52efc14701904e2bd69b949ebb_320">MYP!#REF!</definedName>
    <definedName name="_vena_MYPS1_MYPB1_R_FV_42f34b52efc14701904e2bd69b949ebb_321">MYP!#REF!</definedName>
    <definedName name="_vena_MYPS1_MYPB1_R_FV_42f34b52efc14701904e2bd69b949ebb_322">MYP!#REF!</definedName>
    <definedName name="_vena_MYPS1_MYPB1_R_FV_42f34b52efc14701904e2bd69b949ebb_323">MYP!#REF!</definedName>
    <definedName name="_vena_MYPS1_MYPB1_R_FV_42f34b52efc14701904e2bd69b949ebb_324">MYP!#REF!</definedName>
    <definedName name="_vena_MYPS1_MYPB1_R_FV_42f34b52efc14701904e2bd69b949ebb_325">MYP!#REF!</definedName>
    <definedName name="_vena_MYPS1_MYPB1_R_FV_42f34b52efc14701904e2bd69b949ebb_326">MYP!#REF!</definedName>
    <definedName name="_vena_MYPS1_MYPB1_R_FV_42f34b52efc14701904e2bd69b949ebb_327">MYP!#REF!</definedName>
    <definedName name="_vena_MYPS1_MYPB1_R_FV_42f34b52efc14701904e2bd69b949ebb_328">MYP!#REF!</definedName>
    <definedName name="_vena_MYPS1_MYPB1_R_FV_42f34b52efc14701904e2bd69b949ebb_329">MYP!#REF!</definedName>
    <definedName name="_vena_MYPS1_MYPB1_R_FV_42f34b52efc14701904e2bd69b949ebb_330">MYP!#REF!</definedName>
    <definedName name="_vena_MYPS1_MYPB1_R_FV_42f34b52efc14701904e2bd69b949ebb_331">MYP!#REF!</definedName>
    <definedName name="_vena_MYPS1_MYPB1_R_FV_42f34b52efc14701904e2bd69b949ebb_332">MYP!#REF!</definedName>
    <definedName name="_vena_MYPS1_MYPB1_R_FV_42f34b52efc14701904e2bd69b949ebb_333">MYP!#REF!</definedName>
    <definedName name="_vena_MYPS1_MYPB1_R_FV_42f34b52efc14701904e2bd69b949ebb_334">MYP!#REF!</definedName>
    <definedName name="_vena_MYPS1_MYPB1_R_FV_42f34b52efc14701904e2bd69b949ebb_335">MYP!#REF!</definedName>
    <definedName name="_vena_MYPS1_MYPB1_R_FV_42f34b52efc14701904e2bd69b949ebb_336">MYP!#REF!</definedName>
    <definedName name="_vena_MYPS1_MYPB1_R_FV_42f34b52efc14701904e2bd69b949ebb_337">MYP!#REF!</definedName>
    <definedName name="_vena_MYPS1_MYPB1_R_FV_42f34b52efc14701904e2bd69b949ebb_338">MYP!#REF!</definedName>
    <definedName name="_vena_MYPS1_MYPB1_R_FV_42f34b52efc14701904e2bd69b949ebb_339">MYP!#REF!</definedName>
    <definedName name="_vena_MYPS1_MYPB1_R_FV_42f34b52efc14701904e2bd69b949ebb_340">MYP!#REF!</definedName>
    <definedName name="_vena_MYPS1_MYPB1_R_FV_42f34b52efc14701904e2bd69b949ebb_341">MYP!#REF!</definedName>
    <definedName name="_vena_MYPS1_MYPB1_R_FV_42f34b52efc14701904e2bd69b949ebb_342">MYP!#REF!</definedName>
    <definedName name="_vena_MYPS1_MYPB1_R_FV_42f34b52efc14701904e2bd69b949ebb_343">MYP!#REF!</definedName>
    <definedName name="_vena_MYPS1_MYPB1_R_FV_42f34b52efc14701904e2bd69b949ebb_344">MYP!#REF!</definedName>
    <definedName name="_vena_MYPS1_MYPB1_R_FV_42f34b52efc14701904e2bd69b949ebb_345">MYP!#REF!</definedName>
    <definedName name="_vena_MYPS1_MYPB1_R_FV_42f34b52efc14701904e2bd69b949ebb_346">MYP!#REF!</definedName>
    <definedName name="_vena_MYPS1_MYPB1_R_FV_42f34b52efc14701904e2bd69b949ebb_347">MYP!#REF!</definedName>
    <definedName name="_vena_MYPS1_MYPB1_R_FV_42f34b52efc14701904e2bd69b949ebb_348">MYP!#REF!</definedName>
    <definedName name="_vena_MYPS1_MYPB1_R_FV_42f34b52efc14701904e2bd69b949ebb_349">MYP!#REF!</definedName>
    <definedName name="_vena_MYPS1_MYPB1_R_FV_42f34b52efc14701904e2bd69b949ebb_350">MYP!#REF!</definedName>
    <definedName name="_vena_MYPS1_MYPB1_R_FV_42f34b52efc14701904e2bd69b949ebb_351">MYP!#REF!</definedName>
    <definedName name="_vena_MYPS1_MYPB1_R_FV_42f34b52efc14701904e2bd69b949ebb_352">MYP!#REF!</definedName>
    <definedName name="_vena_MYPS1_MYPB1_R_FV_42f34b52efc14701904e2bd69b949ebb_353">MYP!#REF!</definedName>
    <definedName name="_vena_MYPS1_MYPB1_R_FV_42f34b52efc14701904e2bd69b949ebb_354">MYP!#REF!</definedName>
    <definedName name="_vena_MYPS1_MYPB1_R_FV_42f34b52efc14701904e2bd69b949ebb_355">MYP!#REF!</definedName>
    <definedName name="_vena_MYPS1_MYPB1_R_FV_42f34b52efc14701904e2bd69b949ebb_356">MYP!#REF!</definedName>
    <definedName name="_vena_MYPS1_MYPB1_R_FV_42f34b52efc14701904e2bd69b949ebb_357">MYP!#REF!</definedName>
    <definedName name="_vena_MYPS1_MYPB1_R_FV_42f34b52efc14701904e2bd69b949ebb_358">MYP!#REF!</definedName>
    <definedName name="_vena_MYPS1_MYPB1_R_FV_42f34b52efc14701904e2bd69b949ebb_359">MYP!#REF!</definedName>
    <definedName name="_vena_MYPS1_MYPB1_R_FV_42f34b52efc14701904e2bd69b949ebb_360">MYP!#REF!</definedName>
    <definedName name="_vena_MYPS1_MYPB1_R_FV_42f34b52efc14701904e2bd69b949ebb_361">MYP!#REF!</definedName>
    <definedName name="_vena_MYPS1_MYPB1_R_FV_42f34b52efc14701904e2bd69b949ebb_362">MYP!#REF!</definedName>
    <definedName name="_vena_MYPS1_MYPB1_R_FV_42f34b52efc14701904e2bd69b949ebb_363">MYP!#REF!</definedName>
    <definedName name="_vena_MYPS1_MYPB1_R_FV_42f34b52efc14701904e2bd69b949ebb_364">MYP!#REF!</definedName>
    <definedName name="_vena_MYPS1_MYPB1_R_FV_42f34b52efc14701904e2bd69b949ebb_365">MYP!#REF!</definedName>
    <definedName name="_vena_MYPS1_MYPB1_R_FV_42f34b52efc14701904e2bd69b949ebb_366">MYP!#REF!</definedName>
    <definedName name="_vena_MYPS1_MYPB1_R_FV_42f34b52efc14701904e2bd69b949ebb_367">MYP!#REF!</definedName>
    <definedName name="_vena_MYPS1_MYPB1_R_FV_42f34b52efc14701904e2bd69b949ebb_368">MYP!#REF!</definedName>
    <definedName name="_vena_MYPS1_MYPB1_R_FV_42f34b52efc14701904e2bd69b949ebb_369">MYP!#REF!</definedName>
    <definedName name="_vena_MYPS1_MYPB1_R_FV_42f34b52efc14701904e2bd69b949ebb_370">MYP!#REF!</definedName>
    <definedName name="_vena_MYPS1_MYPB1_R_FV_42f34b52efc14701904e2bd69b949ebb_371">MYP!#REF!</definedName>
    <definedName name="_vena_MYPS1_MYPB1_R_FV_42f34b52efc14701904e2bd69b949ebb_372">MYP!#REF!</definedName>
    <definedName name="_vena_MYPS1_MYPB1_R_FV_42f34b52efc14701904e2bd69b949ebb_373">MYP!#REF!</definedName>
    <definedName name="_vena_MYPS1_MYPB1_R_FV_42f34b52efc14701904e2bd69b949ebb_374">MYP!#REF!</definedName>
    <definedName name="_vena_MYPS1_MYPB1_R_FV_42f34b52efc14701904e2bd69b949ebb_375">MYP!#REF!</definedName>
    <definedName name="_vena_MYPS1_MYPB1_R_FV_42f34b52efc14701904e2bd69b949ebb_376">MYP!#REF!</definedName>
    <definedName name="_vena_MYPS1_MYPB1_R_FV_42f34b52efc14701904e2bd69b949ebb_377">MYP!#REF!</definedName>
    <definedName name="_vena_MYPS1_MYPB1_R_FV_42f34b52efc14701904e2bd69b949ebb_378">MYP!#REF!</definedName>
    <definedName name="_vena_MYPS1_MYPB1_R_FV_42f34b52efc14701904e2bd69b949ebb_379">MYP!#REF!</definedName>
    <definedName name="_vena_MYPS1_MYPB1_R_FV_42f34b52efc14701904e2bd69b949ebb_380">MYP!#REF!</definedName>
    <definedName name="_vena_MYPS1_MYPB1_R_FV_42f34b52efc14701904e2bd69b949ebb_381">MYP!#REF!</definedName>
    <definedName name="_vena_MYPS1_MYPB1_R_FV_42f34b52efc14701904e2bd69b949ebb_382">MYP!#REF!</definedName>
    <definedName name="_vena_MYPS1_MYPB1_R_FV_42f34b52efc14701904e2bd69b949ebb_383">MYP!#REF!</definedName>
    <definedName name="_vena_MYPS1_MYPB1_R_FV_42f34b52efc14701904e2bd69b949ebb_384">MYP!#REF!</definedName>
    <definedName name="_vena_MYPS1_MYPB1_R_FV_42f34b52efc14701904e2bd69b949ebb_385">MYP!#REF!</definedName>
    <definedName name="_vena_MYPS1_MYPB1_R_FV_42f34b52efc14701904e2bd69b949ebb_386">MYP!#REF!</definedName>
    <definedName name="_vena_MYPS1_MYPB1_R_FV_42f34b52efc14701904e2bd69b949ebb_387">MYP!#REF!</definedName>
    <definedName name="_vena_MYPS1_MYPB1_R_FV_42f34b52efc14701904e2bd69b949ebb_388">MYP!#REF!</definedName>
    <definedName name="_vena_MYPS1_MYPB1_R_FV_42f34b52efc14701904e2bd69b949ebb_389">MYP!#REF!</definedName>
    <definedName name="_vena_MYPS1_MYPB1_R_FV_42f34b52efc14701904e2bd69b949ebb_390">MYP!#REF!</definedName>
    <definedName name="_vena_MYPS1_MYPB1_R_FV_42f34b52efc14701904e2bd69b949ebb_391">MYP!#REF!</definedName>
    <definedName name="_vena_MYPS1_MYPB1_R_FV_42f34b52efc14701904e2bd69b949ebb_392">MYP!#REF!</definedName>
    <definedName name="_vena_MYPS1_MYPB1_R_FV_42f34b52efc14701904e2bd69b949ebb_393">MYP!#REF!</definedName>
    <definedName name="_vena_MYPS1_MYPB1_R_FV_42f34b52efc14701904e2bd69b949ebb_394">MYP!#REF!</definedName>
    <definedName name="_vena_MYPS1_MYPB1_R_FV_42f34b52efc14701904e2bd69b949ebb_395">MYP!#REF!</definedName>
    <definedName name="_vena_MYPS1_MYPB1_R_FV_42f34b52efc14701904e2bd69b949ebb_396">MYP!#REF!</definedName>
    <definedName name="_vena_MYPS1_MYPB1_R_FV_42f34b52efc14701904e2bd69b949ebb_397">MYP!#REF!</definedName>
    <definedName name="_vena_MYPS1_MYPB1_R_FV_42f34b52efc14701904e2bd69b949ebb_398">MYP!#REF!</definedName>
    <definedName name="_vena_MYPS1_MYPB1_R_FV_42f34b52efc14701904e2bd69b949ebb_399">MYP!#REF!</definedName>
    <definedName name="_vena_MYPS1_MYPB1_R_FV_42f34b52efc14701904e2bd69b949ebb_4">MYP!#REF!</definedName>
    <definedName name="_vena_MYPS1_MYPB1_R_FV_42f34b52efc14701904e2bd69b949ebb_400">MYP!#REF!</definedName>
    <definedName name="_vena_MYPS1_MYPB1_R_FV_42f34b52efc14701904e2bd69b949ebb_401">MYP!#REF!</definedName>
    <definedName name="_vena_MYPS1_MYPB1_R_FV_42f34b52efc14701904e2bd69b949ebb_402">MYP!#REF!</definedName>
    <definedName name="_vena_MYPS1_MYPB1_R_FV_42f34b52efc14701904e2bd69b949ebb_403">MYP!#REF!</definedName>
    <definedName name="_vena_MYPS1_MYPB1_R_FV_42f34b52efc14701904e2bd69b949ebb_404">MYP!#REF!</definedName>
    <definedName name="_vena_MYPS1_MYPB1_R_FV_42f34b52efc14701904e2bd69b949ebb_405">MYP!#REF!</definedName>
    <definedName name="_vena_MYPS1_MYPB1_R_FV_42f34b52efc14701904e2bd69b949ebb_406">MYP!#REF!</definedName>
    <definedName name="_vena_MYPS1_MYPB1_R_FV_42f34b52efc14701904e2bd69b949ebb_407">MYP!#REF!</definedName>
    <definedName name="_vena_MYPS1_MYPB1_R_FV_42f34b52efc14701904e2bd69b949ebb_408">MYP!#REF!</definedName>
    <definedName name="_vena_MYPS1_MYPB1_R_FV_42f34b52efc14701904e2bd69b949ebb_409">MYP!#REF!</definedName>
    <definedName name="_vena_MYPS1_MYPB1_R_FV_42f34b52efc14701904e2bd69b949ebb_410">MYP!#REF!</definedName>
    <definedName name="_vena_MYPS1_MYPB1_R_FV_42f34b52efc14701904e2bd69b949ebb_411">MYP!#REF!</definedName>
    <definedName name="_vena_MYPS1_MYPB1_R_FV_42f34b52efc14701904e2bd69b949ebb_412">MYP!#REF!</definedName>
    <definedName name="_vena_MYPS1_MYPB1_R_FV_42f34b52efc14701904e2bd69b949ebb_413">MYP!#REF!</definedName>
    <definedName name="_vena_MYPS1_MYPB1_R_FV_42f34b52efc14701904e2bd69b949ebb_414">MYP!#REF!</definedName>
    <definedName name="_vena_MYPS1_MYPB1_R_FV_42f34b52efc14701904e2bd69b949ebb_415">MYP!#REF!</definedName>
    <definedName name="_vena_MYPS1_MYPB1_R_FV_42f34b52efc14701904e2bd69b949ebb_416">MYP!#REF!</definedName>
    <definedName name="_vena_MYPS1_MYPB1_R_FV_42f34b52efc14701904e2bd69b949ebb_417">MYP!#REF!</definedName>
    <definedName name="_vena_MYPS1_MYPB1_R_FV_42f34b52efc14701904e2bd69b949ebb_418">MYP!#REF!</definedName>
    <definedName name="_vena_MYPS1_MYPB1_R_FV_42f34b52efc14701904e2bd69b949ebb_419">MYP!#REF!</definedName>
    <definedName name="_vena_MYPS1_MYPB1_R_FV_42f34b52efc14701904e2bd69b949ebb_420">MYP!#REF!</definedName>
    <definedName name="_vena_MYPS1_MYPB1_R_FV_42f34b52efc14701904e2bd69b949ebb_421">MYP!#REF!</definedName>
    <definedName name="_vena_MYPS1_MYPB1_R_FV_42f34b52efc14701904e2bd69b949ebb_422">MYP!#REF!</definedName>
    <definedName name="_vena_MYPS1_MYPB1_R_FV_42f34b52efc14701904e2bd69b949ebb_423">MYP!#REF!</definedName>
    <definedName name="_vena_MYPS1_MYPB1_R_FV_42f34b52efc14701904e2bd69b949ebb_424">MYP!#REF!</definedName>
    <definedName name="_vena_MYPS1_MYPB1_R_FV_42f34b52efc14701904e2bd69b949ebb_425">MYP!#REF!</definedName>
    <definedName name="_vena_MYPS1_MYPB1_R_FV_42f34b52efc14701904e2bd69b949ebb_426">MYP!#REF!</definedName>
    <definedName name="_vena_MYPS1_MYPB1_R_FV_42f34b52efc14701904e2bd69b949ebb_427">MYP!#REF!</definedName>
    <definedName name="_vena_MYPS1_MYPB1_R_FV_42f34b52efc14701904e2bd69b949ebb_428">MYP!#REF!</definedName>
    <definedName name="_vena_MYPS1_MYPB1_R_FV_42f34b52efc14701904e2bd69b949ebb_429">MYP!#REF!</definedName>
    <definedName name="_vena_MYPS1_MYPB1_R_FV_42f34b52efc14701904e2bd69b949ebb_430">MYP!#REF!</definedName>
    <definedName name="_vena_MYPS1_MYPB1_R_FV_42f34b52efc14701904e2bd69b949ebb_431">MYP!#REF!</definedName>
    <definedName name="_vena_MYPS1_MYPB1_R_FV_42f34b52efc14701904e2bd69b949ebb_432">MYP!#REF!</definedName>
    <definedName name="_vena_MYPS1_MYPB1_R_FV_42f34b52efc14701904e2bd69b949ebb_433">MYP!#REF!</definedName>
    <definedName name="_vena_MYPS1_MYPB1_R_FV_42f34b52efc14701904e2bd69b949ebb_434">MYP!#REF!</definedName>
    <definedName name="_vena_MYPS1_MYPB1_R_FV_42f34b52efc14701904e2bd69b949ebb_435">MYP!#REF!</definedName>
    <definedName name="_vena_MYPS1_MYPB1_R_FV_42f34b52efc14701904e2bd69b949ebb_436">MYP!#REF!</definedName>
    <definedName name="_vena_MYPS1_MYPB1_R_FV_42f34b52efc14701904e2bd69b949ebb_437">MYP!#REF!</definedName>
    <definedName name="_vena_MYPS1_MYPB1_R_FV_42f34b52efc14701904e2bd69b949ebb_438">MYP!#REF!</definedName>
    <definedName name="_vena_MYPS1_MYPB1_R_FV_42f34b52efc14701904e2bd69b949ebb_439">MYP!#REF!</definedName>
    <definedName name="_vena_MYPS1_MYPB1_R_FV_42f34b52efc14701904e2bd69b949ebb_440">MYP!#REF!</definedName>
    <definedName name="_vena_MYPS1_MYPB1_R_FV_42f34b52efc14701904e2bd69b949ebb_441">MYP!#REF!</definedName>
    <definedName name="_vena_MYPS1_MYPB1_R_FV_42f34b52efc14701904e2bd69b949ebb_442">MYP!#REF!</definedName>
    <definedName name="_vena_MYPS1_MYPB1_R_FV_42f34b52efc14701904e2bd69b949ebb_443">MYP!#REF!</definedName>
    <definedName name="_vena_MYPS1_MYPB1_R_FV_42f34b52efc14701904e2bd69b949ebb_444">MYP!#REF!</definedName>
    <definedName name="_vena_MYPS1_MYPB1_R_FV_42f34b52efc14701904e2bd69b949ebb_445">MYP!#REF!</definedName>
    <definedName name="_vena_MYPS1_MYPB1_R_FV_42f34b52efc14701904e2bd69b949ebb_446">MYP!#REF!</definedName>
    <definedName name="_vena_MYPS1_MYPB1_R_FV_42f34b52efc14701904e2bd69b949ebb_447">MYP!#REF!</definedName>
    <definedName name="_vena_MYPS1_MYPB1_R_FV_42f34b52efc14701904e2bd69b949ebb_448">MYP!#REF!</definedName>
    <definedName name="_vena_MYPS1_MYPB1_R_FV_42f34b52efc14701904e2bd69b949ebb_449">MYP!#REF!</definedName>
    <definedName name="_vena_MYPS1_MYPB1_R_FV_42f34b52efc14701904e2bd69b949ebb_450">MYP!#REF!</definedName>
    <definedName name="_vena_MYPS1_MYPB1_R_FV_42f34b52efc14701904e2bd69b949ebb_451">MYP!#REF!</definedName>
    <definedName name="_vena_MYPS1_MYPB1_R_FV_42f34b52efc14701904e2bd69b949ebb_452">MYP!#REF!</definedName>
    <definedName name="_vena_MYPS1_MYPB1_R_FV_42f34b52efc14701904e2bd69b949ebb_453">MYP!#REF!</definedName>
    <definedName name="_vena_MYPS1_MYPB1_R_FV_42f34b52efc14701904e2bd69b949ebb_454">MYP!#REF!</definedName>
    <definedName name="_vena_MYPS1_MYPB1_R_FV_42f34b52efc14701904e2bd69b949ebb_455">MYP!#REF!</definedName>
    <definedName name="_vena_MYPS1_MYPB1_R_FV_42f34b52efc14701904e2bd69b949ebb_456">MYP!#REF!</definedName>
    <definedName name="_vena_MYPS1_MYPB1_R_FV_42f34b52efc14701904e2bd69b949ebb_457">MYP!#REF!</definedName>
    <definedName name="_vena_MYPS1_MYPB1_R_FV_42f34b52efc14701904e2bd69b949ebb_458">MYP!#REF!</definedName>
    <definedName name="_vena_MYPS1_MYPB1_R_FV_42f34b52efc14701904e2bd69b949ebb_459">MYP!#REF!</definedName>
    <definedName name="_vena_MYPS1_MYPB1_R_FV_42f34b52efc14701904e2bd69b949ebb_460">MYP!#REF!</definedName>
    <definedName name="_vena_MYPS1_MYPB1_R_FV_42f34b52efc14701904e2bd69b949ebb_461">MYP!#REF!</definedName>
    <definedName name="_vena_MYPS1_MYPB1_R_FV_42f34b52efc14701904e2bd69b949ebb_462">MYP!#REF!</definedName>
    <definedName name="_vena_MYPS1_MYPB1_R_FV_42f34b52efc14701904e2bd69b949ebb_463">MYP!#REF!</definedName>
    <definedName name="_vena_MYPS1_MYPB1_R_FV_42f34b52efc14701904e2bd69b949ebb_464">MYP!#REF!</definedName>
    <definedName name="_vena_MYPS1_MYPB1_R_FV_42f34b52efc14701904e2bd69b949ebb_465">MYP!#REF!</definedName>
    <definedName name="_vena_MYPS1_MYPB1_R_FV_42f34b52efc14701904e2bd69b949ebb_466">MYP!#REF!</definedName>
    <definedName name="_vena_MYPS1_MYPB1_R_FV_42f34b52efc14701904e2bd69b949ebb_467">MYP!#REF!</definedName>
    <definedName name="_vena_MYPS1_MYPB1_R_FV_42f34b52efc14701904e2bd69b949ebb_468">MYP!#REF!</definedName>
    <definedName name="_vena_MYPS1_MYPB1_R_FV_42f34b52efc14701904e2bd69b949ebb_469">MYP!#REF!</definedName>
    <definedName name="_vena_MYPS1_MYPB1_R_FV_42f34b52efc14701904e2bd69b949ebb_470">MYP!#REF!</definedName>
    <definedName name="_vena_MYPS1_MYPB1_R_FV_42f34b52efc14701904e2bd69b949ebb_471">MYP!#REF!</definedName>
    <definedName name="_vena_MYPS1_MYPB1_R_FV_42f34b52efc14701904e2bd69b949ebb_472">MYP!#REF!</definedName>
    <definedName name="_vena_MYPS1_MYPB1_R_FV_42f34b52efc14701904e2bd69b949ebb_473">MYP!#REF!</definedName>
    <definedName name="_vena_MYPS1_MYPB1_R_FV_42f34b52efc14701904e2bd69b949ebb_474">MYP!#REF!</definedName>
    <definedName name="_vena_MYPS1_MYPB1_R_FV_42f34b52efc14701904e2bd69b949ebb_475">MYP!#REF!</definedName>
    <definedName name="_vena_MYPS1_MYPB1_R_FV_42f34b52efc14701904e2bd69b949ebb_476">MYP!#REF!</definedName>
    <definedName name="_vena_MYPS1_MYPB1_R_FV_42f34b52efc14701904e2bd69b949ebb_477">MYP!#REF!</definedName>
    <definedName name="_vena_MYPS1_MYPB1_R_FV_42f34b52efc14701904e2bd69b949ebb_478">MYP!#REF!</definedName>
    <definedName name="_vena_MYPS1_MYPB1_R_FV_42f34b52efc14701904e2bd69b949ebb_479">MYP!#REF!</definedName>
    <definedName name="_vena_MYPS1_MYPB1_R_FV_42f34b52efc14701904e2bd69b949ebb_480">MYP!#REF!</definedName>
    <definedName name="_vena_MYPS1_MYPB1_R_FV_42f34b52efc14701904e2bd69b949ebb_481">MYP!#REF!</definedName>
    <definedName name="_vena_MYPS1_MYPB1_R_FV_42f34b52efc14701904e2bd69b949ebb_482">MYP!#REF!</definedName>
    <definedName name="_vena_MYPS1_MYPB1_R_FV_42f34b52efc14701904e2bd69b949ebb_483">MYP!#REF!</definedName>
    <definedName name="_vena_MYPS1_MYPB1_R_FV_42f34b52efc14701904e2bd69b949ebb_484">MYP!#REF!</definedName>
    <definedName name="_vena_MYPS1_MYPB1_R_FV_42f34b52efc14701904e2bd69b949ebb_485">MYP!#REF!</definedName>
    <definedName name="_vena_MYPS1_MYPB1_R_FV_42f34b52efc14701904e2bd69b949ebb_486">MYP!#REF!</definedName>
    <definedName name="_vena_MYPS1_MYPB1_R_FV_42f34b52efc14701904e2bd69b949ebb_487">MYP!#REF!</definedName>
    <definedName name="_vena_MYPS1_MYPB1_R_FV_42f34b52efc14701904e2bd69b949ebb_488">MYP!#REF!</definedName>
    <definedName name="_vena_MYPS1_MYPB1_R_FV_42f34b52efc14701904e2bd69b949ebb_489">MYP!#REF!</definedName>
    <definedName name="_vena_MYPS1_MYPB1_R_FV_42f34b52efc14701904e2bd69b949ebb_490">MYP!#REF!</definedName>
    <definedName name="_vena_MYPS1_MYPB1_R_FV_42f34b52efc14701904e2bd69b949ebb_491">MYP!#REF!</definedName>
    <definedName name="_vena_MYPS1_MYPB1_R_FV_42f34b52efc14701904e2bd69b949ebb_492">MYP!#REF!</definedName>
    <definedName name="_vena_MYPS1_MYPB1_R_FV_42f34b52efc14701904e2bd69b949ebb_493">MYP!#REF!</definedName>
    <definedName name="_vena_MYPS1_MYPB1_R_FV_42f34b52efc14701904e2bd69b949ebb_494">MYP!#REF!</definedName>
    <definedName name="_vena_MYPS1_MYPB1_R_FV_42f34b52efc14701904e2bd69b949ebb_495">MYP!#REF!</definedName>
    <definedName name="_vena_MYPS1_MYPB1_R_FV_42f34b52efc14701904e2bd69b949ebb_496">MYP!#REF!</definedName>
    <definedName name="_vena_MYPS1_MYPB1_R_FV_42f34b52efc14701904e2bd69b949ebb_497">MYP!#REF!</definedName>
    <definedName name="_vena_MYPS1_MYPB1_R_FV_42f34b52efc14701904e2bd69b949ebb_498">MYP!#REF!</definedName>
    <definedName name="_vena_MYPS1_MYPB1_R_FV_42f34b52efc14701904e2bd69b949ebb_499">MYP!#REF!</definedName>
    <definedName name="_vena_MYPS1_MYPB1_R_FV_42f34b52efc14701904e2bd69b949ebb_5">MYP!#REF!</definedName>
    <definedName name="_vena_MYPS1_MYPB1_R_FV_42f34b52efc14701904e2bd69b949ebb_500">MYP!#REF!</definedName>
    <definedName name="_vena_MYPS1_MYPB1_R_FV_42f34b52efc14701904e2bd69b949ebb_501">MYP!#REF!</definedName>
    <definedName name="_vena_MYPS1_MYPB1_R_FV_42f34b52efc14701904e2bd69b949ebb_502">MYP!#REF!</definedName>
    <definedName name="_vena_MYPS1_MYPB1_R_FV_42f34b52efc14701904e2bd69b949ebb_503">MYP!#REF!</definedName>
    <definedName name="_vena_MYPS1_MYPB1_R_FV_42f34b52efc14701904e2bd69b949ebb_504">MYP!#REF!</definedName>
    <definedName name="_vena_MYPS1_MYPB1_R_FV_42f34b52efc14701904e2bd69b949ebb_505">MYP!#REF!</definedName>
    <definedName name="_vena_MYPS1_MYPB1_R_FV_42f34b52efc14701904e2bd69b949ebb_506">MYP!#REF!</definedName>
    <definedName name="_vena_MYPS1_MYPB1_R_FV_42f34b52efc14701904e2bd69b949ebb_507">MYP!#REF!</definedName>
    <definedName name="_vena_MYPS1_MYPB1_R_FV_42f34b52efc14701904e2bd69b949ebb_508">MYP!#REF!</definedName>
    <definedName name="_vena_MYPS1_MYPB1_R_FV_42f34b52efc14701904e2bd69b949ebb_509">MYP!#REF!</definedName>
    <definedName name="_vena_MYPS1_MYPB1_R_FV_42f34b52efc14701904e2bd69b949ebb_510">MYP!#REF!</definedName>
    <definedName name="_vena_MYPS1_MYPB1_R_FV_42f34b52efc14701904e2bd69b949ebb_511">MYP!#REF!</definedName>
    <definedName name="_vena_MYPS1_MYPB1_R_FV_42f34b52efc14701904e2bd69b949ebb_512">MYP!#REF!</definedName>
    <definedName name="_vena_MYPS1_MYPB1_R_FV_42f34b52efc14701904e2bd69b949ebb_513">MYP!#REF!</definedName>
    <definedName name="_vena_MYPS1_MYPB1_R_FV_42f34b52efc14701904e2bd69b949ebb_514">MYP!#REF!</definedName>
    <definedName name="_vena_MYPS1_MYPB1_R_FV_42f34b52efc14701904e2bd69b949ebb_515">MYP!#REF!</definedName>
    <definedName name="_vena_MYPS1_MYPB1_R_FV_42f34b52efc14701904e2bd69b949ebb_516">MYP!#REF!</definedName>
    <definedName name="_vena_MYPS1_MYPB1_R_FV_42f34b52efc14701904e2bd69b949ebb_517">MYP!#REF!</definedName>
    <definedName name="_vena_MYPS1_MYPB1_R_FV_42f34b52efc14701904e2bd69b949ebb_518">MYP!#REF!</definedName>
    <definedName name="_vena_MYPS1_MYPB1_R_FV_42f34b52efc14701904e2bd69b949ebb_519">MYP!#REF!</definedName>
    <definedName name="_vena_MYPS1_MYPB1_R_FV_42f34b52efc14701904e2bd69b949ebb_520">MYP!#REF!</definedName>
    <definedName name="_vena_MYPS1_MYPB1_R_FV_42f34b52efc14701904e2bd69b949ebb_521">MYP!#REF!</definedName>
    <definedName name="_vena_MYPS1_MYPB1_R_FV_42f34b52efc14701904e2bd69b949ebb_522">MYP!#REF!</definedName>
    <definedName name="_vena_MYPS1_MYPB1_R_FV_42f34b52efc14701904e2bd69b949ebb_523">MYP!#REF!</definedName>
    <definedName name="_vena_MYPS1_MYPB1_R_FV_42f34b52efc14701904e2bd69b949ebb_524">MYP!#REF!</definedName>
    <definedName name="_vena_MYPS1_MYPB1_R_FV_42f34b52efc14701904e2bd69b949ebb_525">MYP!#REF!</definedName>
    <definedName name="_vena_MYPS1_MYPB1_R_FV_42f34b52efc14701904e2bd69b949ebb_526">MYP!#REF!</definedName>
    <definedName name="_vena_MYPS1_MYPB1_R_FV_42f34b52efc14701904e2bd69b949ebb_527">MYP!#REF!</definedName>
    <definedName name="_vena_MYPS1_MYPB1_R_FV_42f34b52efc14701904e2bd69b949ebb_528">MYP!#REF!</definedName>
    <definedName name="_vena_MYPS1_MYPB1_R_FV_42f34b52efc14701904e2bd69b949ebb_529">MYP!#REF!</definedName>
    <definedName name="_vena_MYPS1_MYPB1_R_FV_42f34b52efc14701904e2bd69b949ebb_530">MYP!#REF!</definedName>
    <definedName name="_vena_MYPS1_MYPB1_R_FV_42f34b52efc14701904e2bd69b949ebb_531">MYP!#REF!</definedName>
    <definedName name="_vena_MYPS1_MYPB1_R_FV_42f34b52efc14701904e2bd69b949ebb_532">MYP!#REF!</definedName>
    <definedName name="_vena_MYPS1_MYPB1_R_FV_42f34b52efc14701904e2bd69b949ebb_533">MYP!#REF!</definedName>
    <definedName name="_vena_MYPS1_MYPB1_R_FV_42f34b52efc14701904e2bd69b949ebb_534">MYP!#REF!</definedName>
    <definedName name="_vena_MYPS1_MYPB1_R_FV_42f34b52efc14701904e2bd69b949ebb_535">MYP!#REF!</definedName>
    <definedName name="_vena_MYPS1_MYPB1_R_FV_42f34b52efc14701904e2bd69b949ebb_536">MYP!#REF!</definedName>
    <definedName name="_vena_MYPS1_MYPB1_R_FV_42f34b52efc14701904e2bd69b949ebb_537">MYP!#REF!</definedName>
    <definedName name="_vena_MYPS1_MYPB1_R_FV_42f34b52efc14701904e2bd69b949ebb_538">MYP!#REF!</definedName>
    <definedName name="_vena_MYPS1_MYPB1_R_FV_42f34b52efc14701904e2bd69b949ebb_539">MYP!#REF!</definedName>
    <definedName name="_vena_MYPS1_MYPB1_R_FV_42f34b52efc14701904e2bd69b949ebb_540">MYP!#REF!</definedName>
    <definedName name="_vena_MYPS1_MYPB1_R_FV_42f34b52efc14701904e2bd69b949ebb_541">MYP!#REF!</definedName>
    <definedName name="_vena_MYPS1_MYPB1_R_FV_42f34b52efc14701904e2bd69b949ebb_542">MYP!#REF!</definedName>
    <definedName name="_vena_MYPS1_MYPB1_R_FV_42f34b52efc14701904e2bd69b949ebb_543">MYP!#REF!</definedName>
    <definedName name="_vena_MYPS1_MYPB1_R_FV_42f34b52efc14701904e2bd69b949ebb_544">MYP!#REF!</definedName>
    <definedName name="_vena_MYPS1_MYPB1_R_FV_42f34b52efc14701904e2bd69b949ebb_545">MYP!#REF!</definedName>
    <definedName name="_vena_MYPS1_MYPB1_R_FV_42f34b52efc14701904e2bd69b949ebb_546">MYP!#REF!</definedName>
    <definedName name="_vena_MYPS1_MYPB1_R_FV_42f34b52efc14701904e2bd69b949ebb_547">MYP!#REF!</definedName>
    <definedName name="_vena_MYPS1_MYPB1_R_FV_42f34b52efc14701904e2bd69b949ebb_548">MYP!#REF!</definedName>
    <definedName name="_vena_MYPS1_MYPB1_R_FV_42f34b52efc14701904e2bd69b949ebb_549">MYP!#REF!</definedName>
    <definedName name="_vena_MYPS1_MYPB1_R_FV_42f34b52efc14701904e2bd69b949ebb_550">MYP!#REF!</definedName>
    <definedName name="_vena_MYPS1_MYPB1_R_FV_42f34b52efc14701904e2bd69b949ebb_551">MYP!#REF!</definedName>
    <definedName name="_vena_MYPS1_MYPB1_R_FV_42f34b52efc14701904e2bd69b949ebb_552">MYP!#REF!</definedName>
    <definedName name="_vena_MYPS1_MYPB1_R_FV_42f34b52efc14701904e2bd69b949ebb_553">MYP!#REF!</definedName>
    <definedName name="_vena_MYPS1_MYPB1_R_FV_42f34b52efc14701904e2bd69b949ebb_554">MYP!#REF!</definedName>
    <definedName name="_vena_MYPS1_MYPB1_R_FV_42f34b52efc14701904e2bd69b949ebb_555">MYP!#REF!</definedName>
    <definedName name="_vena_MYPS1_MYPB1_R_FV_42f34b52efc14701904e2bd69b949ebb_556">MYP!#REF!</definedName>
    <definedName name="_vena_MYPS1_MYPB1_R_FV_42f34b52efc14701904e2bd69b949ebb_557">MYP!#REF!</definedName>
    <definedName name="_vena_MYPS1_MYPB1_R_FV_42f34b52efc14701904e2bd69b949ebb_558">MYP!#REF!</definedName>
    <definedName name="_vena_MYPS1_MYPB1_R_FV_42f34b52efc14701904e2bd69b949ebb_559">MYP!#REF!</definedName>
    <definedName name="_vena_MYPS1_MYPB1_R_FV_42f34b52efc14701904e2bd69b949ebb_560">MYP!#REF!</definedName>
    <definedName name="_vena_MYPS1_MYPB1_R_FV_42f34b52efc14701904e2bd69b949ebb_561">MYP!#REF!</definedName>
    <definedName name="_vena_MYPS1_MYPB1_R_FV_42f34b52efc14701904e2bd69b949ebb_562">MYP!#REF!</definedName>
    <definedName name="_vena_MYPS1_MYPB1_R_FV_42f34b52efc14701904e2bd69b949ebb_563">MYP!#REF!</definedName>
    <definedName name="_vena_MYPS1_MYPB1_R_FV_42f34b52efc14701904e2bd69b949ebb_564">MYP!#REF!</definedName>
    <definedName name="_vena_MYPS1_MYPB1_R_FV_42f34b52efc14701904e2bd69b949ebb_565">MYP!#REF!</definedName>
    <definedName name="_vena_MYPS1_MYPB1_R_FV_42f34b52efc14701904e2bd69b949ebb_566">MYP!#REF!</definedName>
    <definedName name="_vena_MYPS1_MYPB1_R_FV_42f34b52efc14701904e2bd69b949ebb_567">MYP!#REF!</definedName>
    <definedName name="_vena_MYPS1_MYPB1_R_FV_42f34b52efc14701904e2bd69b949ebb_568">MYP!#REF!</definedName>
    <definedName name="_vena_MYPS1_MYPB1_R_FV_42f34b52efc14701904e2bd69b949ebb_569">MYP!#REF!</definedName>
    <definedName name="_vena_MYPS1_MYPB1_R_FV_42f34b52efc14701904e2bd69b949ebb_570">MYP!#REF!</definedName>
    <definedName name="_vena_MYPS1_MYPB1_R_FV_42f34b52efc14701904e2bd69b949ebb_571">MYP!#REF!</definedName>
    <definedName name="_vena_MYPS1_MYPB1_R_FV_42f34b52efc14701904e2bd69b949ebb_572">MYP!#REF!</definedName>
    <definedName name="_vena_MYPS1_MYPB1_R_FV_42f34b52efc14701904e2bd69b949ebb_573">MYP!#REF!</definedName>
    <definedName name="_vena_MYPS1_MYPB1_R_FV_42f34b52efc14701904e2bd69b949ebb_574">MYP!#REF!</definedName>
    <definedName name="_vena_MYPS1_MYPB1_R_FV_42f34b52efc14701904e2bd69b949ebb_575">MYP!#REF!</definedName>
    <definedName name="_vena_MYPS1_MYPB2_C_4_632005309959503878">MYP!#REF!</definedName>
    <definedName name="_vena_MYPS1_MYPB2_C_4_632005309959503878_1">MYP!#REF!</definedName>
    <definedName name="_vena_MYPS1_MYPB2_C_8_632005313608548359">MYP!#REF!</definedName>
    <definedName name="_vena_MYPS1_MYPB2_C_8_632005313642102786">MYP!#REF!</definedName>
    <definedName name="_vena_MYPS1_MYPB2_C_FV_56493ffece784c5db4cd0fd3b40a250d_4">MYP!#REF!</definedName>
    <definedName name="_vena_MYPS1_MYPB2_C_FV_56493ffece784c5db4cd0fd3b40a250d_5">MYP!#REF!</definedName>
    <definedName name="_vena_MYPS1_MYPB2_C_FV_e3545e3dcc52420a84dcdae3a23a4597_1">MYP!#REF!</definedName>
    <definedName name="_vena_MYPS1_MYPB2_C_FV_e3545e3dcc52420a84dcdae3a23a4597_2">MYP!#REF!</definedName>
    <definedName name="_vena_MYPS1_MYPB2_R_5_632005310831919105">MYP!#REF!</definedName>
    <definedName name="_vena_MYPS1_MYPB2_R_5_632005310831919111">MYP!#REF!</definedName>
    <definedName name="_vena_MYPS1_MYPB2_R_5_632005310831919113">MYP!#REF!</definedName>
    <definedName name="_vena_MYPS1_MYPB2_R_5_632005310836113408">MYP!#REF!</definedName>
    <definedName name="_vena_MYPS1_MYPB2_R_5_632005310836113410">MYP!#REF!</definedName>
    <definedName name="_vena_MYPS1_MYPB2_R_5_632005310840307712">MYP!#REF!</definedName>
    <definedName name="_vena_MYPS1_MYPB2_R_5_632005310852890628">MYP!#REF!</definedName>
    <definedName name="_vena_MYPS1_MYPB2_R_5_632005310857084934">MYP!#REF!</definedName>
    <definedName name="_vena_MYPS1_MYPB2_R_5_632005310857084936">MYP!#REF!</definedName>
    <definedName name="_vena_MYPS1_MYPB2_R_5_632005310861279232">MYP!#REF!</definedName>
    <definedName name="_vena_MYPS1_MYPB2_R_5_632005310861279234">MYP!#REF!</definedName>
    <definedName name="_vena_MYPS1_MYPB2_R_5_632005310861279238">MYP!#REF!</definedName>
    <definedName name="_vena_MYPS1_MYPB2_R_5_632005310882250754">MYP!#REF!</definedName>
    <definedName name="_vena_MYPS1_MYPB2_R_5_632005310882250756">MYP!#REF!</definedName>
    <definedName name="_vena_MYPS1_MYPB2_R_5_632005310890639362">MYP!#REF!</definedName>
    <definedName name="_vena_MYPS1_MYPB2_R_5_632005310890639364">MYP!#REF!</definedName>
    <definedName name="_vena_MYPS1_MYPB2_R_5_632005310890639366">MYP!#REF!</definedName>
    <definedName name="_vena_MYPS1_MYPB2_R_5_632005310894833664">MYP!#REF!</definedName>
    <definedName name="_vena_MYPS1_MYPB2_R_5_632005310894833672">MYP!#REF!</definedName>
    <definedName name="_vena_MYPS1_MYPB2_R_5_632005310915805190">MYP!#REF!</definedName>
    <definedName name="_vena_MYPS1_MYPB2_R_5_632005310919999492">MYP!#REF!</definedName>
    <definedName name="_vena_MYPS1_MYPB2_R_5_632005310919999494">MYP!#REF!</definedName>
    <definedName name="_vena_MYPS1_MYPB2_R_5_632005310919999496">MYP!#REF!</definedName>
    <definedName name="_vena_MYPS1_MYPB2_R_5_632005310924193792">MYP!#REF!</definedName>
    <definedName name="_vena_MYPS1_MYPB2_R_5_632005310924193798">MYP!#REF!</definedName>
    <definedName name="_vena_MYPS1_MYPB2_R_5_632005310940971013">MYP!#REF!</definedName>
    <definedName name="_vena_MYPS1_MYPB2_R_5_632005310945165316">MYP!#REF!</definedName>
    <definedName name="_vena_MYPS1_MYPB2_R_5_632005310949359624">MYP!#REF!</definedName>
    <definedName name="_vena_MYPS1_MYPB2_R_5_632005310953553920">MYP!#REF!</definedName>
    <definedName name="_vena_MYPS1_MYPB2_R_5_632005310953553922">MYP!#REF!</definedName>
    <definedName name="_vena_MYPS1_MYPB2_R_5_632005310953553924">MYP!#REF!</definedName>
    <definedName name="_vena_MYPS1_MYPB2_R_5_632005310957748224">MYP!#REF!</definedName>
    <definedName name="_vena_MYPS1_MYPB2_R_5_632005310957748226">MYP!#REF!</definedName>
    <definedName name="_vena_MYPS1_MYPB2_R_5_632005310974525442">MYP!#REF!</definedName>
    <definedName name="_vena_MYPS1_MYPB2_R_5_632005310974525444">MYP!#REF!</definedName>
    <definedName name="_vena_MYPS1_MYPB2_R_5_632005310978719744">MYP!#REF!</definedName>
    <definedName name="_vena_MYPS1_MYPB2_R_5_632005310982914050">MYP!#REF!</definedName>
    <definedName name="_vena_MYPS1_MYPB2_R_5_632005310982914052">MYP!#REF!</definedName>
    <definedName name="_vena_MYPS1_MYPB2_R_5_632005310982914054">MYP!#REF!</definedName>
    <definedName name="_vena_MYPS1_MYPB2_R_5_632005310982914056">MYP!#REF!</definedName>
    <definedName name="_vena_MYPS1_MYPB2_R_5_632005310987108357">MYP!#REF!</definedName>
    <definedName name="_vena_MYPS1_MYPB2_R_5_632005310995496960">MYP!#REF!</definedName>
    <definedName name="_vena_MYPS1_MYPB2_R_5_632005310995496962">MYP!#REF!</definedName>
    <definedName name="_vena_MYPS1_MYPB2_R_5_632005310995496966">MYP!#REF!</definedName>
    <definedName name="_vena_MYPS1_MYPB2_R_5_632005311008079873">MYP!#REF!</definedName>
    <definedName name="_vena_MYPS1_MYPB2_R_5_632005311012274180">MYP!#REF!</definedName>
    <definedName name="_vena_MYPS1_MYPB2_R_5_632005311012274184">MYP!#REF!</definedName>
    <definedName name="_vena_MYPS1_MYPB2_R_5_632005311016468480">MYP!#REF!</definedName>
    <definedName name="_vena_MYPS1_MYPB2_R_5_632005311016468486">MYP!#REF!</definedName>
    <definedName name="_vena_MYPS1_MYPB2_R_5_632005311033245699">MYP!#REF!</definedName>
    <definedName name="_vena_MYPS1_MYPB2_R_5_632005311033245703">MYP!#REF!</definedName>
    <definedName name="_vena_MYPS1_MYPB2_R_5_632005311037440008">MYP!#REF!</definedName>
    <definedName name="_vena_MYPS1_MYPB2_R_5_632005311041634304">MYP!#REF!</definedName>
    <definedName name="_vena_MYPS1_MYPB2_R_5_632005311041634306">MYP!#REF!</definedName>
    <definedName name="_vena_MYPS1_MYPB2_R_5_632005311041634308">MYP!#REF!</definedName>
    <definedName name="_vena_MYPS1_MYPB2_R_5_632005311062605830">MYP!#REF!</definedName>
    <definedName name="_vena_MYPS1_MYPB2_R_5_632005311070994432">MYP!#REF!</definedName>
    <definedName name="_vena_MYPS1_MYPB2_R_5_632005311070994434">MYP!#REF!</definedName>
    <definedName name="_vena_MYPS1_MYPB2_R_5_632005311070994436">MYP!#REF!</definedName>
    <definedName name="_vena_MYPS1_MYPB2_R_5_632005311070994438">MYP!#REF!</definedName>
    <definedName name="_vena_MYPS1_MYPB2_R_5_632005311083577348">MYP!#REF!</definedName>
    <definedName name="_vena_MYPS1_MYPB2_R_5_632005311096160258">MYP!#REF!</definedName>
    <definedName name="_vena_MYPS1_MYPB2_R_5_632005311096160260">MYP!#REF!</definedName>
    <definedName name="_vena_MYPS1_MYPB2_R_5_632005311096160262">MYP!#REF!</definedName>
    <definedName name="_vena_MYPS1_MYPB2_R_5_632005311096160264">MYP!#REF!</definedName>
    <definedName name="_vena_MYPS1_MYPB2_R_5_632005311100354567">MYP!#REF!</definedName>
    <definedName name="_vena_MYPS1_MYPB2_R_5_632005311121326082">MYP!#REF!</definedName>
    <definedName name="_vena_MYPS1_MYPB2_R_5_632005311121326086">MYP!#REF!</definedName>
    <definedName name="_vena_MYPS1_MYPB2_R_5_632005311125520384">MYP!#REF!</definedName>
    <definedName name="_vena_MYPS1_MYPB2_R_5_632005311125520386">MYP!#REF!</definedName>
    <definedName name="_vena_MYPS1_MYPB2_R_5_632005311125520392">MYP!#REF!</definedName>
    <definedName name="_vena_MYPS1_MYPB2_R_5_632005311146491912">MYP!#REF!</definedName>
    <definedName name="_vena_MYPS1_MYPB2_R_5_632005311150686208">MYP!#REF!</definedName>
    <definedName name="_vena_MYPS1_MYPB2_R_5_632005311154880512">MYP!#REF!</definedName>
    <definedName name="_vena_MYPS1_MYPB2_R_5_632005311154880514">MYP!#REF!</definedName>
    <definedName name="_vena_MYPS1_MYPB2_R_5_632005311154880516">MYP!#REF!</definedName>
    <definedName name="_vena_MYPS1_MYPB2_R_5_632005311159074816">MYP!#REF!</definedName>
    <definedName name="_vena_MYPS1_MYPB2_R_5_632005311175852035">MYP!#REF!</definedName>
    <definedName name="_vena_MYPS1_MYPB2_R_5_632005311175852039">MYP!#REF!</definedName>
    <definedName name="_vena_MYPS1_MYPB2_R_5_632005311184240640">MYP!#REF!</definedName>
    <definedName name="_vena_MYPS1_MYPB2_R_5_632005311184240642">MYP!#REF!</definedName>
    <definedName name="_vena_MYPS1_MYPB2_R_5_632005311184240644">MYP!#REF!</definedName>
    <definedName name="_vena_MYPS1_MYPB2_R_5_632005311188434945">MYP!#REF!</definedName>
    <definedName name="_vena_MYPS1_MYPB2_R_5_632005311209406470">MYP!#REF!</definedName>
    <definedName name="_vena_MYPS1_MYPB2_R_5_632005311209406472">MYP!#REF!</definedName>
    <definedName name="_vena_MYPS1_MYPB2_R_5_632005311213600768">MYP!#REF!</definedName>
    <definedName name="_vena_MYPS1_MYPB2_R_5_632005311213600770">MYP!#REF!</definedName>
    <definedName name="_vena_MYPS1_MYPB2_R_5_632005311230377986">MYP!#REF!</definedName>
    <definedName name="_vena_MYPS1_MYPB2_R_5_632005311234572292">MYP!#REF!</definedName>
    <definedName name="_vena_MYPS1_MYPB2_R_5_632005311234572294">MYP!#REF!</definedName>
    <definedName name="_vena_MYPS1_MYPB2_R_5_632005311238766592">MYP!#REF!</definedName>
    <definedName name="_vena_MYPS1_MYPB2_R_5_632005311238766596">MYP!#REF!</definedName>
    <definedName name="_vena_MYPS1_MYPB2_R_5_632005311238766600">MYP!#REF!</definedName>
    <definedName name="_vena_MYPS1_MYPB2_R_5_632005311255543815">MYP!#REF!</definedName>
    <definedName name="_vena_MYPS1_MYPB2_R_5_632005311259738112">MYP!#REF!</definedName>
    <definedName name="_vena_MYPS1_MYPB2_R_5_632005311259738114">MYP!#REF!</definedName>
    <definedName name="_vena_MYPS1_MYPB2_R_5_632005311263932420">MYP!#REF!</definedName>
    <definedName name="_vena_MYPS1_MYPB2_R_5_632005311263932422">MYP!#REF!</definedName>
    <definedName name="_vena_MYPS1_MYPB2_R_5_632005311268126720">MYP!#REF!</definedName>
    <definedName name="_vena_MYPS1_MYPB2_R_5_632005311268126726">MYP!#REF!</definedName>
    <definedName name="_vena_MYPS1_MYPB2_R_5_632005311268126728">MYP!#REF!</definedName>
    <definedName name="_vena_MYPS1_MYPB2_R_5_632005311284903938">MYP!#REF!</definedName>
    <definedName name="_vena_MYPS1_MYPB2_R_5_632005311284903942">MYP!#REF!</definedName>
    <definedName name="_vena_MYPS1_MYPB2_R_5_632005311289098249">MYP!#REF!</definedName>
    <definedName name="_vena_MYPS1_MYPB2_R_5_632005311293292544">MYP!#REF!</definedName>
    <definedName name="_vena_MYPS1_MYPB2_R_5_632005311293292546">MYP!#REF!</definedName>
    <definedName name="_vena_MYPS1_MYPB2_R_5_632005311293292548">MYP!#REF!</definedName>
    <definedName name="_vena_MYPS1_MYPB2_R_5_632005311297486850">MYP!#REF!</definedName>
    <definedName name="_vena_MYPS1_MYPB2_R_5_632005311297486852">MYP!#REF!</definedName>
    <definedName name="_vena_MYPS1_MYPB2_R_5_632005311318458370">MYP!#REF!</definedName>
    <definedName name="_vena_MYPS1_MYPB2_R_5_632005311318458372">MYP!#REF!</definedName>
    <definedName name="_vena_MYPS1_MYPB2_R_5_632005311318458374">MYP!#REF!</definedName>
    <definedName name="_vena_MYPS1_MYPB2_R_5_632005311318458376">MYP!#REF!</definedName>
    <definedName name="_vena_MYPS1_MYPB2_R_5_632005311322652677">MYP!#REF!</definedName>
    <definedName name="_vena_MYPS1_MYPB2_R_5_632005311322652679">MYP!#REF!</definedName>
    <definedName name="_vena_MYPS1_MYPB2_R_5_632005311335235592">MYP!#REF!</definedName>
    <definedName name="_vena_MYPS1_MYPB2_R_5_632005311339429888">MYP!#REF!</definedName>
    <definedName name="_vena_MYPS1_MYPB2_R_5_632005311339429890">MYP!#REF!</definedName>
    <definedName name="_vena_MYPS1_MYPB2_R_5_632005311339429892">MYP!#REF!</definedName>
    <definedName name="_vena_MYPS1_MYPB2_R_5_632005311339429894">MYP!#REF!</definedName>
    <definedName name="_vena_MYPS1_MYPB2_R_5_632005311343624200">MYP!#REF!</definedName>
    <definedName name="_vena_MYPS1_MYPB2_R_5_632005311347818496">MYP!#REF!</definedName>
    <definedName name="_vena_MYPS1_MYPB2_R_5_632005311347818498">MYP!#REF!</definedName>
    <definedName name="_vena_MYPS1_MYPB2_R_5_632005311347818500">MYP!#REF!</definedName>
    <definedName name="_vena_MYPS1_MYPB2_R_5_632005311352012802">MYP!#REF!</definedName>
    <definedName name="_vena_MYPS1_MYPB2_R_5_632005311352012804">MYP!#REF!</definedName>
    <definedName name="_vena_MYPS1_MYPB2_R_5_632005311377178626">MYP!#REF!</definedName>
    <definedName name="_vena_MYPS1_MYPB2_R_5_632005311377178628">MYP!#REF!</definedName>
    <definedName name="_vena_MYPS1_MYPB2_R_5_632005311377178630">MYP!#REF!</definedName>
    <definedName name="_vena_MYPS1_MYPB2_R_5_632005311377178632">MYP!#REF!</definedName>
    <definedName name="_vena_MYPS1_MYPB2_R_5_632005311381372931">MYP!#REF!</definedName>
    <definedName name="_vena_MYPS1_MYPB2_R_5_632005311381372933">MYP!#REF!</definedName>
    <definedName name="_vena_MYPS1_MYPB2_R_5_632005311398150152">MYP!#REF!</definedName>
    <definedName name="_vena_MYPS1_MYPB2_R_5_632005311402344448">MYP!#REF!</definedName>
    <definedName name="_vena_MYPS1_MYPB2_R_5_632005311402344450">MYP!#REF!</definedName>
    <definedName name="_vena_MYPS1_MYPB2_R_5_632005311402344452">MYP!#REF!</definedName>
    <definedName name="_vena_MYPS1_MYPB2_R_5_632005311406538754">MYP!#REF!</definedName>
    <definedName name="_vena_MYPS1_MYPB2_R_5_632005311406538756">MYP!#REF!</definedName>
    <definedName name="_vena_MYPS1_MYPB2_R_5_632005311406538758">MYP!#REF!</definedName>
    <definedName name="_vena_MYPS1_MYPB2_R_5_632005311423315976">MYP!#REF!</definedName>
    <definedName name="_vena_MYPS1_MYPB2_R_5_632005311427510272">MYP!#REF!</definedName>
    <definedName name="_vena_MYPS1_MYPB2_R_5_632005311427510274">MYP!#REF!</definedName>
    <definedName name="_vena_MYPS1_MYPB2_R_5_632005311431704581">MYP!#REF!</definedName>
    <definedName name="_vena_MYPS1_MYPB2_R_5_632005311431704583">MYP!#REF!</definedName>
    <definedName name="_vena_MYPS1_MYPB2_R_5_632005311435898880">MYP!#REF!</definedName>
    <definedName name="_vena_MYPS1_MYPB2_R_5_632005311435898882">MYP!#REF!</definedName>
    <definedName name="_vena_MYPS1_MYPB2_R_5_632005311440093184">MYP!#REF!</definedName>
    <definedName name="_vena_MYPS1_MYPB2_R_5_632005311452676096">MYP!#REF!</definedName>
    <definedName name="_vena_MYPS1_MYPB2_R_5_632005311452676098">MYP!#REF!</definedName>
    <definedName name="_vena_MYPS1_MYPB2_R_5_632005311452676100">MYP!#REF!</definedName>
    <definedName name="_vena_MYPS1_MYPB2_R_5_632005311452676102">MYP!#REF!</definedName>
    <definedName name="_vena_MYPS1_MYPB2_R_5_632005311456870402">MYP!#REF!</definedName>
    <definedName name="_vena_MYPS1_MYPB2_R_5_632005311473647616">MYP!#REF!</definedName>
    <definedName name="_vena_MYPS1_MYPB2_R_5_632005311477841923">MYP!#REF!</definedName>
    <definedName name="_vena_MYPS1_MYPB2_R_5_632005311477841925">MYP!#REF!</definedName>
    <definedName name="_vena_MYPS1_MYPB2_R_5_632005311477841927">MYP!#REF!</definedName>
    <definedName name="_vena_MYPS1_MYPB2_R_5_632005311482036224">MYP!#REF!</definedName>
    <definedName name="_vena_MYPS1_MYPB2_R_5_632005311482036226">MYP!#REF!</definedName>
    <definedName name="_vena_MYPS1_MYPB2_R_5_632005311486230528">MYP!#REF!</definedName>
    <definedName name="_vena_MYPS1_MYPB2_R_5_632005311486230530">MYP!#REF!</definedName>
    <definedName name="_vena_MYPS1_MYPB2_R_5_632005311503007752">MYP!#REF!</definedName>
    <definedName name="_vena_MYPS1_MYPB2_R_5_632005311507202050">MYP!#REF!</definedName>
    <definedName name="_vena_MYPS1_MYPB2_R_5_632005311507202054">MYP!#REF!</definedName>
    <definedName name="_vena_MYPS1_MYPB2_R_5_632005311507202056">MYP!#REF!</definedName>
    <definedName name="_vena_MYPS1_MYPB2_R_5_632005311511396352">MYP!#REF!</definedName>
    <definedName name="_vena_MYPS1_MYPB2_R_5_632005311511396358">MYP!#REF!</definedName>
    <definedName name="_vena_MYPS1_MYPB2_R_5_632005311515590656">MYP!#REF!</definedName>
    <definedName name="_vena_MYPS1_MYPB2_R_5_632005311515590658">MYP!#REF!</definedName>
    <definedName name="_vena_MYPS1_MYPB2_R_5_632005311523979268">MYP!#REF!</definedName>
    <definedName name="_vena_MYPS1_MYPB2_R_5_632005311532367880">MYP!#REF!</definedName>
    <definedName name="_vena_MYPS1_MYPB2_R_5_632005311536562178">MYP!#REF!</definedName>
    <definedName name="_vena_MYPS1_MYPB2_R_5_632005311536562180">MYP!#REF!</definedName>
    <definedName name="_vena_MYPS1_MYPB2_R_5_632005311540756486">MYP!#REF!</definedName>
    <definedName name="_vena_MYPS1_MYPB2_R_5_632005311540756488">MYP!#REF!</definedName>
    <definedName name="_vena_MYPS1_MYPB2_R_5_632005311544950784">MYP!#REF!</definedName>
    <definedName name="_vena_MYPS1_MYPB2_R_5_632005311549145088">MYP!#REF!</definedName>
    <definedName name="_vena_MYPS1_MYPB2_R_5_632005311549145090">MYP!#REF!</definedName>
    <definedName name="_vena_MYPS1_MYPB2_R_5_632005311549145096">MYP!#REF!</definedName>
    <definedName name="_vena_MYPS1_MYPB2_R_5_632005311565922304">MYP!#REF!</definedName>
    <definedName name="_vena_MYPS1_MYPB2_R_5_632005311570116610">MYP!#REF!</definedName>
    <definedName name="_vena_MYPS1_MYPB2_R_5_632005311570116612">MYP!#REF!</definedName>
    <definedName name="_vena_MYPS1_MYPB2_R_5_632005311570116614">MYP!#REF!</definedName>
    <definedName name="_vena_MYPS1_MYPB2_R_5_632005311574310912">MYP!#REF!</definedName>
    <definedName name="_vena_MYPS1_MYPB2_R_5_632005311574310916">MYP!#REF!</definedName>
    <definedName name="_vena_MYPS1_MYPB2_R_5_632005311574310918">MYP!#REF!</definedName>
    <definedName name="_vena_MYPS1_MYPB2_R_5_632005311599476737">MYP!#REF!</definedName>
    <definedName name="_vena_MYPS1_MYPB2_R_5_632005311603671046">MYP!#REF!</definedName>
    <definedName name="_vena_MYPS1_MYPB2_R_5_632005311603671049">MYP!#REF!</definedName>
    <definedName name="_vena_MYPS1_MYPB2_R_5_632005311607865344">MYP!#REF!</definedName>
    <definedName name="_vena_MYPS1_MYPB2_R_5_632005311607865346">MYP!#REF!</definedName>
    <definedName name="_vena_MYPS1_MYPB2_R_5_632005311612059648">MYP!#REF!</definedName>
    <definedName name="_vena_MYPS1_MYPB2_R_5_632005311612059650">MYP!#REF!</definedName>
    <definedName name="_vena_MYPS1_MYPB2_R_5_632005311628836870">MYP!#REF!</definedName>
    <definedName name="_vena_MYPS1_MYPB2_R_5_632005311641419782">MYP!#REF!</definedName>
    <definedName name="_vena_MYPS1_MYPB2_R_5_632005311645614080">MYP!#REF!</definedName>
    <definedName name="_vena_MYPS1_MYPB2_R_5_632005311645614082">MYP!#REF!</definedName>
    <definedName name="_vena_MYPS1_MYPB2_R_5_632005311649808390">MYP!#REF!</definedName>
    <definedName name="_vena_MYPS1_MYPB2_R_5_632005311649808392">MYP!#REF!</definedName>
    <definedName name="_vena_MYPS1_MYPB2_R_5_632005311654002688">MYP!#REF!</definedName>
    <definedName name="_vena_MYPS1_MYPB2_R_5_632005311654002690">MYP!#REF!</definedName>
    <definedName name="_vena_MYPS1_MYPB2_R_5_632005311654002694">MYP!#REF!</definedName>
    <definedName name="_vena_MYPS1_MYPB2_R_5_632005311654002696">MYP!#REF!</definedName>
    <definedName name="_vena_MYPS1_MYPB2_R_5_632005311674974208">MYP!#REF!</definedName>
    <definedName name="_vena_MYPS1_MYPB2_R_5_632005311674974217">MYP!#REF!</definedName>
    <definedName name="_vena_MYPS1_MYPB2_R_5_632005311679168512">MYP!#REF!</definedName>
    <definedName name="_vena_MYPS1_MYPB2_R_5_632005311679168514">MYP!#REF!</definedName>
    <definedName name="_vena_MYPS1_MYPB2_R_5_632005311679168516">MYP!#REF!</definedName>
    <definedName name="_vena_MYPS1_MYPB2_R_5_632005311683362816">MYP!#REF!</definedName>
    <definedName name="_vena_MYPS1_MYPB2_R_5_632005311683362818">MYP!#REF!</definedName>
    <definedName name="_vena_MYPS1_MYPB2_R_5_632005311691751424">MYP!#REF!</definedName>
    <definedName name="_vena_MYPS1_MYPB2_R_5_632005311700140038">MYP!#REF!</definedName>
    <definedName name="_vena_MYPS1_MYPB2_R_5_632005311704334340">MYP!#REF!</definedName>
    <definedName name="_vena_MYPS1_MYPB2_R_5_632005311704334342">MYP!#REF!</definedName>
    <definedName name="_vena_MYPS1_MYPB2_R_5_632005311704334344">MYP!#REF!</definedName>
    <definedName name="_vena_MYPS1_MYPB2_R_5_632005311704334346">MYP!#REF!</definedName>
    <definedName name="_vena_MYPS1_MYPB2_R_5_632005311708528643">MYP!#REF!</definedName>
    <definedName name="_vena_MYPS1_MYPB2_R_5_632005311725305856">MYP!#REF!</definedName>
    <definedName name="_vena_MYPS1_MYPB2_R_5_632005311729500162">MYP!#REF!</definedName>
    <definedName name="_vena_MYPS1_MYPB2_R_5_632005311729500164">MYP!#REF!</definedName>
    <definedName name="_vena_MYPS1_MYPB2_R_5_632005311729500168">MYP!#REF!</definedName>
    <definedName name="_vena_MYPS1_MYPB2_R_5_632005311733694472">MYP!#REF!</definedName>
    <definedName name="_vena_MYPS1_MYPB2_R_5_632005311737888768">MYP!#REF!</definedName>
    <definedName name="_vena_MYPS1_MYPB2_R_5_632005311737888770">MYP!#REF!</definedName>
    <definedName name="_vena_MYPS1_MYPB2_R_5_632005311737888772">MYP!#REF!</definedName>
    <definedName name="_vena_MYPS1_MYPB2_R_5_632005311758860291">MYP!#REF!</definedName>
    <definedName name="_vena_MYPS1_MYPB2_R_5_632005311758860295">MYP!#REF!</definedName>
    <definedName name="_vena_MYPS1_MYPB2_R_5_632005311758860297">MYP!#REF!</definedName>
    <definedName name="_vena_MYPS1_MYPB2_R_5_632005311763054592">MYP!#REF!</definedName>
    <definedName name="_vena_MYPS1_MYPB2_R_5_632005311763054594">MYP!#REF!</definedName>
    <definedName name="_vena_MYPS1_MYPB2_R_5_632005311763054596">MYP!#REF!</definedName>
    <definedName name="_vena_MYPS1_MYPB2_R_5_632005311763054598">MYP!#REF!</definedName>
    <definedName name="_vena_MYPS1_MYPB2_R_5_632005311771443204">MYP!#REF!</definedName>
    <definedName name="_vena_MYPS1_MYPB2_R_5_632005311784026112">MYP!#REF!</definedName>
    <definedName name="_vena_MYPS1_MYPB2_R_5_632005311784026114">MYP!#REF!</definedName>
    <definedName name="_vena_MYPS1_MYPB2_R_5_632005311784026116">MYP!#REF!</definedName>
    <definedName name="_vena_MYPS1_MYPB2_R_5_632005311788220419">MYP!#REF!</definedName>
    <definedName name="_vena_MYPS1_MYPB2_R_5_632005311788220421">MYP!#REF!</definedName>
    <definedName name="_vena_MYPS1_MYPB2_R_5_632005311788220425">MYP!#REF!</definedName>
    <definedName name="_vena_MYPS1_MYPB2_R_5_632005311792414722">MYP!#REF!</definedName>
    <definedName name="_vena_MYPS1_MYPB2_R_5_632005311792414724">MYP!#REF!</definedName>
    <definedName name="_vena_MYPS1_MYPB2_R_5_632005311792414726">MYP!#REF!</definedName>
    <definedName name="_vena_MYPS1_MYPB2_R_5_632005311809191946">MYP!#REF!</definedName>
    <definedName name="_vena_MYPS1_MYPB2_R_5_632005311817580544">MYP!#REF!</definedName>
    <definedName name="_vena_MYPS1_MYPB2_R_5_632005311817580546">MYP!#REF!</definedName>
    <definedName name="_vena_MYPS1_MYPB2_R_5_632005311817580548">MYP!#REF!</definedName>
    <definedName name="_vena_MYPS1_MYPB2_R_5_632005311817580550">MYP!#REF!</definedName>
    <definedName name="_vena_MYPS1_MYPB2_R_5_632005311817580552">MYP!#REF!</definedName>
    <definedName name="_vena_MYPS1_MYPB2_R_5_632005311821774848">MYP!#REF!</definedName>
    <definedName name="_vena_MYPS1_MYPB2_R_5_632005311838552072">MYP!#REF!</definedName>
    <definedName name="_vena_MYPS1_MYPB2_R_5_632005311842746368">MYP!#REF!</definedName>
    <definedName name="_vena_MYPS1_MYPB2_R_5_632005311842746370">MYP!#REF!</definedName>
    <definedName name="_vena_MYPS1_MYPB2_R_5_632005311842746372">MYP!#REF!</definedName>
    <definedName name="_vena_MYPS1_MYPB2_R_5_632005311846940672">MYP!#REF!</definedName>
    <definedName name="_vena_MYPS1_MYPB2_R_5_632005311846940674">MYP!#REF!</definedName>
    <definedName name="_vena_MYPS1_MYPB2_R_5_632005311859523594">MYP!#REF!</definedName>
    <definedName name="_vena_MYPS1_MYPB2_R_5_632005311863717888">MYP!#REF!</definedName>
    <definedName name="_vena_MYPS1_MYPB2_R_5_632005311867912192">MYP!#REF!</definedName>
    <definedName name="_vena_MYPS1_MYPB2_R_5_632005311867912194">MYP!#REF!</definedName>
    <definedName name="_vena_MYPS1_MYPB2_R_5_632005311867912196">MYP!#REF!</definedName>
    <definedName name="_vena_MYPS1_MYPB2_R_5_632005311867912198">MYP!#REF!</definedName>
    <definedName name="_vena_MYPS1_MYPB2_R_5_632005311872106499">MYP!#REF!</definedName>
    <definedName name="_vena_MYPS1_MYPB2_R_5_632005311888883714">MYP!#REF!</definedName>
    <definedName name="_vena_MYPS1_MYPB2_R_5_632005311888883718">MYP!#REF!</definedName>
    <definedName name="_vena_MYPS1_MYPB2_R_5_632005311893078018">MYP!#REF!</definedName>
    <definedName name="_vena_MYPS1_MYPB2_R_5_632005311893078020">MYP!#REF!</definedName>
    <definedName name="_vena_MYPS1_MYPB2_R_5_632005311893078022">MYP!#REF!</definedName>
    <definedName name="_vena_MYPS1_MYPB2_R_5_632005311897272322">MYP!#REF!</definedName>
    <definedName name="_vena_MYPS1_MYPB2_R_5_632005311897272324">MYP!#REF!</definedName>
    <definedName name="_vena_MYPS1_MYPB2_R_5_632005311914049538">MYP!#REF!</definedName>
    <definedName name="_vena_MYPS1_MYPB2_R_5_632005311918243845">MYP!#REF!</definedName>
    <definedName name="_vena_MYPS1_MYPB2_R_5_632005311918243847">MYP!#REF!</definedName>
    <definedName name="_vena_MYPS1_MYPB2_R_5_632005311918243849">MYP!#REF!</definedName>
    <definedName name="_vena_MYPS1_MYPB2_R_5_632005311922438144">MYP!#REF!</definedName>
    <definedName name="_vena_MYPS1_MYPB2_R_5_632005311922438150">MYP!#REF!</definedName>
    <definedName name="_vena_MYPS1_MYPB2_R_5_632005311939215368">MYP!#REF!</definedName>
    <definedName name="_vena_MYPS1_MYPB2_R_5_632005311943409668">MYP!#REF!</definedName>
    <definedName name="_vena_MYPS1_MYPB2_R_5_632005311943409670">MYP!#REF!</definedName>
    <definedName name="_vena_MYPS1_MYPB2_R_5_632005311943409672">MYP!#REF!</definedName>
    <definedName name="_vena_MYPS1_MYPB2_R_5_632005311943409674">MYP!#REF!</definedName>
    <definedName name="_vena_MYPS1_MYPB2_R_5_632005311947603973">MYP!#REF!</definedName>
    <definedName name="_vena_MYPS1_MYPB2_R_5_632005311947603975">MYP!#REF!</definedName>
    <definedName name="_vena_MYPS1_MYPB2_R_5_632005311960186888">MYP!#REF!</definedName>
    <definedName name="_vena_MYPS1_MYPB2_R_5_632005311964381184">MYP!#REF!</definedName>
    <definedName name="_vena_MYPS1_MYPB2_R_5_632005311964381192">MYP!#REF!</definedName>
    <definedName name="_vena_MYPS1_MYPB2_R_5_632005311968575488">MYP!#REF!</definedName>
    <definedName name="_vena_MYPS1_MYPB2_R_5_632005311972769793">MYP!#REF!</definedName>
    <definedName name="_vena_MYPS1_MYPB2_R_5_632005311972769795">MYP!#REF!</definedName>
    <definedName name="_vena_MYPS1_MYPB2_R_5_632005311972769797">MYP!#REF!</definedName>
    <definedName name="_vena_MYPS1_MYPB2_R_5_632005311972769805">MYP!#REF!</definedName>
    <definedName name="_vena_MYPS1_MYPB2_R_5_632005311976964096">MYP!#REF!</definedName>
    <definedName name="_vena_MYPS1_MYPB2_R_5_632005311976964121">MYP!#REF!</definedName>
    <definedName name="_vena_MYPS1_MYPB2_R_5_632005311997935642">MYP!#REF!</definedName>
    <definedName name="_vena_MYPS1_MYPB2_R_5_632005312002129944">MYP!#REF!</definedName>
    <definedName name="_vena_MYPS1_MYPB2_R_5_632005312002129952">MYP!#REF!</definedName>
    <definedName name="_vena_MYPS1_MYPB2_R_5_632005312002129961">MYP!#REF!</definedName>
    <definedName name="_vena_MYPS1_MYPB2_R_5_632005312006324232">MYP!#REF!</definedName>
    <definedName name="_vena_MYPS1_MYPB2_R_5_632005312006324257">MYP!#REF!</definedName>
    <definedName name="_vena_MYPS1_MYPB2_R_5_632005312027295755">MYP!#REF!</definedName>
    <definedName name="_vena_MYPS1_MYPB2_R_5_632005312031490051">MYP!#REF!</definedName>
    <definedName name="_vena_MYPS1_MYPB2_R_5_632005312031490058">MYP!#REF!</definedName>
    <definedName name="_vena_MYPS1_MYPB2_R_5_632005312031490068">MYP!#REF!</definedName>
    <definedName name="_vena_MYPS1_MYPB2_R_5_632005312031490077">MYP!#REF!</definedName>
    <definedName name="_vena_MYPS1_MYPB2_R_5_632005312035684364">MYP!#REF!</definedName>
    <definedName name="_vena_MYPS1_MYPB2_R_5_632005312048267270">MYP!#REF!</definedName>
    <definedName name="_vena_MYPS1_MYPB2_R_5_632005312048267272">MYP!#REF!</definedName>
    <definedName name="_vena_MYPS1_MYPB2_R_5_632005312048267274">MYP!#REF!</definedName>
    <definedName name="_vena_MYPS1_MYPB2_R_5_632005312052461569">MYP!#REF!</definedName>
    <definedName name="_vena_MYPS1_MYPB2_R_5_632005312052461577">MYP!#REF!</definedName>
    <definedName name="_vena_MYPS1_MYPB2_R_5_632005312056655872">MYP!#REF!</definedName>
    <definedName name="_vena_MYPS1_MYPB2_R_5_632005312056655874">MYP!#REF!</definedName>
    <definedName name="_vena_MYPS1_MYPB2_R_5_632005312056655876">MYP!#REF!</definedName>
    <definedName name="_vena_MYPS1_MYPB2_R_5_632005312060850179">MYP!#REF!</definedName>
    <definedName name="_vena_MYPS1_MYPB2_R_5_632005312077627400">MYP!#REF!</definedName>
    <definedName name="_vena_MYPS1_MYPB2_R_5_632005312077627402">MYP!#REF!</definedName>
    <definedName name="_vena_MYPS1_MYPB2_R_5_632005312081821697">MYP!#REF!</definedName>
    <definedName name="_vena_MYPS1_MYPB2_R_5_632005312081821699">MYP!#REF!</definedName>
    <definedName name="_vena_MYPS1_MYPB2_R_5_632005312086016000">MYP!#REF!</definedName>
    <definedName name="_vena_MYPS1_MYPB2_R_5_632005312086016002">MYP!#REF!</definedName>
    <definedName name="_vena_MYPS1_MYPB2_R_5_632005312098598914">MYP!#REF!</definedName>
    <definedName name="_vena_MYPS1_MYPB2_R_5_632005312098598918">MYP!#REF!</definedName>
    <definedName name="_vena_MYPS1_MYPB2_R_5_632005312102793222">MYP!#REF!</definedName>
    <definedName name="_vena_MYPS1_MYPB2_R_5_632005312102793224">MYP!#REF!</definedName>
    <definedName name="_vena_MYPS1_MYPB2_R_5_632005312106987520">MYP!#REF!</definedName>
    <definedName name="_vena_MYPS1_MYPB2_R_5_632005312106987522">MYP!#REF!</definedName>
    <definedName name="_vena_MYPS1_MYPB2_R_5_632005312111181824">MYP!#REF!</definedName>
    <definedName name="_vena_MYPS1_MYPB2_R_5_632005312111181826">MYP!#REF!</definedName>
    <definedName name="_vena_MYPS1_MYPB2_R_5_632005312111181828">MYP!#REF!</definedName>
    <definedName name="_vena_MYPS1_MYPB2_R_5_632005312127959044">MYP!#REF!</definedName>
    <definedName name="_vena_MYPS1_MYPB2_R_5_632005312127959056">MYP!#REF!</definedName>
    <definedName name="_vena_MYPS1_MYPB2_R_5_632005312127959058">MYP!#REF!</definedName>
    <definedName name="_vena_MYPS1_MYPB2_R_5_632005312132153347">MYP!#REF!</definedName>
    <definedName name="_vena_MYPS1_MYPB2_R_5_632005312132153349">MYP!#REF!</definedName>
    <definedName name="_vena_MYPS1_MYPB2_R_5_632005312148930564">MYP!#REF!</definedName>
    <definedName name="_vena_MYPS1_MYPB2_R_5_632005312148930568">MYP!#REF!</definedName>
    <definedName name="_vena_MYPS1_MYPB2_R_5_632005312153124870">MYP!#REF!</definedName>
    <definedName name="_vena_MYPS1_MYPB2_R_5_632005312153124872">MYP!#REF!</definedName>
    <definedName name="_vena_MYPS1_MYPB2_R_5_632005312157319168">MYP!#REF!</definedName>
    <definedName name="_vena_MYPS1_MYPB2_R_5_632005312157319170">MYP!#REF!</definedName>
    <definedName name="_vena_MYPS1_MYPB2_R_5_632005312157319176">MYP!#REF!</definedName>
    <definedName name="_vena_MYPS1_MYPB2_R_5_632005312161513472">MYP!#REF!</definedName>
    <definedName name="_vena_MYPS1_MYPB2_R_5_632005312161513474">MYP!#REF!</definedName>
    <definedName name="_vena_MYPS1_MYPB2_R_5_632005312161513476">MYP!#REF!</definedName>
    <definedName name="_vena_MYPS1_MYPB2_R_5_632005312178290696">MYP!#REF!</definedName>
    <definedName name="_vena_MYPS1_MYPB2_R_5_632005312182484998">MYP!#REF!</definedName>
    <definedName name="_vena_MYPS1_MYPB2_R_5_632005312182485000">MYP!#REF!</definedName>
    <definedName name="_vena_MYPS1_MYPB2_R_5_632005312186679296">MYP!#REF!</definedName>
    <definedName name="_vena_MYPS1_MYPB2_R_5_632005312186679302">MYP!#REF!</definedName>
    <definedName name="_vena_MYPS1_MYPB2_R_5_632005312186679304">MYP!#REF!</definedName>
    <definedName name="_vena_MYPS1_MYPB2_R_5_632005312199262218">MYP!#REF!</definedName>
    <definedName name="_vena_MYPS1_MYPB2_R_5_632005312211845122">MYP!#REF!</definedName>
    <definedName name="_vena_MYPS1_MYPB2_R_5_632005312211845124">MYP!#REF!</definedName>
    <definedName name="_vena_MYPS1_MYPB2_R_5_632005312211845127">MYP!#REF!</definedName>
    <definedName name="_vena_MYPS1_MYPB2_R_5_632005312216039426">MYP!#REF!</definedName>
    <definedName name="_vena_MYPS1_MYPB2_R_5_632005312216039428">MYP!#REF!</definedName>
    <definedName name="_vena_MYPS1_MYPB2_R_5_632005312228622346">MYP!#REF!</definedName>
    <definedName name="_vena_MYPS1_MYPB2_R_5_632005312232816640">MYP!#REF!</definedName>
    <definedName name="_vena_MYPS1_MYPB2_R_5_632005312232816642">MYP!#REF!</definedName>
    <definedName name="_vena_MYPS1_MYPB2_R_5_632005312237010952">MYP!#REF!</definedName>
    <definedName name="_vena_MYPS1_MYPB2_R_5_632005312241205248">MYP!#REF!</definedName>
    <definedName name="_vena_MYPS1_MYPB2_R_5_632005312241205254">MYP!#REF!</definedName>
    <definedName name="_vena_MYPS1_MYPB2_R_5_632005312262176775">MYP!#REF!</definedName>
    <definedName name="_vena_MYPS1_MYPB2_R_5_632005312266371080">MYP!#REF!</definedName>
    <definedName name="_vena_MYPS1_MYPB2_R_5_632005312270565376">MYP!#REF!</definedName>
    <definedName name="_vena_MYPS1_MYPB2_R_5_632005312270565382">MYP!#REF!</definedName>
    <definedName name="_vena_MYPS1_MYPB2_R_5_632005312270565384">MYP!#REF!</definedName>
    <definedName name="_vena_MYPS1_MYPB2_R_5_632005312291536902">MYP!#REF!</definedName>
    <definedName name="_vena_MYPS1_MYPB2_R_5_632005312295731208">MYP!#REF!</definedName>
    <definedName name="_vena_MYPS1_MYPB2_R_5_632005312295731210">MYP!#REF!</definedName>
    <definedName name="_vena_MYPS1_MYPB2_R_5_632005312299925505">MYP!#REF!</definedName>
    <definedName name="_vena_MYPS1_MYPB2_R_5_632005312299925511">MYP!#REF!</definedName>
    <definedName name="_vena_MYPS1_MYPB2_R_5_632005312304119808">MYP!#REF!</definedName>
    <definedName name="_vena_MYPS1_MYPB2_R_5_632005312304119810">MYP!#REF!</definedName>
    <definedName name="_vena_MYPS1_MYPB2_R_5_632005312304119814">MYP!#REF!</definedName>
    <definedName name="_vena_MYPS1_MYPB2_R_5_632005312308314114">MYP!#REF!</definedName>
    <definedName name="_vena_MYPS1_MYPB2_R_5_632005312325091332">MYP!#REF!</definedName>
    <definedName name="_vena_MYPS1_MYPB2_R_5_632005312325091334">MYP!#REF!</definedName>
    <definedName name="_vena_MYPS1_MYPB2_R_5_632005312325091336">MYP!#REF!</definedName>
    <definedName name="_vena_MYPS1_MYPB2_R_5_632005312329285634">MYP!#REF!</definedName>
    <definedName name="_vena_MYPS1_MYPB2_R_5_632005312329285636">MYP!#REF!</definedName>
    <definedName name="_vena_MYPS1_MYPB2_R_5_632005312350257152">MYP!#REF!</definedName>
    <definedName name="_vena_MYPS1_MYPB2_R_5_632005312350257154">MYP!#REF!</definedName>
    <definedName name="_vena_MYPS1_MYPB2_R_5_632005312354451456">MYP!#REF!</definedName>
    <definedName name="_vena_MYPS1_MYPB2_R_5_632005312358645762">MYP!#REF!</definedName>
    <definedName name="_vena_MYPS1_MYPB2_R_5_632005312358645764">MYP!#REF!</definedName>
    <definedName name="_vena_MYPS1_MYPB2_R_5_632005312358645768">MYP!#REF!</definedName>
    <definedName name="_vena_MYPS1_MYPB2_R_5_632005312362840065">MYP!#REF!</definedName>
    <definedName name="_vena_MYPS1_MYPB2_R_5_632005312362840067">MYP!#REF!</definedName>
    <definedName name="_vena_MYPS1_MYPB2_R_5_632005312379617286">MYP!#REF!</definedName>
    <definedName name="_vena_MYPS1_MYPB2_R_5_632005312388005890">MYP!#REF!</definedName>
    <definedName name="_vena_MYPS1_MYPB2_R_5_632005312388005892">MYP!#REF!</definedName>
    <definedName name="_vena_MYPS1_MYPB2_R_5_632005312388005894">MYP!#REF!</definedName>
    <definedName name="_vena_MYPS1_MYPB2_R_5_632005312392200194">MYP!#REF!</definedName>
    <definedName name="_vena_MYPS1_MYPB2_R_5_632005312392200196">MYP!#REF!</definedName>
    <definedName name="_vena_MYPS1_MYPB2_R_5_632005312417366022">MYP!#REF!</definedName>
    <definedName name="_vena_MYPS1_MYPB2_R_5_632005312417366024">MYP!#REF!</definedName>
    <definedName name="_vena_MYPS1_MYPB2_R_5_632005312417366026">MYP!#REF!</definedName>
    <definedName name="_vena_MYPS1_MYPB2_R_5_632005312421560325">MYP!#REF!</definedName>
    <definedName name="_vena_MYPS1_MYPB2_R_5_632005312421560327">MYP!#REF!</definedName>
    <definedName name="_vena_MYPS1_MYPB2_R_5_632005312429948928">MYP!#REF!</definedName>
    <definedName name="_vena_MYPS1_MYPB2_R_5_632005312438337544">MYP!#REF!</definedName>
    <definedName name="_vena_MYPS1_MYPB2_R_5_632005312442531848">MYP!#REF!</definedName>
    <definedName name="_vena_MYPS1_MYPB2_R_5_632005312446726145">MYP!#REF!</definedName>
    <definedName name="_vena_MYPS1_MYPB2_R_5_632005312450920456">MYP!#REF!</definedName>
    <definedName name="_vena_MYPS1_MYPB2_R_5_632005312455114752">MYP!#REF!</definedName>
    <definedName name="_vena_MYPS1_MYPB2_R_5_632005312455114754">MYP!#REF!</definedName>
    <definedName name="_vena_MYPS1_MYPB2_R_5_632005312455114760">MYP!#REF!</definedName>
    <definedName name="_vena_MYPS1_MYPB2_R_5_632005312459309056">MYP!#REF!</definedName>
    <definedName name="_vena_MYPS1_MYPB2_R_5_632005312471891978">MYP!#REF!</definedName>
    <definedName name="_vena_MYPS1_MYPB2_R_5_632005312476086273">MYP!#REF!</definedName>
    <definedName name="_vena_MYPS1_MYPB2_R_5_632005312476086275">MYP!#REF!</definedName>
    <definedName name="_vena_MYPS1_MYPB2_R_5_632005312480280576">MYP!#REF!</definedName>
    <definedName name="_vena_MYPS1_MYPB2_R_5_632005312480280578">MYP!#REF!</definedName>
    <definedName name="_vena_MYPS1_MYPB2_R_5_632005312484474880">MYP!#REF!</definedName>
    <definedName name="_vena_MYPS1_MYPB2_R_5_632005312492863495">MYP!#REF!</definedName>
    <definedName name="_vena_MYPS1_MYPB2_R_5_632005312497057796">MYP!#REF!</definedName>
    <definedName name="_vena_MYPS1_MYPB2_R_5_632005312497057798">MYP!#REF!</definedName>
    <definedName name="_vena_MYPS1_MYPB2_R_5_632005312497057800">MYP!#REF!</definedName>
    <definedName name="_vena_MYPS1_MYPB2_R_5_632005312501252100">MYP!#REF!</definedName>
    <definedName name="_vena_MYPS1_MYPB2_R_5_632005312501252102">MYP!#REF!</definedName>
    <definedName name="_vena_MYPS1_MYPB2_R_5_632005312501252104">MYP!#REF!</definedName>
    <definedName name="_vena_MYPS1_MYPB2_R_5_632005312522223616">MYP!#REF!</definedName>
    <definedName name="_vena_MYPS1_MYPB2_R_5_632005312522223618">MYP!#REF!</definedName>
    <definedName name="_vena_MYPS1_MYPB2_R_5_632005312526417958">MYP!#REF!</definedName>
    <definedName name="_vena_MYPS1_MYPB2_R_5_632005312530612224">MYP!#REF!</definedName>
    <definedName name="_vena_MYPS1_MYPB2_R_5_632005312530612226">MYP!#REF!</definedName>
    <definedName name="_vena_MYPS1_MYPB2_R_5_632005312530612232">MYP!#REF!</definedName>
    <definedName name="_vena_MYPS1_MYPB2_R_5_632005312534806528">MYP!#REF!</definedName>
    <definedName name="_vena_MYPS1_MYPB2_R_5_632005312547389446">MYP!#REF!</definedName>
    <definedName name="_vena_MYPS1_MYPB2_R_5_632005312547389448">MYP!#REF!</definedName>
    <definedName name="_vena_MYPS1_MYPB2_R_5_632005312551583744">MYP!#REF!</definedName>
    <definedName name="_vena_MYPS1_MYPB2_R_5_632005312551583750">MYP!#REF!</definedName>
    <definedName name="_vena_MYPS1_MYPB2_R_5_632005312555778048">MYP!#REF!</definedName>
    <definedName name="_vena_MYPS1_MYPB2_R_5_632005312564166664">MYP!#REF!</definedName>
    <definedName name="_vena_MYPS1_MYPB2_R_5_632005312568360964">MYP!#REF!</definedName>
    <definedName name="_vena_MYPS1_MYPB2_R_5_632005312568360968">MYP!#REF!</definedName>
    <definedName name="_vena_MYPS1_MYPB2_R_5_632005312572555270">MYP!#REF!</definedName>
    <definedName name="_vena_MYPS1_MYPB2_R_5_632005312572555272">MYP!#REF!</definedName>
    <definedName name="_vena_MYPS1_MYPB2_R_5_632005312576749568">MYP!#REF!</definedName>
    <definedName name="_vena_MYPS1_MYPB2_R_5_632005312576749570">MYP!#REF!</definedName>
    <definedName name="_vena_MYPS1_MYPB2_R_5_632005312576749576">MYP!#REF!</definedName>
    <definedName name="_vena_MYPS1_MYPB2_R_5_632005312580943872">MYP!#REF!</definedName>
    <definedName name="_vena_MYPS1_MYPB2_R_5_632005312585138180">MYP!#REF!</definedName>
    <definedName name="_vena_MYPS1_MYPB2_R_5_632005312597721093">MYP!#REF!</definedName>
    <definedName name="_vena_MYPS1_MYPB2_R_5_632005312597721095">MYP!#REF!</definedName>
    <definedName name="_vena_MYPS1_MYPB2_R_5_632005312597721097">MYP!#REF!</definedName>
    <definedName name="_vena_MYPS1_MYPB2_R_5_632005312601915392">MYP!#REF!</definedName>
    <definedName name="_vena_MYPS1_MYPB2_R_5_632005312601915396">MYP!#REF!</definedName>
    <definedName name="_vena_MYPS1_MYPB2_R_5_632005312601915398">MYP!#REF!</definedName>
    <definedName name="_vena_MYPS1_MYPB2_R_5_632802684999303168">MYP!#REF!</definedName>
    <definedName name="_vena_MYPS1_MYPB2_R_5_632802806714466304">MYP!#REF!</definedName>
    <definedName name="_vena_MYPS1_MYPB2_R_5_640425049593872384">MYP!#REF!</definedName>
    <definedName name="_vena_MYPS1_MYPB2_R_5_640425049946193920">MYP!#REF!</definedName>
    <definedName name="_vena_MYPS1_MYPB2_R_5_640425050315292672">MYP!#REF!</definedName>
    <definedName name="_vena_MYPS1_MYPB2_R_5_672280564707885073">MYP!#REF!</definedName>
    <definedName name="_vena_MYPS1_MYPB2_R_5_820620957949886465">MYP!#REF!</definedName>
    <definedName name="_vena_MYPS1_MYPB3_C_8_632005313629519872">MYP!#REF!</definedName>
    <definedName name="_vena_MYPS1_MYPB3_C_FV_56493ffece784c5db4cd0fd3b40a250d">MYP!#REF!</definedName>
    <definedName name="_vena_MYPS1_MYPB3_C_FV_e1c3a244dc3d4f149ecdf7d748811086">MYP!#REF!</definedName>
    <definedName name="_vena_MYPS1_MYPB3_C_FV_e3545e3dcc52420a84dcdae3a23a4597">MYP!#REF!</definedName>
    <definedName name="_vena_MYPS1_MYPB3_R_5_632005311788220416">MYP!#REF!</definedName>
    <definedName name="_vena_MYPS1_MYPB3_R_5_632005312266371076">MYP!#REF!</definedName>
    <definedName name="_vena_MYPS1_MYPB4_C_8_632005313608548353">MYP!#REF!</definedName>
    <definedName name="_vena_MYPS1_MYPB4_C_8_632005313608548353_1">MYP!#REF!</definedName>
    <definedName name="_vena_MYPS1_MYPB4_C_8_632005313608548353_2">MYP!#REF!</definedName>
    <definedName name="_vena_MYPS1_MYPB4_C_8_632005313608548353_3">MYP!#REF!</definedName>
    <definedName name="_vena_MYPS1_MYPB4_C_8_632005313608548353_4">MYP!#REF!</definedName>
    <definedName name="_vena_MYPS1_MYPB4_C_FV_56493ffece784c5db4cd0fd3b40a250d_1">MYP!#REF!</definedName>
    <definedName name="_vena_MYPS1_MYPB4_C_FV_56493ffece784c5db4cd0fd3b40a250d_2">MYP!#REF!</definedName>
    <definedName name="_vena_MYPS1_MYPB4_C_FV_56493ffece784c5db4cd0fd3b40a250d_3">MYP!#REF!</definedName>
    <definedName name="_vena_MYPS1_MYPB4_C_FV_56493ffece784c5db4cd0fd3b40a250d_4">MYP!#REF!</definedName>
    <definedName name="_vena_MYPS1_MYPB4_C_FV_56493ffece784c5db4cd0fd3b40a250d_5">MYP!#REF!</definedName>
    <definedName name="_vena_MYPS1_MYPB4_C_FV_e1c3a244dc3d4f149ecdf7d748811086">MYP!#REF!</definedName>
    <definedName name="_vena_MYPS1_MYPB4_C_FV_e1c3a244dc3d4f149ecdf7d748811086_1">MYP!#REF!</definedName>
    <definedName name="_vena_MYPS1_MYPB4_C_FV_e1c3a244dc3d4f149ecdf7d748811086_2">MYP!#REF!</definedName>
    <definedName name="_vena_MYPS1_MYPB4_C_FV_e1c3a244dc3d4f149ecdf7d748811086_3">MYP!#REF!</definedName>
    <definedName name="_vena_MYPS1_MYPB4_C_FV_e1c3a244dc3d4f149ecdf7d748811086_4">MYP!#REF!</definedName>
    <definedName name="_vena_MYPS1_MYPB4_C_FV_e3545e3dcc52420a84dcdae3a23a4597">MYP!#REF!</definedName>
    <definedName name="_vena_MYPS1_MYPB4_C_FV_e3545e3dcc52420a84dcdae3a23a4597_1">MYP!#REF!</definedName>
    <definedName name="_vena_MYPS1_MYPB4_C_FV_e3545e3dcc52420a84dcdae3a23a4597_2">MYP!#REF!</definedName>
    <definedName name="_vena_MYPS1_MYPB4_C_FV_e3545e3dcc52420a84dcdae3a23a4597_3">MYP!#REF!</definedName>
    <definedName name="_vena_MYPS1_MYPB4_C_FV_e3545e3dcc52420a84dcdae3a23a4597_4">MYP!#REF!</definedName>
    <definedName name="_vena_MYPS1_MYPB4_R_5_632005311750471682">MYP!#REF!</definedName>
    <definedName name="_vena_MYPS1_P_3_632005310022418436" comment="*">MYP!#REF!</definedName>
    <definedName name="_vena_MYPS1_P_6_632005313063288832" comment="*">MYP!#REF!</definedName>
    <definedName name="_vena_MYPS1_P_7_632005313256226820" comment="*">MYP!#REF!</definedName>
    <definedName name="_vena_PayrollS1_P_3_632005310022418436" comment="*">Payroll!#REF!</definedName>
    <definedName name="_vena_PayrollS1_P_6_632005313063288832" comment="*">Payroll!#REF!</definedName>
    <definedName name="_vena_PayrollS1_P_7_632005313256226820" comment="*">Payroll!#REF!</definedName>
    <definedName name="_vena_PayrollS1_P_FV_e3545e3dcc52420a84dcdae3a23a4597" comment="*">Payroll!#REF!</definedName>
    <definedName name="_vena_PayrollS1_PayrollB1_C_1_632382509065830400">Payroll!#REF!</definedName>
    <definedName name="_vena_PayrollS1_PayrollB1_C_1_632382509065830400_1">Payroll!#REF!</definedName>
    <definedName name="_vena_PayrollS1_PayrollB1_C_1_632382509065830400_10">Payroll!#REF!</definedName>
    <definedName name="_vena_PayrollS1_PayrollB1_C_1_632382509065830400_11">Payroll!#REF!</definedName>
    <definedName name="_vena_PayrollS1_PayrollB1_C_1_632382509065830400_2">Payroll!#REF!</definedName>
    <definedName name="_vena_PayrollS1_PayrollB1_C_1_632382509065830400_3">Payroll!#REF!</definedName>
    <definedName name="_vena_PayrollS1_PayrollB1_C_1_632382509065830400_4">Payroll!#REF!</definedName>
    <definedName name="_vena_PayrollS1_PayrollB1_C_1_632382509065830400_5">Payroll!#REF!</definedName>
    <definedName name="_vena_PayrollS1_PayrollB1_C_1_632382509065830400_6">Payroll!#REF!</definedName>
    <definedName name="_vena_PayrollS1_PayrollB1_C_1_632382509065830400_7">Payroll!#REF!</definedName>
    <definedName name="_vena_PayrollS1_PayrollB1_C_1_632382509065830400_8">Payroll!#REF!</definedName>
    <definedName name="_vena_PayrollS1_PayrollB1_C_1_632382509065830400_9">Payroll!#REF!</definedName>
    <definedName name="_vena_PayrollS1_PayrollB1_C_4_632005309959503878">Payroll!#REF!</definedName>
    <definedName name="_vena_PayrollS1_PayrollB1_C_4_632005309959503878_1">Payroll!#REF!</definedName>
    <definedName name="_vena_PayrollS1_PayrollB1_C_4_632005309959503878_2">Payroll!#REF!</definedName>
    <definedName name="_vena_PayrollS1_PayrollB1_C_4_632005309959503878_3">Payroll!#REF!</definedName>
    <definedName name="_vena_PayrollS1_PayrollB1_C_4_632005309959503878_4">Payroll!#REF!</definedName>
    <definedName name="_vena_PayrollS1_PayrollB1_C_4_632005309959503878_5">Payroll!#REF!</definedName>
    <definedName name="_vena_PayrollS1_PayrollB1_C_8_632005313608548355">Payroll!#REF!</definedName>
    <definedName name="_vena_PayrollS1_PayrollB1_C_8_632005313621131264">Payroll!#REF!</definedName>
    <definedName name="_vena_PayrollS1_PayrollB1_C_8_632005313625325574">Payroll!#REF!</definedName>
    <definedName name="_vena_PayrollS1_PayrollB1_C_8_632005313625325576">Payroll!#REF!</definedName>
    <definedName name="_vena_PayrollS1_PayrollB1_C_8_632005313625325576_1">Payroll!#REF!</definedName>
    <definedName name="_vena_PayrollS1_PayrollB1_C_8_632005313625325576_10">Payroll!#REF!</definedName>
    <definedName name="_vena_PayrollS1_PayrollB1_C_8_632005313625325576_11">Payroll!#REF!</definedName>
    <definedName name="_vena_PayrollS1_PayrollB1_C_8_632005313625325576_2">Payroll!#REF!</definedName>
    <definedName name="_vena_PayrollS1_PayrollB1_C_8_632005313625325576_3">Payroll!#REF!</definedName>
    <definedName name="_vena_PayrollS1_PayrollB1_C_8_632005313625325576_4">Payroll!#REF!</definedName>
    <definedName name="_vena_PayrollS1_PayrollB1_C_8_632005313625325576_5">Payroll!#REF!</definedName>
    <definedName name="_vena_PayrollS1_PayrollB1_C_8_632005313625325576_6">Payroll!#REF!</definedName>
    <definedName name="_vena_PayrollS1_PayrollB1_C_8_632005313625325576_7">Payroll!#REF!</definedName>
    <definedName name="_vena_PayrollS1_PayrollB1_C_8_632005313625325576_8">Payroll!#REF!</definedName>
    <definedName name="_vena_PayrollS1_PayrollB1_C_8_632005313625325576_9">Payroll!#REF!</definedName>
    <definedName name="_vena_PayrollS1_PayrollB1_C_8_632005313637908485">Payroll!#REF!</definedName>
    <definedName name="_vena_PayrollS1_PayrollB1_C_8_632005313646297088">Payroll!#REF!</definedName>
    <definedName name="_vena_PayrollS1_PayrollB1_C_8_632005313646297090">Payroll!#REF!</definedName>
    <definedName name="_vena_PayrollS1_PayrollB1_C_8_632005313663074304">Payroll!#REF!</definedName>
    <definedName name="_vena_PayrollS1_PayrollB1_C_8_632005313688240135">Payroll!#REF!</definedName>
    <definedName name="_vena_PayrollS1_PayrollB1_C_8_632005313688240135_1">Payroll!#REF!</definedName>
    <definedName name="_vena_PayrollS1_PayrollB1_C_8_632005313688240135_10">Payroll!#REF!</definedName>
    <definedName name="_vena_PayrollS1_PayrollB1_C_8_632005313688240135_11">Payroll!#REF!</definedName>
    <definedName name="_vena_PayrollS1_PayrollB1_C_8_632005313688240135_2">Payroll!#REF!</definedName>
    <definedName name="_vena_PayrollS1_PayrollB1_C_8_632005313688240135_3">Payroll!#REF!</definedName>
    <definedName name="_vena_PayrollS1_PayrollB1_C_8_632005313688240135_4">Payroll!#REF!</definedName>
    <definedName name="_vena_PayrollS1_PayrollB1_C_8_632005313688240135_5">Payroll!#REF!</definedName>
    <definedName name="_vena_PayrollS1_PayrollB1_C_8_632005313688240135_6">Payroll!#REF!</definedName>
    <definedName name="_vena_PayrollS1_PayrollB1_C_8_632005313688240135_7">Payroll!#REF!</definedName>
    <definedName name="_vena_PayrollS1_PayrollB1_C_8_632005313688240135_8">Payroll!#REF!</definedName>
    <definedName name="_vena_PayrollS1_PayrollB1_C_8_632005313688240135_9">Payroll!#REF!</definedName>
    <definedName name="_vena_PayrollS1_PayrollB1_C_FV_56493ffece784c5db4cd0fd3b40a250d">Payroll!#REF!</definedName>
    <definedName name="_vena_PayrollS1_PayrollB1_C_FV_56493ffece784c5db4cd0fd3b40a250d_1">Payroll!#REF!</definedName>
    <definedName name="_vena_PayrollS1_PayrollB1_C_FV_56493ffece784c5db4cd0fd3b40a250d_2">Payroll!#REF!</definedName>
    <definedName name="_vena_PayrollS1_PayrollB1_C_FV_56493ffece784c5db4cd0fd3b40a250d_3">Payroll!#REF!</definedName>
    <definedName name="_vena_PayrollS1_PayrollB1_C_FV_56493ffece784c5db4cd0fd3b40a250d_4">Payroll!#REF!</definedName>
    <definedName name="_vena_PayrollS1_PayrollB1_C_FV_56493ffece784c5db4cd0fd3b40a250d_5">Payroll!#REF!</definedName>
    <definedName name="_vena_PayrollS1_PayrollB1_C_FV_56493ffece784c5db4cd0fd3b40a250d_6">Payroll!#REF!</definedName>
    <definedName name="_vena_PayrollS1_PayrollB1_C_FV_e1c3a244dc3d4f149ecdf7d748811086">Payroll!#REF!</definedName>
    <definedName name="_vena_PayrollS1_PayrollB1_C_FV_e1c3a244dc3d4f149ecdf7d748811086_1">Payroll!#REF!</definedName>
    <definedName name="_vena_PayrollS1_PayrollB1_C_FV_e1c3a244dc3d4f149ecdf7d748811086_10">Payroll!#REF!</definedName>
    <definedName name="_vena_PayrollS1_PayrollB1_C_FV_e1c3a244dc3d4f149ecdf7d748811086_11">Payroll!#REF!</definedName>
    <definedName name="_vena_PayrollS1_PayrollB1_C_FV_e1c3a244dc3d4f149ecdf7d748811086_12">Payroll!#REF!</definedName>
    <definedName name="_vena_PayrollS1_PayrollB1_C_FV_e1c3a244dc3d4f149ecdf7d748811086_13">Payroll!#REF!</definedName>
    <definedName name="_vena_PayrollS1_PayrollB1_C_FV_e1c3a244dc3d4f149ecdf7d748811086_14">Payroll!#REF!</definedName>
    <definedName name="_vena_PayrollS1_PayrollB1_C_FV_e1c3a244dc3d4f149ecdf7d748811086_15">Payroll!#REF!</definedName>
    <definedName name="_vena_PayrollS1_PayrollB1_C_FV_e1c3a244dc3d4f149ecdf7d748811086_16">Payroll!#REF!</definedName>
    <definedName name="_vena_PayrollS1_PayrollB1_C_FV_e1c3a244dc3d4f149ecdf7d748811086_17">Payroll!#REF!</definedName>
    <definedName name="_vena_PayrollS1_PayrollB1_C_FV_e1c3a244dc3d4f149ecdf7d748811086_18">Payroll!#REF!</definedName>
    <definedName name="_vena_PayrollS1_PayrollB1_C_FV_e1c3a244dc3d4f149ecdf7d748811086_19">Payroll!#REF!</definedName>
    <definedName name="_vena_PayrollS1_PayrollB1_C_FV_e1c3a244dc3d4f149ecdf7d748811086_2">Payroll!#REF!</definedName>
    <definedName name="_vena_PayrollS1_PayrollB1_C_FV_e1c3a244dc3d4f149ecdf7d748811086_20">Payroll!#REF!</definedName>
    <definedName name="_vena_PayrollS1_PayrollB1_C_FV_e1c3a244dc3d4f149ecdf7d748811086_21">Payroll!#REF!</definedName>
    <definedName name="_vena_PayrollS1_PayrollB1_C_FV_e1c3a244dc3d4f149ecdf7d748811086_22">Payroll!#REF!</definedName>
    <definedName name="_vena_PayrollS1_PayrollB1_C_FV_e1c3a244dc3d4f149ecdf7d748811086_23">Payroll!#REF!</definedName>
    <definedName name="_vena_PayrollS1_PayrollB1_C_FV_e1c3a244dc3d4f149ecdf7d748811086_24">Payroll!#REF!</definedName>
    <definedName name="_vena_PayrollS1_PayrollB1_C_FV_e1c3a244dc3d4f149ecdf7d748811086_3">Payroll!#REF!</definedName>
    <definedName name="_vena_PayrollS1_PayrollB1_C_FV_e1c3a244dc3d4f149ecdf7d748811086_4">Payroll!#REF!</definedName>
    <definedName name="_vena_PayrollS1_PayrollB1_C_FV_e1c3a244dc3d4f149ecdf7d748811086_5">Payroll!#REF!</definedName>
    <definedName name="_vena_PayrollS1_PayrollB1_C_FV_e1c3a244dc3d4f149ecdf7d748811086_6">Payroll!#REF!</definedName>
    <definedName name="_vena_PayrollS1_PayrollB1_C_FV_e1c3a244dc3d4f149ecdf7d748811086_7">Payroll!#REF!</definedName>
    <definedName name="_vena_PayrollS1_PayrollB1_C_FV_e1c3a244dc3d4f149ecdf7d748811086_8">Payroll!#REF!</definedName>
    <definedName name="_vena_PayrollS1_PayrollB1_C_FV_e1c3a244dc3d4f149ecdf7d748811086_9">Payroll!#REF!</definedName>
    <definedName name="_vena_PayrollS1_PayrollB1_R_5_632005311834357762" comment="*">Payroll!#REF!</definedName>
    <definedName name="_vena_PayrollS1_PayrollB2_C_4_632005309959503878">Payroll!#REF!</definedName>
    <definedName name="_vena_PayrollS1_PayrollB2_C_4_632005309959503878_1">Payroll!#REF!</definedName>
    <definedName name="_vena_PayrollS1_PayrollB2_C_8_632005313625325576">Payroll!#REF!</definedName>
    <definedName name="_vena_PayrollS1_PayrollB2_C_8_632005313625325576_1">Payroll!#REF!</definedName>
    <definedName name="_vena_PayrollS1_PayrollB2_C_8_632005313625325576_10">Payroll!#REF!</definedName>
    <definedName name="_vena_PayrollS1_PayrollB2_C_8_632005313625325576_11">Payroll!#REF!</definedName>
    <definedName name="_vena_PayrollS1_PayrollB2_C_8_632005313625325576_2">Payroll!#REF!</definedName>
    <definedName name="_vena_PayrollS1_PayrollB2_C_8_632005313625325576_3">Payroll!#REF!</definedName>
    <definedName name="_vena_PayrollS1_PayrollB2_C_8_632005313625325576_4">Payroll!#REF!</definedName>
    <definedName name="_vena_PayrollS1_PayrollB2_C_8_632005313625325576_5">Payroll!#REF!</definedName>
    <definedName name="_vena_PayrollS1_PayrollB2_C_8_632005313625325576_6">Payroll!#REF!</definedName>
    <definedName name="_vena_PayrollS1_PayrollB2_C_8_632005313625325576_7">Payroll!#REF!</definedName>
    <definedName name="_vena_PayrollS1_PayrollB2_C_8_632005313625325576_8">Payroll!#REF!</definedName>
    <definedName name="_vena_PayrollS1_PayrollB2_C_8_632005313625325576_9">Payroll!#REF!</definedName>
    <definedName name="_vena_PayrollS1_PayrollB2_C_8_632005313646297090">Payroll!#REF!</definedName>
    <definedName name="_vena_PayrollS1_PayrollB2_C_8_632005313650491400">Payroll!#REF!</definedName>
    <definedName name="_vena_PayrollS1_PayrollB2_C_8_632005313688240135">Payroll!#REF!</definedName>
    <definedName name="_vena_PayrollS1_PayrollB2_C_8_632005313688240135_1">Payroll!#REF!</definedName>
    <definedName name="_vena_PayrollS1_PayrollB2_C_8_632005313688240135_10">Payroll!#REF!</definedName>
    <definedName name="_vena_PayrollS1_PayrollB2_C_8_632005313688240135_11">Payroll!#REF!</definedName>
    <definedName name="_vena_PayrollS1_PayrollB2_C_8_632005313688240135_2">Payroll!#REF!</definedName>
    <definedName name="_vena_PayrollS1_PayrollB2_C_8_632005313688240135_3">Payroll!#REF!</definedName>
    <definedName name="_vena_PayrollS1_PayrollB2_C_8_632005313688240135_4">Payroll!#REF!</definedName>
    <definedName name="_vena_PayrollS1_PayrollB2_C_8_632005313688240135_5">Payroll!#REF!</definedName>
    <definedName name="_vena_PayrollS1_PayrollB2_C_8_632005313688240135_6">Payroll!#REF!</definedName>
    <definedName name="_vena_PayrollS1_PayrollB2_C_8_632005313688240135_7">Payroll!#REF!</definedName>
    <definedName name="_vena_PayrollS1_PayrollB2_C_8_632005313688240135_8">Payroll!#REF!</definedName>
    <definedName name="_vena_PayrollS1_PayrollB2_C_8_632005313688240135_9">Payroll!#REF!</definedName>
    <definedName name="_vena_PayrollS1_PayrollB2_C_FV_56493ffece784c5db4cd0fd3b40a250d">Payroll!#REF!</definedName>
    <definedName name="_vena_PayrollS1_PayrollB2_C_FV_56493ffece784c5db4cd0fd3b40a250d_1">Payroll!#REF!</definedName>
    <definedName name="_vena_PayrollS1_PayrollB2_C_FV_56493ffece784c5db4cd0fd3b40a250d_10">Payroll!#REF!</definedName>
    <definedName name="_vena_PayrollS1_PayrollB2_C_FV_56493ffece784c5db4cd0fd3b40a250d_11">Payroll!#REF!</definedName>
    <definedName name="_vena_PayrollS1_PayrollB2_C_FV_56493ffece784c5db4cd0fd3b40a250d_12">Payroll!#REF!</definedName>
    <definedName name="_vena_PayrollS1_PayrollB2_C_FV_56493ffece784c5db4cd0fd3b40a250d_13">Payroll!#REF!</definedName>
    <definedName name="_vena_PayrollS1_PayrollB2_C_FV_56493ffece784c5db4cd0fd3b40a250d_14">Payroll!#REF!</definedName>
    <definedName name="_vena_PayrollS1_PayrollB2_C_FV_56493ffece784c5db4cd0fd3b40a250d_15">Payroll!#REF!</definedName>
    <definedName name="_vena_PayrollS1_PayrollB2_C_FV_56493ffece784c5db4cd0fd3b40a250d_16">Payroll!#REF!</definedName>
    <definedName name="_vena_PayrollS1_PayrollB2_C_FV_56493ffece784c5db4cd0fd3b40a250d_17">Payroll!#REF!</definedName>
    <definedName name="_vena_PayrollS1_PayrollB2_C_FV_56493ffece784c5db4cd0fd3b40a250d_18">Payroll!#REF!</definedName>
    <definedName name="_vena_PayrollS1_PayrollB2_C_FV_56493ffece784c5db4cd0fd3b40a250d_19">Payroll!#REF!</definedName>
    <definedName name="_vena_PayrollS1_PayrollB2_C_FV_56493ffece784c5db4cd0fd3b40a250d_2">Payroll!#REF!</definedName>
    <definedName name="_vena_PayrollS1_PayrollB2_C_FV_56493ffece784c5db4cd0fd3b40a250d_20">Payroll!#REF!</definedName>
    <definedName name="_vena_PayrollS1_PayrollB2_C_FV_56493ffece784c5db4cd0fd3b40a250d_21">Payroll!#REF!</definedName>
    <definedName name="_vena_PayrollS1_PayrollB2_C_FV_56493ffece784c5db4cd0fd3b40a250d_22">Payroll!#REF!</definedName>
    <definedName name="_vena_PayrollS1_PayrollB2_C_FV_56493ffece784c5db4cd0fd3b40a250d_23">Payroll!#REF!</definedName>
    <definedName name="_vena_PayrollS1_PayrollB2_C_FV_56493ffece784c5db4cd0fd3b40a250d_24">Payroll!#REF!</definedName>
    <definedName name="_vena_PayrollS1_PayrollB2_C_FV_56493ffece784c5db4cd0fd3b40a250d_25">Payroll!#REF!</definedName>
    <definedName name="_vena_PayrollS1_PayrollB2_C_FV_56493ffece784c5db4cd0fd3b40a250d_3">Payroll!#REF!</definedName>
    <definedName name="_vena_PayrollS1_PayrollB2_C_FV_56493ffece784c5db4cd0fd3b40a250d_4">Payroll!#REF!</definedName>
    <definedName name="_vena_PayrollS1_PayrollB2_C_FV_56493ffece784c5db4cd0fd3b40a250d_5">Payroll!#REF!</definedName>
    <definedName name="_vena_PayrollS1_PayrollB2_C_FV_56493ffece784c5db4cd0fd3b40a250d_6">Payroll!#REF!</definedName>
    <definedName name="_vena_PayrollS1_PayrollB2_C_FV_56493ffece784c5db4cd0fd3b40a250d_7">Payroll!#REF!</definedName>
    <definedName name="_vena_PayrollS1_PayrollB2_C_FV_56493ffece784c5db4cd0fd3b40a250d_8">Payroll!#REF!</definedName>
    <definedName name="_vena_PayrollS1_PayrollB2_C_FV_56493ffece784c5db4cd0fd3b40a250d_9">Payroll!#REF!</definedName>
    <definedName name="_vena_PayrollS1_PayrollB2_C_FV_e1c3a244dc3d4f149ecdf7d748811086">Payroll!#REF!</definedName>
    <definedName name="_vena_PayrollS1_PayrollB2_C_FV_e1c3a244dc3d4f149ecdf7d748811086_1">Payroll!#REF!</definedName>
    <definedName name="_vena_PayrollS1_PayrollB2_C_FV_e1c3a244dc3d4f149ecdf7d748811086_10">Payroll!#REF!</definedName>
    <definedName name="_vena_PayrollS1_PayrollB2_C_FV_e1c3a244dc3d4f149ecdf7d748811086_11">Payroll!#REF!</definedName>
    <definedName name="_vena_PayrollS1_PayrollB2_C_FV_e1c3a244dc3d4f149ecdf7d748811086_12">Payroll!#REF!</definedName>
    <definedName name="_vena_PayrollS1_PayrollB2_C_FV_e1c3a244dc3d4f149ecdf7d748811086_13">Payroll!#REF!</definedName>
    <definedName name="_vena_PayrollS1_PayrollB2_C_FV_e1c3a244dc3d4f149ecdf7d748811086_14">Payroll!#REF!</definedName>
    <definedName name="_vena_PayrollS1_PayrollB2_C_FV_e1c3a244dc3d4f149ecdf7d748811086_15">Payroll!#REF!</definedName>
    <definedName name="_vena_PayrollS1_PayrollB2_C_FV_e1c3a244dc3d4f149ecdf7d748811086_16">Payroll!#REF!</definedName>
    <definedName name="_vena_PayrollS1_PayrollB2_C_FV_e1c3a244dc3d4f149ecdf7d748811086_17">Payroll!#REF!</definedName>
    <definedName name="_vena_PayrollS1_PayrollB2_C_FV_e1c3a244dc3d4f149ecdf7d748811086_18">Payroll!#REF!</definedName>
    <definedName name="_vena_PayrollS1_PayrollB2_C_FV_e1c3a244dc3d4f149ecdf7d748811086_19">Payroll!#REF!</definedName>
    <definedName name="_vena_PayrollS1_PayrollB2_C_FV_e1c3a244dc3d4f149ecdf7d748811086_2">Payroll!#REF!</definedName>
    <definedName name="_vena_PayrollS1_PayrollB2_C_FV_e1c3a244dc3d4f149ecdf7d748811086_20">Payroll!#REF!</definedName>
    <definedName name="_vena_PayrollS1_PayrollB2_C_FV_e1c3a244dc3d4f149ecdf7d748811086_21">Payroll!#REF!</definedName>
    <definedName name="_vena_PayrollS1_PayrollB2_C_FV_e1c3a244dc3d4f149ecdf7d748811086_22">Payroll!#REF!</definedName>
    <definedName name="_vena_PayrollS1_PayrollB2_C_FV_e1c3a244dc3d4f149ecdf7d748811086_23">Payroll!#REF!</definedName>
    <definedName name="_vena_PayrollS1_PayrollB2_C_FV_e1c3a244dc3d4f149ecdf7d748811086_3">Payroll!#REF!</definedName>
    <definedName name="_vena_PayrollS1_PayrollB2_C_FV_e1c3a244dc3d4f149ecdf7d748811086_4">Payroll!#REF!</definedName>
    <definedName name="_vena_PayrollS1_PayrollB2_C_FV_e1c3a244dc3d4f149ecdf7d748811086_5">Payroll!#REF!</definedName>
    <definedName name="_vena_PayrollS1_PayrollB2_C_FV_e1c3a244dc3d4f149ecdf7d748811086_6">Payroll!#REF!</definedName>
    <definedName name="_vena_PayrollS1_PayrollB2_C_FV_e1c3a244dc3d4f149ecdf7d748811086_7">Payroll!#REF!</definedName>
    <definedName name="_vena_PayrollS1_PayrollB2_C_FV_e1c3a244dc3d4f149ecdf7d748811086_8">Payroll!#REF!</definedName>
    <definedName name="_vena_PayrollS1_PayrollB2_C_FV_e1c3a244dc3d4f149ecdf7d748811086_9">Payroll!#REF!</definedName>
    <definedName name="_vena_PayrollS1_PayrollB2_R_5_632005310886445062" comment="*">Payroll!#REF!</definedName>
    <definedName name="_vena_PayrollS1_PayrollB3_C_4_632005309959503878">Payroll!#REF!</definedName>
    <definedName name="_vena_PayrollS1_PayrollB3_C_8_632005313608548359">Payroll!#REF!</definedName>
    <definedName name="_vena_PayrollS1_PayrollB3_C_8_632005313625325576">Payroll!#REF!</definedName>
    <definedName name="_vena_PayrollS1_PayrollB3_C_8_632005313625325576_1">Payroll!#REF!</definedName>
    <definedName name="_vena_PayrollS1_PayrollB3_C_8_632005313625325576_10">Payroll!#REF!</definedName>
    <definedName name="_vena_PayrollS1_PayrollB3_C_8_632005313625325576_11">Payroll!#REF!</definedName>
    <definedName name="_vena_PayrollS1_PayrollB3_C_8_632005313625325576_2">Payroll!#REF!</definedName>
    <definedName name="_vena_PayrollS1_PayrollB3_C_8_632005313625325576_3">Payroll!#REF!</definedName>
    <definedName name="_vena_PayrollS1_PayrollB3_C_8_632005313625325576_4">Payroll!#REF!</definedName>
    <definedName name="_vena_PayrollS1_PayrollB3_C_8_632005313625325576_5">Payroll!#REF!</definedName>
    <definedName name="_vena_PayrollS1_PayrollB3_C_8_632005313625325576_6">Payroll!#REF!</definedName>
    <definedName name="_vena_PayrollS1_PayrollB3_C_8_632005313625325576_7">Payroll!#REF!</definedName>
    <definedName name="_vena_PayrollS1_PayrollB3_C_8_632005313625325576_8">Payroll!#REF!</definedName>
    <definedName name="_vena_PayrollS1_PayrollB3_C_8_632005313625325576_9">Payroll!#REF!</definedName>
    <definedName name="_vena_PayrollS1_PayrollB3_C_8_632005313629519872">Payroll!#REF!</definedName>
    <definedName name="_vena_PayrollS1_PayrollB3_C_8_632005313629519872_1">Payroll!#REF!</definedName>
    <definedName name="_vena_PayrollS1_PayrollB3_C_8_632005313629519872_10">Payroll!#REF!</definedName>
    <definedName name="_vena_PayrollS1_PayrollB3_C_8_632005313629519872_11">Payroll!#REF!</definedName>
    <definedName name="_vena_PayrollS1_PayrollB3_C_8_632005313629519872_2">Payroll!#REF!</definedName>
    <definedName name="_vena_PayrollS1_PayrollB3_C_8_632005313629519872_3">Payroll!#REF!</definedName>
    <definedName name="_vena_PayrollS1_PayrollB3_C_8_632005313629519872_4">Payroll!#REF!</definedName>
    <definedName name="_vena_PayrollS1_PayrollB3_C_8_632005313629519872_5">Payroll!#REF!</definedName>
    <definedName name="_vena_PayrollS1_PayrollB3_C_8_632005313629519872_6">Payroll!#REF!</definedName>
    <definedName name="_vena_PayrollS1_PayrollB3_C_8_632005313629519872_7">Payroll!#REF!</definedName>
    <definedName name="_vena_PayrollS1_PayrollB3_C_8_632005313629519872_8">Payroll!#REF!</definedName>
    <definedName name="_vena_PayrollS1_PayrollB3_C_8_632005313629519872_9">Payroll!#REF!</definedName>
    <definedName name="_vena_PayrollS1_PayrollB3_C_FV_56493ffece784c5db4cd0fd3b40a250d">Payroll!#REF!</definedName>
    <definedName name="_vena_PayrollS1_PayrollB3_C_FV_56493ffece784c5db4cd0fd3b40a250d_1">Payroll!#REF!</definedName>
    <definedName name="_vena_PayrollS1_PayrollB3_C_FV_56493ffece784c5db4cd0fd3b40a250d_10">Payroll!#REF!</definedName>
    <definedName name="_vena_PayrollS1_PayrollB3_C_FV_56493ffece784c5db4cd0fd3b40a250d_11">Payroll!#REF!</definedName>
    <definedName name="_vena_PayrollS1_PayrollB3_C_FV_56493ffece784c5db4cd0fd3b40a250d_12">Payroll!#REF!</definedName>
    <definedName name="_vena_PayrollS1_PayrollB3_C_FV_56493ffece784c5db4cd0fd3b40a250d_13">Payroll!#REF!</definedName>
    <definedName name="_vena_PayrollS1_PayrollB3_C_FV_56493ffece784c5db4cd0fd3b40a250d_14">Payroll!#REF!</definedName>
    <definedName name="_vena_PayrollS1_PayrollB3_C_FV_56493ffece784c5db4cd0fd3b40a250d_15">Payroll!#REF!</definedName>
    <definedName name="_vena_PayrollS1_PayrollB3_C_FV_56493ffece784c5db4cd0fd3b40a250d_16">Payroll!#REF!</definedName>
    <definedName name="_vena_PayrollS1_PayrollB3_C_FV_56493ffece784c5db4cd0fd3b40a250d_17">Payroll!#REF!</definedName>
    <definedName name="_vena_PayrollS1_PayrollB3_C_FV_56493ffece784c5db4cd0fd3b40a250d_18">Payroll!#REF!</definedName>
    <definedName name="_vena_PayrollS1_PayrollB3_C_FV_56493ffece784c5db4cd0fd3b40a250d_19">Payroll!#REF!</definedName>
    <definedName name="_vena_PayrollS1_PayrollB3_C_FV_56493ffece784c5db4cd0fd3b40a250d_2">Payroll!#REF!</definedName>
    <definedName name="_vena_PayrollS1_PayrollB3_C_FV_56493ffece784c5db4cd0fd3b40a250d_20">Payroll!#REF!</definedName>
    <definedName name="_vena_PayrollS1_PayrollB3_C_FV_56493ffece784c5db4cd0fd3b40a250d_21">Payroll!#REF!</definedName>
    <definedName name="_vena_PayrollS1_PayrollB3_C_FV_56493ffece784c5db4cd0fd3b40a250d_22">Payroll!#REF!</definedName>
    <definedName name="_vena_PayrollS1_PayrollB3_C_FV_56493ffece784c5db4cd0fd3b40a250d_23">Payroll!#REF!</definedName>
    <definedName name="_vena_PayrollS1_PayrollB3_C_FV_56493ffece784c5db4cd0fd3b40a250d_24">Payroll!#REF!</definedName>
    <definedName name="_vena_PayrollS1_PayrollB3_C_FV_56493ffece784c5db4cd0fd3b40a250d_3">Payroll!#REF!</definedName>
    <definedName name="_vena_PayrollS1_PayrollB3_C_FV_56493ffece784c5db4cd0fd3b40a250d_4">Payroll!#REF!</definedName>
    <definedName name="_vena_PayrollS1_PayrollB3_C_FV_56493ffece784c5db4cd0fd3b40a250d_5">Payroll!#REF!</definedName>
    <definedName name="_vena_PayrollS1_PayrollB3_C_FV_56493ffece784c5db4cd0fd3b40a250d_6">Payroll!#REF!</definedName>
    <definedName name="_vena_PayrollS1_PayrollB3_C_FV_56493ffece784c5db4cd0fd3b40a250d_7">Payroll!#REF!</definedName>
    <definedName name="_vena_PayrollS1_PayrollB3_C_FV_56493ffece784c5db4cd0fd3b40a250d_8">Payroll!#REF!</definedName>
    <definedName name="_vena_PayrollS1_PayrollB3_C_FV_56493ffece784c5db4cd0fd3b40a250d_9">Payroll!#REF!</definedName>
    <definedName name="_vena_PayrollS1_PayrollB3_C_FV_e1c3a244dc3d4f149ecdf7d748811086">Payroll!#REF!</definedName>
    <definedName name="_vena_PayrollS1_PayrollB3_C_FV_e1c3a244dc3d4f149ecdf7d748811086_1">Payroll!#REF!</definedName>
    <definedName name="_vena_PayrollS1_PayrollB3_C_FV_e1c3a244dc3d4f149ecdf7d748811086_10">Payroll!#REF!</definedName>
    <definedName name="_vena_PayrollS1_PayrollB3_C_FV_e1c3a244dc3d4f149ecdf7d748811086_11">Payroll!#REF!</definedName>
    <definedName name="_vena_PayrollS1_PayrollB3_C_FV_e1c3a244dc3d4f149ecdf7d748811086_12">Payroll!#REF!</definedName>
    <definedName name="_vena_PayrollS1_PayrollB3_C_FV_e1c3a244dc3d4f149ecdf7d748811086_13">Payroll!#REF!</definedName>
    <definedName name="_vena_PayrollS1_PayrollB3_C_FV_e1c3a244dc3d4f149ecdf7d748811086_14">Payroll!#REF!</definedName>
    <definedName name="_vena_PayrollS1_PayrollB3_C_FV_e1c3a244dc3d4f149ecdf7d748811086_15">Payroll!#REF!</definedName>
    <definedName name="_vena_PayrollS1_PayrollB3_C_FV_e1c3a244dc3d4f149ecdf7d748811086_16">Payroll!#REF!</definedName>
    <definedName name="_vena_PayrollS1_PayrollB3_C_FV_e1c3a244dc3d4f149ecdf7d748811086_17">Payroll!#REF!</definedName>
    <definedName name="_vena_PayrollS1_PayrollB3_C_FV_e1c3a244dc3d4f149ecdf7d748811086_18">Payroll!#REF!</definedName>
    <definedName name="_vena_PayrollS1_PayrollB3_C_FV_e1c3a244dc3d4f149ecdf7d748811086_19">Payroll!#REF!</definedName>
    <definedName name="_vena_PayrollS1_PayrollB3_C_FV_e1c3a244dc3d4f149ecdf7d748811086_2">Payroll!#REF!</definedName>
    <definedName name="_vena_PayrollS1_PayrollB3_C_FV_e1c3a244dc3d4f149ecdf7d748811086_20">Payroll!#REF!</definedName>
    <definedName name="_vena_PayrollS1_PayrollB3_C_FV_e1c3a244dc3d4f149ecdf7d748811086_21">Payroll!#REF!</definedName>
    <definedName name="_vena_PayrollS1_PayrollB3_C_FV_e1c3a244dc3d4f149ecdf7d748811086_22">Payroll!#REF!</definedName>
    <definedName name="_vena_PayrollS1_PayrollB3_C_FV_e1c3a244dc3d4f149ecdf7d748811086_23">Payroll!#REF!</definedName>
    <definedName name="_vena_PayrollS1_PayrollB3_C_FV_e1c3a244dc3d4f149ecdf7d748811086_3">Payroll!#REF!</definedName>
    <definedName name="_vena_PayrollS1_PayrollB3_C_FV_e1c3a244dc3d4f149ecdf7d748811086_4">Payroll!#REF!</definedName>
    <definedName name="_vena_PayrollS1_PayrollB3_C_FV_e1c3a244dc3d4f149ecdf7d748811086_5">Payroll!#REF!</definedName>
    <definedName name="_vena_PayrollS1_PayrollB3_C_FV_e1c3a244dc3d4f149ecdf7d748811086_6">Payroll!#REF!</definedName>
    <definedName name="_vena_PayrollS1_PayrollB3_C_FV_e1c3a244dc3d4f149ecdf7d748811086_7">Payroll!#REF!</definedName>
    <definedName name="_vena_PayrollS1_PayrollB3_C_FV_e1c3a244dc3d4f149ecdf7d748811086_8">Payroll!#REF!</definedName>
    <definedName name="_vena_PayrollS1_PayrollB3_C_FV_e1c3a244dc3d4f149ecdf7d748811086_9">Payroll!#REF!</definedName>
    <definedName name="_vena_PayrollS1_PayrollB3_R_5_632005310831919111">Payroll!#REF!</definedName>
    <definedName name="_vena_PayrollS1_PayrollB3_R_5_632005310857084934">Payroll!#REF!</definedName>
    <definedName name="_vena_PayrollS1_PayrollB3_R_5_632005310882250754">Payroll!#REF!</definedName>
    <definedName name="_vena_PayrollS1_PayrollB3_R_5_632005310890639362">Payroll!#REF!</definedName>
    <definedName name="_vena_PayrollS1_PayrollB3_R_5_632005310919999492">Payroll!#REF!</definedName>
    <definedName name="_vena_PayrollS1_PayrollB3_R_5_632005310949359624">Payroll!#REF!</definedName>
    <definedName name="_vena_PayrollS1_PayrollB3_R_5_632005310974525442">Payroll!#REF!</definedName>
    <definedName name="_vena_PayrollS1_PayrollB3_R_5_632005310982914050">Payroll!#REF!</definedName>
    <definedName name="_vena_PayrollS1_PayrollB3_R_5_632005311289098249">Payroll!#REF!</definedName>
    <definedName name="_vena_PayrollS1_PayrollB3_R_5_632005311318458370">Payroll!#REF!</definedName>
    <definedName name="_vena_PayrollS1_PayrollB3_R_5_632005311335235592">Payroll!#REF!</definedName>
    <definedName name="_vena_PayrollS1_PayrollB3_R_5_632005311343624200">Payroll!#REF!</definedName>
    <definedName name="_vena_PayrollS1_PayrollB3_R_5_632005311377178626">Payroll!#REF!</definedName>
    <definedName name="_vena_PayrollS1_PayrollB3_R_5_632005311402344448">Payroll!#REF!</definedName>
    <definedName name="_vena_PayrollS1_PayrollB3_R_5_632005311423315976">Payroll!#REF!</definedName>
    <definedName name="_vena_PayrollS1_PayrollB3_R_5_632005311431704581">Payroll!#REF!</definedName>
    <definedName name="_vena_PayrollS1_PayrollB3_R_5_632005311452676096">Payroll!#REF!</definedName>
    <definedName name="_vena_PayrollS1_PayrollB3_R_5_632005311477841925">Payroll!#REF!</definedName>
    <definedName name="_vena_PayrollS1_PayrollB3_R_5_632005311507202054">Payroll!#REF!</definedName>
    <definedName name="_vena_PayrollS1_PayrollB3_R_5_632005311532367880">Payroll!#REF!</definedName>
    <definedName name="_vena_PayrollS1_PayrollB3_R_5_632005311540756486">Payroll!#REF!</definedName>
    <definedName name="_vena_PayrollS1_PayrollB3_R_5_632005311549145096">Payroll!#REF!</definedName>
    <definedName name="_vena_PayrollS1_PayrollB3_R_5_632005311570116610">Payroll!#REF!</definedName>
    <definedName name="_vena_PayrollS1_PayrollB3_R_5_632005311603671046">Payroll!#REF!</definedName>
    <definedName name="_vena_PayrollS1_PayrollB3_R_5_632005311641419782">Payroll!#REF!</definedName>
    <definedName name="_vena_PayrollS1_PayrollB3_R_5_632005311649808390">Payroll!#REF!</definedName>
    <definedName name="_vena_PayrollS1_PayrollB3_R_5_632005311674974217">Payroll!#REF!</definedName>
    <definedName name="_vena_PayrollS1_PayrollB3_R_5_632005311704334340">Payroll!#REF!</definedName>
    <definedName name="_vena_PayrollS1_PayrollB3_R_5_632005311729500162">Payroll!#REF!</definedName>
    <definedName name="_vena_PayrollS1_PayrollB3_R_5_632005311733694472">Payroll!#REF!</definedName>
    <definedName name="_vena_PayrollS1_PayrollB3_R_5_632005311758860295">Payroll!#REF!</definedName>
    <definedName name="_vena_PayrollS1_PayrollB3_R_5_632005311788220419">Payroll!#REF!</definedName>
    <definedName name="_vena_PayrollS1_PayrollB3_R_5_632005311792414726">Payroll!#REF!</definedName>
    <definedName name="_vena_PayrollS1_PayrollB3_R_5_632005311817580544">Payroll!#REF!</definedName>
    <definedName name="_vena_PayrollS1_PayrollB3_R_5_632005311838552072">Payroll!#REF!</definedName>
    <definedName name="_vena_PayrollS1_PayrollB3_R_5_632005311859523594">Payroll!#REF!</definedName>
    <definedName name="_vena_PayrollS1_PayrollB3_R_5_632005311867912192">Payroll!#REF!</definedName>
    <definedName name="_vena_PayrollS1_PayrollB3_R_5_632005311893078018">Payroll!#REF!</definedName>
    <definedName name="_vena_PayrollS1_PayrollB3_R_5_632005311918243845">Payroll!#REF!</definedName>
    <definedName name="_vena_PayrollS1_PayrollB3_R_5_632005311943409668">Payroll!#REF!</definedName>
    <definedName name="_vena_PayrollS1_PayrollB3_R_5_632005311964381192">Payroll!#REF!</definedName>
    <definedName name="_vena_PayrollS1_PayrollB3_R_5_632005311972769795">Payroll!#REF!</definedName>
    <definedName name="_vena_PayrollS1_PayrollB3_R_5_632005312002129944">Payroll!#REF!</definedName>
    <definedName name="_vena_PayrollS1_PayrollB3_R_5_632005312031490051">Payroll!#REF!</definedName>
    <definedName name="_vena_PayrollS1_PayrollB3_R_5_632005312048267270">Payroll!#REF!</definedName>
    <definedName name="_vena_PayrollS1_PayrollB3_R_5_632005312052461577">Payroll!#REF!</definedName>
    <definedName name="_vena_PayrollS1_PayrollB3_R_5_632005312077627400">Payroll!#REF!</definedName>
    <definedName name="_vena_PayrollS1_PayrollB3_R_5_632005312106987520">Payroll!#REF!</definedName>
    <definedName name="_vena_PayrollS1_PayrollB3_R_5_632005312127959044">Payroll!#REF!</definedName>
    <definedName name="_vena_PayrollS1_PayrollB3_R_5_632005312153124870">Payroll!#REF!</definedName>
    <definedName name="_vena_PayrollS1_PayrollB3_R_5_632005312161513474">Payroll!#REF!</definedName>
    <definedName name="_vena_PayrollS1_PayrollB3_R_5_632005312555778048">Payroll!#REF!</definedName>
    <definedName name="_vena_PayrollS1_PayrollB3_R_5_632005312572555270">Payroll!#REF!</definedName>
    <definedName name="_vena_PayrollS1_PayrollB3_R_5_632005312597721093">Payroll!#REF!</definedName>
    <definedName name="_vena_PayrollS1_PayrollB4_C_8_632005313629519872">Payroll!#REF!</definedName>
    <definedName name="_vena_PayrollS1_PayrollB4_C_8_632005313629519872_1">Payroll!#REF!</definedName>
    <definedName name="_vena_PayrollS1_PayrollB4_C_8_632005313629519872_10">Payroll!#REF!</definedName>
    <definedName name="_vena_PayrollS1_PayrollB4_C_8_632005313629519872_11">Payroll!#REF!</definedName>
    <definedName name="_vena_PayrollS1_PayrollB4_C_8_632005313629519872_2">Payroll!#REF!</definedName>
    <definedName name="_vena_PayrollS1_PayrollB4_C_8_632005313629519872_3">Payroll!#REF!</definedName>
    <definedName name="_vena_PayrollS1_PayrollB4_C_8_632005313629519872_4">Payroll!#REF!</definedName>
    <definedName name="_vena_PayrollS1_PayrollB4_C_8_632005313629519872_5">Payroll!#REF!</definedName>
    <definedName name="_vena_PayrollS1_PayrollB4_C_8_632005313629519872_6">Payroll!#REF!</definedName>
    <definedName name="_vena_PayrollS1_PayrollB4_C_8_632005313629519872_7">Payroll!#REF!</definedName>
    <definedName name="_vena_PayrollS1_PayrollB4_C_8_632005313629519872_8">Payroll!#REF!</definedName>
    <definedName name="_vena_PayrollS1_PayrollB4_C_8_632005313629519872_9">Payroll!#REF!</definedName>
    <definedName name="_vena_PayrollS1_PayrollB4_C_FV_56493ffece784c5db4cd0fd3b40a250d_1">Payroll!#REF!</definedName>
    <definedName name="_vena_PayrollS1_PayrollB4_C_FV_56493ffece784c5db4cd0fd3b40a250d_10">Payroll!#REF!</definedName>
    <definedName name="_vena_PayrollS1_PayrollB4_C_FV_56493ffece784c5db4cd0fd3b40a250d_11">Payroll!#REF!</definedName>
    <definedName name="_vena_PayrollS1_PayrollB4_C_FV_56493ffece784c5db4cd0fd3b40a250d_12">Payroll!#REF!</definedName>
    <definedName name="_vena_PayrollS1_PayrollB4_C_FV_56493ffece784c5db4cd0fd3b40a250d_2">Payroll!#REF!</definedName>
    <definedName name="_vena_PayrollS1_PayrollB4_C_FV_56493ffece784c5db4cd0fd3b40a250d_3">Payroll!#REF!</definedName>
    <definedName name="_vena_PayrollS1_PayrollB4_C_FV_56493ffece784c5db4cd0fd3b40a250d_4">Payroll!#REF!</definedName>
    <definedName name="_vena_PayrollS1_PayrollB4_C_FV_56493ffece784c5db4cd0fd3b40a250d_5">Payroll!#REF!</definedName>
    <definedName name="_vena_PayrollS1_PayrollB4_C_FV_56493ffece784c5db4cd0fd3b40a250d_6">Payroll!#REF!</definedName>
    <definedName name="_vena_PayrollS1_PayrollB4_C_FV_56493ffece784c5db4cd0fd3b40a250d_7">Payroll!#REF!</definedName>
    <definedName name="_vena_PayrollS1_PayrollB4_C_FV_56493ffece784c5db4cd0fd3b40a250d_8">Payroll!#REF!</definedName>
    <definedName name="_vena_PayrollS1_PayrollB4_C_FV_56493ffece784c5db4cd0fd3b40a250d_9">Payroll!#REF!</definedName>
    <definedName name="_vena_PayrollS1_PayrollB4_C_FV_e1c3a244dc3d4f149ecdf7d748811086">Payroll!#REF!</definedName>
    <definedName name="_vena_PayrollS1_PayrollB4_C_FV_e1c3a244dc3d4f149ecdf7d748811086_1">Payroll!#REF!</definedName>
    <definedName name="_vena_PayrollS1_PayrollB4_C_FV_e1c3a244dc3d4f149ecdf7d748811086_10">Payroll!#REF!</definedName>
    <definedName name="_vena_PayrollS1_PayrollB4_C_FV_e1c3a244dc3d4f149ecdf7d748811086_11">Payroll!#REF!</definedName>
    <definedName name="_vena_PayrollS1_PayrollB4_C_FV_e1c3a244dc3d4f149ecdf7d748811086_2">Payroll!#REF!</definedName>
    <definedName name="_vena_PayrollS1_PayrollB4_C_FV_e1c3a244dc3d4f149ecdf7d748811086_3">Payroll!#REF!</definedName>
    <definedName name="_vena_PayrollS1_PayrollB4_C_FV_e1c3a244dc3d4f149ecdf7d748811086_4">Payroll!#REF!</definedName>
    <definedName name="_vena_PayrollS1_PayrollB4_C_FV_e1c3a244dc3d4f149ecdf7d748811086_5">Payroll!#REF!</definedName>
    <definedName name="_vena_PayrollS1_PayrollB4_C_FV_e1c3a244dc3d4f149ecdf7d748811086_6">Payroll!#REF!</definedName>
    <definedName name="_vena_PayrollS1_PayrollB4_C_FV_e1c3a244dc3d4f149ecdf7d748811086_7">Payroll!#REF!</definedName>
    <definedName name="_vena_PayrollS1_PayrollB4_C_FV_e1c3a244dc3d4f149ecdf7d748811086_8">Payroll!#REF!</definedName>
    <definedName name="_vena_PayrollS1_PayrollB4_C_FV_e1c3a244dc3d4f149ecdf7d748811086_9">Payroll!#REF!</definedName>
    <definedName name="_vena_PayrollS1_PayrollB4_R_5_632005310945165312">Payroll!#REF!</definedName>
    <definedName name="_vena_PayrollS1_PayrollB4_R_5_632005311372984320">Payroll!#REF!</definedName>
    <definedName name="_vena_PayrollS1_PayrollB4_R_5_635782324189790208">Payroll!#REF!</definedName>
    <definedName name="_vena_PayrollS1_PayrollB4_R_5_635782377100804096">Payroll!#REF!</definedName>
    <definedName name="_vena_PO_CurrentForecast_4_ab116ca1b51048ed8611d624fcb0b20a">MYP!#REF!</definedName>
    <definedName name="_vena_RatesS1_P_3_632005310022418436" comment="*">Rates!#REF!</definedName>
    <definedName name="_vena_RatesS1_P_6_632005313063288832" comment="*">Rates!#REF!</definedName>
    <definedName name="_vena_RatesS1_P_7_632005313256226820" comment="*">Rates!#REF!</definedName>
    <definedName name="_vena_RatesS1_P_FV_e3545e3dcc52420a84dcdae3a23a4597" comment="*">Rates!#REF!</definedName>
    <definedName name="_vena_RatesS1_RatesB1_C_8_632005313629519872">Rates!#REF!</definedName>
    <definedName name="_vena_RatesS1_RatesB1_C_8_632005313629519872_1">Rates!#REF!</definedName>
    <definedName name="_vena_RatesS1_RatesB1_C_8_632005313629519872_2">Rates!#REF!</definedName>
    <definedName name="_vena_RatesS1_RatesB1_C_8_632005313629519872_3">Rates!#REF!</definedName>
    <definedName name="_vena_RatesS1_RatesB1_C_8_632005313629519872_4">Rates!#REF!</definedName>
    <definedName name="_vena_RatesS1_RatesB1_C_8_632005313629519872_5">Rates!#REF!</definedName>
    <definedName name="_vena_RatesS1_RatesB1_C_FV_e1c3a244dc3d4f149ecdf7d748811086">Rates!#REF!</definedName>
    <definedName name="_vena_RatesS1_RatesB1_C_FV_e1c3a244dc3d4f149ecdf7d748811086_1">Rates!#REF!</definedName>
    <definedName name="_vena_RatesS1_RatesB1_C_FV_e1c3a244dc3d4f149ecdf7d748811086_2">Rates!#REF!</definedName>
    <definedName name="_vena_RatesS1_RatesB1_C_FV_e1c3a244dc3d4f149ecdf7d748811086_3">Rates!#REF!</definedName>
    <definedName name="_vena_RatesS1_RatesB1_C_FV_e1c3a244dc3d4f149ecdf7d748811086_4">Rates!#REF!</definedName>
    <definedName name="_vena_RatesS1_RatesB1_C_FV_e1c3a244dc3d4f149ecdf7d748811086_5">Rates!#REF!</definedName>
    <definedName name="_vena_RatesS1_RatesB1_R_1_632005310588649479_1">Rates!#REF!</definedName>
    <definedName name="_vena_RatesS1_RatesB1_R_1_632005310588649479_10">Rates!#REF!</definedName>
    <definedName name="_vena_RatesS1_RatesB1_R_1_632005310588649479_11">Rates!#REF!</definedName>
    <definedName name="_vena_RatesS1_RatesB1_R_1_632005310588649479_12">Rates!#REF!</definedName>
    <definedName name="_vena_RatesS1_RatesB1_R_1_632005310588649479_13">Rates!#REF!</definedName>
    <definedName name="_vena_RatesS1_RatesB1_R_1_632005310588649479_14">Rates!#REF!</definedName>
    <definedName name="_vena_RatesS1_RatesB1_R_1_632005310588649479_2">Rates!#REF!</definedName>
    <definedName name="_vena_RatesS1_RatesB1_R_1_632005310588649479_3">Rates!#REF!</definedName>
    <definedName name="_vena_RatesS1_RatesB1_R_1_632005310588649479_4">Rates!#REF!</definedName>
    <definedName name="_vena_RatesS1_RatesB1_R_1_632005310588649479_5">Rates!#REF!</definedName>
    <definedName name="_vena_RatesS1_RatesB1_R_1_632005310588649479_6">Rates!#REF!</definedName>
    <definedName name="_vena_RatesS1_RatesB1_R_1_632005310588649479_7">Rates!#REF!</definedName>
    <definedName name="_vena_RatesS1_RatesB1_R_1_632005310588649479_8">Rates!#REF!</definedName>
    <definedName name="_vena_RatesS1_RatesB1_R_1_632005310588649479_9">Rates!#REF!</definedName>
    <definedName name="_vena_RatesS1_RatesB1_R_5_632005310932582409">Rates!#REF!</definedName>
    <definedName name="_vena_RatesS1_RatesB1_R_5_632005311138103302">Rates!#REF!</definedName>
    <definedName name="_vena_RatesS1_RatesB1_R_5_632005311196823552">Rates!#REF!</definedName>
    <definedName name="_vena_RatesS1_RatesB1_R_5_632005311221989380">Rates!#REF!</definedName>
    <definedName name="_vena_RatesS1_RatesB1_R_5_632005311226183680">Rates!#REF!</definedName>
    <definedName name="_vena_RatesS1_RatesB1_R_5_632005311645614088">Rates!#REF!</definedName>
    <definedName name="_vena_RatesS1_RatesB1_R_5_632005312291536900">Rates!#REF!</definedName>
    <definedName name="_vena_RatesS1_RatesB1_R_5_632005312337674244">Rates!#REF!</definedName>
    <definedName name="_vena_RatesS1_RatesB1_R_5_632005312593526784">Rates!#REF!</definedName>
    <definedName name="_vena_RatesS1_RatesB1_R_5_632057211095089152">Rates!#REF!</definedName>
    <definedName name="_vena_RatesS1_RatesB1_R_5_632057253281660928">Rates!#REF!</definedName>
    <definedName name="_vena_RatesS1_RatesB1_R_5_632057326107099136">Rates!#REF!</definedName>
    <definedName name="_vena_RatesS1_RatesB1_R_5_632057377617608704">Rates!#REF!</definedName>
    <definedName name="_vena_RatesS1_RatesB1_R_5_632385284184866816">Rates!#REF!</definedName>
    <definedName name="_vena_RatesS1_RatesB1_R_5_632385637403721728">Rates!#REF!</definedName>
    <definedName name="_vena_RatesS1_RatesB1_R_5_632385685298741248">Rates!#REF!</definedName>
    <definedName name="_vena_RatesS1_RatesB1_R_5_632386003436306432">Rates!#REF!</definedName>
    <definedName name="_vena_RatesS1_RatesB1_R_5_632387172862918656">Rates!#REF!</definedName>
    <definedName name="_vena_RatesS1_RatesB1_R_5_632387267884875776">Rates!#REF!</definedName>
    <definedName name="_vena_RatesS1_RatesB1_R_FV_56493ffece784c5db4cd0fd3b40a250d">Rates!#REF!</definedName>
    <definedName name="_vena_RatesS1_RatesB1_R_FV_56493ffece784c5db4cd0fd3b40a250d_1">Rates!#REF!</definedName>
    <definedName name="_vena_RatesS1_RatesB1_R_FV_56493ffece784c5db4cd0fd3b40a250d_2">Rates!#REF!</definedName>
    <definedName name="_vena_RatesS1_RatesB1_R_FV_56493ffece784c5db4cd0fd3b40a250d_4">Rates!#REF!</definedName>
    <definedName name="_vena_RatesS1_RatesB1_R_FV_56493ffece784c5db4cd0fd3b40a250d_5">Rates!#REF!</definedName>
    <definedName name="_vena_RatesS1_RatesB2_C_4_632005309959503878">Rates!#REF!</definedName>
    <definedName name="_vena_RatesS1_RatesB2_C_8_632005313608548359">Rates!#REF!</definedName>
    <definedName name="_vena_RatesS1_RatesB2_C_8_632005313629519872">Rates!#REF!</definedName>
    <definedName name="_vena_RatesS1_RatesB2_C_8_632005313629519872_1">Rates!#REF!</definedName>
    <definedName name="_vena_RatesS1_RatesB2_C_8_632005313629519872_2">Rates!#REF!</definedName>
    <definedName name="_vena_RatesS1_RatesB2_C_8_632005313629519872_3">Rates!#REF!</definedName>
    <definedName name="_vena_RatesS1_RatesB2_C_8_632005313629519872_4">Rates!#REF!</definedName>
    <definedName name="_vena_RatesS1_RatesB2_C_8_632005313629519872_5">Rates!#REF!</definedName>
    <definedName name="_vena_RatesS1_RatesB2_C_FV_e1c3a244dc3d4f149ecdf7d748811086_2">Rates!#REF!</definedName>
    <definedName name="_vena_RatesS1_RatesB2_C_FV_e1c3a244dc3d4f149ecdf7d748811086_3">Rates!#REF!</definedName>
    <definedName name="_vena_RatesS1_RatesB2_C_FV_e1c3a244dc3d4f149ecdf7d748811086_4">Rates!#REF!</definedName>
    <definedName name="_vena_RatesS1_RatesB2_C_FV_e1c3a244dc3d4f149ecdf7d748811086_5">Rates!#REF!</definedName>
    <definedName name="_vena_RatesS1_RatesB2_C_FV_e1c3a244dc3d4f149ecdf7d748811086_6">Rates!#REF!</definedName>
    <definedName name="_vena_RatesS1_RatesB2_C_FV_e1c3a244dc3d4f149ecdf7d748811086_7">Rates!#REF!</definedName>
    <definedName name="_vena_RatesS1_RatesB2_R_5_632005311414927360" comment="*">Rates!#REF!</definedName>
    <definedName name="_vena_RatesS1_RatesB2_R_FV_56493ffece784c5db4cd0fd3b40a250d">Rates!#REF!</definedName>
    <definedName name="_vena_RatesS1_RatesB3_C_8_632005313616936967">Rates!#REF!</definedName>
    <definedName name="_vena_RatesS1_RatesB3_C_8_632005313616936967_1">Rates!#REF!</definedName>
    <definedName name="_vena_RatesS1_RatesB3_C_8_632005313616936967_2">Rates!#REF!</definedName>
    <definedName name="_vena_RatesS1_RatesB3_C_8_632005313616936967_3">Rates!#REF!</definedName>
    <definedName name="_vena_RatesS1_RatesB3_C_8_632005313616936967_4">Rates!#REF!</definedName>
    <definedName name="_vena_RatesS1_RatesB3_C_8_632005313616936967_5">Rates!#REF!</definedName>
    <definedName name="_vena_RatesS1_RatesB3_C_8_632005313671462916">Rates!#REF!</definedName>
    <definedName name="_vena_RatesS1_RatesB3_C_FV_e1c3a244dc3d4f149ecdf7d748811086">Rates!#REF!</definedName>
    <definedName name="_vena_RatesS1_RatesB3_C_FV_e1c3a244dc3d4f149ecdf7d748811086_1">Rates!#REF!</definedName>
    <definedName name="_vena_RatesS1_RatesB3_C_FV_e1c3a244dc3d4f149ecdf7d748811086_2">Rates!#REF!</definedName>
    <definedName name="_vena_RatesS1_RatesB3_C_FV_e1c3a244dc3d4f149ecdf7d748811086_3">Rates!#REF!</definedName>
    <definedName name="_vena_RatesS1_RatesB3_C_FV_e1c3a244dc3d4f149ecdf7d748811086_4">Rates!#REF!</definedName>
    <definedName name="_vena_RatesS1_RatesB3_C_FV_e1c3a244dc3d4f149ecdf7d748811086_5">Rates!#REF!</definedName>
    <definedName name="_vena_RatesS1_RatesB3_C_FV_e1c3a244dc3d4f149ecdf7d748811086_6">Rates!#REF!</definedName>
    <definedName name="_vena_RatesS1_RatesB3_R_5_639752676917116928">Rates!#REF!</definedName>
    <definedName name="_vena_RatesS1_RatesB3_R_5_639752706780823599">Rates!#REF!</definedName>
    <definedName name="_vena_RatesS1_RatesB3_R_5_639782990406483969">Rates!#REF!</definedName>
    <definedName name="_vena_RatesS1_RatesB3_R_FV_56493ffece784c5db4cd0fd3b40a250d_1">Rates!#REF!</definedName>
    <definedName name="_vena_RatesS1_RatesB3_R_FV_56493ffece784c5db4cd0fd3b40a250d_2">Rates!#REF!</definedName>
    <definedName name="_vena_RatesS1_RatesB3_R_FV_56493ffece784c5db4cd0fd3b40a250d_3">Rates!#REF!</definedName>
    <definedName name="_xlchart.v1.0" hidden="1">Graphs!$K$73</definedName>
    <definedName name="_xlchart.v1.1" hidden="1">Graphs!$K$74:$K$84</definedName>
    <definedName name="_xlchart.v1.2" hidden="1">Graphs!$L$74:$L$84</definedName>
    <definedName name="Certificated">Rates!$A$24</definedName>
    <definedName name="ChooseCFScenario">MYP!#REF!</definedName>
    <definedName name="ChooseCS1Scenario">MYP!#REF!</definedName>
    <definedName name="ChooseSubLoc">MYP!#REF!</definedName>
    <definedName name="ChooseYear">MYP!#REF!</definedName>
    <definedName name="CommonSubLoc">MYP!#REF!</definedName>
    <definedName name="DV_HW">Rates!$A$38:$A$42</definedName>
    <definedName name="EmployeeType">Rates!$A$24:$A$24</definedName>
    <definedName name="ERS">Rates!$A$28</definedName>
    <definedName name="FiscalMonth">MYP!#REF!</definedName>
    <definedName name="FUTA">Rates!$A$44</definedName>
    <definedName name="HTML_CodePage" hidden="1">1252</definedName>
    <definedName name="HTML_Control" localSheetId="2" hidden="1">{"'Sheet1'!$A$1:$K$359"}</definedName>
    <definedName name="HTML_Control" localSheetId="5" hidden="1">{"'Sheet1'!$A$1:$K$359"}</definedName>
    <definedName name="HTML_Control" hidden="1">{"'Sheet1'!$A$1:$K$359"}</definedName>
    <definedName name="HTML_Description" hidden="1">""</definedName>
    <definedName name="HTML_Email" hidden="1">""</definedName>
    <definedName name="HTML_Header" hidden="1">"Master List of Resources"</definedName>
    <definedName name="HTML_LastUpdate" hidden="1">"7/12/99"</definedName>
    <definedName name="HTML_LineAfter" hidden="1">FALSE</definedName>
    <definedName name="HTML_LineBefore" hidden="1">FALSE</definedName>
    <definedName name="HTML_Name" hidden="1">"Mary Eve Peek"</definedName>
    <definedName name="HTML_OBDlg2" hidden="1">TRUE</definedName>
    <definedName name="HTML_OBDlg4" hidden="1">TRUE</definedName>
    <definedName name="HTML_OS" hidden="1">0</definedName>
    <definedName name="HTML_PathFile" hidden="1">"H:\ofsma\sacs\ResourceHistory.htm"</definedName>
    <definedName name="HTML_Title" hidden="1">"Master List of Resources"</definedName>
    <definedName name="Index_FUTA_Rate">Rates!$A$44:$G$44</definedName>
    <definedName name="Index_SUTA_Rate">Rates!$A$46:$G$46</definedName>
    <definedName name="IndexBenefits">Rates!$A$26:$G$48</definedName>
    <definedName name="IndexInLieuMedical">Rates!$A$43:$G$43</definedName>
    <definedName name="IndexPayIncrease">Rates!$A$24:$G$24</definedName>
    <definedName name="Last_Row" localSheetId="5">IF(Values_Entered,Header_Row+Graphs!Number_of_Payments,Header_Row)</definedName>
    <definedName name="Last_Row">IF(Values_Entered,Header_Row+Number_of_Payments,Header_Row)</definedName>
    <definedName name="MatchBenefits">Rates!$A$26:$A$48</definedName>
    <definedName name="MatchRatesYear">Rates!$A$5:$G$5</definedName>
    <definedName name="Medicare">Rates!$A$35</definedName>
    <definedName name="MedInLieu">Rates!$A$43</definedName>
    <definedName name="Month">MYP!#REF!</definedName>
    <definedName name="Number_of_Payments" localSheetId="5">MATCH(0.01,End_Bal,-1)+1</definedName>
    <definedName name="Number_of_Payments">MATCH(0.01,End_Bal,-1)+1</definedName>
    <definedName name="Number_of_Payments_9" localSheetId="5">MATCH(0.01,End_Bal_9,-1)+1</definedName>
    <definedName name="Number_of_Payments_9">MATCH(0.01,End_Bal_9,-1)+1</definedName>
    <definedName name="_xlnm.Print_Area" localSheetId="2">'Cash Flow'!$A$1:$CH$554</definedName>
    <definedName name="_xlnm.Print_Area" localSheetId="0">MYP!$A$1:$J$614</definedName>
    <definedName name="_xlnm.Print_Area" localSheetId="1">'MYP-Multisite'!$A$1:$AZ$614</definedName>
    <definedName name="Print_Area_Reset" localSheetId="5">OFFSET(Full_Print,0,0,Graphs!Last_Row)</definedName>
    <definedName name="Print_Area_Reset">OFFSET(Full_Print,0,0,Last_Row)</definedName>
    <definedName name="_xlnm.Print_Titles" localSheetId="2">'Cash Flow'!$A:$B</definedName>
    <definedName name="_xlnm.Print_Titles" localSheetId="0">MYP!$1:$7</definedName>
    <definedName name="_xlnm.Print_Titles" localSheetId="1">'MYP-Multisite'!$1:$7</definedName>
    <definedName name="SAPBEXdnldView" hidden="1">"4GKQGA68BTJSRT8MI528THIA3"</definedName>
    <definedName name="SAPBEXsysID" hidden="1">"PB1"</definedName>
    <definedName name="Scenario">MYP!#REF!</definedName>
    <definedName name="SocialSecurity">Rates!$A$33</definedName>
    <definedName name="Subsidiary_Location">MYP!#REF!</definedName>
    <definedName name="SubsidiaryNumber">MYP!#REF!</definedName>
    <definedName name="Year1">MYP!#REF!</definedName>
    <definedName name="YearAbsolute">MYP!#REF!</definedName>
    <definedName name="YearCode">MYP!#REF!</definedName>
    <definedName name="YearRelative">MYP!#REF!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92" i="7" l="1"/>
  <c r="O131" i="7"/>
  <c r="O168" i="7"/>
  <c r="O55" i="7"/>
  <c r="BI110" i="18"/>
  <c r="AY110" i="18"/>
  <c r="AO110" i="18"/>
  <c r="AE110" i="18"/>
  <c r="U110" i="18"/>
  <c r="K110" i="18"/>
  <c r="BI109" i="18"/>
  <c r="AY109" i="18"/>
  <c r="AO109" i="18"/>
  <c r="AE109" i="18"/>
  <c r="U109" i="18"/>
  <c r="K109" i="18"/>
  <c r="BI108" i="18"/>
  <c r="AY108" i="18"/>
  <c r="AO108" i="18"/>
  <c r="AE108" i="18"/>
  <c r="U108" i="18"/>
  <c r="K108" i="18"/>
  <c r="BN97" i="18"/>
  <c r="BI97" i="18"/>
  <c r="BD97" i="18"/>
  <c r="AY97" i="18"/>
  <c r="AT97" i="18"/>
  <c r="AO97" i="18"/>
  <c r="AJ97" i="18"/>
  <c r="AE97" i="18"/>
  <c r="Z97" i="18"/>
  <c r="U97" i="18"/>
  <c r="P97" i="18"/>
  <c r="K97" i="18"/>
  <c r="BN96" i="18"/>
  <c r="BI96" i="18"/>
  <c r="BD96" i="18"/>
  <c r="AY96" i="18"/>
  <c r="AT96" i="18"/>
  <c r="AO96" i="18"/>
  <c r="AJ96" i="18"/>
  <c r="AE96" i="18"/>
  <c r="Z96" i="18"/>
  <c r="U96" i="18"/>
  <c r="P96" i="18"/>
  <c r="K96" i="18"/>
  <c r="BN95" i="18"/>
  <c r="BI95" i="18"/>
  <c r="BD95" i="18"/>
  <c r="AY95" i="18"/>
  <c r="AT95" i="18"/>
  <c r="AO95" i="18"/>
  <c r="AJ95" i="18"/>
  <c r="AE95" i="18"/>
  <c r="Z95" i="18"/>
  <c r="U95" i="18"/>
  <c r="P95" i="18"/>
  <c r="K95" i="18"/>
  <c r="BN94" i="18"/>
  <c r="BI94" i="18"/>
  <c r="BD94" i="18"/>
  <c r="AY94" i="18"/>
  <c r="AT94" i="18"/>
  <c r="AO94" i="18"/>
  <c r="AJ94" i="18"/>
  <c r="AE94" i="18"/>
  <c r="Z94" i="18"/>
  <c r="U94" i="18"/>
  <c r="P94" i="18"/>
  <c r="K94" i="18"/>
  <c r="BN93" i="18"/>
  <c r="BI93" i="18"/>
  <c r="BD93" i="18"/>
  <c r="AY93" i="18"/>
  <c r="AT93" i="18"/>
  <c r="AO93" i="18"/>
  <c r="AJ93" i="18"/>
  <c r="AE93" i="18"/>
  <c r="Z93" i="18"/>
  <c r="U93" i="18"/>
  <c r="P93" i="18"/>
  <c r="K93" i="18"/>
  <c r="BN92" i="18"/>
  <c r="BI92" i="18"/>
  <c r="BD92" i="18"/>
  <c r="AY92" i="18"/>
  <c r="AT92" i="18"/>
  <c r="AO92" i="18"/>
  <c r="AJ92" i="18"/>
  <c r="AE92" i="18"/>
  <c r="Z92" i="18"/>
  <c r="U92" i="18"/>
  <c r="P92" i="18"/>
  <c r="K92" i="18"/>
  <c r="BN91" i="18"/>
  <c r="BI91" i="18"/>
  <c r="BD91" i="18"/>
  <c r="AY91" i="18"/>
  <c r="AT91" i="18"/>
  <c r="AO91" i="18"/>
  <c r="AJ91" i="18"/>
  <c r="AE91" i="18"/>
  <c r="Z91" i="18"/>
  <c r="U91" i="18"/>
  <c r="P91" i="18"/>
  <c r="K91" i="18"/>
  <c r="BN90" i="18"/>
  <c r="BI90" i="18"/>
  <c r="BD90" i="18"/>
  <c r="AY90" i="18"/>
  <c r="AT90" i="18"/>
  <c r="AO90" i="18"/>
  <c r="AJ90" i="18"/>
  <c r="AE90" i="18"/>
  <c r="Z90" i="18"/>
  <c r="U90" i="18"/>
  <c r="P90" i="18"/>
  <c r="K90" i="18"/>
  <c r="BN89" i="18"/>
  <c r="BI89" i="18"/>
  <c r="BD89" i="18"/>
  <c r="AY89" i="18"/>
  <c r="AT89" i="18"/>
  <c r="AO89" i="18"/>
  <c r="AJ89" i="18"/>
  <c r="AE89" i="18"/>
  <c r="Z89" i="18"/>
  <c r="U89" i="18"/>
  <c r="P89" i="18"/>
  <c r="K89" i="18"/>
  <c r="BN88" i="18"/>
  <c r="BI88" i="18"/>
  <c r="BD88" i="18"/>
  <c r="AY88" i="18"/>
  <c r="AT88" i="18"/>
  <c r="AO88" i="18"/>
  <c r="AJ88" i="18"/>
  <c r="AE88" i="18"/>
  <c r="Z88" i="18"/>
  <c r="U88" i="18"/>
  <c r="P88" i="18"/>
  <c r="K88" i="18"/>
  <c r="BN87" i="18"/>
  <c r="BI87" i="18"/>
  <c r="BD87" i="18"/>
  <c r="AY87" i="18"/>
  <c r="AT87" i="18"/>
  <c r="AO87" i="18"/>
  <c r="AJ87" i="18"/>
  <c r="AE87" i="18"/>
  <c r="Z87" i="18"/>
  <c r="U87" i="18"/>
  <c r="P87" i="18"/>
  <c r="K87" i="18"/>
  <c r="BN86" i="18"/>
  <c r="BI86" i="18"/>
  <c r="BD86" i="18"/>
  <c r="AY86" i="18"/>
  <c r="AT86" i="18"/>
  <c r="AO86" i="18"/>
  <c r="AJ86" i="18"/>
  <c r="AE86" i="18"/>
  <c r="Z86" i="18"/>
  <c r="U86" i="18"/>
  <c r="P86" i="18"/>
  <c r="K86" i="18"/>
  <c r="BN85" i="18"/>
  <c r="BI85" i="18"/>
  <c r="BD85" i="18"/>
  <c r="AY85" i="18"/>
  <c r="AT85" i="18"/>
  <c r="AO85" i="18"/>
  <c r="AJ85" i="18"/>
  <c r="AE85" i="18"/>
  <c r="Z85" i="18"/>
  <c r="U85" i="18"/>
  <c r="P85" i="18"/>
  <c r="K85" i="18"/>
  <c r="BN84" i="18"/>
  <c r="BI84" i="18"/>
  <c r="BD84" i="18"/>
  <c r="AY84" i="18"/>
  <c r="AT84" i="18"/>
  <c r="AO84" i="18"/>
  <c r="AJ84" i="18"/>
  <c r="AE84" i="18"/>
  <c r="Z84" i="18"/>
  <c r="U84" i="18"/>
  <c r="P84" i="18"/>
  <c r="K84" i="18"/>
  <c r="BN83" i="18"/>
  <c r="BI83" i="18"/>
  <c r="BD83" i="18"/>
  <c r="AY83" i="18"/>
  <c r="AT83" i="18"/>
  <c r="AO83" i="18"/>
  <c r="AJ83" i="18"/>
  <c r="AE83" i="18"/>
  <c r="Z83" i="18"/>
  <c r="U83" i="18"/>
  <c r="P83" i="18"/>
  <c r="K83" i="18"/>
  <c r="BN82" i="18"/>
  <c r="BI82" i="18"/>
  <c r="BD82" i="18"/>
  <c r="AY82" i="18"/>
  <c r="AT82" i="18"/>
  <c r="AO82" i="18"/>
  <c r="AJ82" i="18"/>
  <c r="AE82" i="18"/>
  <c r="Z82" i="18"/>
  <c r="U82" i="18"/>
  <c r="P82" i="18"/>
  <c r="K82" i="18"/>
  <c r="BN81" i="18"/>
  <c r="BI81" i="18"/>
  <c r="BD81" i="18"/>
  <c r="AY81" i="18"/>
  <c r="AT81" i="18"/>
  <c r="AO81" i="18"/>
  <c r="AJ81" i="18"/>
  <c r="AE81" i="18"/>
  <c r="Z81" i="18"/>
  <c r="U81" i="18"/>
  <c r="P81" i="18"/>
  <c r="K81" i="18"/>
  <c r="BN80" i="18"/>
  <c r="BI80" i="18"/>
  <c r="BD80" i="18"/>
  <c r="AY80" i="18"/>
  <c r="AT80" i="18"/>
  <c r="AO80" i="18"/>
  <c r="AJ80" i="18"/>
  <c r="AE80" i="18"/>
  <c r="Z80" i="18"/>
  <c r="U80" i="18"/>
  <c r="P80" i="18"/>
  <c r="K80" i="18"/>
  <c r="BN79" i="18"/>
  <c r="BI79" i="18"/>
  <c r="BD79" i="18"/>
  <c r="AY79" i="18"/>
  <c r="AT79" i="18"/>
  <c r="AO79" i="18"/>
  <c r="AJ79" i="18"/>
  <c r="AE79" i="18"/>
  <c r="Z79" i="18"/>
  <c r="U79" i="18"/>
  <c r="P79" i="18"/>
  <c r="K79" i="18"/>
  <c r="BN78" i="18"/>
  <c r="BI78" i="18"/>
  <c r="BD78" i="18"/>
  <c r="AY78" i="18"/>
  <c r="AT78" i="18"/>
  <c r="AO78" i="18"/>
  <c r="AJ78" i="18"/>
  <c r="AE78" i="18"/>
  <c r="Z78" i="18"/>
  <c r="U78" i="18"/>
  <c r="P78" i="18"/>
  <c r="K78" i="18"/>
  <c r="BN77" i="18"/>
  <c r="BI77" i="18"/>
  <c r="BD77" i="18"/>
  <c r="AY77" i="18"/>
  <c r="AT77" i="18"/>
  <c r="AO77" i="18"/>
  <c r="AJ77" i="18"/>
  <c r="AE77" i="18"/>
  <c r="Z77" i="18"/>
  <c r="U77" i="18"/>
  <c r="P77" i="18"/>
  <c r="K77" i="18"/>
  <c r="BN76" i="18"/>
  <c r="BI76" i="18"/>
  <c r="BD76" i="18"/>
  <c r="AY76" i="18"/>
  <c r="AT76" i="18"/>
  <c r="AO76" i="18"/>
  <c r="AJ76" i="18"/>
  <c r="AE76" i="18"/>
  <c r="Z76" i="18"/>
  <c r="U76" i="18"/>
  <c r="P76" i="18"/>
  <c r="K76" i="18"/>
  <c r="BN75" i="18"/>
  <c r="BI75" i="18"/>
  <c r="BD75" i="18"/>
  <c r="AY75" i="18"/>
  <c r="AT75" i="18"/>
  <c r="AO75" i="18"/>
  <c r="AJ75" i="18"/>
  <c r="AE75" i="18"/>
  <c r="Z75" i="18"/>
  <c r="U75" i="18"/>
  <c r="P75" i="18"/>
  <c r="K75" i="18"/>
  <c r="BN74" i="18"/>
  <c r="BI74" i="18"/>
  <c r="BD74" i="18"/>
  <c r="AY74" i="18"/>
  <c r="AT74" i="18"/>
  <c r="AO74" i="18"/>
  <c r="AJ74" i="18"/>
  <c r="AE74" i="18"/>
  <c r="Z74" i="18"/>
  <c r="U74" i="18"/>
  <c r="P74" i="18"/>
  <c r="K74" i="18"/>
  <c r="BN73" i="18"/>
  <c r="BI73" i="18"/>
  <c r="BD73" i="18"/>
  <c r="AY73" i="18"/>
  <c r="AT73" i="18"/>
  <c r="AO73" i="18"/>
  <c r="AJ73" i="18"/>
  <c r="AE73" i="18"/>
  <c r="Z73" i="18"/>
  <c r="U73" i="18"/>
  <c r="P73" i="18"/>
  <c r="K73" i="18"/>
  <c r="BN72" i="18"/>
  <c r="BI72" i="18"/>
  <c r="BD72" i="18"/>
  <c r="AY72" i="18"/>
  <c r="AT72" i="18"/>
  <c r="AO72" i="18"/>
  <c r="AJ72" i="18"/>
  <c r="AE72" i="18"/>
  <c r="Z72" i="18"/>
  <c r="U72" i="18"/>
  <c r="P72" i="18"/>
  <c r="K72" i="18"/>
  <c r="BN71" i="18"/>
  <c r="BI71" i="18"/>
  <c r="BD71" i="18"/>
  <c r="AY71" i="18"/>
  <c r="AT71" i="18"/>
  <c r="AO71" i="18"/>
  <c r="AJ71" i="18"/>
  <c r="AE71" i="18"/>
  <c r="Z71" i="18"/>
  <c r="U71" i="18"/>
  <c r="P71" i="18"/>
  <c r="K71" i="18"/>
  <c r="BN70" i="18"/>
  <c r="BI70" i="18"/>
  <c r="BD70" i="18"/>
  <c r="AY70" i="18"/>
  <c r="AT70" i="18"/>
  <c r="AO70" i="18"/>
  <c r="AJ70" i="18"/>
  <c r="AE70" i="18"/>
  <c r="Z70" i="18"/>
  <c r="U70" i="18"/>
  <c r="P70" i="18"/>
  <c r="K70" i="18"/>
  <c r="BN69" i="18"/>
  <c r="BI69" i="18"/>
  <c r="BD69" i="18"/>
  <c r="AY69" i="18"/>
  <c r="AT69" i="18"/>
  <c r="AO69" i="18"/>
  <c r="AJ69" i="18"/>
  <c r="AE69" i="18"/>
  <c r="Z69" i="18"/>
  <c r="U69" i="18"/>
  <c r="P69" i="18"/>
  <c r="K69" i="18"/>
  <c r="BN68" i="18"/>
  <c r="BI68" i="18"/>
  <c r="BD68" i="18"/>
  <c r="AY68" i="18"/>
  <c r="AT68" i="18"/>
  <c r="AO68" i="18"/>
  <c r="AJ68" i="18"/>
  <c r="AE68" i="18"/>
  <c r="Z68" i="18"/>
  <c r="U68" i="18"/>
  <c r="P68" i="18"/>
  <c r="K68" i="18"/>
  <c r="BN67" i="18"/>
  <c r="BI67" i="18"/>
  <c r="BD67" i="18"/>
  <c r="AY67" i="18"/>
  <c r="AT67" i="18"/>
  <c r="AO67" i="18"/>
  <c r="AJ67" i="18"/>
  <c r="AE67" i="18"/>
  <c r="Z67" i="18"/>
  <c r="U67" i="18"/>
  <c r="P67" i="18"/>
  <c r="K67" i="18"/>
  <c r="BN66" i="18"/>
  <c r="BI66" i="18"/>
  <c r="BD66" i="18"/>
  <c r="AY66" i="18"/>
  <c r="AT66" i="18"/>
  <c r="AO66" i="18"/>
  <c r="AJ66" i="18"/>
  <c r="AE66" i="18"/>
  <c r="Z66" i="18"/>
  <c r="U66" i="18"/>
  <c r="P66" i="18"/>
  <c r="K66" i="18"/>
  <c r="BN65" i="18"/>
  <c r="BI65" i="18"/>
  <c r="BD65" i="18"/>
  <c r="AY65" i="18"/>
  <c r="AT65" i="18"/>
  <c r="AO65" i="18"/>
  <c r="AJ65" i="18"/>
  <c r="AE65" i="18"/>
  <c r="Z65" i="18"/>
  <c r="U65" i="18"/>
  <c r="P65" i="18"/>
  <c r="K65" i="18"/>
  <c r="BN64" i="18"/>
  <c r="BI64" i="18"/>
  <c r="BD64" i="18"/>
  <c r="AY64" i="18"/>
  <c r="AT64" i="18"/>
  <c r="AO64" i="18"/>
  <c r="AJ64" i="18"/>
  <c r="AE64" i="18"/>
  <c r="Z64" i="18"/>
  <c r="U64" i="18"/>
  <c r="P64" i="18"/>
  <c r="K64" i="18"/>
  <c r="BN63" i="18"/>
  <c r="BI63" i="18"/>
  <c r="BD63" i="18"/>
  <c r="AY63" i="18"/>
  <c r="AT63" i="18"/>
  <c r="AO63" i="18"/>
  <c r="AJ63" i="18"/>
  <c r="AE63" i="18"/>
  <c r="Z63" i="18"/>
  <c r="U63" i="18"/>
  <c r="P63" i="18"/>
  <c r="K63" i="18"/>
  <c r="BN62" i="18"/>
  <c r="BI62" i="18"/>
  <c r="BD62" i="18"/>
  <c r="AY62" i="18"/>
  <c r="AT62" i="18"/>
  <c r="AO62" i="18"/>
  <c r="AJ62" i="18"/>
  <c r="AE62" i="18"/>
  <c r="Z62" i="18"/>
  <c r="U62" i="18"/>
  <c r="P62" i="18"/>
  <c r="K62" i="18"/>
  <c r="BN61" i="18"/>
  <c r="BI61" i="18"/>
  <c r="BD61" i="18"/>
  <c r="AY61" i="18"/>
  <c r="AT61" i="18"/>
  <c r="AO61" i="18"/>
  <c r="AJ61" i="18"/>
  <c r="AE61" i="18"/>
  <c r="Z61" i="18"/>
  <c r="U61" i="18"/>
  <c r="P61" i="18"/>
  <c r="K61" i="18"/>
  <c r="BN60" i="18"/>
  <c r="BI60" i="18"/>
  <c r="BD60" i="18"/>
  <c r="AY60" i="18"/>
  <c r="AT60" i="18"/>
  <c r="AO60" i="18"/>
  <c r="AJ60" i="18"/>
  <c r="AE60" i="18"/>
  <c r="Z60" i="18"/>
  <c r="U60" i="18"/>
  <c r="P60" i="18"/>
  <c r="K60" i="18"/>
  <c r="BN59" i="18"/>
  <c r="BI59" i="18"/>
  <c r="BD59" i="18"/>
  <c r="AY59" i="18"/>
  <c r="AT59" i="18"/>
  <c r="AO59" i="18"/>
  <c r="AJ59" i="18"/>
  <c r="AE59" i="18"/>
  <c r="Z59" i="18"/>
  <c r="U59" i="18"/>
  <c r="P59" i="18"/>
  <c r="K59" i="18"/>
  <c r="BN58" i="18"/>
  <c r="BI58" i="18"/>
  <c r="BD58" i="18"/>
  <c r="AY58" i="18"/>
  <c r="AT58" i="18"/>
  <c r="AO58" i="18"/>
  <c r="AJ58" i="18"/>
  <c r="AE58" i="18"/>
  <c r="Z58" i="18"/>
  <c r="U58" i="18"/>
  <c r="P58" i="18"/>
  <c r="K58" i="18"/>
  <c r="BN57" i="18"/>
  <c r="BI57" i="18"/>
  <c r="BD57" i="18"/>
  <c r="AY57" i="18"/>
  <c r="AT57" i="18"/>
  <c r="AO57" i="18"/>
  <c r="AJ57" i="18"/>
  <c r="AE57" i="18"/>
  <c r="Z57" i="18"/>
  <c r="U57" i="18"/>
  <c r="P57" i="18"/>
  <c r="K57" i="18"/>
  <c r="BN56" i="18"/>
  <c r="BI56" i="18"/>
  <c r="BD56" i="18"/>
  <c r="AY56" i="18"/>
  <c r="AT56" i="18"/>
  <c r="AO56" i="18"/>
  <c r="AJ56" i="18"/>
  <c r="AE56" i="18"/>
  <c r="Z56" i="18"/>
  <c r="U56" i="18"/>
  <c r="P56" i="18"/>
  <c r="K56" i="18"/>
  <c r="BN55" i="18"/>
  <c r="BI55" i="18"/>
  <c r="BD55" i="18"/>
  <c r="AY55" i="18"/>
  <c r="AT55" i="18"/>
  <c r="AO55" i="18"/>
  <c r="AJ55" i="18"/>
  <c r="AE55" i="18"/>
  <c r="Z55" i="18"/>
  <c r="U55" i="18"/>
  <c r="P55" i="18"/>
  <c r="K55" i="18"/>
  <c r="BN54" i="18"/>
  <c r="BI54" i="18"/>
  <c r="BD54" i="18"/>
  <c r="AY54" i="18"/>
  <c r="AT54" i="18"/>
  <c r="AO54" i="18"/>
  <c r="AJ54" i="18"/>
  <c r="AE54" i="18"/>
  <c r="Z54" i="18"/>
  <c r="U54" i="18"/>
  <c r="P54" i="18"/>
  <c r="K54" i="18"/>
  <c r="BN53" i="18"/>
  <c r="BI53" i="18"/>
  <c r="BD53" i="18"/>
  <c r="AY53" i="18"/>
  <c r="AT53" i="18"/>
  <c r="AO53" i="18"/>
  <c r="AJ53" i="18"/>
  <c r="AE53" i="18"/>
  <c r="Z53" i="18"/>
  <c r="U53" i="18"/>
  <c r="P53" i="18"/>
  <c r="K53" i="18"/>
  <c r="BN52" i="18"/>
  <c r="BI52" i="18"/>
  <c r="BD52" i="18"/>
  <c r="AY52" i="18"/>
  <c r="AT52" i="18"/>
  <c r="AO52" i="18"/>
  <c r="AJ52" i="18"/>
  <c r="AE52" i="18"/>
  <c r="Z52" i="18"/>
  <c r="U52" i="18"/>
  <c r="P52" i="18"/>
  <c r="K52" i="18"/>
  <c r="BN51" i="18"/>
  <c r="BI51" i="18"/>
  <c r="BD51" i="18"/>
  <c r="AY51" i="18"/>
  <c r="AT51" i="18"/>
  <c r="AO51" i="18"/>
  <c r="AJ51" i="18"/>
  <c r="AE51" i="18"/>
  <c r="Z51" i="18"/>
  <c r="U51" i="18"/>
  <c r="P51" i="18"/>
  <c r="K51" i="18"/>
  <c r="BN50" i="18"/>
  <c r="BI50" i="18"/>
  <c r="BD50" i="18"/>
  <c r="AY50" i="18"/>
  <c r="AT50" i="18"/>
  <c r="AO50" i="18"/>
  <c r="AJ50" i="18"/>
  <c r="AE50" i="18"/>
  <c r="Z50" i="18"/>
  <c r="U50" i="18"/>
  <c r="P50" i="18"/>
  <c r="K50" i="18"/>
  <c r="BN49" i="18"/>
  <c r="BI49" i="18"/>
  <c r="BD49" i="18"/>
  <c r="AY49" i="18"/>
  <c r="AT49" i="18"/>
  <c r="AO49" i="18"/>
  <c r="AJ49" i="18"/>
  <c r="AE49" i="18"/>
  <c r="Z49" i="18"/>
  <c r="U49" i="18"/>
  <c r="P49" i="18"/>
  <c r="K49" i="18"/>
  <c r="BN48" i="18"/>
  <c r="BI48" i="18"/>
  <c r="BD48" i="18"/>
  <c r="AY48" i="18"/>
  <c r="AT48" i="18"/>
  <c r="AO48" i="18"/>
  <c r="AJ48" i="18"/>
  <c r="AE48" i="18"/>
  <c r="Z48" i="18"/>
  <c r="U48" i="18"/>
  <c r="P48" i="18"/>
  <c r="K48" i="18"/>
  <c r="BN47" i="18"/>
  <c r="BI47" i="18"/>
  <c r="BD47" i="18"/>
  <c r="AY47" i="18"/>
  <c r="AT47" i="18"/>
  <c r="AO47" i="18"/>
  <c r="AJ47" i="18"/>
  <c r="AE47" i="18"/>
  <c r="Z47" i="18"/>
  <c r="U47" i="18"/>
  <c r="P47" i="18"/>
  <c r="K47" i="18"/>
  <c r="BN46" i="18"/>
  <c r="BI46" i="18"/>
  <c r="BD46" i="18"/>
  <c r="AY46" i="18"/>
  <c r="AT46" i="18"/>
  <c r="AO46" i="18"/>
  <c r="AJ46" i="18"/>
  <c r="AE46" i="18"/>
  <c r="Z46" i="18"/>
  <c r="U46" i="18"/>
  <c r="P46" i="18"/>
  <c r="K46" i="18"/>
  <c r="BN45" i="18"/>
  <c r="BI45" i="18"/>
  <c r="BD45" i="18"/>
  <c r="AY45" i="18"/>
  <c r="AT45" i="18"/>
  <c r="AO45" i="18"/>
  <c r="AJ45" i="18"/>
  <c r="AE45" i="18"/>
  <c r="Z45" i="18"/>
  <c r="U45" i="18"/>
  <c r="P45" i="18"/>
  <c r="K45" i="18"/>
  <c r="BN44" i="18"/>
  <c r="BI44" i="18"/>
  <c r="BD44" i="18"/>
  <c r="AY44" i="18"/>
  <c r="AT44" i="18"/>
  <c r="AO44" i="18"/>
  <c r="AJ44" i="18"/>
  <c r="AE44" i="18"/>
  <c r="Z44" i="18"/>
  <c r="U44" i="18"/>
  <c r="P44" i="18"/>
  <c r="K44" i="18"/>
  <c r="BN43" i="18"/>
  <c r="BI43" i="18"/>
  <c r="BD43" i="18"/>
  <c r="AY43" i="18"/>
  <c r="AT43" i="18"/>
  <c r="AO43" i="18"/>
  <c r="AJ43" i="18"/>
  <c r="AE43" i="18"/>
  <c r="Z43" i="18"/>
  <c r="U43" i="18"/>
  <c r="P43" i="18"/>
  <c r="K43" i="18"/>
  <c r="BN42" i="18"/>
  <c r="BI42" i="18"/>
  <c r="BD42" i="18"/>
  <c r="AY42" i="18"/>
  <c r="AT42" i="18"/>
  <c r="AO42" i="18"/>
  <c r="AJ42" i="18"/>
  <c r="AE42" i="18"/>
  <c r="Z42" i="18"/>
  <c r="U42" i="18"/>
  <c r="P42" i="18"/>
  <c r="K42" i="18"/>
  <c r="BN41" i="18"/>
  <c r="BI41" i="18"/>
  <c r="BD41" i="18"/>
  <c r="AY41" i="18"/>
  <c r="AT41" i="18"/>
  <c r="AO41" i="18"/>
  <c r="AJ41" i="18"/>
  <c r="AE41" i="18"/>
  <c r="Z41" i="18"/>
  <c r="U41" i="18"/>
  <c r="P41" i="18"/>
  <c r="K41" i="18"/>
  <c r="BN40" i="18"/>
  <c r="BI40" i="18"/>
  <c r="BD40" i="18"/>
  <c r="AY40" i="18"/>
  <c r="AT40" i="18"/>
  <c r="AO40" i="18"/>
  <c r="AJ40" i="18"/>
  <c r="AE40" i="18"/>
  <c r="Z40" i="18"/>
  <c r="U40" i="18"/>
  <c r="P40" i="18"/>
  <c r="K40" i="18"/>
  <c r="BN39" i="18"/>
  <c r="BI39" i="18"/>
  <c r="BD39" i="18"/>
  <c r="AY39" i="18"/>
  <c r="AT39" i="18"/>
  <c r="AO39" i="18"/>
  <c r="AJ39" i="18"/>
  <c r="AE39" i="18"/>
  <c r="Z39" i="18"/>
  <c r="U39" i="18"/>
  <c r="P39" i="18"/>
  <c r="K39" i="18"/>
  <c r="BN38" i="18"/>
  <c r="BI38" i="18"/>
  <c r="BD38" i="18"/>
  <c r="AY38" i="18"/>
  <c r="AT38" i="18"/>
  <c r="AO38" i="18"/>
  <c r="AJ38" i="18"/>
  <c r="AE38" i="18"/>
  <c r="Z38" i="18"/>
  <c r="U38" i="18"/>
  <c r="P38" i="18"/>
  <c r="K38" i="18"/>
  <c r="BN37" i="18"/>
  <c r="BI37" i="18"/>
  <c r="BD37" i="18"/>
  <c r="AY37" i="18"/>
  <c r="AT37" i="18"/>
  <c r="AO37" i="18"/>
  <c r="AJ37" i="18"/>
  <c r="AE37" i="18"/>
  <c r="Z37" i="18"/>
  <c r="U37" i="18"/>
  <c r="P37" i="18"/>
  <c r="K37" i="18"/>
  <c r="BN36" i="18"/>
  <c r="BI36" i="18"/>
  <c r="BD36" i="18"/>
  <c r="AY36" i="18"/>
  <c r="AT36" i="18"/>
  <c r="AO36" i="18"/>
  <c r="AJ36" i="18"/>
  <c r="AE36" i="18"/>
  <c r="Z36" i="18"/>
  <c r="U36" i="18"/>
  <c r="P36" i="18"/>
  <c r="K36" i="18"/>
  <c r="BN35" i="18"/>
  <c r="BI35" i="18"/>
  <c r="BD35" i="18"/>
  <c r="AY35" i="18"/>
  <c r="AT35" i="18"/>
  <c r="AO35" i="18"/>
  <c r="AJ35" i="18"/>
  <c r="AE35" i="18"/>
  <c r="Z35" i="18"/>
  <c r="U35" i="18"/>
  <c r="P35" i="18"/>
  <c r="K35" i="18"/>
  <c r="BN34" i="18"/>
  <c r="BI34" i="18"/>
  <c r="BD34" i="18"/>
  <c r="AY34" i="18"/>
  <c r="AT34" i="18"/>
  <c r="AO34" i="18"/>
  <c r="AJ34" i="18"/>
  <c r="AE34" i="18"/>
  <c r="Z34" i="18"/>
  <c r="U34" i="18"/>
  <c r="P34" i="18"/>
  <c r="K34" i="18"/>
  <c r="BN33" i="18"/>
  <c r="BI33" i="18"/>
  <c r="BD33" i="18"/>
  <c r="AY33" i="18"/>
  <c r="AT33" i="18"/>
  <c r="AO33" i="18"/>
  <c r="AJ33" i="18"/>
  <c r="AE33" i="18"/>
  <c r="Z33" i="18"/>
  <c r="U33" i="18"/>
  <c r="P33" i="18"/>
  <c r="K33" i="18"/>
  <c r="BN32" i="18"/>
  <c r="BI32" i="18"/>
  <c r="BD32" i="18"/>
  <c r="AY32" i="18"/>
  <c r="AT32" i="18"/>
  <c r="AO32" i="18"/>
  <c r="AJ32" i="18"/>
  <c r="AE32" i="18"/>
  <c r="Z32" i="18"/>
  <c r="U32" i="18"/>
  <c r="P32" i="18"/>
  <c r="K32" i="18"/>
  <c r="BN31" i="18"/>
  <c r="BI31" i="18"/>
  <c r="BD31" i="18"/>
  <c r="AY31" i="18"/>
  <c r="AT31" i="18"/>
  <c r="AO31" i="18"/>
  <c r="AJ31" i="18"/>
  <c r="AE31" i="18"/>
  <c r="Z31" i="18"/>
  <c r="U31" i="18"/>
  <c r="P31" i="18"/>
  <c r="K31" i="18"/>
  <c r="BN30" i="18"/>
  <c r="BI30" i="18"/>
  <c r="BD30" i="18"/>
  <c r="AY30" i="18"/>
  <c r="AT30" i="18"/>
  <c r="AO30" i="18"/>
  <c r="AJ30" i="18"/>
  <c r="AE30" i="18"/>
  <c r="Z30" i="18"/>
  <c r="U30" i="18"/>
  <c r="P30" i="18"/>
  <c r="K30" i="18"/>
  <c r="BN29" i="18"/>
  <c r="BI29" i="18"/>
  <c r="BD29" i="18"/>
  <c r="AY29" i="18"/>
  <c r="AT29" i="18"/>
  <c r="AO29" i="18"/>
  <c r="AJ29" i="18"/>
  <c r="AE29" i="18"/>
  <c r="Z29" i="18"/>
  <c r="U29" i="18"/>
  <c r="P29" i="18"/>
  <c r="K29" i="18"/>
  <c r="BN28" i="18"/>
  <c r="BI28" i="18"/>
  <c r="BD28" i="18"/>
  <c r="AY28" i="18"/>
  <c r="AT28" i="18"/>
  <c r="AO28" i="18"/>
  <c r="AJ28" i="18"/>
  <c r="AE28" i="18"/>
  <c r="Z28" i="18"/>
  <c r="U28" i="18"/>
  <c r="P28" i="18"/>
  <c r="K28" i="18"/>
  <c r="BN27" i="18"/>
  <c r="BI27" i="18"/>
  <c r="BD27" i="18"/>
  <c r="AY27" i="18"/>
  <c r="AT27" i="18"/>
  <c r="AO27" i="18"/>
  <c r="AJ27" i="18"/>
  <c r="AE27" i="18"/>
  <c r="Z27" i="18"/>
  <c r="U27" i="18"/>
  <c r="P27" i="18"/>
  <c r="K27" i="18"/>
  <c r="BN26" i="18"/>
  <c r="BI26" i="18"/>
  <c r="BD26" i="18"/>
  <c r="AY26" i="18"/>
  <c r="AT26" i="18"/>
  <c r="AO26" i="18"/>
  <c r="AJ26" i="18"/>
  <c r="AE26" i="18"/>
  <c r="Z26" i="18"/>
  <c r="U26" i="18"/>
  <c r="P26" i="18"/>
  <c r="K26" i="18"/>
  <c r="BN25" i="18"/>
  <c r="BI25" i="18"/>
  <c r="BD25" i="18"/>
  <c r="AY25" i="18"/>
  <c r="AT25" i="18"/>
  <c r="AO25" i="18"/>
  <c r="AJ25" i="18"/>
  <c r="AE25" i="18"/>
  <c r="Z25" i="18"/>
  <c r="U25" i="18"/>
  <c r="P25" i="18"/>
  <c r="K25" i="18"/>
  <c r="BN24" i="18"/>
  <c r="BI24" i="18"/>
  <c r="BD24" i="18"/>
  <c r="AY24" i="18"/>
  <c r="AT24" i="18"/>
  <c r="AO24" i="18"/>
  <c r="AJ24" i="18"/>
  <c r="AE24" i="18"/>
  <c r="Z24" i="18"/>
  <c r="U24" i="18"/>
  <c r="P24" i="18"/>
  <c r="K24" i="18"/>
  <c r="BN23" i="18"/>
  <c r="BI23" i="18"/>
  <c r="BD23" i="18"/>
  <c r="AY23" i="18"/>
  <c r="AT23" i="18"/>
  <c r="AO23" i="18"/>
  <c r="AJ23" i="18"/>
  <c r="AE23" i="18"/>
  <c r="Z23" i="18"/>
  <c r="U23" i="18"/>
  <c r="P23" i="18"/>
  <c r="K23" i="18"/>
  <c r="BN22" i="18"/>
  <c r="BI22" i="18"/>
  <c r="BD22" i="18"/>
  <c r="AY22" i="18"/>
  <c r="AT22" i="18"/>
  <c r="AO22" i="18"/>
  <c r="AJ22" i="18"/>
  <c r="AE22" i="18"/>
  <c r="Z22" i="18"/>
  <c r="U22" i="18"/>
  <c r="P22" i="18"/>
  <c r="K22" i="18"/>
  <c r="BN21" i="18"/>
  <c r="BI21" i="18"/>
  <c r="BD21" i="18"/>
  <c r="AY21" i="18"/>
  <c r="AT21" i="18"/>
  <c r="AO21" i="18"/>
  <c r="AJ21" i="18"/>
  <c r="AE21" i="18"/>
  <c r="Z21" i="18"/>
  <c r="U21" i="18"/>
  <c r="P21" i="18"/>
  <c r="K21" i="18"/>
  <c r="BN20" i="18"/>
  <c r="BI20" i="18"/>
  <c r="BD20" i="18"/>
  <c r="AY20" i="18"/>
  <c r="AT20" i="18"/>
  <c r="AO20" i="18"/>
  <c r="AJ20" i="18"/>
  <c r="AE20" i="18"/>
  <c r="Z20" i="18"/>
  <c r="U20" i="18"/>
  <c r="P20" i="18"/>
  <c r="K20" i="18"/>
  <c r="BN19" i="18"/>
  <c r="BI19" i="18"/>
  <c r="BD19" i="18"/>
  <c r="AY19" i="18"/>
  <c r="AT19" i="18"/>
  <c r="AO19" i="18"/>
  <c r="AJ19" i="18"/>
  <c r="AE19" i="18"/>
  <c r="Z19" i="18"/>
  <c r="U19" i="18"/>
  <c r="P19" i="18"/>
  <c r="K19" i="18"/>
  <c r="BN18" i="18"/>
  <c r="BI18" i="18"/>
  <c r="BD18" i="18"/>
  <c r="AY18" i="18"/>
  <c r="AT18" i="18"/>
  <c r="AO18" i="18"/>
  <c r="AJ18" i="18"/>
  <c r="AE18" i="18"/>
  <c r="Z18" i="18"/>
  <c r="U18" i="18"/>
  <c r="P18" i="18"/>
  <c r="K18" i="18"/>
  <c r="BN17" i="18"/>
  <c r="BI17" i="18"/>
  <c r="BD17" i="18"/>
  <c r="AY17" i="18"/>
  <c r="AT17" i="18"/>
  <c r="AO17" i="18"/>
  <c r="AJ17" i="18"/>
  <c r="AE17" i="18"/>
  <c r="Z17" i="18"/>
  <c r="U17" i="18"/>
  <c r="P17" i="18"/>
  <c r="K17" i="18"/>
  <c r="BN16" i="18"/>
  <c r="BI16" i="18"/>
  <c r="BD16" i="18"/>
  <c r="AY16" i="18"/>
  <c r="AT16" i="18"/>
  <c r="AO16" i="18"/>
  <c r="AJ16" i="18"/>
  <c r="AE16" i="18"/>
  <c r="Z16" i="18"/>
  <c r="U16" i="18"/>
  <c r="P16" i="18"/>
  <c r="K16" i="18"/>
  <c r="BN15" i="18"/>
  <c r="BI15" i="18"/>
  <c r="BD15" i="18"/>
  <c r="AY15" i="18"/>
  <c r="AT15" i="18"/>
  <c r="AO15" i="18"/>
  <c r="AJ15" i="18"/>
  <c r="AE15" i="18"/>
  <c r="Z15" i="18"/>
  <c r="U15" i="18"/>
  <c r="P15" i="18"/>
  <c r="K15" i="18"/>
  <c r="BN14" i="18"/>
  <c r="BI14" i="18"/>
  <c r="BD14" i="18"/>
  <c r="AY14" i="18"/>
  <c r="AT14" i="18"/>
  <c r="AO14" i="18"/>
  <c r="AJ14" i="18"/>
  <c r="AE14" i="18"/>
  <c r="Z14" i="18"/>
  <c r="U14" i="18"/>
  <c r="P14" i="18"/>
  <c r="K14" i="18"/>
  <c r="BN13" i="18"/>
  <c r="BI13" i="18"/>
  <c r="BD13" i="18"/>
  <c r="AY13" i="18"/>
  <c r="AT13" i="18"/>
  <c r="AO13" i="18"/>
  <c r="AJ13" i="18"/>
  <c r="AE13" i="18"/>
  <c r="Z13" i="18"/>
  <c r="U13" i="18"/>
  <c r="P13" i="18"/>
  <c r="K13" i="18"/>
  <c r="BN12" i="18"/>
  <c r="BI12" i="18"/>
  <c r="BD12" i="18"/>
  <c r="AY12" i="18"/>
  <c r="AT12" i="18"/>
  <c r="AO12" i="18"/>
  <c r="AJ12" i="18"/>
  <c r="AE12" i="18"/>
  <c r="Z12" i="18"/>
  <c r="U12" i="18"/>
  <c r="P12" i="18"/>
  <c r="K12" i="18"/>
  <c r="BN11" i="18"/>
  <c r="BI11" i="18"/>
  <c r="BD11" i="18"/>
  <c r="AY11" i="18"/>
  <c r="AT11" i="18"/>
  <c r="AO11" i="18"/>
  <c r="AJ11" i="18"/>
  <c r="AE11" i="18"/>
  <c r="Z11" i="18"/>
  <c r="U11" i="18"/>
  <c r="P11" i="18"/>
  <c r="K11" i="18"/>
  <c r="D612" i="1"/>
  <c r="D27" i="1" s="1"/>
  <c r="D607" i="1"/>
  <c r="D26" i="1" s="1"/>
  <c r="D582" i="1"/>
  <c r="D25" i="1" s="1"/>
  <c r="D561" i="1"/>
  <c r="D24" i="1" s="1"/>
  <c r="D528" i="1"/>
  <c r="D451" i="1"/>
  <c r="D22" i="1" s="1"/>
  <c r="D342" i="1"/>
  <c r="D21" i="1" s="1"/>
  <c r="D323" i="1"/>
  <c r="D259" i="1"/>
  <c r="D243" i="1"/>
  <c r="D15" i="1" s="1"/>
  <c r="D206" i="1"/>
  <c r="D167" i="1"/>
  <c r="D13" i="1" s="1"/>
  <c r="D130" i="1"/>
  <c r="D12" i="1" s="1"/>
  <c r="D67" i="1"/>
  <c r="D66" i="1"/>
  <c r="D65" i="1"/>
  <c r="D64" i="1"/>
  <c r="D35" i="1"/>
  <c r="D23" i="1"/>
  <c r="D16" i="1"/>
  <c r="D14" i="1"/>
  <c r="I612" i="1"/>
  <c r="I27" i="1" s="1"/>
  <c r="I607" i="1"/>
  <c r="I26" i="1" s="1"/>
  <c r="I582" i="1"/>
  <c r="I561" i="1"/>
  <c r="I528" i="1"/>
  <c r="I23" i="1" s="1"/>
  <c r="I451" i="1"/>
  <c r="I22" i="1" s="1"/>
  <c r="I342" i="1"/>
  <c r="I21" i="1" s="1"/>
  <c r="I323" i="1"/>
  <c r="I20" i="1" s="1"/>
  <c r="I259" i="1"/>
  <c r="I16" i="1" s="1"/>
  <c r="I243" i="1"/>
  <c r="I15" i="1" s="1"/>
  <c r="I206" i="1"/>
  <c r="I14" i="1" s="1"/>
  <c r="I167" i="1"/>
  <c r="I13" i="1" s="1"/>
  <c r="I130" i="1"/>
  <c r="I12" i="1" s="1"/>
  <c r="I67" i="1"/>
  <c r="I66" i="1"/>
  <c r="I65" i="1"/>
  <c r="I64" i="1"/>
  <c r="I35" i="1"/>
  <c r="I25" i="1"/>
  <c r="I24" i="1"/>
  <c r="I171" i="18"/>
  <c r="I112" i="18"/>
  <c r="I99" i="18"/>
  <c r="N171" i="18"/>
  <c r="N99" i="18"/>
  <c r="S612" i="1"/>
  <c r="S607" i="1"/>
  <c r="S26" i="1" s="1"/>
  <c r="S582" i="1"/>
  <c r="S25" i="1" s="1"/>
  <c r="S561" i="1"/>
  <c r="S528" i="1"/>
  <c r="S451" i="1"/>
  <c r="S22" i="1" s="1"/>
  <c r="S342" i="1"/>
  <c r="S21" i="1" s="1"/>
  <c r="S323" i="1"/>
  <c r="S20" i="1" s="1"/>
  <c r="S259" i="1"/>
  <c r="S16" i="1" s="1"/>
  <c r="S243" i="1"/>
  <c r="S15" i="1" s="1"/>
  <c r="S206" i="1"/>
  <c r="S167" i="1"/>
  <c r="S13" i="1" s="1"/>
  <c r="S130" i="1"/>
  <c r="S12" i="1" s="1"/>
  <c r="S67" i="1"/>
  <c r="S66" i="1"/>
  <c r="S65" i="1"/>
  <c r="S64" i="1"/>
  <c r="S35" i="1"/>
  <c r="S27" i="1"/>
  <c r="S24" i="1"/>
  <c r="S23" i="1"/>
  <c r="S14" i="1"/>
  <c r="S171" i="18"/>
  <c r="S112" i="18"/>
  <c r="S99" i="18"/>
  <c r="X612" i="1"/>
  <c r="X27" i="1" s="1"/>
  <c r="X607" i="1"/>
  <c r="X26" i="1" s="1"/>
  <c r="X582" i="1"/>
  <c r="X25" i="1" s="1"/>
  <c r="X561" i="1"/>
  <c r="X24" i="1" s="1"/>
  <c r="X528" i="1"/>
  <c r="X23" i="1" s="1"/>
  <c r="X451" i="1"/>
  <c r="X22" i="1" s="1"/>
  <c r="X342" i="1"/>
  <c r="X21" i="1" s="1"/>
  <c r="X323" i="1"/>
  <c r="X20" i="1" s="1"/>
  <c r="X259" i="1"/>
  <c r="X243" i="1"/>
  <c r="X15" i="1" s="1"/>
  <c r="X206" i="1"/>
  <c r="X14" i="1" s="1"/>
  <c r="X167" i="1"/>
  <c r="X13" i="1" s="1"/>
  <c r="X130" i="1"/>
  <c r="X12" i="1" s="1"/>
  <c r="X67" i="1"/>
  <c r="X66" i="1"/>
  <c r="X65" i="1"/>
  <c r="X64" i="1"/>
  <c r="X171" i="18"/>
  <c r="X99" i="18"/>
  <c r="AC171" i="18"/>
  <c r="AC112" i="18"/>
  <c r="AC99" i="18"/>
  <c r="AH612" i="1"/>
  <c r="AH27" i="1" s="1"/>
  <c r="AH607" i="1"/>
  <c r="AH582" i="1"/>
  <c r="AH561" i="1"/>
  <c r="AH528" i="1"/>
  <c r="AH23" i="1" s="1"/>
  <c r="AH451" i="1"/>
  <c r="AH22" i="1" s="1"/>
  <c r="AH342" i="1"/>
  <c r="AH323" i="1"/>
  <c r="AH259" i="1"/>
  <c r="AH16" i="1" s="1"/>
  <c r="AH243" i="1"/>
  <c r="AH15" i="1" s="1"/>
  <c r="AH206" i="1"/>
  <c r="AH167" i="1"/>
  <c r="AH130" i="1"/>
  <c r="AH12" i="1" s="1"/>
  <c r="AH67" i="1"/>
  <c r="AH66" i="1"/>
  <c r="AH65" i="1"/>
  <c r="AH64" i="1"/>
  <c r="AH26" i="1"/>
  <c r="AH25" i="1"/>
  <c r="AH24" i="1"/>
  <c r="AH21" i="1"/>
  <c r="AH14" i="1"/>
  <c r="AH171" i="18"/>
  <c r="AH99" i="18"/>
  <c r="AM612" i="1"/>
  <c r="AM607" i="1"/>
  <c r="AM26" i="1" s="1"/>
  <c r="AM582" i="1"/>
  <c r="AM25" i="1" s="1"/>
  <c r="AM561" i="1"/>
  <c r="AM24" i="1" s="1"/>
  <c r="AM528" i="1"/>
  <c r="AM451" i="1"/>
  <c r="AM22" i="1" s="1"/>
  <c r="AM342" i="1"/>
  <c r="AM21" i="1" s="1"/>
  <c r="AM323" i="1"/>
  <c r="AM259" i="1"/>
  <c r="AM243" i="1"/>
  <c r="AM15" i="1" s="1"/>
  <c r="AM206" i="1"/>
  <c r="AM14" i="1" s="1"/>
  <c r="AM167" i="1"/>
  <c r="AM130" i="1"/>
  <c r="AM12" i="1" s="1"/>
  <c r="AM67" i="1"/>
  <c r="AM66" i="1"/>
  <c r="AM65" i="1"/>
  <c r="AM64" i="1"/>
  <c r="AM27" i="1"/>
  <c r="AM23" i="1"/>
  <c r="AM16" i="1"/>
  <c r="AM171" i="18"/>
  <c r="AM112" i="18"/>
  <c r="AM99" i="18"/>
  <c r="AR612" i="1"/>
  <c r="AR607" i="1"/>
  <c r="AR26" i="1" s="1"/>
  <c r="AR582" i="1"/>
  <c r="AR561" i="1"/>
  <c r="AR24" i="1" s="1"/>
  <c r="AR528" i="1"/>
  <c r="AR23" i="1" s="1"/>
  <c r="AR451" i="1"/>
  <c r="AR22" i="1" s="1"/>
  <c r="AR342" i="1"/>
  <c r="AR323" i="1"/>
  <c r="AR20" i="1" s="1"/>
  <c r="AR259" i="1"/>
  <c r="AR243" i="1"/>
  <c r="AR15" i="1" s="1"/>
  <c r="AR206" i="1"/>
  <c r="AR14" i="1" s="1"/>
  <c r="AR167" i="1"/>
  <c r="AR13" i="1" s="1"/>
  <c r="AR130" i="1"/>
  <c r="AR12" i="1" s="1"/>
  <c r="AR67" i="1"/>
  <c r="AR66" i="1"/>
  <c r="AR65" i="1"/>
  <c r="AR64" i="1"/>
  <c r="AR27" i="1"/>
  <c r="AR25" i="1"/>
  <c r="AR21" i="1"/>
  <c r="AR171" i="18"/>
  <c r="AR99" i="18"/>
  <c r="AW612" i="1"/>
  <c r="AW27" i="1" s="1"/>
  <c r="AW607" i="1"/>
  <c r="AW26" i="1" s="1"/>
  <c r="AW582" i="1"/>
  <c r="AW561" i="1"/>
  <c r="AW24" i="1" s="1"/>
  <c r="AW528" i="1"/>
  <c r="AW23" i="1" s="1"/>
  <c r="AW451" i="1"/>
  <c r="AW22" i="1" s="1"/>
  <c r="AW342" i="1"/>
  <c r="AW21" i="1" s="1"/>
  <c r="AW323" i="1"/>
  <c r="AW259" i="1"/>
  <c r="AW243" i="1"/>
  <c r="AW15" i="1" s="1"/>
  <c r="AW206" i="1"/>
  <c r="AW14" i="1" s="1"/>
  <c r="AW167" i="1"/>
  <c r="AW130" i="1"/>
  <c r="AW12" i="1" s="1"/>
  <c r="AW67" i="1"/>
  <c r="AW66" i="1"/>
  <c r="AW65" i="1"/>
  <c r="AW64" i="1"/>
  <c r="AW25" i="1"/>
  <c r="AW13" i="1"/>
  <c r="AW171" i="18"/>
  <c r="AW112" i="18"/>
  <c r="AW99" i="18"/>
  <c r="BB171" i="18"/>
  <c r="BB99" i="18"/>
  <c r="BG171" i="18"/>
  <c r="BG112" i="18"/>
  <c r="BG99" i="18"/>
  <c r="BL171" i="18"/>
  <c r="BL99" i="18"/>
  <c r="AM262" i="1" l="1"/>
  <c r="X28" i="1"/>
  <c r="X41" i="1" s="1"/>
  <c r="AM614" i="1"/>
  <c r="D614" i="1"/>
  <c r="D17" i="1"/>
  <c r="D40" i="1" s="1"/>
  <c r="D20" i="1"/>
  <c r="D28" i="1" s="1"/>
  <c r="D41" i="1" s="1"/>
  <c r="AR68" i="1"/>
  <c r="AR70" i="1" s="1"/>
  <c r="AR262" i="1"/>
  <c r="AM20" i="1"/>
  <c r="AM28" i="1" s="1"/>
  <c r="AM41" i="1" s="1"/>
  <c r="AH68" i="1"/>
  <c r="AH70" i="1" s="1"/>
  <c r="X68" i="1"/>
  <c r="X70" i="1" s="1"/>
  <c r="S68" i="1"/>
  <c r="S70" i="1" s="1"/>
  <c r="S262" i="1"/>
  <c r="I28" i="1"/>
  <c r="I41" i="1" s="1"/>
  <c r="AM13" i="1"/>
  <c r="AM17" i="1" s="1"/>
  <c r="AH262" i="1"/>
  <c r="AH614" i="1"/>
  <c r="X614" i="1"/>
  <c r="S614" i="1"/>
  <c r="I68" i="1"/>
  <c r="I70" i="1" s="1"/>
  <c r="AW68" i="1"/>
  <c r="AW70" i="1" s="1"/>
  <c r="AW262" i="1"/>
  <c r="AW614" i="1"/>
  <c r="AM68" i="1"/>
  <c r="AM70" i="1" s="1"/>
  <c r="AH20" i="1"/>
  <c r="AH28" i="1" s="1"/>
  <c r="AH41" i="1" s="1"/>
  <c r="AR28" i="1"/>
  <c r="AR41" i="1" s="1"/>
  <c r="AW20" i="1"/>
  <c r="AW28" i="1" s="1"/>
  <c r="AW41" i="1" s="1"/>
  <c r="AR16" i="1"/>
  <c r="AR17" i="1" s="1"/>
  <c r="AH13" i="1"/>
  <c r="AH17" i="1" s="1"/>
  <c r="AR614" i="1"/>
  <c r="AW16" i="1"/>
  <c r="AW17" i="1" s="1"/>
  <c r="X262" i="1"/>
  <c r="S17" i="1"/>
  <c r="S28" i="1"/>
  <c r="S41" i="1" s="1"/>
  <c r="D30" i="1"/>
  <c r="X16" i="1"/>
  <c r="X17" i="1" s="1"/>
  <c r="I17" i="1"/>
  <c r="I262" i="1"/>
  <c r="I614" i="1"/>
  <c r="D68" i="1"/>
  <c r="D70" i="1" s="1"/>
  <c r="D262" i="1"/>
  <c r="CH53" i="7"/>
  <c r="BT53" i="7"/>
  <c r="BF53" i="7"/>
  <c r="AR53" i="7"/>
  <c r="AD53" i="7"/>
  <c r="P53" i="7"/>
  <c r="CH52" i="7"/>
  <c r="BT52" i="7"/>
  <c r="BF52" i="7"/>
  <c r="AR52" i="7"/>
  <c r="AD52" i="7"/>
  <c r="P52" i="7"/>
  <c r="CH51" i="7"/>
  <c r="BT51" i="7"/>
  <c r="BF51" i="7"/>
  <c r="AR51" i="7"/>
  <c r="AD51" i="7"/>
  <c r="P51" i="7"/>
  <c r="CH50" i="7"/>
  <c r="BT50" i="7"/>
  <c r="BF50" i="7"/>
  <c r="AR50" i="7"/>
  <c r="AD50" i="7"/>
  <c r="P50" i="7"/>
  <c r="CH49" i="7"/>
  <c r="BT49" i="7"/>
  <c r="BF49" i="7"/>
  <c r="AR49" i="7"/>
  <c r="AD49" i="7"/>
  <c r="P49" i="7"/>
  <c r="CH48" i="7"/>
  <c r="BT48" i="7"/>
  <c r="BF48" i="7"/>
  <c r="AR48" i="7"/>
  <c r="AD48" i="7"/>
  <c r="P48" i="7"/>
  <c r="CH47" i="7"/>
  <c r="BT47" i="7"/>
  <c r="BF47" i="7"/>
  <c r="AR47" i="7"/>
  <c r="AD47" i="7"/>
  <c r="P47" i="7"/>
  <c r="CH46" i="7"/>
  <c r="BT46" i="7"/>
  <c r="BF46" i="7"/>
  <c r="AR46" i="7"/>
  <c r="AD46" i="7"/>
  <c r="P46" i="7"/>
  <c r="CH45" i="7"/>
  <c r="BT45" i="7"/>
  <c r="BF45" i="7"/>
  <c r="AR45" i="7"/>
  <c r="AD45" i="7"/>
  <c r="P45" i="7"/>
  <c r="CH44" i="7"/>
  <c r="BT44" i="7"/>
  <c r="BF44" i="7"/>
  <c r="AR44" i="7"/>
  <c r="AD44" i="7"/>
  <c r="P44" i="7"/>
  <c r="CH43" i="7"/>
  <c r="BT43" i="7"/>
  <c r="BF43" i="7"/>
  <c r="AR43" i="7"/>
  <c r="AD43" i="7"/>
  <c r="P43" i="7"/>
  <c r="CH42" i="7"/>
  <c r="BT42" i="7"/>
  <c r="BF42" i="7"/>
  <c r="AR42" i="7"/>
  <c r="AD42" i="7"/>
  <c r="P42" i="7"/>
  <c r="CH41" i="7"/>
  <c r="BT41" i="7"/>
  <c r="BF41" i="7"/>
  <c r="AR41" i="7"/>
  <c r="AD41" i="7"/>
  <c r="P41" i="7"/>
  <c r="CH40" i="7"/>
  <c r="BT40" i="7"/>
  <c r="BF40" i="7"/>
  <c r="AR40" i="7"/>
  <c r="AD40" i="7"/>
  <c r="P40" i="7"/>
  <c r="CH39" i="7"/>
  <c r="BT39" i="7"/>
  <c r="BF39" i="7"/>
  <c r="AR39" i="7"/>
  <c r="AD39" i="7"/>
  <c r="P39" i="7"/>
  <c r="CH38" i="7"/>
  <c r="BT38" i="7"/>
  <c r="BF38" i="7"/>
  <c r="AR38" i="7"/>
  <c r="AD38" i="7"/>
  <c r="P38" i="7"/>
  <c r="CH37" i="7"/>
  <c r="BT37" i="7"/>
  <c r="BF37" i="7"/>
  <c r="AR37" i="7"/>
  <c r="AD37" i="7"/>
  <c r="P37" i="7"/>
  <c r="CH36" i="7"/>
  <c r="BT36" i="7"/>
  <c r="BF36" i="7"/>
  <c r="AR36" i="7"/>
  <c r="AD36" i="7"/>
  <c r="P36" i="7"/>
  <c r="CH35" i="7"/>
  <c r="BT35" i="7"/>
  <c r="BF35" i="7"/>
  <c r="AR35" i="7"/>
  <c r="AD35" i="7"/>
  <c r="P35" i="7"/>
  <c r="CH34" i="7"/>
  <c r="BT34" i="7"/>
  <c r="BF34" i="7"/>
  <c r="AR34" i="7"/>
  <c r="AD34" i="7"/>
  <c r="P34" i="7"/>
  <c r="CH33" i="7"/>
  <c r="BT33" i="7"/>
  <c r="BF33" i="7"/>
  <c r="AR33" i="7"/>
  <c r="AD33" i="7"/>
  <c r="P33" i="7"/>
  <c r="CH32" i="7"/>
  <c r="BT32" i="7"/>
  <c r="BF32" i="7"/>
  <c r="AR32" i="7"/>
  <c r="AD32" i="7"/>
  <c r="P32" i="7"/>
  <c r="CH31" i="7"/>
  <c r="BT31" i="7"/>
  <c r="BF31" i="7"/>
  <c r="AR31" i="7"/>
  <c r="AD31" i="7"/>
  <c r="P31" i="7"/>
  <c r="CH30" i="7"/>
  <c r="BT30" i="7"/>
  <c r="BF30" i="7"/>
  <c r="AR30" i="7"/>
  <c r="AD30" i="7"/>
  <c r="P30" i="7"/>
  <c r="CH29" i="7"/>
  <c r="BT29" i="7"/>
  <c r="BF29" i="7"/>
  <c r="AR29" i="7"/>
  <c r="AD29" i="7"/>
  <c r="P29" i="7"/>
  <c r="CH28" i="7"/>
  <c r="BT28" i="7"/>
  <c r="BF28" i="7"/>
  <c r="AR28" i="7"/>
  <c r="AD28" i="7"/>
  <c r="P28" i="7"/>
  <c r="CH27" i="7"/>
  <c r="BT27" i="7"/>
  <c r="BF27" i="7"/>
  <c r="AR27" i="7"/>
  <c r="AD27" i="7"/>
  <c r="P27" i="7"/>
  <c r="CH26" i="7"/>
  <c r="BT26" i="7"/>
  <c r="BF26" i="7"/>
  <c r="AR26" i="7"/>
  <c r="AD26" i="7"/>
  <c r="P26" i="7"/>
  <c r="CH25" i="7"/>
  <c r="BT25" i="7"/>
  <c r="BF25" i="7"/>
  <c r="AR25" i="7"/>
  <c r="AD25" i="7"/>
  <c r="P25" i="7"/>
  <c r="CH24" i="7"/>
  <c r="BT24" i="7"/>
  <c r="BF24" i="7"/>
  <c r="AR24" i="7"/>
  <c r="AD24" i="7"/>
  <c r="P24" i="7"/>
  <c r="CH23" i="7"/>
  <c r="BT23" i="7"/>
  <c r="BF23" i="7"/>
  <c r="AR23" i="7"/>
  <c r="AD23" i="7"/>
  <c r="P23" i="7"/>
  <c r="CH22" i="7"/>
  <c r="BT22" i="7"/>
  <c r="BF22" i="7"/>
  <c r="AR22" i="7"/>
  <c r="AD22" i="7"/>
  <c r="P22" i="7"/>
  <c r="CH21" i="7"/>
  <c r="BT21" i="7"/>
  <c r="BF21" i="7"/>
  <c r="AR21" i="7"/>
  <c r="AD21" i="7"/>
  <c r="P21" i="7"/>
  <c r="CH20" i="7"/>
  <c r="BT20" i="7"/>
  <c r="BF20" i="7"/>
  <c r="AR20" i="7"/>
  <c r="AD20" i="7"/>
  <c r="P20" i="7"/>
  <c r="CH19" i="7"/>
  <c r="BT19" i="7"/>
  <c r="BF19" i="7"/>
  <c r="AR19" i="7"/>
  <c r="AD19" i="7"/>
  <c r="P19" i="7"/>
  <c r="CH18" i="7"/>
  <c r="BT18" i="7"/>
  <c r="BF18" i="7"/>
  <c r="AR18" i="7"/>
  <c r="AD18" i="7"/>
  <c r="P18" i="7"/>
  <c r="CH17" i="7"/>
  <c r="BT17" i="7"/>
  <c r="BF17" i="7"/>
  <c r="AR17" i="7"/>
  <c r="AD17" i="7"/>
  <c r="P17" i="7"/>
  <c r="CH16" i="7"/>
  <c r="BT16" i="7"/>
  <c r="BF16" i="7"/>
  <c r="AR16" i="7"/>
  <c r="AD16" i="7"/>
  <c r="P16" i="7"/>
  <c r="CH90" i="7"/>
  <c r="BT90" i="7"/>
  <c r="BF90" i="7"/>
  <c r="AR90" i="7"/>
  <c r="AD90" i="7"/>
  <c r="P90" i="7"/>
  <c r="CH89" i="7"/>
  <c r="BT89" i="7"/>
  <c r="BF89" i="7"/>
  <c r="AR89" i="7"/>
  <c r="AD89" i="7"/>
  <c r="P89" i="7"/>
  <c r="CH88" i="7"/>
  <c r="BT88" i="7"/>
  <c r="BF88" i="7"/>
  <c r="AR88" i="7"/>
  <c r="AD88" i="7"/>
  <c r="P88" i="7"/>
  <c r="CH87" i="7"/>
  <c r="BT87" i="7"/>
  <c r="BF87" i="7"/>
  <c r="AR87" i="7"/>
  <c r="AD87" i="7"/>
  <c r="P87" i="7"/>
  <c r="CH86" i="7"/>
  <c r="BT86" i="7"/>
  <c r="BF86" i="7"/>
  <c r="AR86" i="7"/>
  <c r="AD86" i="7"/>
  <c r="P86" i="7"/>
  <c r="CH85" i="7"/>
  <c r="BT85" i="7"/>
  <c r="BF85" i="7"/>
  <c r="AR85" i="7"/>
  <c r="AD85" i="7"/>
  <c r="P85" i="7"/>
  <c r="CH84" i="7"/>
  <c r="BT84" i="7"/>
  <c r="BF84" i="7"/>
  <c r="AR84" i="7"/>
  <c r="AD84" i="7"/>
  <c r="P84" i="7"/>
  <c r="CH83" i="7"/>
  <c r="BT83" i="7"/>
  <c r="BF83" i="7"/>
  <c r="AR83" i="7"/>
  <c r="AD83" i="7"/>
  <c r="P83" i="7"/>
  <c r="CH82" i="7"/>
  <c r="BT82" i="7"/>
  <c r="BF82" i="7"/>
  <c r="AR82" i="7"/>
  <c r="AD82" i="7"/>
  <c r="P82" i="7"/>
  <c r="CH81" i="7"/>
  <c r="BT81" i="7"/>
  <c r="BF81" i="7"/>
  <c r="AR81" i="7"/>
  <c r="AD81" i="7"/>
  <c r="P81" i="7"/>
  <c r="CH80" i="7"/>
  <c r="BT80" i="7"/>
  <c r="BF80" i="7"/>
  <c r="AR80" i="7"/>
  <c r="AD80" i="7"/>
  <c r="P80" i="7"/>
  <c r="CH79" i="7"/>
  <c r="BT79" i="7"/>
  <c r="BF79" i="7"/>
  <c r="AR79" i="7"/>
  <c r="AD79" i="7"/>
  <c r="P79" i="7"/>
  <c r="CH78" i="7"/>
  <c r="BT78" i="7"/>
  <c r="BF78" i="7"/>
  <c r="AR78" i="7"/>
  <c r="AD78" i="7"/>
  <c r="P78" i="7"/>
  <c r="CH77" i="7"/>
  <c r="BT77" i="7"/>
  <c r="BF77" i="7"/>
  <c r="AR77" i="7"/>
  <c r="AD77" i="7"/>
  <c r="P77" i="7"/>
  <c r="CH76" i="7"/>
  <c r="BT76" i="7"/>
  <c r="BF76" i="7"/>
  <c r="AR76" i="7"/>
  <c r="AD76" i="7"/>
  <c r="P76" i="7"/>
  <c r="CH75" i="7"/>
  <c r="BT75" i="7"/>
  <c r="BF75" i="7"/>
  <c r="AR75" i="7"/>
  <c r="AD75" i="7"/>
  <c r="P75" i="7"/>
  <c r="CH74" i="7"/>
  <c r="BT74" i="7"/>
  <c r="BF74" i="7"/>
  <c r="AR74" i="7"/>
  <c r="AD74" i="7"/>
  <c r="P74" i="7"/>
  <c r="CH73" i="7"/>
  <c r="BT73" i="7"/>
  <c r="BF73" i="7"/>
  <c r="AR73" i="7"/>
  <c r="AD73" i="7"/>
  <c r="P73" i="7"/>
  <c r="CH72" i="7"/>
  <c r="BT72" i="7"/>
  <c r="BF72" i="7"/>
  <c r="AR72" i="7"/>
  <c r="AD72" i="7"/>
  <c r="P72" i="7"/>
  <c r="CH71" i="7"/>
  <c r="BT71" i="7"/>
  <c r="BF71" i="7"/>
  <c r="AR71" i="7"/>
  <c r="AD71" i="7"/>
  <c r="P71" i="7"/>
  <c r="CH70" i="7"/>
  <c r="BT70" i="7"/>
  <c r="BF70" i="7"/>
  <c r="AR70" i="7"/>
  <c r="AD70" i="7"/>
  <c r="P70" i="7"/>
  <c r="CH69" i="7"/>
  <c r="BT69" i="7"/>
  <c r="BF69" i="7"/>
  <c r="AR69" i="7"/>
  <c r="AD69" i="7"/>
  <c r="P69" i="7"/>
  <c r="CH68" i="7"/>
  <c r="BT68" i="7"/>
  <c r="BF68" i="7"/>
  <c r="AR68" i="7"/>
  <c r="AD68" i="7"/>
  <c r="P68" i="7"/>
  <c r="CH67" i="7"/>
  <c r="BT67" i="7"/>
  <c r="BF67" i="7"/>
  <c r="AR67" i="7"/>
  <c r="AD67" i="7"/>
  <c r="P67" i="7"/>
  <c r="CH66" i="7"/>
  <c r="BT66" i="7"/>
  <c r="BF66" i="7"/>
  <c r="AR66" i="7"/>
  <c r="AD66" i="7"/>
  <c r="P66" i="7"/>
  <c r="CH65" i="7"/>
  <c r="BT65" i="7"/>
  <c r="BF65" i="7"/>
  <c r="AR65" i="7"/>
  <c r="AD65" i="7"/>
  <c r="P65" i="7"/>
  <c r="CH64" i="7"/>
  <c r="BT64" i="7"/>
  <c r="BF64" i="7"/>
  <c r="AR64" i="7"/>
  <c r="AD64" i="7"/>
  <c r="P64" i="7"/>
  <c r="CH63" i="7"/>
  <c r="BT63" i="7"/>
  <c r="BF63" i="7"/>
  <c r="AR63" i="7"/>
  <c r="AD63" i="7"/>
  <c r="P63" i="7"/>
  <c r="CH62" i="7"/>
  <c r="BT62" i="7"/>
  <c r="BF62" i="7"/>
  <c r="AR62" i="7"/>
  <c r="AD62" i="7"/>
  <c r="P62" i="7"/>
  <c r="CH61" i="7"/>
  <c r="BT61" i="7"/>
  <c r="BF61" i="7"/>
  <c r="AR61" i="7"/>
  <c r="AD61" i="7"/>
  <c r="P61" i="7"/>
  <c r="CH60" i="7"/>
  <c r="BT60" i="7"/>
  <c r="BF60" i="7"/>
  <c r="AR60" i="7"/>
  <c r="AD60" i="7"/>
  <c r="P60" i="7"/>
  <c r="CH59" i="7"/>
  <c r="BT59" i="7"/>
  <c r="BF59" i="7"/>
  <c r="AR59" i="7"/>
  <c r="AD59" i="7"/>
  <c r="P59" i="7"/>
  <c r="BN169" i="18"/>
  <c r="BI169" i="18"/>
  <c r="BD169" i="18"/>
  <c r="AY169" i="18"/>
  <c r="AT169" i="18"/>
  <c r="AO169" i="18"/>
  <c r="AJ169" i="18"/>
  <c r="AE169" i="18"/>
  <c r="Z169" i="18"/>
  <c r="U169" i="18"/>
  <c r="P169" i="18"/>
  <c r="K169" i="18"/>
  <c r="BN168" i="18"/>
  <c r="BI168" i="18"/>
  <c r="BD168" i="18"/>
  <c r="AY168" i="18"/>
  <c r="AT168" i="18"/>
  <c r="AO168" i="18"/>
  <c r="AJ168" i="18"/>
  <c r="AE168" i="18"/>
  <c r="Z168" i="18"/>
  <c r="U168" i="18"/>
  <c r="P168" i="18"/>
  <c r="K168" i="18"/>
  <c r="BN167" i="18"/>
  <c r="BI167" i="18"/>
  <c r="BD167" i="18"/>
  <c r="AY167" i="18"/>
  <c r="AT167" i="18"/>
  <c r="AO167" i="18"/>
  <c r="AJ167" i="18"/>
  <c r="AE167" i="18"/>
  <c r="Z167" i="18"/>
  <c r="U167" i="18"/>
  <c r="P167" i="18"/>
  <c r="K167" i="18"/>
  <c r="BN166" i="18"/>
  <c r="BI166" i="18"/>
  <c r="BD166" i="18"/>
  <c r="AY166" i="18"/>
  <c r="AT166" i="18"/>
  <c r="AO166" i="18"/>
  <c r="AJ166" i="18"/>
  <c r="AE166" i="18"/>
  <c r="Z166" i="18"/>
  <c r="U166" i="18"/>
  <c r="P166" i="18"/>
  <c r="K166" i="18"/>
  <c r="BN165" i="18"/>
  <c r="BI165" i="18"/>
  <c r="BD165" i="18"/>
  <c r="AY165" i="18"/>
  <c r="AT165" i="18"/>
  <c r="AO165" i="18"/>
  <c r="AJ165" i="18"/>
  <c r="AE165" i="18"/>
  <c r="Z165" i="18"/>
  <c r="U165" i="18"/>
  <c r="P165" i="18"/>
  <c r="K165" i="18"/>
  <c r="BN164" i="18"/>
  <c r="BI164" i="18"/>
  <c r="BD164" i="18"/>
  <c r="AY164" i="18"/>
  <c r="AT164" i="18"/>
  <c r="AO164" i="18"/>
  <c r="AJ164" i="18"/>
  <c r="AE164" i="18"/>
  <c r="Z164" i="18"/>
  <c r="U164" i="18"/>
  <c r="P164" i="18"/>
  <c r="K164" i="18"/>
  <c r="BN163" i="18"/>
  <c r="BI163" i="18"/>
  <c r="BD163" i="18"/>
  <c r="AY163" i="18"/>
  <c r="AT163" i="18"/>
  <c r="AO163" i="18"/>
  <c r="AJ163" i="18"/>
  <c r="AE163" i="18"/>
  <c r="Z163" i="18"/>
  <c r="U163" i="18"/>
  <c r="P163" i="18"/>
  <c r="K163" i="18"/>
  <c r="BN162" i="18"/>
  <c r="BI162" i="18"/>
  <c r="BD162" i="18"/>
  <c r="AY162" i="18"/>
  <c r="AT162" i="18"/>
  <c r="AO162" i="18"/>
  <c r="AJ162" i="18"/>
  <c r="AE162" i="18"/>
  <c r="Z162" i="18"/>
  <c r="U162" i="18"/>
  <c r="P162" i="18"/>
  <c r="K162" i="18"/>
  <c r="BN161" i="18"/>
  <c r="BI161" i="18"/>
  <c r="BD161" i="18"/>
  <c r="AY161" i="18"/>
  <c r="AT161" i="18"/>
  <c r="AO161" i="18"/>
  <c r="AJ161" i="18"/>
  <c r="AE161" i="18"/>
  <c r="Z161" i="18"/>
  <c r="U161" i="18"/>
  <c r="P161" i="18"/>
  <c r="K161" i="18"/>
  <c r="BN160" i="18"/>
  <c r="BI160" i="18"/>
  <c r="BD160" i="18"/>
  <c r="AY160" i="18"/>
  <c r="AT160" i="18"/>
  <c r="AO160" i="18"/>
  <c r="AJ160" i="18"/>
  <c r="AE160" i="18"/>
  <c r="Z160" i="18"/>
  <c r="U160" i="18"/>
  <c r="P160" i="18"/>
  <c r="K160" i="18"/>
  <c r="BN159" i="18"/>
  <c r="BI159" i="18"/>
  <c r="BD159" i="18"/>
  <c r="AY159" i="18"/>
  <c r="AT159" i="18"/>
  <c r="AO159" i="18"/>
  <c r="AJ159" i="18"/>
  <c r="AE159" i="18"/>
  <c r="Z159" i="18"/>
  <c r="U159" i="18"/>
  <c r="P159" i="18"/>
  <c r="K159" i="18"/>
  <c r="BN158" i="18"/>
  <c r="BI158" i="18"/>
  <c r="BD158" i="18"/>
  <c r="AY158" i="18"/>
  <c r="AT158" i="18"/>
  <c r="AO158" i="18"/>
  <c r="AJ158" i="18"/>
  <c r="AE158" i="18"/>
  <c r="Z158" i="18"/>
  <c r="U158" i="18"/>
  <c r="P158" i="18"/>
  <c r="K158" i="18"/>
  <c r="BN157" i="18"/>
  <c r="BI157" i="18"/>
  <c r="BD157" i="18"/>
  <c r="AY157" i="18"/>
  <c r="AT157" i="18"/>
  <c r="AO157" i="18"/>
  <c r="AJ157" i="18"/>
  <c r="AE157" i="18"/>
  <c r="Z157" i="18"/>
  <c r="U157" i="18"/>
  <c r="P157" i="18"/>
  <c r="K157" i="18"/>
  <c r="BN156" i="18"/>
  <c r="BI156" i="18"/>
  <c r="BD156" i="18"/>
  <c r="AY156" i="18"/>
  <c r="AT156" i="18"/>
  <c r="AO156" i="18"/>
  <c r="AJ156" i="18"/>
  <c r="AE156" i="18"/>
  <c r="Z156" i="18"/>
  <c r="U156" i="18"/>
  <c r="P156" i="18"/>
  <c r="K156" i="18"/>
  <c r="BN155" i="18"/>
  <c r="BI155" i="18"/>
  <c r="BD155" i="18"/>
  <c r="AY155" i="18"/>
  <c r="AT155" i="18"/>
  <c r="AO155" i="18"/>
  <c r="AJ155" i="18"/>
  <c r="AE155" i="18"/>
  <c r="Z155" i="18"/>
  <c r="U155" i="18"/>
  <c r="P155" i="18"/>
  <c r="K155" i="18"/>
  <c r="BN154" i="18"/>
  <c r="BI154" i="18"/>
  <c r="BD154" i="18"/>
  <c r="AY154" i="18"/>
  <c r="AT154" i="18"/>
  <c r="AO154" i="18"/>
  <c r="AJ154" i="18"/>
  <c r="AE154" i="18"/>
  <c r="Z154" i="18"/>
  <c r="U154" i="18"/>
  <c r="P154" i="18"/>
  <c r="K154" i="18"/>
  <c r="BN153" i="18"/>
  <c r="BI153" i="18"/>
  <c r="BD153" i="18"/>
  <c r="AY153" i="18"/>
  <c r="AT153" i="18"/>
  <c r="AO153" i="18"/>
  <c r="AJ153" i="18"/>
  <c r="AE153" i="18"/>
  <c r="Z153" i="18"/>
  <c r="U153" i="18"/>
  <c r="P153" i="18"/>
  <c r="K153" i="18"/>
  <c r="BN152" i="18"/>
  <c r="BI152" i="18"/>
  <c r="BD152" i="18"/>
  <c r="AY152" i="18"/>
  <c r="AT152" i="18"/>
  <c r="AO152" i="18"/>
  <c r="AJ152" i="18"/>
  <c r="AE152" i="18"/>
  <c r="Z152" i="18"/>
  <c r="U152" i="18"/>
  <c r="P152" i="18"/>
  <c r="K152" i="18"/>
  <c r="BN151" i="18"/>
  <c r="BI151" i="18"/>
  <c r="BD151" i="18"/>
  <c r="AY151" i="18"/>
  <c r="AT151" i="18"/>
  <c r="AO151" i="18"/>
  <c r="AJ151" i="18"/>
  <c r="AE151" i="18"/>
  <c r="Z151" i="18"/>
  <c r="U151" i="18"/>
  <c r="P151" i="18"/>
  <c r="K151" i="18"/>
  <c r="BN150" i="18"/>
  <c r="BI150" i="18"/>
  <c r="BD150" i="18"/>
  <c r="AY150" i="18"/>
  <c r="AT150" i="18"/>
  <c r="AO150" i="18"/>
  <c r="AJ150" i="18"/>
  <c r="AE150" i="18"/>
  <c r="Z150" i="18"/>
  <c r="U150" i="18"/>
  <c r="P150" i="18"/>
  <c r="K150" i="18"/>
  <c r="BN149" i="18"/>
  <c r="BI149" i="18"/>
  <c r="BD149" i="18"/>
  <c r="AY149" i="18"/>
  <c r="AT149" i="18"/>
  <c r="AO149" i="18"/>
  <c r="AJ149" i="18"/>
  <c r="AE149" i="18"/>
  <c r="Z149" i="18"/>
  <c r="U149" i="18"/>
  <c r="P149" i="18"/>
  <c r="K149" i="18"/>
  <c r="BN148" i="18"/>
  <c r="BI148" i="18"/>
  <c r="BD148" i="18"/>
  <c r="AY148" i="18"/>
  <c r="AT148" i="18"/>
  <c r="AO148" i="18"/>
  <c r="AJ148" i="18"/>
  <c r="AE148" i="18"/>
  <c r="Z148" i="18"/>
  <c r="U148" i="18"/>
  <c r="P148" i="18"/>
  <c r="K148" i="18"/>
  <c r="BN147" i="18"/>
  <c r="BI147" i="18"/>
  <c r="BD147" i="18"/>
  <c r="AY147" i="18"/>
  <c r="AT147" i="18"/>
  <c r="AO147" i="18"/>
  <c r="AJ147" i="18"/>
  <c r="AE147" i="18"/>
  <c r="Z147" i="18"/>
  <c r="U147" i="18"/>
  <c r="P147" i="18"/>
  <c r="K147" i="18"/>
  <c r="BN146" i="18"/>
  <c r="BI146" i="18"/>
  <c r="BD146" i="18"/>
  <c r="AY146" i="18"/>
  <c r="AT146" i="18"/>
  <c r="AO146" i="18"/>
  <c r="AJ146" i="18"/>
  <c r="AE146" i="18"/>
  <c r="Z146" i="18"/>
  <c r="U146" i="18"/>
  <c r="P146" i="18"/>
  <c r="K146" i="18"/>
  <c r="BN145" i="18"/>
  <c r="BI145" i="18"/>
  <c r="BD145" i="18"/>
  <c r="AY145" i="18"/>
  <c r="AT145" i="18"/>
  <c r="AO145" i="18"/>
  <c r="AJ145" i="18"/>
  <c r="AE145" i="18"/>
  <c r="Z145" i="18"/>
  <c r="U145" i="18"/>
  <c r="P145" i="18"/>
  <c r="K145" i="18"/>
  <c r="BN144" i="18"/>
  <c r="BI144" i="18"/>
  <c r="BD144" i="18"/>
  <c r="AY144" i="18"/>
  <c r="AT144" i="18"/>
  <c r="AO144" i="18"/>
  <c r="AJ144" i="18"/>
  <c r="AE144" i="18"/>
  <c r="Z144" i="18"/>
  <c r="U144" i="18"/>
  <c r="P144" i="18"/>
  <c r="K144" i="18"/>
  <c r="BN143" i="18"/>
  <c r="BI143" i="18"/>
  <c r="BD143" i="18"/>
  <c r="AY143" i="18"/>
  <c r="AT143" i="18"/>
  <c r="AO143" i="18"/>
  <c r="AJ143" i="18"/>
  <c r="AE143" i="18"/>
  <c r="Z143" i="18"/>
  <c r="U143" i="18"/>
  <c r="P143" i="18"/>
  <c r="K143" i="18"/>
  <c r="BN142" i="18"/>
  <c r="BI142" i="18"/>
  <c r="BD142" i="18"/>
  <c r="AY142" i="18"/>
  <c r="AT142" i="18"/>
  <c r="AO142" i="18"/>
  <c r="AJ142" i="18"/>
  <c r="AE142" i="18"/>
  <c r="Z142" i="18"/>
  <c r="U142" i="18"/>
  <c r="P142" i="18"/>
  <c r="K142" i="18"/>
  <c r="BN141" i="18"/>
  <c r="BI141" i="18"/>
  <c r="BD141" i="18"/>
  <c r="AY141" i="18"/>
  <c r="AT141" i="18"/>
  <c r="AO141" i="18"/>
  <c r="AJ141" i="18"/>
  <c r="AE141" i="18"/>
  <c r="Z141" i="18"/>
  <c r="U141" i="18"/>
  <c r="P141" i="18"/>
  <c r="K141" i="18"/>
  <c r="BN140" i="18"/>
  <c r="BI140" i="18"/>
  <c r="BD140" i="18"/>
  <c r="AY140" i="18"/>
  <c r="AT140" i="18"/>
  <c r="AO140" i="18"/>
  <c r="AJ140" i="18"/>
  <c r="AE140" i="18"/>
  <c r="Z140" i="18"/>
  <c r="U140" i="18"/>
  <c r="P140" i="18"/>
  <c r="K140" i="18"/>
  <c r="BN139" i="18"/>
  <c r="BI139" i="18"/>
  <c r="BD139" i="18"/>
  <c r="AY139" i="18"/>
  <c r="AT139" i="18"/>
  <c r="AO139" i="18"/>
  <c r="AJ139" i="18"/>
  <c r="AE139" i="18"/>
  <c r="Z139" i="18"/>
  <c r="U139" i="18"/>
  <c r="P139" i="18"/>
  <c r="K139" i="18"/>
  <c r="BN138" i="18"/>
  <c r="BI138" i="18"/>
  <c r="BD138" i="18"/>
  <c r="AY138" i="18"/>
  <c r="AT138" i="18"/>
  <c r="AO138" i="18"/>
  <c r="AJ138" i="18"/>
  <c r="AE138" i="18"/>
  <c r="Z138" i="18"/>
  <c r="U138" i="18"/>
  <c r="P138" i="18"/>
  <c r="K138" i="18"/>
  <c r="BN137" i="18"/>
  <c r="BI137" i="18"/>
  <c r="BD137" i="18"/>
  <c r="AY137" i="18"/>
  <c r="AT137" i="18"/>
  <c r="AO137" i="18"/>
  <c r="AJ137" i="18"/>
  <c r="AE137" i="18"/>
  <c r="Z137" i="18"/>
  <c r="U137" i="18"/>
  <c r="P137" i="18"/>
  <c r="K137" i="18"/>
  <c r="BN136" i="18"/>
  <c r="BI136" i="18"/>
  <c r="BD136" i="18"/>
  <c r="AY136" i="18"/>
  <c r="AT136" i="18"/>
  <c r="AO136" i="18"/>
  <c r="AJ136" i="18"/>
  <c r="AE136" i="18"/>
  <c r="Z136" i="18"/>
  <c r="U136" i="18"/>
  <c r="P136" i="18"/>
  <c r="K136" i="18"/>
  <c r="BN135" i="18"/>
  <c r="BI135" i="18"/>
  <c r="BD135" i="18"/>
  <c r="AY135" i="18"/>
  <c r="AT135" i="18"/>
  <c r="AO135" i="18"/>
  <c r="AJ135" i="18"/>
  <c r="AE135" i="18"/>
  <c r="Z135" i="18"/>
  <c r="U135" i="18"/>
  <c r="P135" i="18"/>
  <c r="K135" i="18"/>
  <c r="BN134" i="18"/>
  <c r="BI134" i="18"/>
  <c r="BD134" i="18"/>
  <c r="AY134" i="18"/>
  <c r="AT134" i="18"/>
  <c r="AO134" i="18"/>
  <c r="AJ134" i="18"/>
  <c r="AE134" i="18"/>
  <c r="Z134" i="18"/>
  <c r="U134" i="18"/>
  <c r="P134" i="18"/>
  <c r="K134" i="18"/>
  <c r="BN133" i="18"/>
  <c r="BI133" i="18"/>
  <c r="BD133" i="18"/>
  <c r="AY133" i="18"/>
  <c r="AT133" i="18"/>
  <c r="AO133" i="18"/>
  <c r="AJ133" i="18"/>
  <c r="AE133" i="18"/>
  <c r="Z133" i="18"/>
  <c r="U133" i="18"/>
  <c r="P133" i="18"/>
  <c r="K133" i="18"/>
  <c r="BN132" i="18"/>
  <c r="BI132" i="18"/>
  <c r="BD132" i="18"/>
  <c r="AY132" i="18"/>
  <c r="AT132" i="18"/>
  <c r="AO132" i="18"/>
  <c r="AJ132" i="18"/>
  <c r="AE132" i="18"/>
  <c r="Z132" i="18"/>
  <c r="U132" i="18"/>
  <c r="P132" i="18"/>
  <c r="K132" i="18"/>
  <c r="BN131" i="18"/>
  <c r="BI131" i="18"/>
  <c r="BD131" i="18"/>
  <c r="AY131" i="18"/>
  <c r="AT131" i="18"/>
  <c r="AO131" i="18"/>
  <c r="AJ131" i="18"/>
  <c r="AE131" i="18"/>
  <c r="Z131" i="18"/>
  <c r="U131" i="18"/>
  <c r="P131" i="18"/>
  <c r="K131" i="18"/>
  <c r="BN130" i="18"/>
  <c r="BI130" i="18"/>
  <c r="BD130" i="18"/>
  <c r="AY130" i="18"/>
  <c r="AT130" i="18"/>
  <c r="AO130" i="18"/>
  <c r="AJ130" i="18"/>
  <c r="AE130" i="18"/>
  <c r="Z130" i="18"/>
  <c r="U130" i="18"/>
  <c r="P130" i="18"/>
  <c r="K130" i="18"/>
  <c r="BN129" i="18"/>
  <c r="BI129" i="18"/>
  <c r="BD129" i="18"/>
  <c r="AY129" i="18"/>
  <c r="AT129" i="18"/>
  <c r="AO129" i="18"/>
  <c r="AJ129" i="18"/>
  <c r="AE129" i="18"/>
  <c r="Z129" i="18"/>
  <c r="U129" i="18"/>
  <c r="P129" i="18"/>
  <c r="K129" i="18"/>
  <c r="BN128" i="18"/>
  <c r="BI128" i="18"/>
  <c r="BD128" i="18"/>
  <c r="AY128" i="18"/>
  <c r="AT128" i="18"/>
  <c r="AO128" i="18"/>
  <c r="AJ128" i="18"/>
  <c r="AE128" i="18"/>
  <c r="Z128" i="18"/>
  <c r="U128" i="18"/>
  <c r="P128" i="18"/>
  <c r="K128" i="18"/>
  <c r="BN127" i="18"/>
  <c r="BI127" i="18"/>
  <c r="BD127" i="18"/>
  <c r="AY127" i="18"/>
  <c r="AT127" i="18"/>
  <c r="AO127" i="18"/>
  <c r="AJ127" i="18"/>
  <c r="AE127" i="18"/>
  <c r="Z127" i="18"/>
  <c r="U127" i="18"/>
  <c r="P127" i="18"/>
  <c r="K127" i="18"/>
  <c r="BN126" i="18"/>
  <c r="BI126" i="18"/>
  <c r="BD126" i="18"/>
  <c r="AY126" i="18"/>
  <c r="AT126" i="18"/>
  <c r="AO126" i="18"/>
  <c r="AJ126" i="18"/>
  <c r="AE126" i="18"/>
  <c r="Z126" i="18"/>
  <c r="U126" i="18"/>
  <c r="P126" i="18"/>
  <c r="K126" i="18"/>
  <c r="BN125" i="18"/>
  <c r="BI125" i="18"/>
  <c r="BD125" i="18"/>
  <c r="AY125" i="18"/>
  <c r="AT125" i="18"/>
  <c r="AO125" i="18"/>
  <c r="AJ125" i="18"/>
  <c r="AE125" i="18"/>
  <c r="Z125" i="18"/>
  <c r="U125" i="18"/>
  <c r="P125" i="18"/>
  <c r="K125" i="18"/>
  <c r="BN124" i="18"/>
  <c r="BI124" i="18"/>
  <c r="BD124" i="18"/>
  <c r="AY124" i="18"/>
  <c r="AT124" i="18"/>
  <c r="AO124" i="18"/>
  <c r="AJ124" i="18"/>
  <c r="AE124" i="18"/>
  <c r="Z124" i="18"/>
  <c r="U124" i="18"/>
  <c r="P124" i="18"/>
  <c r="K124" i="18"/>
  <c r="BN123" i="18"/>
  <c r="BI123" i="18"/>
  <c r="BD123" i="18"/>
  <c r="AY123" i="18"/>
  <c r="AT123" i="18"/>
  <c r="AO123" i="18"/>
  <c r="AJ123" i="18"/>
  <c r="AE123" i="18"/>
  <c r="Z123" i="18"/>
  <c r="U123" i="18"/>
  <c r="P123" i="18"/>
  <c r="K123" i="18"/>
  <c r="BN122" i="18"/>
  <c r="BI122" i="18"/>
  <c r="BD122" i="18"/>
  <c r="AY122" i="18"/>
  <c r="AT122" i="18"/>
  <c r="AO122" i="18"/>
  <c r="AJ122" i="18"/>
  <c r="AE122" i="18"/>
  <c r="Z122" i="18"/>
  <c r="U122" i="18"/>
  <c r="P122" i="18"/>
  <c r="K122" i="18"/>
  <c r="BN121" i="18"/>
  <c r="BI121" i="18"/>
  <c r="BD121" i="18"/>
  <c r="AY121" i="18"/>
  <c r="AT121" i="18"/>
  <c r="AO121" i="18"/>
  <c r="AJ121" i="18"/>
  <c r="AE121" i="18"/>
  <c r="Z121" i="18"/>
  <c r="U121" i="18"/>
  <c r="P121" i="18"/>
  <c r="K121" i="18"/>
  <c r="BN120" i="18"/>
  <c r="BI120" i="18"/>
  <c r="BD120" i="18"/>
  <c r="AY120" i="18"/>
  <c r="AT120" i="18"/>
  <c r="AO120" i="18"/>
  <c r="AJ120" i="18"/>
  <c r="AE120" i="18"/>
  <c r="Z120" i="18"/>
  <c r="U120" i="18"/>
  <c r="P120" i="18"/>
  <c r="K120" i="18"/>
  <c r="BN119" i="18"/>
  <c r="BI119" i="18"/>
  <c r="BD119" i="18"/>
  <c r="AY119" i="18"/>
  <c r="AT119" i="18"/>
  <c r="AO119" i="18"/>
  <c r="AJ119" i="18"/>
  <c r="AE119" i="18"/>
  <c r="Z119" i="18"/>
  <c r="U119" i="18"/>
  <c r="P119" i="18"/>
  <c r="K119" i="18"/>
  <c r="BN118" i="18"/>
  <c r="BI118" i="18"/>
  <c r="BD118" i="18"/>
  <c r="AY118" i="18"/>
  <c r="AT118" i="18"/>
  <c r="AO118" i="18"/>
  <c r="AJ118" i="18"/>
  <c r="AE118" i="18"/>
  <c r="Z118" i="18"/>
  <c r="U118" i="18"/>
  <c r="P118" i="18"/>
  <c r="K118" i="18"/>
  <c r="BN117" i="18"/>
  <c r="BI117" i="18"/>
  <c r="BD117" i="18"/>
  <c r="AY117" i="18"/>
  <c r="AT117" i="18"/>
  <c r="AO117" i="18"/>
  <c r="AJ117" i="18"/>
  <c r="AE117" i="18"/>
  <c r="Z117" i="18"/>
  <c r="U117" i="18"/>
  <c r="P117" i="18"/>
  <c r="K117" i="18"/>
  <c r="BN116" i="18"/>
  <c r="BI116" i="18"/>
  <c r="BD116" i="18"/>
  <c r="AY116" i="18"/>
  <c r="AT116" i="18"/>
  <c r="AO116" i="18"/>
  <c r="AJ116" i="18"/>
  <c r="AE116" i="18"/>
  <c r="Z116" i="18"/>
  <c r="U116" i="18"/>
  <c r="P116" i="18"/>
  <c r="K116" i="18"/>
  <c r="CH129" i="7"/>
  <c r="BT129" i="7"/>
  <c r="BF129" i="7"/>
  <c r="AR129" i="7"/>
  <c r="AD129" i="7"/>
  <c r="P129" i="7"/>
  <c r="CH128" i="7"/>
  <c r="BT128" i="7"/>
  <c r="BF128" i="7"/>
  <c r="AR128" i="7"/>
  <c r="AD128" i="7"/>
  <c r="P128" i="7"/>
  <c r="CH127" i="7"/>
  <c r="BT127" i="7"/>
  <c r="BF127" i="7"/>
  <c r="AR127" i="7"/>
  <c r="AD127" i="7"/>
  <c r="P127" i="7"/>
  <c r="CH126" i="7"/>
  <c r="BT126" i="7"/>
  <c r="BF126" i="7"/>
  <c r="AR126" i="7"/>
  <c r="AD126" i="7"/>
  <c r="P126" i="7"/>
  <c r="CH125" i="7"/>
  <c r="BT125" i="7"/>
  <c r="BF125" i="7"/>
  <c r="AR125" i="7"/>
  <c r="AD125" i="7"/>
  <c r="P125" i="7"/>
  <c r="CH124" i="7"/>
  <c r="BT124" i="7"/>
  <c r="BF124" i="7"/>
  <c r="AR124" i="7"/>
  <c r="AD124" i="7"/>
  <c r="P124" i="7"/>
  <c r="CH123" i="7"/>
  <c r="BT123" i="7"/>
  <c r="BF123" i="7"/>
  <c r="AR123" i="7"/>
  <c r="AD123" i="7"/>
  <c r="P123" i="7"/>
  <c r="CH122" i="7"/>
  <c r="BT122" i="7"/>
  <c r="BF122" i="7"/>
  <c r="AR122" i="7"/>
  <c r="AD122" i="7"/>
  <c r="P122" i="7"/>
  <c r="CH121" i="7"/>
  <c r="BT121" i="7"/>
  <c r="BF121" i="7"/>
  <c r="AR121" i="7"/>
  <c r="AD121" i="7"/>
  <c r="P121" i="7"/>
  <c r="CH120" i="7"/>
  <c r="BT120" i="7"/>
  <c r="BF120" i="7"/>
  <c r="AR120" i="7"/>
  <c r="AD120" i="7"/>
  <c r="P120" i="7"/>
  <c r="CH119" i="7"/>
  <c r="BT119" i="7"/>
  <c r="BF119" i="7"/>
  <c r="AR119" i="7"/>
  <c r="AD119" i="7"/>
  <c r="P119" i="7"/>
  <c r="CH118" i="7"/>
  <c r="BT118" i="7"/>
  <c r="BF118" i="7"/>
  <c r="AR118" i="7"/>
  <c r="AD118" i="7"/>
  <c r="P118" i="7"/>
  <c r="CH117" i="7"/>
  <c r="BT117" i="7"/>
  <c r="BF117" i="7"/>
  <c r="AR117" i="7"/>
  <c r="AD117" i="7"/>
  <c r="P117" i="7"/>
  <c r="CH116" i="7"/>
  <c r="BT116" i="7"/>
  <c r="BF116" i="7"/>
  <c r="AR116" i="7"/>
  <c r="AD116" i="7"/>
  <c r="P116" i="7"/>
  <c r="CH115" i="7"/>
  <c r="BT115" i="7"/>
  <c r="BF115" i="7"/>
  <c r="AR115" i="7"/>
  <c r="AD115" i="7"/>
  <c r="P115" i="7"/>
  <c r="CH114" i="7"/>
  <c r="BT114" i="7"/>
  <c r="BF114" i="7"/>
  <c r="AR114" i="7"/>
  <c r="AD114" i="7"/>
  <c r="P114" i="7"/>
  <c r="CH113" i="7"/>
  <c r="BT113" i="7"/>
  <c r="BF113" i="7"/>
  <c r="AR113" i="7"/>
  <c r="AD113" i="7"/>
  <c r="P113" i="7"/>
  <c r="CH112" i="7"/>
  <c r="BT112" i="7"/>
  <c r="BF112" i="7"/>
  <c r="AR112" i="7"/>
  <c r="AD112" i="7"/>
  <c r="P112" i="7"/>
  <c r="CH111" i="7"/>
  <c r="BT111" i="7"/>
  <c r="BF111" i="7"/>
  <c r="AR111" i="7"/>
  <c r="AD111" i="7"/>
  <c r="P111" i="7"/>
  <c r="CH110" i="7"/>
  <c r="BT110" i="7"/>
  <c r="BF110" i="7"/>
  <c r="AR110" i="7"/>
  <c r="AD110" i="7"/>
  <c r="P110" i="7"/>
  <c r="CH109" i="7"/>
  <c r="BT109" i="7"/>
  <c r="BF109" i="7"/>
  <c r="AR109" i="7"/>
  <c r="AD109" i="7"/>
  <c r="P109" i="7"/>
  <c r="CH108" i="7"/>
  <c r="BT108" i="7"/>
  <c r="BF108" i="7"/>
  <c r="AR108" i="7"/>
  <c r="AD108" i="7"/>
  <c r="P108" i="7"/>
  <c r="CH107" i="7"/>
  <c r="BT107" i="7"/>
  <c r="BF107" i="7"/>
  <c r="AR107" i="7"/>
  <c r="AD107" i="7"/>
  <c r="P107" i="7"/>
  <c r="CH106" i="7"/>
  <c r="BT106" i="7"/>
  <c r="BF106" i="7"/>
  <c r="AR106" i="7"/>
  <c r="AD106" i="7"/>
  <c r="P106" i="7"/>
  <c r="CH105" i="7"/>
  <c r="BT105" i="7"/>
  <c r="BF105" i="7"/>
  <c r="AR105" i="7"/>
  <c r="AD105" i="7"/>
  <c r="P105" i="7"/>
  <c r="CH104" i="7"/>
  <c r="BT104" i="7"/>
  <c r="BF104" i="7"/>
  <c r="AR104" i="7"/>
  <c r="AD104" i="7"/>
  <c r="P104" i="7"/>
  <c r="CH103" i="7"/>
  <c r="BT103" i="7"/>
  <c r="BF103" i="7"/>
  <c r="AR103" i="7"/>
  <c r="AD103" i="7"/>
  <c r="P103" i="7"/>
  <c r="CH102" i="7"/>
  <c r="BT102" i="7"/>
  <c r="BF102" i="7"/>
  <c r="AR102" i="7"/>
  <c r="AD102" i="7"/>
  <c r="P102" i="7"/>
  <c r="CH101" i="7"/>
  <c r="BT101" i="7"/>
  <c r="BF101" i="7"/>
  <c r="AR101" i="7"/>
  <c r="AD101" i="7"/>
  <c r="P101" i="7"/>
  <c r="CH100" i="7"/>
  <c r="BT100" i="7"/>
  <c r="BF100" i="7"/>
  <c r="AR100" i="7"/>
  <c r="AD100" i="7"/>
  <c r="P100" i="7"/>
  <c r="CH99" i="7"/>
  <c r="BT99" i="7"/>
  <c r="BF99" i="7"/>
  <c r="AR99" i="7"/>
  <c r="AD99" i="7"/>
  <c r="P99" i="7"/>
  <c r="CH98" i="7"/>
  <c r="BT98" i="7"/>
  <c r="BF98" i="7"/>
  <c r="AR98" i="7"/>
  <c r="AD98" i="7"/>
  <c r="P98" i="7"/>
  <c r="CH97" i="7"/>
  <c r="BT97" i="7"/>
  <c r="BF97" i="7"/>
  <c r="AR97" i="7"/>
  <c r="AD97" i="7"/>
  <c r="P97" i="7"/>
  <c r="CH96" i="7"/>
  <c r="BT96" i="7"/>
  <c r="BF96" i="7"/>
  <c r="AR96" i="7"/>
  <c r="AD96" i="7"/>
  <c r="P96" i="7"/>
  <c r="CH166" i="7"/>
  <c r="BT166" i="7"/>
  <c r="BF166" i="7"/>
  <c r="AR166" i="7"/>
  <c r="AD166" i="7"/>
  <c r="P166" i="7"/>
  <c r="CH165" i="7"/>
  <c r="BT165" i="7"/>
  <c r="BF165" i="7"/>
  <c r="AR165" i="7"/>
  <c r="AD165" i="7"/>
  <c r="P165" i="7"/>
  <c r="CH164" i="7"/>
  <c r="BT164" i="7"/>
  <c r="BF164" i="7"/>
  <c r="AR164" i="7"/>
  <c r="AD164" i="7"/>
  <c r="P164" i="7"/>
  <c r="CH163" i="7"/>
  <c r="BT163" i="7"/>
  <c r="BF163" i="7"/>
  <c r="AR163" i="7"/>
  <c r="AD163" i="7"/>
  <c r="P163" i="7"/>
  <c r="CH162" i="7"/>
  <c r="BT162" i="7"/>
  <c r="BF162" i="7"/>
  <c r="AR162" i="7"/>
  <c r="AD162" i="7"/>
  <c r="P162" i="7"/>
  <c r="CH161" i="7"/>
  <c r="BT161" i="7"/>
  <c r="BF161" i="7"/>
  <c r="AR161" i="7"/>
  <c r="AD161" i="7"/>
  <c r="P161" i="7"/>
  <c r="CH160" i="7"/>
  <c r="BT160" i="7"/>
  <c r="BF160" i="7"/>
  <c r="AR160" i="7"/>
  <c r="AD160" i="7"/>
  <c r="P160" i="7"/>
  <c r="CH159" i="7"/>
  <c r="BT159" i="7"/>
  <c r="BF159" i="7"/>
  <c r="AR159" i="7"/>
  <c r="AD159" i="7"/>
  <c r="P159" i="7"/>
  <c r="CH158" i="7"/>
  <c r="BT158" i="7"/>
  <c r="BF158" i="7"/>
  <c r="AR158" i="7"/>
  <c r="AD158" i="7"/>
  <c r="P158" i="7"/>
  <c r="CH157" i="7"/>
  <c r="BT157" i="7"/>
  <c r="BF157" i="7"/>
  <c r="AR157" i="7"/>
  <c r="AD157" i="7"/>
  <c r="P157" i="7"/>
  <c r="CH156" i="7"/>
  <c r="BT156" i="7"/>
  <c r="BF156" i="7"/>
  <c r="AR156" i="7"/>
  <c r="AD156" i="7"/>
  <c r="P156" i="7"/>
  <c r="CH155" i="7"/>
  <c r="BT155" i="7"/>
  <c r="BF155" i="7"/>
  <c r="AR155" i="7"/>
  <c r="AD155" i="7"/>
  <c r="P155" i="7"/>
  <c r="CH154" i="7"/>
  <c r="BT154" i="7"/>
  <c r="BF154" i="7"/>
  <c r="AR154" i="7"/>
  <c r="AD154" i="7"/>
  <c r="P154" i="7"/>
  <c r="CH153" i="7"/>
  <c r="BT153" i="7"/>
  <c r="BF153" i="7"/>
  <c r="AR153" i="7"/>
  <c r="AD153" i="7"/>
  <c r="P153" i="7"/>
  <c r="CH152" i="7"/>
  <c r="BT152" i="7"/>
  <c r="BF152" i="7"/>
  <c r="AR152" i="7"/>
  <c r="AD152" i="7"/>
  <c r="P152" i="7"/>
  <c r="CH151" i="7"/>
  <c r="BT151" i="7"/>
  <c r="BF151" i="7"/>
  <c r="AR151" i="7"/>
  <c r="AD151" i="7"/>
  <c r="P151" i="7"/>
  <c r="CH150" i="7"/>
  <c r="BT150" i="7"/>
  <c r="BF150" i="7"/>
  <c r="AR150" i="7"/>
  <c r="AD150" i="7"/>
  <c r="P150" i="7"/>
  <c r="CH149" i="7"/>
  <c r="BT149" i="7"/>
  <c r="BF149" i="7"/>
  <c r="AR149" i="7"/>
  <c r="AD149" i="7"/>
  <c r="P149" i="7"/>
  <c r="CH148" i="7"/>
  <c r="BT148" i="7"/>
  <c r="BF148" i="7"/>
  <c r="AR148" i="7"/>
  <c r="AD148" i="7"/>
  <c r="P148" i="7"/>
  <c r="CH147" i="7"/>
  <c r="BT147" i="7"/>
  <c r="BF147" i="7"/>
  <c r="AR147" i="7"/>
  <c r="AD147" i="7"/>
  <c r="P147" i="7"/>
  <c r="CH146" i="7"/>
  <c r="BT146" i="7"/>
  <c r="BF146" i="7"/>
  <c r="AR146" i="7"/>
  <c r="AD146" i="7"/>
  <c r="P146" i="7"/>
  <c r="CH145" i="7"/>
  <c r="BT145" i="7"/>
  <c r="BF145" i="7"/>
  <c r="AR145" i="7"/>
  <c r="AD145" i="7"/>
  <c r="P145" i="7"/>
  <c r="CH144" i="7"/>
  <c r="BT144" i="7"/>
  <c r="BF144" i="7"/>
  <c r="AR144" i="7"/>
  <c r="AD144" i="7"/>
  <c r="P144" i="7"/>
  <c r="CH143" i="7"/>
  <c r="BT143" i="7"/>
  <c r="BF143" i="7"/>
  <c r="AR143" i="7"/>
  <c r="AD143" i="7"/>
  <c r="P143" i="7"/>
  <c r="CH142" i="7"/>
  <c r="BT142" i="7"/>
  <c r="BF142" i="7"/>
  <c r="AR142" i="7"/>
  <c r="AD142" i="7"/>
  <c r="P142" i="7"/>
  <c r="CH141" i="7"/>
  <c r="BT141" i="7"/>
  <c r="BF141" i="7"/>
  <c r="AR141" i="7"/>
  <c r="AD141" i="7"/>
  <c r="P141" i="7"/>
  <c r="CH140" i="7"/>
  <c r="BT140" i="7"/>
  <c r="BF140" i="7"/>
  <c r="AR140" i="7"/>
  <c r="AD140" i="7"/>
  <c r="P140" i="7"/>
  <c r="CH139" i="7"/>
  <c r="BT139" i="7"/>
  <c r="BF139" i="7"/>
  <c r="AR139" i="7"/>
  <c r="AD139" i="7"/>
  <c r="P139" i="7"/>
  <c r="CH138" i="7"/>
  <c r="BT138" i="7"/>
  <c r="BF138" i="7"/>
  <c r="AR138" i="7"/>
  <c r="AD138" i="7"/>
  <c r="P138" i="7"/>
  <c r="CH137" i="7"/>
  <c r="BT137" i="7"/>
  <c r="BF137" i="7"/>
  <c r="AR137" i="7"/>
  <c r="AD137" i="7"/>
  <c r="P137" i="7"/>
  <c r="CH136" i="7"/>
  <c r="BT136" i="7"/>
  <c r="BF136" i="7"/>
  <c r="AR136" i="7"/>
  <c r="AD136" i="7"/>
  <c r="P136" i="7"/>
  <c r="CH135" i="7"/>
  <c r="BT135" i="7"/>
  <c r="BF135" i="7"/>
  <c r="AR135" i="7"/>
  <c r="AD135" i="7"/>
  <c r="P135" i="7"/>
  <c r="CH182" i="7"/>
  <c r="BT182" i="7"/>
  <c r="BF182" i="7"/>
  <c r="AR182" i="7"/>
  <c r="AD182" i="7"/>
  <c r="P182" i="7"/>
  <c r="CH181" i="7"/>
  <c r="BT181" i="7"/>
  <c r="BF181" i="7"/>
  <c r="AR181" i="7"/>
  <c r="AD181" i="7"/>
  <c r="P181" i="7"/>
  <c r="CH180" i="7"/>
  <c r="BT180" i="7"/>
  <c r="BF180" i="7"/>
  <c r="AR180" i="7"/>
  <c r="AD180" i="7"/>
  <c r="P180" i="7"/>
  <c r="CH179" i="7"/>
  <c r="BT179" i="7"/>
  <c r="BF179" i="7"/>
  <c r="AR179" i="7"/>
  <c r="AD179" i="7"/>
  <c r="P179" i="7"/>
  <c r="CH178" i="7"/>
  <c r="BT178" i="7"/>
  <c r="BF178" i="7"/>
  <c r="AR178" i="7"/>
  <c r="AD178" i="7"/>
  <c r="P178" i="7"/>
  <c r="CH177" i="7"/>
  <c r="BT177" i="7"/>
  <c r="BF177" i="7"/>
  <c r="AR177" i="7"/>
  <c r="AD177" i="7"/>
  <c r="P177" i="7"/>
  <c r="CH176" i="7"/>
  <c r="BT176" i="7"/>
  <c r="BF176" i="7"/>
  <c r="AR176" i="7"/>
  <c r="AD176" i="7"/>
  <c r="P176" i="7"/>
  <c r="CH175" i="7"/>
  <c r="BT175" i="7"/>
  <c r="BF175" i="7"/>
  <c r="AR175" i="7"/>
  <c r="AD175" i="7"/>
  <c r="P175" i="7"/>
  <c r="CH174" i="7"/>
  <c r="BT174" i="7"/>
  <c r="BF174" i="7"/>
  <c r="AR174" i="7"/>
  <c r="AD174" i="7"/>
  <c r="P174" i="7"/>
  <c r="CH173" i="7"/>
  <c r="BT173" i="7"/>
  <c r="BF173" i="7"/>
  <c r="AR173" i="7"/>
  <c r="AD173" i="7"/>
  <c r="P173" i="7"/>
  <c r="CH172" i="7"/>
  <c r="BT172" i="7"/>
  <c r="BF172" i="7"/>
  <c r="AR172" i="7"/>
  <c r="AD172" i="7"/>
  <c r="P172" i="7"/>
  <c r="CH504" i="7"/>
  <c r="BT504" i="7"/>
  <c r="BF504" i="7"/>
  <c r="AR504" i="7"/>
  <c r="AD504" i="7"/>
  <c r="P504" i="7"/>
  <c r="CH503" i="7"/>
  <c r="BT503" i="7"/>
  <c r="BF503" i="7"/>
  <c r="AR503" i="7"/>
  <c r="AD503" i="7"/>
  <c r="P503" i="7"/>
  <c r="CH502" i="7"/>
  <c r="BT502" i="7"/>
  <c r="BF502" i="7"/>
  <c r="AR502" i="7"/>
  <c r="AD502" i="7"/>
  <c r="P502" i="7"/>
  <c r="CH501" i="7"/>
  <c r="BT501" i="7"/>
  <c r="BF501" i="7"/>
  <c r="AR501" i="7"/>
  <c r="AD501" i="7"/>
  <c r="P501" i="7"/>
  <c r="CH500" i="7"/>
  <c r="BT500" i="7"/>
  <c r="BF500" i="7"/>
  <c r="AR500" i="7"/>
  <c r="AD500" i="7"/>
  <c r="P500" i="7"/>
  <c r="CH499" i="7"/>
  <c r="BT499" i="7"/>
  <c r="BF499" i="7"/>
  <c r="AR499" i="7"/>
  <c r="AD499" i="7"/>
  <c r="P499" i="7"/>
  <c r="CH498" i="7"/>
  <c r="BT498" i="7"/>
  <c r="BF498" i="7"/>
  <c r="AR498" i="7"/>
  <c r="AD498" i="7"/>
  <c r="P498" i="7"/>
  <c r="CH497" i="7"/>
  <c r="BT497" i="7"/>
  <c r="BF497" i="7"/>
  <c r="AR497" i="7"/>
  <c r="AD497" i="7"/>
  <c r="P497" i="7"/>
  <c r="CH496" i="7"/>
  <c r="BT496" i="7"/>
  <c r="BF496" i="7"/>
  <c r="AR496" i="7"/>
  <c r="AD496" i="7"/>
  <c r="P496" i="7"/>
  <c r="CH495" i="7"/>
  <c r="BT495" i="7"/>
  <c r="BF495" i="7"/>
  <c r="AR495" i="7"/>
  <c r="AD495" i="7"/>
  <c r="P495" i="7"/>
  <c r="CH494" i="7"/>
  <c r="BT494" i="7"/>
  <c r="BF494" i="7"/>
  <c r="AR494" i="7"/>
  <c r="AD494" i="7"/>
  <c r="P494" i="7"/>
  <c r="CH493" i="7"/>
  <c r="BT493" i="7"/>
  <c r="BF493" i="7"/>
  <c r="AR493" i="7"/>
  <c r="AD493" i="7"/>
  <c r="P493" i="7"/>
  <c r="CH492" i="7"/>
  <c r="BT492" i="7"/>
  <c r="BF492" i="7"/>
  <c r="AR492" i="7"/>
  <c r="AD492" i="7"/>
  <c r="P492" i="7"/>
  <c r="CH491" i="7"/>
  <c r="BT491" i="7"/>
  <c r="BF491" i="7"/>
  <c r="AR491" i="7"/>
  <c r="AD491" i="7"/>
  <c r="P491" i="7"/>
  <c r="CH490" i="7"/>
  <c r="BT490" i="7"/>
  <c r="BF490" i="7"/>
  <c r="AR490" i="7"/>
  <c r="AD490" i="7"/>
  <c r="P490" i="7"/>
  <c r="CH489" i="7"/>
  <c r="BT489" i="7"/>
  <c r="BF489" i="7"/>
  <c r="AR489" i="7"/>
  <c r="AD489" i="7"/>
  <c r="P489" i="7"/>
  <c r="CH529" i="7"/>
  <c r="BT529" i="7"/>
  <c r="BF529" i="7"/>
  <c r="AR529" i="7"/>
  <c r="AD529" i="7"/>
  <c r="P529" i="7"/>
  <c r="CH528" i="7"/>
  <c r="BT528" i="7"/>
  <c r="BF528" i="7"/>
  <c r="AR528" i="7"/>
  <c r="AD528" i="7"/>
  <c r="P528" i="7"/>
  <c r="CH527" i="7"/>
  <c r="BT527" i="7"/>
  <c r="BF527" i="7"/>
  <c r="AR527" i="7"/>
  <c r="AD527" i="7"/>
  <c r="P527" i="7"/>
  <c r="CH526" i="7"/>
  <c r="BT526" i="7"/>
  <c r="BF526" i="7"/>
  <c r="AR526" i="7"/>
  <c r="AD526" i="7"/>
  <c r="P526" i="7"/>
  <c r="CH525" i="7"/>
  <c r="BT525" i="7"/>
  <c r="BF525" i="7"/>
  <c r="AR525" i="7"/>
  <c r="AD525" i="7"/>
  <c r="P525" i="7"/>
  <c r="CH524" i="7"/>
  <c r="BT524" i="7"/>
  <c r="BF524" i="7"/>
  <c r="AR524" i="7"/>
  <c r="AD524" i="7"/>
  <c r="P524" i="7"/>
  <c r="CH523" i="7"/>
  <c r="BT523" i="7"/>
  <c r="BF523" i="7"/>
  <c r="AR523" i="7"/>
  <c r="AD523" i="7"/>
  <c r="P523" i="7"/>
  <c r="CH522" i="7"/>
  <c r="BT522" i="7"/>
  <c r="BF522" i="7"/>
  <c r="AR522" i="7"/>
  <c r="AD522" i="7"/>
  <c r="P522" i="7"/>
  <c r="CH521" i="7"/>
  <c r="BT521" i="7"/>
  <c r="BF521" i="7"/>
  <c r="AR521" i="7"/>
  <c r="AD521" i="7"/>
  <c r="P521" i="7"/>
  <c r="CH520" i="7"/>
  <c r="BT520" i="7"/>
  <c r="BF520" i="7"/>
  <c r="AR520" i="7"/>
  <c r="AD520" i="7"/>
  <c r="P520" i="7"/>
  <c r="CH519" i="7"/>
  <c r="BT519" i="7"/>
  <c r="BF519" i="7"/>
  <c r="AR519" i="7"/>
  <c r="AD519" i="7"/>
  <c r="P519" i="7"/>
  <c r="CH518" i="7"/>
  <c r="BT518" i="7"/>
  <c r="BF518" i="7"/>
  <c r="AR518" i="7"/>
  <c r="AD518" i="7"/>
  <c r="P518" i="7"/>
  <c r="CH517" i="7"/>
  <c r="BT517" i="7"/>
  <c r="BF517" i="7"/>
  <c r="AR517" i="7"/>
  <c r="AD517" i="7"/>
  <c r="P517" i="7"/>
  <c r="CH516" i="7"/>
  <c r="BT516" i="7"/>
  <c r="BF516" i="7"/>
  <c r="AR516" i="7"/>
  <c r="AD516" i="7"/>
  <c r="P516" i="7"/>
  <c r="CH515" i="7"/>
  <c r="BT515" i="7"/>
  <c r="BF515" i="7"/>
  <c r="AR515" i="7"/>
  <c r="AD515" i="7"/>
  <c r="P515" i="7"/>
  <c r="CH514" i="7"/>
  <c r="BT514" i="7"/>
  <c r="BF514" i="7"/>
  <c r="AR514" i="7"/>
  <c r="AD514" i="7"/>
  <c r="P514" i="7"/>
  <c r="CH513" i="7"/>
  <c r="BT513" i="7"/>
  <c r="BF513" i="7"/>
  <c r="AR513" i="7"/>
  <c r="AD513" i="7"/>
  <c r="P513" i="7"/>
  <c r="CH512" i="7"/>
  <c r="BT512" i="7"/>
  <c r="BF512" i="7"/>
  <c r="AR512" i="7"/>
  <c r="AD512" i="7"/>
  <c r="P512" i="7"/>
  <c r="CH511" i="7"/>
  <c r="BT511" i="7"/>
  <c r="BF511" i="7"/>
  <c r="AR511" i="7"/>
  <c r="AD511" i="7"/>
  <c r="P511" i="7"/>
  <c r="CH510" i="7"/>
  <c r="BT510" i="7"/>
  <c r="BF510" i="7"/>
  <c r="AR510" i="7"/>
  <c r="AD510" i="7"/>
  <c r="P510" i="7"/>
  <c r="AY128" i="1"/>
  <c r="AT128" i="1"/>
  <c r="AO128" i="1"/>
  <c r="AJ128" i="1"/>
  <c r="Z128" i="1"/>
  <c r="U128" i="1"/>
  <c r="K128" i="1"/>
  <c r="F128" i="1"/>
  <c r="AY127" i="1"/>
  <c r="AT127" i="1"/>
  <c r="AO127" i="1"/>
  <c r="AJ127" i="1"/>
  <c r="Z127" i="1"/>
  <c r="U127" i="1"/>
  <c r="K127" i="1"/>
  <c r="F127" i="1"/>
  <c r="AY126" i="1"/>
  <c r="AT126" i="1"/>
  <c r="AO126" i="1"/>
  <c r="AJ126" i="1"/>
  <c r="Z126" i="1"/>
  <c r="U126" i="1"/>
  <c r="K126" i="1"/>
  <c r="F126" i="1"/>
  <c r="AY125" i="1"/>
  <c r="AT125" i="1"/>
  <c r="AO125" i="1"/>
  <c r="AJ125" i="1"/>
  <c r="Z125" i="1"/>
  <c r="U125" i="1"/>
  <c r="K125" i="1"/>
  <c r="F125" i="1"/>
  <c r="AY124" i="1"/>
  <c r="AT124" i="1"/>
  <c r="AO124" i="1"/>
  <c r="AJ124" i="1"/>
  <c r="Z124" i="1"/>
  <c r="U124" i="1"/>
  <c r="K124" i="1"/>
  <c r="F124" i="1"/>
  <c r="AY123" i="1"/>
  <c r="AT123" i="1"/>
  <c r="AO123" i="1"/>
  <c r="AJ123" i="1"/>
  <c r="Z123" i="1"/>
  <c r="U123" i="1"/>
  <c r="K123" i="1"/>
  <c r="F123" i="1"/>
  <c r="AY122" i="1"/>
  <c r="AT122" i="1"/>
  <c r="AO122" i="1"/>
  <c r="AJ122" i="1"/>
  <c r="Z122" i="1"/>
  <c r="U122" i="1"/>
  <c r="K122" i="1"/>
  <c r="F122" i="1"/>
  <c r="AY121" i="1"/>
  <c r="AT121" i="1"/>
  <c r="AO121" i="1"/>
  <c r="AJ121" i="1"/>
  <c r="Z121" i="1"/>
  <c r="U121" i="1"/>
  <c r="K121" i="1"/>
  <c r="F121" i="1"/>
  <c r="AY120" i="1"/>
  <c r="AT120" i="1"/>
  <c r="AO120" i="1"/>
  <c r="AJ120" i="1"/>
  <c r="Z120" i="1"/>
  <c r="U120" i="1"/>
  <c r="K120" i="1"/>
  <c r="F120" i="1"/>
  <c r="AY119" i="1"/>
  <c r="AT119" i="1"/>
  <c r="AO119" i="1"/>
  <c r="AJ119" i="1"/>
  <c r="Z119" i="1"/>
  <c r="U119" i="1"/>
  <c r="K119" i="1"/>
  <c r="F119" i="1"/>
  <c r="AY118" i="1"/>
  <c r="AT118" i="1"/>
  <c r="AO118" i="1"/>
  <c r="AJ118" i="1"/>
  <c r="Z118" i="1"/>
  <c r="U118" i="1"/>
  <c r="K118" i="1"/>
  <c r="F118" i="1"/>
  <c r="AY117" i="1"/>
  <c r="AT117" i="1"/>
  <c r="AO117" i="1"/>
  <c r="AJ117" i="1"/>
  <c r="Z117" i="1"/>
  <c r="U117" i="1"/>
  <c r="K117" i="1"/>
  <c r="F117" i="1"/>
  <c r="AY116" i="1"/>
  <c r="AT116" i="1"/>
  <c r="AO116" i="1"/>
  <c r="AJ116" i="1"/>
  <c r="Z116" i="1"/>
  <c r="U116" i="1"/>
  <c r="K116" i="1"/>
  <c r="F116" i="1"/>
  <c r="AY115" i="1"/>
  <c r="AT115" i="1"/>
  <c r="AO115" i="1"/>
  <c r="AJ115" i="1"/>
  <c r="Z115" i="1"/>
  <c r="U115" i="1"/>
  <c r="K115" i="1"/>
  <c r="F115" i="1"/>
  <c r="AY114" i="1"/>
  <c r="AT114" i="1"/>
  <c r="AO114" i="1"/>
  <c r="AJ114" i="1"/>
  <c r="Z114" i="1"/>
  <c r="U114" i="1"/>
  <c r="K114" i="1"/>
  <c r="F114" i="1"/>
  <c r="AY113" i="1"/>
  <c r="AT113" i="1"/>
  <c r="AO113" i="1"/>
  <c r="AJ113" i="1"/>
  <c r="Z113" i="1"/>
  <c r="U113" i="1"/>
  <c r="K113" i="1"/>
  <c r="F113" i="1"/>
  <c r="AY112" i="1"/>
  <c r="AT112" i="1"/>
  <c r="AO112" i="1"/>
  <c r="AJ112" i="1"/>
  <c r="Z112" i="1"/>
  <c r="U112" i="1"/>
  <c r="K112" i="1"/>
  <c r="F112" i="1"/>
  <c r="AY111" i="1"/>
  <c r="AT111" i="1"/>
  <c r="AO111" i="1"/>
  <c r="AJ111" i="1"/>
  <c r="Z111" i="1"/>
  <c r="U111" i="1"/>
  <c r="K111" i="1"/>
  <c r="F111" i="1"/>
  <c r="AY110" i="1"/>
  <c r="AT110" i="1"/>
  <c r="AO110" i="1"/>
  <c r="AJ110" i="1"/>
  <c r="Z110" i="1"/>
  <c r="U110" i="1"/>
  <c r="K110" i="1"/>
  <c r="F110" i="1"/>
  <c r="AY109" i="1"/>
  <c r="AT109" i="1"/>
  <c r="AO109" i="1"/>
  <c r="AJ109" i="1"/>
  <c r="Z109" i="1"/>
  <c r="U109" i="1"/>
  <c r="K109" i="1"/>
  <c r="F109" i="1"/>
  <c r="AY108" i="1"/>
  <c r="AT108" i="1"/>
  <c r="AO108" i="1"/>
  <c r="AJ108" i="1"/>
  <c r="Z108" i="1"/>
  <c r="U108" i="1"/>
  <c r="K108" i="1"/>
  <c r="F108" i="1"/>
  <c r="AY107" i="1"/>
  <c r="AT107" i="1"/>
  <c r="AO107" i="1"/>
  <c r="AJ107" i="1"/>
  <c r="Z107" i="1"/>
  <c r="U107" i="1"/>
  <c r="K107" i="1"/>
  <c r="F107" i="1"/>
  <c r="AY106" i="1"/>
  <c r="AT106" i="1"/>
  <c r="AO106" i="1"/>
  <c r="AJ106" i="1"/>
  <c r="Z106" i="1"/>
  <c r="U106" i="1"/>
  <c r="K106" i="1"/>
  <c r="F106" i="1"/>
  <c r="AY105" i="1"/>
  <c r="AT105" i="1"/>
  <c r="AO105" i="1"/>
  <c r="AJ105" i="1"/>
  <c r="Z105" i="1"/>
  <c r="U105" i="1"/>
  <c r="K105" i="1"/>
  <c r="F105" i="1"/>
  <c r="AY104" i="1"/>
  <c r="AT104" i="1"/>
  <c r="AO104" i="1"/>
  <c r="AJ104" i="1"/>
  <c r="Z104" i="1"/>
  <c r="U104" i="1"/>
  <c r="K104" i="1"/>
  <c r="F104" i="1"/>
  <c r="AY103" i="1"/>
  <c r="AT103" i="1"/>
  <c r="AO103" i="1"/>
  <c r="AJ103" i="1"/>
  <c r="Z103" i="1"/>
  <c r="U103" i="1"/>
  <c r="K103" i="1"/>
  <c r="F103" i="1"/>
  <c r="AY102" i="1"/>
  <c r="AT102" i="1"/>
  <c r="AO102" i="1"/>
  <c r="AJ102" i="1"/>
  <c r="Z102" i="1"/>
  <c r="U102" i="1"/>
  <c r="K102" i="1"/>
  <c r="F102" i="1"/>
  <c r="AY101" i="1"/>
  <c r="AT101" i="1"/>
  <c r="AO101" i="1"/>
  <c r="AJ101" i="1"/>
  <c r="Z101" i="1"/>
  <c r="U101" i="1"/>
  <c r="K101" i="1"/>
  <c r="F101" i="1"/>
  <c r="AY100" i="1"/>
  <c r="AT100" i="1"/>
  <c r="AO100" i="1"/>
  <c r="AJ100" i="1"/>
  <c r="Z100" i="1"/>
  <c r="U100" i="1"/>
  <c r="K100" i="1"/>
  <c r="F100" i="1"/>
  <c r="AY99" i="1"/>
  <c r="AT99" i="1"/>
  <c r="AO99" i="1"/>
  <c r="AJ99" i="1"/>
  <c r="Z99" i="1"/>
  <c r="U99" i="1"/>
  <c r="K99" i="1"/>
  <c r="F99" i="1"/>
  <c r="AY98" i="1"/>
  <c r="AT98" i="1"/>
  <c r="AO98" i="1"/>
  <c r="AJ98" i="1"/>
  <c r="Z98" i="1"/>
  <c r="U98" i="1"/>
  <c r="K98" i="1"/>
  <c r="F98" i="1"/>
  <c r="AY97" i="1"/>
  <c r="AT97" i="1"/>
  <c r="AO97" i="1"/>
  <c r="AJ97" i="1"/>
  <c r="Z97" i="1"/>
  <c r="U97" i="1"/>
  <c r="K97" i="1"/>
  <c r="F97" i="1"/>
  <c r="AY96" i="1"/>
  <c r="AT96" i="1"/>
  <c r="AO96" i="1"/>
  <c r="AJ96" i="1"/>
  <c r="Z96" i="1"/>
  <c r="U96" i="1"/>
  <c r="K96" i="1"/>
  <c r="F96" i="1"/>
  <c r="AY95" i="1"/>
  <c r="AT95" i="1"/>
  <c r="AO95" i="1"/>
  <c r="AJ95" i="1"/>
  <c r="Z95" i="1"/>
  <c r="U95" i="1"/>
  <c r="K95" i="1"/>
  <c r="F95" i="1"/>
  <c r="AY94" i="1"/>
  <c r="AT94" i="1"/>
  <c r="AO94" i="1"/>
  <c r="AJ94" i="1"/>
  <c r="Z94" i="1"/>
  <c r="U94" i="1"/>
  <c r="K94" i="1"/>
  <c r="F94" i="1"/>
  <c r="AY93" i="1"/>
  <c r="AT93" i="1"/>
  <c r="AO93" i="1"/>
  <c r="AJ93" i="1"/>
  <c r="Z93" i="1"/>
  <c r="U93" i="1"/>
  <c r="K93" i="1"/>
  <c r="F93" i="1"/>
  <c r="AY92" i="1"/>
  <c r="AT92" i="1"/>
  <c r="AO92" i="1"/>
  <c r="AJ92" i="1"/>
  <c r="Z92" i="1"/>
  <c r="U92" i="1"/>
  <c r="K92" i="1"/>
  <c r="F92" i="1"/>
  <c r="AY91" i="1"/>
  <c r="AT91" i="1"/>
  <c r="AO91" i="1"/>
  <c r="AJ91" i="1"/>
  <c r="Z91" i="1"/>
  <c r="U91" i="1"/>
  <c r="K91" i="1"/>
  <c r="F91" i="1"/>
  <c r="AY165" i="1"/>
  <c r="AT165" i="1"/>
  <c r="AO165" i="1"/>
  <c r="AJ165" i="1"/>
  <c r="Z165" i="1"/>
  <c r="U165" i="1"/>
  <c r="K165" i="1"/>
  <c r="F165" i="1"/>
  <c r="AY164" i="1"/>
  <c r="AT164" i="1"/>
  <c r="AO164" i="1"/>
  <c r="AJ164" i="1"/>
  <c r="Z164" i="1"/>
  <c r="U164" i="1"/>
  <c r="K164" i="1"/>
  <c r="F164" i="1"/>
  <c r="AY163" i="1"/>
  <c r="AT163" i="1"/>
  <c r="AO163" i="1"/>
  <c r="AJ163" i="1"/>
  <c r="Z163" i="1"/>
  <c r="U163" i="1"/>
  <c r="K163" i="1"/>
  <c r="F163" i="1"/>
  <c r="AY162" i="1"/>
  <c r="AT162" i="1"/>
  <c r="AO162" i="1"/>
  <c r="AJ162" i="1"/>
  <c r="Z162" i="1"/>
  <c r="U162" i="1"/>
  <c r="K162" i="1"/>
  <c r="F162" i="1"/>
  <c r="AY161" i="1"/>
  <c r="AT161" i="1"/>
  <c r="AO161" i="1"/>
  <c r="AJ161" i="1"/>
  <c r="Z161" i="1"/>
  <c r="U161" i="1"/>
  <c r="K161" i="1"/>
  <c r="F161" i="1"/>
  <c r="AY160" i="1"/>
  <c r="AT160" i="1"/>
  <c r="AO160" i="1"/>
  <c r="AJ160" i="1"/>
  <c r="Z160" i="1"/>
  <c r="U160" i="1"/>
  <c r="K160" i="1"/>
  <c r="F160" i="1"/>
  <c r="AY159" i="1"/>
  <c r="AT159" i="1"/>
  <c r="AO159" i="1"/>
  <c r="AJ159" i="1"/>
  <c r="Z159" i="1"/>
  <c r="U159" i="1"/>
  <c r="K159" i="1"/>
  <c r="F159" i="1"/>
  <c r="AY158" i="1"/>
  <c r="AT158" i="1"/>
  <c r="AO158" i="1"/>
  <c r="AJ158" i="1"/>
  <c r="Z158" i="1"/>
  <c r="U158" i="1"/>
  <c r="K158" i="1"/>
  <c r="F158" i="1"/>
  <c r="AY157" i="1"/>
  <c r="AT157" i="1"/>
  <c r="AO157" i="1"/>
  <c r="AJ157" i="1"/>
  <c r="Z157" i="1"/>
  <c r="U157" i="1"/>
  <c r="K157" i="1"/>
  <c r="F157" i="1"/>
  <c r="AY156" i="1"/>
  <c r="AT156" i="1"/>
  <c r="AO156" i="1"/>
  <c r="AJ156" i="1"/>
  <c r="Z156" i="1"/>
  <c r="U156" i="1"/>
  <c r="K156" i="1"/>
  <c r="F156" i="1"/>
  <c r="AY155" i="1"/>
  <c r="AT155" i="1"/>
  <c r="AO155" i="1"/>
  <c r="AJ155" i="1"/>
  <c r="Z155" i="1"/>
  <c r="U155" i="1"/>
  <c r="K155" i="1"/>
  <c r="F155" i="1"/>
  <c r="AY154" i="1"/>
  <c r="AT154" i="1"/>
  <c r="AO154" i="1"/>
  <c r="AJ154" i="1"/>
  <c r="Z154" i="1"/>
  <c r="U154" i="1"/>
  <c r="K154" i="1"/>
  <c r="F154" i="1"/>
  <c r="AY153" i="1"/>
  <c r="AT153" i="1"/>
  <c r="AO153" i="1"/>
  <c r="AJ153" i="1"/>
  <c r="Z153" i="1"/>
  <c r="U153" i="1"/>
  <c r="K153" i="1"/>
  <c r="F153" i="1"/>
  <c r="AY152" i="1"/>
  <c r="AT152" i="1"/>
  <c r="AO152" i="1"/>
  <c r="AJ152" i="1"/>
  <c r="Z152" i="1"/>
  <c r="U152" i="1"/>
  <c r="K152" i="1"/>
  <c r="F152" i="1"/>
  <c r="AY151" i="1"/>
  <c r="AT151" i="1"/>
  <c r="AO151" i="1"/>
  <c r="AJ151" i="1"/>
  <c r="Z151" i="1"/>
  <c r="U151" i="1"/>
  <c r="K151" i="1"/>
  <c r="F151" i="1"/>
  <c r="AY150" i="1"/>
  <c r="AT150" i="1"/>
  <c r="AO150" i="1"/>
  <c r="AJ150" i="1"/>
  <c r="Z150" i="1"/>
  <c r="U150" i="1"/>
  <c r="K150" i="1"/>
  <c r="F150" i="1"/>
  <c r="AY149" i="1"/>
  <c r="AT149" i="1"/>
  <c r="AO149" i="1"/>
  <c r="AJ149" i="1"/>
  <c r="Z149" i="1"/>
  <c r="U149" i="1"/>
  <c r="K149" i="1"/>
  <c r="F149" i="1"/>
  <c r="AY148" i="1"/>
  <c r="AT148" i="1"/>
  <c r="AO148" i="1"/>
  <c r="AJ148" i="1"/>
  <c r="Z148" i="1"/>
  <c r="U148" i="1"/>
  <c r="K148" i="1"/>
  <c r="F148" i="1"/>
  <c r="AY147" i="1"/>
  <c r="AT147" i="1"/>
  <c r="AO147" i="1"/>
  <c r="AJ147" i="1"/>
  <c r="Z147" i="1"/>
  <c r="U147" i="1"/>
  <c r="K147" i="1"/>
  <c r="F147" i="1"/>
  <c r="AY146" i="1"/>
  <c r="AT146" i="1"/>
  <c r="AO146" i="1"/>
  <c r="AJ146" i="1"/>
  <c r="Z146" i="1"/>
  <c r="U146" i="1"/>
  <c r="K146" i="1"/>
  <c r="F146" i="1"/>
  <c r="AY145" i="1"/>
  <c r="AT145" i="1"/>
  <c r="AO145" i="1"/>
  <c r="AJ145" i="1"/>
  <c r="Z145" i="1"/>
  <c r="U145" i="1"/>
  <c r="K145" i="1"/>
  <c r="F145" i="1"/>
  <c r="AY144" i="1"/>
  <c r="AT144" i="1"/>
  <c r="AO144" i="1"/>
  <c r="AJ144" i="1"/>
  <c r="Z144" i="1"/>
  <c r="U144" i="1"/>
  <c r="K144" i="1"/>
  <c r="F144" i="1"/>
  <c r="AY143" i="1"/>
  <c r="AT143" i="1"/>
  <c r="AO143" i="1"/>
  <c r="AJ143" i="1"/>
  <c r="Z143" i="1"/>
  <c r="U143" i="1"/>
  <c r="K143" i="1"/>
  <c r="F143" i="1"/>
  <c r="AY142" i="1"/>
  <c r="AT142" i="1"/>
  <c r="AO142" i="1"/>
  <c r="AJ142" i="1"/>
  <c r="Z142" i="1"/>
  <c r="U142" i="1"/>
  <c r="K142" i="1"/>
  <c r="F142" i="1"/>
  <c r="AY141" i="1"/>
  <c r="AT141" i="1"/>
  <c r="AO141" i="1"/>
  <c r="AJ141" i="1"/>
  <c r="Z141" i="1"/>
  <c r="U141" i="1"/>
  <c r="K141" i="1"/>
  <c r="F141" i="1"/>
  <c r="AY140" i="1"/>
  <c r="AT140" i="1"/>
  <c r="AO140" i="1"/>
  <c r="AJ140" i="1"/>
  <c r="Z140" i="1"/>
  <c r="U140" i="1"/>
  <c r="K140" i="1"/>
  <c r="F140" i="1"/>
  <c r="AY139" i="1"/>
  <c r="AT139" i="1"/>
  <c r="AO139" i="1"/>
  <c r="AJ139" i="1"/>
  <c r="Z139" i="1"/>
  <c r="U139" i="1"/>
  <c r="K139" i="1"/>
  <c r="F139" i="1"/>
  <c r="AY138" i="1"/>
  <c r="AT138" i="1"/>
  <c r="AO138" i="1"/>
  <c r="AJ138" i="1"/>
  <c r="Z138" i="1"/>
  <c r="U138" i="1"/>
  <c r="K138" i="1"/>
  <c r="F138" i="1"/>
  <c r="AY137" i="1"/>
  <c r="AT137" i="1"/>
  <c r="AO137" i="1"/>
  <c r="AJ137" i="1"/>
  <c r="Z137" i="1"/>
  <c r="U137" i="1"/>
  <c r="K137" i="1"/>
  <c r="F137" i="1"/>
  <c r="AY136" i="1"/>
  <c r="AT136" i="1"/>
  <c r="AO136" i="1"/>
  <c r="AJ136" i="1"/>
  <c r="Z136" i="1"/>
  <c r="U136" i="1"/>
  <c r="K136" i="1"/>
  <c r="F136" i="1"/>
  <c r="AY135" i="1"/>
  <c r="AT135" i="1"/>
  <c r="AO135" i="1"/>
  <c r="AJ135" i="1"/>
  <c r="Z135" i="1"/>
  <c r="U135" i="1"/>
  <c r="K135" i="1"/>
  <c r="F135" i="1"/>
  <c r="AY134" i="1"/>
  <c r="AT134" i="1"/>
  <c r="AO134" i="1"/>
  <c r="AJ134" i="1"/>
  <c r="Z134" i="1"/>
  <c r="U134" i="1"/>
  <c r="K134" i="1"/>
  <c r="F134" i="1"/>
  <c r="AY204" i="1"/>
  <c r="AT204" i="1"/>
  <c r="AO204" i="1"/>
  <c r="AJ204" i="1"/>
  <c r="Z204" i="1"/>
  <c r="U204" i="1"/>
  <c r="K204" i="1"/>
  <c r="F204" i="1"/>
  <c r="AY203" i="1"/>
  <c r="AT203" i="1"/>
  <c r="AO203" i="1"/>
  <c r="AJ203" i="1"/>
  <c r="Z203" i="1"/>
  <c r="U203" i="1"/>
  <c r="K203" i="1"/>
  <c r="F203" i="1"/>
  <c r="AY202" i="1"/>
  <c r="AT202" i="1"/>
  <c r="AO202" i="1"/>
  <c r="AJ202" i="1"/>
  <c r="Z202" i="1"/>
  <c r="U202" i="1"/>
  <c r="K202" i="1"/>
  <c r="F202" i="1"/>
  <c r="AY201" i="1"/>
  <c r="AT201" i="1"/>
  <c r="AO201" i="1"/>
  <c r="AJ201" i="1"/>
  <c r="Z201" i="1"/>
  <c r="U201" i="1"/>
  <c r="K201" i="1"/>
  <c r="F201" i="1"/>
  <c r="AY200" i="1"/>
  <c r="AT200" i="1"/>
  <c r="AO200" i="1"/>
  <c r="AJ200" i="1"/>
  <c r="Z200" i="1"/>
  <c r="U200" i="1"/>
  <c r="K200" i="1"/>
  <c r="F200" i="1"/>
  <c r="AY199" i="1"/>
  <c r="AT199" i="1"/>
  <c r="AO199" i="1"/>
  <c r="AJ199" i="1"/>
  <c r="Z199" i="1"/>
  <c r="U199" i="1"/>
  <c r="K199" i="1"/>
  <c r="F199" i="1"/>
  <c r="AY198" i="1"/>
  <c r="AT198" i="1"/>
  <c r="AO198" i="1"/>
  <c r="AJ198" i="1"/>
  <c r="Z198" i="1"/>
  <c r="U198" i="1"/>
  <c r="K198" i="1"/>
  <c r="F198" i="1"/>
  <c r="AY197" i="1"/>
  <c r="AT197" i="1"/>
  <c r="AO197" i="1"/>
  <c r="AJ197" i="1"/>
  <c r="Z197" i="1"/>
  <c r="U197" i="1"/>
  <c r="K197" i="1"/>
  <c r="F197" i="1"/>
  <c r="AY196" i="1"/>
  <c r="AT196" i="1"/>
  <c r="AO196" i="1"/>
  <c r="AJ196" i="1"/>
  <c r="Z196" i="1"/>
  <c r="U196" i="1"/>
  <c r="K196" i="1"/>
  <c r="F196" i="1"/>
  <c r="AY195" i="1"/>
  <c r="AT195" i="1"/>
  <c r="AO195" i="1"/>
  <c r="AJ195" i="1"/>
  <c r="Z195" i="1"/>
  <c r="U195" i="1"/>
  <c r="K195" i="1"/>
  <c r="F195" i="1"/>
  <c r="AY194" i="1"/>
  <c r="AT194" i="1"/>
  <c r="AO194" i="1"/>
  <c r="AJ194" i="1"/>
  <c r="Z194" i="1"/>
  <c r="U194" i="1"/>
  <c r="K194" i="1"/>
  <c r="F194" i="1"/>
  <c r="AY193" i="1"/>
  <c r="AT193" i="1"/>
  <c r="AO193" i="1"/>
  <c r="AJ193" i="1"/>
  <c r="Z193" i="1"/>
  <c r="U193" i="1"/>
  <c r="K193" i="1"/>
  <c r="F193" i="1"/>
  <c r="AY192" i="1"/>
  <c r="AT192" i="1"/>
  <c r="AO192" i="1"/>
  <c r="AJ192" i="1"/>
  <c r="Z192" i="1"/>
  <c r="U192" i="1"/>
  <c r="K192" i="1"/>
  <c r="F192" i="1"/>
  <c r="AY191" i="1"/>
  <c r="AT191" i="1"/>
  <c r="AO191" i="1"/>
  <c r="AJ191" i="1"/>
  <c r="Z191" i="1"/>
  <c r="U191" i="1"/>
  <c r="K191" i="1"/>
  <c r="F191" i="1"/>
  <c r="AY190" i="1"/>
  <c r="AT190" i="1"/>
  <c r="AO190" i="1"/>
  <c r="AJ190" i="1"/>
  <c r="Z190" i="1"/>
  <c r="U190" i="1"/>
  <c r="K190" i="1"/>
  <c r="F190" i="1"/>
  <c r="AY189" i="1"/>
  <c r="AT189" i="1"/>
  <c r="AO189" i="1"/>
  <c r="AJ189" i="1"/>
  <c r="Z189" i="1"/>
  <c r="U189" i="1"/>
  <c r="K189" i="1"/>
  <c r="F189" i="1"/>
  <c r="AY188" i="1"/>
  <c r="AT188" i="1"/>
  <c r="AO188" i="1"/>
  <c r="AJ188" i="1"/>
  <c r="Z188" i="1"/>
  <c r="U188" i="1"/>
  <c r="K188" i="1"/>
  <c r="F188" i="1"/>
  <c r="AY187" i="1"/>
  <c r="AT187" i="1"/>
  <c r="AO187" i="1"/>
  <c r="AJ187" i="1"/>
  <c r="Z187" i="1"/>
  <c r="U187" i="1"/>
  <c r="K187" i="1"/>
  <c r="F187" i="1"/>
  <c r="AY186" i="1"/>
  <c r="AT186" i="1"/>
  <c r="AO186" i="1"/>
  <c r="AJ186" i="1"/>
  <c r="Z186" i="1"/>
  <c r="U186" i="1"/>
  <c r="K186" i="1"/>
  <c r="F186" i="1"/>
  <c r="AY185" i="1"/>
  <c r="AT185" i="1"/>
  <c r="AO185" i="1"/>
  <c r="AJ185" i="1"/>
  <c r="Z185" i="1"/>
  <c r="U185" i="1"/>
  <c r="K185" i="1"/>
  <c r="F185" i="1"/>
  <c r="AY184" i="1"/>
  <c r="AT184" i="1"/>
  <c r="AO184" i="1"/>
  <c r="AJ184" i="1"/>
  <c r="Z184" i="1"/>
  <c r="U184" i="1"/>
  <c r="K184" i="1"/>
  <c r="F184" i="1"/>
  <c r="AY183" i="1"/>
  <c r="AT183" i="1"/>
  <c r="AO183" i="1"/>
  <c r="AJ183" i="1"/>
  <c r="Z183" i="1"/>
  <c r="U183" i="1"/>
  <c r="K183" i="1"/>
  <c r="F183" i="1"/>
  <c r="AY182" i="1"/>
  <c r="AT182" i="1"/>
  <c r="AO182" i="1"/>
  <c r="AJ182" i="1"/>
  <c r="Z182" i="1"/>
  <c r="U182" i="1"/>
  <c r="K182" i="1"/>
  <c r="F182" i="1"/>
  <c r="AY181" i="1"/>
  <c r="AT181" i="1"/>
  <c r="AO181" i="1"/>
  <c r="AJ181" i="1"/>
  <c r="Z181" i="1"/>
  <c r="U181" i="1"/>
  <c r="K181" i="1"/>
  <c r="F181" i="1"/>
  <c r="AY180" i="1"/>
  <c r="AT180" i="1"/>
  <c r="AO180" i="1"/>
  <c r="AJ180" i="1"/>
  <c r="Z180" i="1"/>
  <c r="U180" i="1"/>
  <c r="K180" i="1"/>
  <c r="F180" i="1"/>
  <c r="AY179" i="1"/>
  <c r="AT179" i="1"/>
  <c r="AO179" i="1"/>
  <c r="AJ179" i="1"/>
  <c r="Z179" i="1"/>
  <c r="U179" i="1"/>
  <c r="K179" i="1"/>
  <c r="F179" i="1"/>
  <c r="AY178" i="1"/>
  <c r="AT178" i="1"/>
  <c r="AO178" i="1"/>
  <c r="AJ178" i="1"/>
  <c r="Z178" i="1"/>
  <c r="U178" i="1"/>
  <c r="K178" i="1"/>
  <c r="F178" i="1"/>
  <c r="AY177" i="1"/>
  <c r="AT177" i="1"/>
  <c r="AO177" i="1"/>
  <c r="AJ177" i="1"/>
  <c r="Z177" i="1"/>
  <c r="U177" i="1"/>
  <c r="K177" i="1"/>
  <c r="F177" i="1"/>
  <c r="AY176" i="1"/>
  <c r="AT176" i="1"/>
  <c r="AO176" i="1"/>
  <c r="AJ176" i="1"/>
  <c r="Z176" i="1"/>
  <c r="U176" i="1"/>
  <c r="K176" i="1"/>
  <c r="F176" i="1"/>
  <c r="AY175" i="1"/>
  <c r="AT175" i="1"/>
  <c r="AO175" i="1"/>
  <c r="AJ175" i="1"/>
  <c r="Z175" i="1"/>
  <c r="U175" i="1"/>
  <c r="K175" i="1"/>
  <c r="F175" i="1"/>
  <c r="AY174" i="1"/>
  <c r="AT174" i="1"/>
  <c r="AO174" i="1"/>
  <c r="AJ174" i="1"/>
  <c r="Z174" i="1"/>
  <c r="U174" i="1"/>
  <c r="K174" i="1"/>
  <c r="F174" i="1"/>
  <c r="AY173" i="1"/>
  <c r="AT173" i="1"/>
  <c r="AO173" i="1"/>
  <c r="AJ173" i="1"/>
  <c r="Z173" i="1"/>
  <c r="U173" i="1"/>
  <c r="K173" i="1"/>
  <c r="F173" i="1"/>
  <c r="AY172" i="1"/>
  <c r="AT172" i="1"/>
  <c r="AO172" i="1"/>
  <c r="AJ172" i="1"/>
  <c r="Z172" i="1"/>
  <c r="U172" i="1"/>
  <c r="K172" i="1"/>
  <c r="F172" i="1"/>
  <c r="AY171" i="1"/>
  <c r="AT171" i="1"/>
  <c r="AO171" i="1"/>
  <c r="AJ171" i="1"/>
  <c r="Z171" i="1"/>
  <c r="U171" i="1"/>
  <c r="K171" i="1"/>
  <c r="F171" i="1"/>
  <c r="AY241" i="1"/>
  <c r="AT241" i="1"/>
  <c r="AO241" i="1"/>
  <c r="AJ241" i="1"/>
  <c r="Z241" i="1"/>
  <c r="U241" i="1"/>
  <c r="K241" i="1"/>
  <c r="F241" i="1"/>
  <c r="AY240" i="1"/>
  <c r="AT240" i="1"/>
  <c r="AO240" i="1"/>
  <c r="AJ240" i="1"/>
  <c r="Z240" i="1"/>
  <c r="U240" i="1"/>
  <c r="K240" i="1"/>
  <c r="F240" i="1"/>
  <c r="AY239" i="1"/>
  <c r="AT239" i="1"/>
  <c r="AO239" i="1"/>
  <c r="AJ239" i="1"/>
  <c r="Z239" i="1"/>
  <c r="U239" i="1"/>
  <c r="K239" i="1"/>
  <c r="F239" i="1"/>
  <c r="AY238" i="1"/>
  <c r="AT238" i="1"/>
  <c r="AO238" i="1"/>
  <c r="AJ238" i="1"/>
  <c r="Z238" i="1"/>
  <c r="U238" i="1"/>
  <c r="K238" i="1"/>
  <c r="F238" i="1"/>
  <c r="AY237" i="1"/>
  <c r="AT237" i="1"/>
  <c r="AO237" i="1"/>
  <c r="AJ237" i="1"/>
  <c r="Z237" i="1"/>
  <c r="U237" i="1"/>
  <c r="K237" i="1"/>
  <c r="F237" i="1"/>
  <c r="AY236" i="1"/>
  <c r="AT236" i="1"/>
  <c r="AO236" i="1"/>
  <c r="AJ236" i="1"/>
  <c r="Z236" i="1"/>
  <c r="U236" i="1"/>
  <c r="K236" i="1"/>
  <c r="F236" i="1"/>
  <c r="AY235" i="1"/>
  <c r="AT235" i="1"/>
  <c r="AO235" i="1"/>
  <c r="AJ235" i="1"/>
  <c r="Z235" i="1"/>
  <c r="U235" i="1"/>
  <c r="K235" i="1"/>
  <c r="F235" i="1"/>
  <c r="AY234" i="1"/>
  <c r="AT234" i="1"/>
  <c r="AO234" i="1"/>
  <c r="AJ234" i="1"/>
  <c r="Z234" i="1"/>
  <c r="U234" i="1"/>
  <c r="K234" i="1"/>
  <c r="F234" i="1"/>
  <c r="AY233" i="1"/>
  <c r="AT233" i="1"/>
  <c r="AO233" i="1"/>
  <c r="AJ233" i="1"/>
  <c r="Z233" i="1"/>
  <c r="U233" i="1"/>
  <c r="K233" i="1"/>
  <c r="F233" i="1"/>
  <c r="AY232" i="1"/>
  <c r="AT232" i="1"/>
  <c r="AO232" i="1"/>
  <c r="AJ232" i="1"/>
  <c r="Z232" i="1"/>
  <c r="U232" i="1"/>
  <c r="K232" i="1"/>
  <c r="F232" i="1"/>
  <c r="AY231" i="1"/>
  <c r="AT231" i="1"/>
  <c r="AO231" i="1"/>
  <c r="AJ231" i="1"/>
  <c r="Z231" i="1"/>
  <c r="U231" i="1"/>
  <c r="K231" i="1"/>
  <c r="F231" i="1"/>
  <c r="AY230" i="1"/>
  <c r="AT230" i="1"/>
  <c r="AO230" i="1"/>
  <c r="AJ230" i="1"/>
  <c r="Z230" i="1"/>
  <c r="U230" i="1"/>
  <c r="K230" i="1"/>
  <c r="F230" i="1"/>
  <c r="AY229" i="1"/>
  <c r="AT229" i="1"/>
  <c r="AO229" i="1"/>
  <c r="AJ229" i="1"/>
  <c r="Z229" i="1"/>
  <c r="U229" i="1"/>
  <c r="K229" i="1"/>
  <c r="F229" i="1"/>
  <c r="AY228" i="1"/>
  <c r="AT228" i="1"/>
  <c r="AO228" i="1"/>
  <c r="AJ228" i="1"/>
  <c r="Z228" i="1"/>
  <c r="U228" i="1"/>
  <c r="K228" i="1"/>
  <c r="F228" i="1"/>
  <c r="AY227" i="1"/>
  <c r="AT227" i="1"/>
  <c r="AO227" i="1"/>
  <c r="AJ227" i="1"/>
  <c r="Z227" i="1"/>
  <c r="U227" i="1"/>
  <c r="K227" i="1"/>
  <c r="F227" i="1"/>
  <c r="AY226" i="1"/>
  <c r="AT226" i="1"/>
  <c r="AO226" i="1"/>
  <c r="AJ226" i="1"/>
  <c r="Z226" i="1"/>
  <c r="U226" i="1"/>
  <c r="K226" i="1"/>
  <c r="F226" i="1"/>
  <c r="AY225" i="1"/>
  <c r="AT225" i="1"/>
  <c r="AO225" i="1"/>
  <c r="AJ225" i="1"/>
  <c r="Z225" i="1"/>
  <c r="U225" i="1"/>
  <c r="K225" i="1"/>
  <c r="F225" i="1"/>
  <c r="AY224" i="1"/>
  <c r="AT224" i="1"/>
  <c r="AO224" i="1"/>
  <c r="AJ224" i="1"/>
  <c r="Z224" i="1"/>
  <c r="U224" i="1"/>
  <c r="K224" i="1"/>
  <c r="F224" i="1"/>
  <c r="AY223" i="1"/>
  <c r="AT223" i="1"/>
  <c r="AO223" i="1"/>
  <c r="AJ223" i="1"/>
  <c r="Z223" i="1"/>
  <c r="U223" i="1"/>
  <c r="K223" i="1"/>
  <c r="F223" i="1"/>
  <c r="AY222" i="1"/>
  <c r="AT222" i="1"/>
  <c r="AO222" i="1"/>
  <c r="AJ222" i="1"/>
  <c r="Z222" i="1"/>
  <c r="U222" i="1"/>
  <c r="K222" i="1"/>
  <c r="F222" i="1"/>
  <c r="AY221" i="1"/>
  <c r="AT221" i="1"/>
  <c r="AO221" i="1"/>
  <c r="AJ221" i="1"/>
  <c r="Z221" i="1"/>
  <c r="U221" i="1"/>
  <c r="K221" i="1"/>
  <c r="F221" i="1"/>
  <c r="AY220" i="1"/>
  <c r="AT220" i="1"/>
  <c r="AO220" i="1"/>
  <c r="AJ220" i="1"/>
  <c r="Z220" i="1"/>
  <c r="U220" i="1"/>
  <c r="K220" i="1"/>
  <c r="F220" i="1"/>
  <c r="AY219" i="1"/>
  <c r="AT219" i="1"/>
  <c r="AO219" i="1"/>
  <c r="AJ219" i="1"/>
  <c r="Z219" i="1"/>
  <c r="U219" i="1"/>
  <c r="K219" i="1"/>
  <c r="F219" i="1"/>
  <c r="AY218" i="1"/>
  <c r="AT218" i="1"/>
  <c r="AO218" i="1"/>
  <c r="AJ218" i="1"/>
  <c r="Z218" i="1"/>
  <c r="U218" i="1"/>
  <c r="K218" i="1"/>
  <c r="F218" i="1"/>
  <c r="AY217" i="1"/>
  <c r="AT217" i="1"/>
  <c r="AO217" i="1"/>
  <c r="AJ217" i="1"/>
  <c r="Z217" i="1"/>
  <c r="U217" i="1"/>
  <c r="K217" i="1"/>
  <c r="F217" i="1"/>
  <c r="AY216" i="1"/>
  <c r="AT216" i="1"/>
  <c r="AO216" i="1"/>
  <c r="AJ216" i="1"/>
  <c r="Z216" i="1"/>
  <c r="U216" i="1"/>
  <c r="K216" i="1"/>
  <c r="F216" i="1"/>
  <c r="AY215" i="1"/>
  <c r="AT215" i="1"/>
  <c r="AO215" i="1"/>
  <c r="AJ215" i="1"/>
  <c r="Z215" i="1"/>
  <c r="U215" i="1"/>
  <c r="K215" i="1"/>
  <c r="F215" i="1"/>
  <c r="AY214" i="1"/>
  <c r="AT214" i="1"/>
  <c r="AO214" i="1"/>
  <c r="AJ214" i="1"/>
  <c r="Z214" i="1"/>
  <c r="U214" i="1"/>
  <c r="K214" i="1"/>
  <c r="F214" i="1"/>
  <c r="AY213" i="1"/>
  <c r="AT213" i="1"/>
  <c r="AO213" i="1"/>
  <c r="AJ213" i="1"/>
  <c r="Z213" i="1"/>
  <c r="U213" i="1"/>
  <c r="K213" i="1"/>
  <c r="F213" i="1"/>
  <c r="AY212" i="1"/>
  <c r="AT212" i="1"/>
  <c r="AO212" i="1"/>
  <c r="AJ212" i="1"/>
  <c r="Z212" i="1"/>
  <c r="U212" i="1"/>
  <c r="K212" i="1"/>
  <c r="F212" i="1"/>
  <c r="AY211" i="1"/>
  <c r="AT211" i="1"/>
  <c r="AO211" i="1"/>
  <c r="AJ211" i="1"/>
  <c r="Z211" i="1"/>
  <c r="U211" i="1"/>
  <c r="K211" i="1"/>
  <c r="F211" i="1"/>
  <c r="AY210" i="1"/>
  <c r="AT210" i="1"/>
  <c r="AO210" i="1"/>
  <c r="AJ210" i="1"/>
  <c r="Z210" i="1"/>
  <c r="U210" i="1"/>
  <c r="K210" i="1"/>
  <c r="F210" i="1"/>
  <c r="AY257" i="1"/>
  <c r="AT257" i="1"/>
  <c r="AO257" i="1"/>
  <c r="AJ257" i="1"/>
  <c r="Z257" i="1"/>
  <c r="U257" i="1"/>
  <c r="K257" i="1"/>
  <c r="F257" i="1"/>
  <c r="AY256" i="1"/>
  <c r="AT256" i="1"/>
  <c r="AO256" i="1"/>
  <c r="AJ256" i="1"/>
  <c r="Z256" i="1"/>
  <c r="U256" i="1"/>
  <c r="K256" i="1"/>
  <c r="F256" i="1"/>
  <c r="AY255" i="1"/>
  <c r="AT255" i="1"/>
  <c r="AO255" i="1"/>
  <c r="AJ255" i="1"/>
  <c r="Z255" i="1"/>
  <c r="U255" i="1"/>
  <c r="K255" i="1"/>
  <c r="F255" i="1"/>
  <c r="AY254" i="1"/>
  <c r="AT254" i="1"/>
  <c r="AO254" i="1"/>
  <c r="AJ254" i="1"/>
  <c r="Z254" i="1"/>
  <c r="U254" i="1"/>
  <c r="K254" i="1"/>
  <c r="F254" i="1"/>
  <c r="AY253" i="1"/>
  <c r="AT253" i="1"/>
  <c r="AO253" i="1"/>
  <c r="AJ253" i="1"/>
  <c r="Z253" i="1"/>
  <c r="U253" i="1"/>
  <c r="K253" i="1"/>
  <c r="F253" i="1"/>
  <c r="AY252" i="1"/>
  <c r="AT252" i="1"/>
  <c r="AO252" i="1"/>
  <c r="AJ252" i="1"/>
  <c r="Z252" i="1"/>
  <c r="U252" i="1"/>
  <c r="K252" i="1"/>
  <c r="F252" i="1"/>
  <c r="AY251" i="1"/>
  <c r="AT251" i="1"/>
  <c r="AO251" i="1"/>
  <c r="AJ251" i="1"/>
  <c r="Z251" i="1"/>
  <c r="U251" i="1"/>
  <c r="K251" i="1"/>
  <c r="F251" i="1"/>
  <c r="AY250" i="1"/>
  <c r="AT250" i="1"/>
  <c r="AO250" i="1"/>
  <c r="AJ250" i="1"/>
  <c r="Z250" i="1"/>
  <c r="U250" i="1"/>
  <c r="K250" i="1"/>
  <c r="F250" i="1"/>
  <c r="AY249" i="1"/>
  <c r="AT249" i="1"/>
  <c r="AO249" i="1"/>
  <c r="AJ249" i="1"/>
  <c r="Z249" i="1"/>
  <c r="U249" i="1"/>
  <c r="K249" i="1"/>
  <c r="F249" i="1"/>
  <c r="AY248" i="1"/>
  <c r="AT248" i="1"/>
  <c r="AO248" i="1"/>
  <c r="AJ248" i="1"/>
  <c r="Z248" i="1"/>
  <c r="U248" i="1"/>
  <c r="K248" i="1"/>
  <c r="F248" i="1"/>
  <c r="AY247" i="1"/>
  <c r="AT247" i="1"/>
  <c r="AO247" i="1"/>
  <c r="AJ247" i="1"/>
  <c r="Z247" i="1"/>
  <c r="U247" i="1"/>
  <c r="K247" i="1"/>
  <c r="F247" i="1"/>
  <c r="AY321" i="1"/>
  <c r="AT321" i="1"/>
  <c r="AO321" i="1"/>
  <c r="AJ321" i="1"/>
  <c r="Z321" i="1"/>
  <c r="U321" i="1"/>
  <c r="K321" i="1"/>
  <c r="F321" i="1"/>
  <c r="AY320" i="1"/>
  <c r="AT320" i="1"/>
  <c r="AO320" i="1"/>
  <c r="AJ320" i="1"/>
  <c r="Z320" i="1"/>
  <c r="U320" i="1"/>
  <c r="K320" i="1"/>
  <c r="F320" i="1"/>
  <c r="AY319" i="1"/>
  <c r="AT319" i="1"/>
  <c r="AO319" i="1"/>
  <c r="AJ319" i="1"/>
  <c r="Z319" i="1"/>
  <c r="U319" i="1"/>
  <c r="K319" i="1"/>
  <c r="F319" i="1"/>
  <c r="AY318" i="1"/>
  <c r="AT318" i="1"/>
  <c r="AO318" i="1"/>
  <c r="AJ318" i="1"/>
  <c r="Z318" i="1"/>
  <c r="U318" i="1"/>
  <c r="K318" i="1"/>
  <c r="F318" i="1"/>
  <c r="AY317" i="1"/>
  <c r="AT317" i="1"/>
  <c r="AO317" i="1"/>
  <c r="AJ317" i="1"/>
  <c r="Z317" i="1"/>
  <c r="U317" i="1"/>
  <c r="K317" i="1"/>
  <c r="F317" i="1"/>
  <c r="AY316" i="1"/>
  <c r="AT316" i="1"/>
  <c r="AO316" i="1"/>
  <c r="AJ316" i="1"/>
  <c r="Z316" i="1"/>
  <c r="U316" i="1"/>
  <c r="K316" i="1"/>
  <c r="F316" i="1"/>
  <c r="AY315" i="1"/>
  <c r="AT315" i="1"/>
  <c r="AO315" i="1"/>
  <c r="AJ315" i="1"/>
  <c r="Z315" i="1"/>
  <c r="U315" i="1"/>
  <c r="K315" i="1"/>
  <c r="F315" i="1"/>
  <c r="AY314" i="1"/>
  <c r="AT314" i="1"/>
  <c r="AO314" i="1"/>
  <c r="AJ314" i="1"/>
  <c r="Z314" i="1"/>
  <c r="U314" i="1"/>
  <c r="K314" i="1"/>
  <c r="F314" i="1"/>
  <c r="AY313" i="1"/>
  <c r="AT313" i="1"/>
  <c r="AO313" i="1"/>
  <c r="AJ313" i="1"/>
  <c r="Z313" i="1"/>
  <c r="U313" i="1"/>
  <c r="K313" i="1"/>
  <c r="F313" i="1"/>
  <c r="AY312" i="1"/>
  <c r="AT312" i="1"/>
  <c r="AO312" i="1"/>
  <c r="AJ312" i="1"/>
  <c r="Z312" i="1"/>
  <c r="U312" i="1"/>
  <c r="K312" i="1"/>
  <c r="F312" i="1"/>
  <c r="AY311" i="1"/>
  <c r="AT311" i="1"/>
  <c r="AO311" i="1"/>
  <c r="AJ311" i="1"/>
  <c r="Z311" i="1"/>
  <c r="U311" i="1"/>
  <c r="K311" i="1"/>
  <c r="F311" i="1"/>
  <c r="AY310" i="1"/>
  <c r="AT310" i="1"/>
  <c r="AO310" i="1"/>
  <c r="AJ310" i="1"/>
  <c r="Z310" i="1"/>
  <c r="U310" i="1"/>
  <c r="K310" i="1"/>
  <c r="F310" i="1"/>
  <c r="AY309" i="1"/>
  <c r="AT309" i="1"/>
  <c r="AO309" i="1"/>
  <c r="AJ309" i="1"/>
  <c r="Z309" i="1"/>
  <c r="U309" i="1"/>
  <c r="K309" i="1"/>
  <c r="F309" i="1"/>
  <c r="AY308" i="1"/>
  <c r="AT308" i="1"/>
  <c r="AO308" i="1"/>
  <c r="AJ308" i="1"/>
  <c r="Z308" i="1"/>
  <c r="U308" i="1"/>
  <c r="K308" i="1"/>
  <c r="F308" i="1"/>
  <c r="AY307" i="1"/>
  <c r="AT307" i="1"/>
  <c r="AO307" i="1"/>
  <c r="AJ307" i="1"/>
  <c r="Z307" i="1"/>
  <c r="U307" i="1"/>
  <c r="K307" i="1"/>
  <c r="F307" i="1"/>
  <c r="AY306" i="1"/>
  <c r="AT306" i="1"/>
  <c r="AO306" i="1"/>
  <c r="AJ306" i="1"/>
  <c r="Z306" i="1"/>
  <c r="U306" i="1"/>
  <c r="K306" i="1"/>
  <c r="F306" i="1"/>
  <c r="AY305" i="1"/>
  <c r="AT305" i="1"/>
  <c r="AO305" i="1"/>
  <c r="AJ305" i="1"/>
  <c r="Z305" i="1"/>
  <c r="U305" i="1"/>
  <c r="K305" i="1"/>
  <c r="F305" i="1"/>
  <c r="AY304" i="1"/>
  <c r="AT304" i="1"/>
  <c r="AO304" i="1"/>
  <c r="AJ304" i="1"/>
  <c r="Z304" i="1"/>
  <c r="U304" i="1"/>
  <c r="K304" i="1"/>
  <c r="F304" i="1"/>
  <c r="AY303" i="1"/>
  <c r="AT303" i="1"/>
  <c r="AO303" i="1"/>
  <c r="AJ303" i="1"/>
  <c r="Z303" i="1"/>
  <c r="U303" i="1"/>
  <c r="K303" i="1"/>
  <c r="F303" i="1"/>
  <c r="AY302" i="1"/>
  <c r="AT302" i="1"/>
  <c r="AO302" i="1"/>
  <c r="AJ302" i="1"/>
  <c r="Z302" i="1"/>
  <c r="U302" i="1"/>
  <c r="K302" i="1"/>
  <c r="F302" i="1"/>
  <c r="AY301" i="1"/>
  <c r="AT301" i="1"/>
  <c r="AO301" i="1"/>
  <c r="AJ301" i="1"/>
  <c r="Z301" i="1"/>
  <c r="U301" i="1"/>
  <c r="K301" i="1"/>
  <c r="F301" i="1"/>
  <c r="AY300" i="1"/>
  <c r="AT300" i="1"/>
  <c r="AO300" i="1"/>
  <c r="AJ300" i="1"/>
  <c r="Z300" i="1"/>
  <c r="U300" i="1"/>
  <c r="K300" i="1"/>
  <c r="F300" i="1"/>
  <c r="AY299" i="1"/>
  <c r="AT299" i="1"/>
  <c r="AO299" i="1"/>
  <c r="AJ299" i="1"/>
  <c r="Z299" i="1"/>
  <c r="U299" i="1"/>
  <c r="K299" i="1"/>
  <c r="F299" i="1"/>
  <c r="AY298" i="1"/>
  <c r="AT298" i="1"/>
  <c r="AO298" i="1"/>
  <c r="AJ298" i="1"/>
  <c r="Z298" i="1"/>
  <c r="U298" i="1"/>
  <c r="K298" i="1"/>
  <c r="F298" i="1"/>
  <c r="AY297" i="1"/>
  <c r="AT297" i="1"/>
  <c r="AO297" i="1"/>
  <c r="AJ297" i="1"/>
  <c r="Z297" i="1"/>
  <c r="U297" i="1"/>
  <c r="K297" i="1"/>
  <c r="F297" i="1"/>
  <c r="AY296" i="1"/>
  <c r="AT296" i="1"/>
  <c r="AO296" i="1"/>
  <c r="AJ296" i="1"/>
  <c r="Z296" i="1"/>
  <c r="U296" i="1"/>
  <c r="K296" i="1"/>
  <c r="F296" i="1"/>
  <c r="AY295" i="1"/>
  <c r="AT295" i="1"/>
  <c r="AO295" i="1"/>
  <c r="AJ295" i="1"/>
  <c r="Z295" i="1"/>
  <c r="U295" i="1"/>
  <c r="K295" i="1"/>
  <c r="F295" i="1"/>
  <c r="AY294" i="1"/>
  <c r="AT294" i="1"/>
  <c r="AO294" i="1"/>
  <c r="AJ294" i="1"/>
  <c r="Z294" i="1"/>
  <c r="U294" i="1"/>
  <c r="K294" i="1"/>
  <c r="F294" i="1"/>
  <c r="AY293" i="1"/>
  <c r="AT293" i="1"/>
  <c r="AO293" i="1"/>
  <c r="AJ293" i="1"/>
  <c r="Z293" i="1"/>
  <c r="U293" i="1"/>
  <c r="K293" i="1"/>
  <c r="F293" i="1"/>
  <c r="AY292" i="1"/>
  <c r="AT292" i="1"/>
  <c r="AO292" i="1"/>
  <c r="AJ292" i="1"/>
  <c r="Z292" i="1"/>
  <c r="U292" i="1"/>
  <c r="K292" i="1"/>
  <c r="F292" i="1"/>
  <c r="AY291" i="1"/>
  <c r="AT291" i="1"/>
  <c r="AO291" i="1"/>
  <c r="AJ291" i="1"/>
  <c r="Z291" i="1"/>
  <c r="U291" i="1"/>
  <c r="K291" i="1"/>
  <c r="F291" i="1"/>
  <c r="AY290" i="1"/>
  <c r="AT290" i="1"/>
  <c r="AO290" i="1"/>
  <c r="AJ290" i="1"/>
  <c r="Z290" i="1"/>
  <c r="U290" i="1"/>
  <c r="K290" i="1"/>
  <c r="F290" i="1"/>
  <c r="AY289" i="1"/>
  <c r="AT289" i="1"/>
  <c r="AO289" i="1"/>
  <c r="AJ289" i="1"/>
  <c r="Z289" i="1"/>
  <c r="U289" i="1"/>
  <c r="K289" i="1"/>
  <c r="F289" i="1"/>
  <c r="AY288" i="1"/>
  <c r="AT288" i="1"/>
  <c r="AO288" i="1"/>
  <c r="AJ288" i="1"/>
  <c r="Z288" i="1"/>
  <c r="U288" i="1"/>
  <c r="K288" i="1"/>
  <c r="F288" i="1"/>
  <c r="AY287" i="1"/>
  <c r="AT287" i="1"/>
  <c r="AO287" i="1"/>
  <c r="AJ287" i="1"/>
  <c r="Z287" i="1"/>
  <c r="U287" i="1"/>
  <c r="K287" i="1"/>
  <c r="F287" i="1"/>
  <c r="AY286" i="1"/>
  <c r="AT286" i="1"/>
  <c r="AO286" i="1"/>
  <c r="AJ286" i="1"/>
  <c r="Z286" i="1"/>
  <c r="U286" i="1"/>
  <c r="K286" i="1"/>
  <c r="F286" i="1"/>
  <c r="AY285" i="1"/>
  <c r="AT285" i="1"/>
  <c r="AO285" i="1"/>
  <c r="AJ285" i="1"/>
  <c r="Z285" i="1"/>
  <c r="U285" i="1"/>
  <c r="K285" i="1"/>
  <c r="F285" i="1"/>
  <c r="AY284" i="1"/>
  <c r="AT284" i="1"/>
  <c r="AO284" i="1"/>
  <c r="AJ284" i="1"/>
  <c r="Z284" i="1"/>
  <c r="U284" i="1"/>
  <c r="K284" i="1"/>
  <c r="F284" i="1"/>
  <c r="AY283" i="1"/>
  <c r="AT283" i="1"/>
  <c r="AO283" i="1"/>
  <c r="AJ283" i="1"/>
  <c r="Z283" i="1"/>
  <c r="U283" i="1"/>
  <c r="K283" i="1"/>
  <c r="F283" i="1"/>
  <c r="AY282" i="1"/>
  <c r="AT282" i="1"/>
  <c r="AO282" i="1"/>
  <c r="AJ282" i="1"/>
  <c r="Z282" i="1"/>
  <c r="U282" i="1"/>
  <c r="K282" i="1"/>
  <c r="F282" i="1"/>
  <c r="AY281" i="1"/>
  <c r="AT281" i="1"/>
  <c r="AO281" i="1"/>
  <c r="AJ281" i="1"/>
  <c r="Z281" i="1"/>
  <c r="U281" i="1"/>
  <c r="K281" i="1"/>
  <c r="F281" i="1"/>
  <c r="AY280" i="1"/>
  <c r="AT280" i="1"/>
  <c r="AO280" i="1"/>
  <c r="AJ280" i="1"/>
  <c r="Z280" i="1"/>
  <c r="U280" i="1"/>
  <c r="K280" i="1"/>
  <c r="F280" i="1"/>
  <c r="AY279" i="1"/>
  <c r="AT279" i="1"/>
  <c r="AO279" i="1"/>
  <c r="AJ279" i="1"/>
  <c r="Z279" i="1"/>
  <c r="U279" i="1"/>
  <c r="K279" i="1"/>
  <c r="F279" i="1"/>
  <c r="AY278" i="1"/>
  <c r="AT278" i="1"/>
  <c r="AO278" i="1"/>
  <c r="AJ278" i="1"/>
  <c r="Z278" i="1"/>
  <c r="U278" i="1"/>
  <c r="K278" i="1"/>
  <c r="F278" i="1"/>
  <c r="AY277" i="1"/>
  <c r="AT277" i="1"/>
  <c r="AO277" i="1"/>
  <c r="AJ277" i="1"/>
  <c r="Z277" i="1"/>
  <c r="U277" i="1"/>
  <c r="K277" i="1"/>
  <c r="F277" i="1"/>
  <c r="AY276" i="1"/>
  <c r="AT276" i="1"/>
  <c r="AO276" i="1"/>
  <c r="AJ276" i="1"/>
  <c r="Z276" i="1"/>
  <c r="U276" i="1"/>
  <c r="K276" i="1"/>
  <c r="F276" i="1"/>
  <c r="AY275" i="1"/>
  <c r="AT275" i="1"/>
  <c r="AO275" i="1"/>
  <c r="AJ275" i="1"/>
  <c r="Z275" i="1"/>
  <c r="U275" i="1"/>
  <c r="K275" i="1"/>
  <c r="F275" i="1"/>
  <c r="AY274" i="1"/>
  <c r="AT274" i="1"/>
  <c r="AO274" i="1"/>
  <c r="AJ274" i="1"/>
  <c r="Z274" i="1"/>
  <c r="U274" i="1"/>
  <c r="K274" i="1"/>
  <c r="F274" i="1"/>
  <c r="AY273" i="1"/>
  <c r="AT273" i="1"/>
  <c r="AO273" i="1"/>
  <c r="AJ273" i="1"/>
  <c r="Z273" i="1"/>
  <c r="U273" i="1"/>
  <c r="K273" i="1"/>
  <c r="F273" i="1"/>
  <c r="AY272" i="1"/>
  <c r="AT272" i="1"/>
  <c r="AO272" i="1"/>
  <c r="AJ272" i="1"/>
  <c r="Z272" i="1"/>
  <c r="U272" i="1"/>
  <c r="K272" i="1"/>
  <c r="F272" i="1"/>
  <c r="AY271" i="1"/>
  <c r="AT271" i="1"/>
  <c r="AO271" i="1"/>
  <c r="AJ271" i="1"/>
  <c r="Z271" i="1"/>
  <c r="U271" i="1"/>
  <c r="K271" i="1"/>
  <c r="F271" i="1"/>
  <c r="AY270" i="1"/>
  <c r="AT270" i="1"/>
  <c r="AO270" i="1"/>
  <c r="AJ270" i="1"/>
  <c r="Z270" i="1"/>
  <c r="U270" i="1"/>
  <c r="K270" i="1"/>
  <c r="F270" i="1"/>
  <c r="AY269" i="1"/>
  <c r="AT269" i="1"/>
  <c r="AO269" i="1"/>
  <c r="AJ269" i="1"/>
  <c r="Z269" i="1"/>
  <c r="U269" i="1"/>
  <c r="K269" i="1"/>
  <c r="F269" i="1"/>
  <c r="AY268" i="1"/>
  <c r="AT268" i="1"/>
  <c r="AO268" i="1"/>
  <c r="AJ268" i="1"/>
  <c r="Z268" i="1"/>
  <c r="U268" i="1"/>
  <c r="K268" i="1"/>
  <c r="F268" i="1"/>
  <c r="AY340" i="1"/>
  <c r="AT340" i="1"/>
  <c r="AO340" i="1"/>
  <c r="AJ340" i="1"/>
  <c r="Z340" i="1"/>
  <c r="U340" i="1"/>
  <c r="K340" i="1"/>
  <c r="F340" i="1"/>
  <c r="AY339" i="1"/>
  <c r="AT339" i="1"/>
  <c r="AO339" i="1"/>
  <c r="AJ339" i="1"/>
  <c r="Z339" i="1"/>
  <c r="U339" i="1"/>
  <c r="K339" i="1"/>
  <c r="F339" i="1"/>
  <c r="AY338" i="1"/>
  <c r="AT338" i="1"/>
  <c r="AO338" i="1"/>
  <c r="AJ338" i="1"/>
  <c r="Z338" i="1"/>
  <c r="U338" i="1"/>
  <c r="K338" i="1"/>
  <c r="F338" i="1"/>
  <c r="AY337" i="1"/>
  <c r="AT337" i="1"/>
  <c r="AO337" i="1"/>
  <c r="AJ337" i="1"/>
  <c r="Z337" i="1"/>
  <c r="U337" i="1"/>
  <c r="K337" i="1"/>
  <c r="F337" i="1"/>
  <c r="AY336" i="1"/>
  <c r="AT336" i="1"/>
  <c r="AO336" i="1"/>
  <c r="AJ336" i="1"/>
  <c r="Z336" i="1"/>
  <c r="U336" i="1"/>
  <c r="K336" i="1"/>
  <c r="F336" i="1"/>
  <c r="AY335" i="1"/>
  <c r="AT335" i="1"/>
  <c r="AO335" i="1"/>
  <c r="AJ335" i="1"/>
  <c r="Z335" i="1"/>
  <c r="U335" i="1"/>
  <c r="K335" i="1"/>
  <c r="F335" i="1"/>
  <c r="AY334" i="1"/>
  <c r="AT334" i="1"/>
  <c r="AO334" i="1"/>
  <c r="AJ334" i="1"/>
  <c r="Z334" i="1"/>
  <c r="U334" i="1"/>
  <c r="K334" i="1"/>
  <c r="F334" i="1"/>
  <c r="AY333" i="1"/>
  <c r="AT333" i="1"/>
  <c r="AO333" i="1"/>
  <c r="AJ333" i="1"/>
  <c r="Z333" i="1"/>
  <c r="U333" i="1"/>
  <c r="K333" i="1"/>
  <c r="F333" i="1"/>
  <c r="AY332" i="1"/>
  <c r="AT332" i="1"/>
  <c r="AO332" i="1"/>
  <c r="AJ332" i="1"/>
  <c r="Z332" i="1"/>
  <c r="U332" i="1"/>
  <c r="K332" i="1"/>
  <c r="F332" i="1"/>
  <c r="AY331" i="1"/>
  <c r="AT331" i="1"/>
  <c r="AO331" i="1"/>
  <c r="AJ331" i="1"/>
  <c r="Z331" i="1"/>
  <c r="U331" i="1"/>
  <c r="K331" i="1"/>
  <c r="F331" i="1"/>
  <c r="AY330" i="1"/>
  <c r="AT330" i="1"/>
  <c r="AO330" i="1"/>
  <c r="AJ330" i="1"/>
  <c r="Z330" i="1"/>
  <c r="U330" i="1"/>
  <c r="K330" i="1"/>
  <c r="F330" i="1"/>
  <c r="AY329" i="1"/>
  <c r="AT329" i="1"/>
  <c r="AO329" i="1"/>
  <c r="AJ329" i="1"/>
  <c r="Z329" i="1"/>
  <c r="U329" i="1"/>
  <c r="K329" i="1"/>
  <c r="F329" i="1"/>
  <c r="AY328" i="1"/>
  <c r="AT328" i="1"/>
  <c r="AO328" i="1"/>
  <c r="AJ328" i="1"/>
  <c r="Z328" i="1"/>
  <c r="U328" i="1"/>
  <c r="K328" i="1"/>
  <c r="F328" i="1"/>
  <c r="AY327" i="1"/>
  <c r="AT327" i="1"/>
  <c r="AO327" i="1"/>
  <c r="AJ327" i="1"/>
  <c r="Z327" i="1"/>
  <c r="U327" i="1"/>
  <c r="K327" i="1"/>
  <c r="F327" i="1"/>
  <c r="AY449" i="1"/>
  <c r="AT449" i="1"/>
  <c r="AO449" i="1"/>
  <c r="AJ449" i="1"/>
  <c r="Z449" i="1"/>
  <c r="U449" i="1"/>
  <c r="K449" i="1"/>
  <c r="F449" i="1"/>
  <c r="AY448" i="1"/>
  <c r="AT448" i="1"/>
  <c r="AO448" i="1"/>
  <c r="AJ448" i="1"/>
  <c r="Z448" i="1"/>
  <c r="U448" i="1"/>
  <c r="K448" i="1"/>
  <c r="F448" i="1"/>
  <c r="AY447" i="1"/>
  <c r="AT447" i="1"/>
  <c r="AO447" i="1"/>
  <c r="AJ447" i="1"/>
  <c r="Z447" i="1"/>
  <c r="U447" i="1"/>
  <c r="K447" i="1"/>
  <c r="F447" i="1"/>
  <c r="AY446" i="1"/>
  <c r="AT446" i="1"/>
  <c r="AO446" i="1"/>
  <c r="AJ446" i="1"/>
  <c r="Z446" i="1"/>
  <c r="U446" i="1"/>
  <c r="K446" i="1"/>
  <c r="F446" i="1"/>
  <c r="AY445" i="1"/>
  <c r="AT445" i="1"/>
  <c r="AO445" i="1"/>
  <c r="AJ445" i="1"/>
  <c r="Z445" i="1"/>
  <c r="U445" i="1"/>
  <c r="K445" i="1"/>
  <c r="F445" i="1"/>
  <c r="AY444" i="1"/>
  <c r="AT444" i="1"/>
  <c r="AO444" i="1"/>
  <c r="AJ444" i="1"/>
  <c r="Z444" i="1"/>
  <c r="U444" i="1"/>
  <c r="K444" i="1"/>
  <c r="F444" i="1"/>
  <c r="AY443" i="1"/>
  <c r="AT443" i="1"/>
  <c r="AO443" i="1"/>
  <c r="AJ443" i="1"/>
  <c r="Z443" i="1"/>
  <c r="U443" i="1"/>
  <c r="K443" i="1"/>
  <c r="F443" i="1"/>
  <c r="AY442" i="1"/>
  <c r="AT442" i="1"/>
  <c r="AO442" i="1"/>
  <c r="AJ442" i="1"/>
  <c r="Z442" i="1"/>
  <c r="U442" i="1"/>
  <c r="K442" i="1"/>
  <c r="F442" i="1"/>
  <c r="AY441" i="1"/>
  <c r="AT441" i="1"/>
  <c r="AO441" i="1"/>
  <c r="AJ441" i="1"/>
  <c r="Z441" i="1"/>
  <c r="U441" i="1"/>
  <c r="K441" i="1"/>
  <c r="F441" i="1"/>
  <c r="AY440" i="1"/>
  <c r="AT440" i="1"/>
  <c r="AO440" i="1"/>
  <c r="AJ440" i="1"/>
  <c r="Z440" i="1"/>
  <c r="U440" i="1"/>
  <c r="K440" i="1"/>
  <c r="F440" i="1"/>
  <c r="AY439" i="1"/>
  <c r="AT439" i="1"/>
  <c r="AO439" i="1"/>
  <c r="AJ439" i="1"/>
  <c r="Z439" i="1"/>
  <c r="U439" i="1"/>
  <c r="K439" i="1"/>
  <c r="F439" i="1"/>
  <c r="AY438" i="1"/>
  <c r="AT438" i="1"/>
  <c r="AO438" i="1"/>
  <c r="AJ438" i="1"/>
  <c r="Z438" i="1"/>
  <c r="U438" i="1"/>
  <c r="K438" i="1"/>
  <c r="F438" i="1"/>
  <c r="AY437" i="1"/>
  <c r="AT437" i="1"/>
  <c r="AO437" i="1"/>
  <c r="AJ437" i="1"/>
  <c r="Z437" i="1"/>
  <c r="U437" i="1"/>
  <c r="K437" i="1"/>
  <c r="F437" i="1"/>
  <c r="AY436" i="1"/>
  <c r="AT436" i="1"/>
  <c r="AO436" i="1"/>
  <c r="AJ436" i="1"/>
  <c r="Z436" i="1"/>
  <c r="U436" i="1"/>
  <c r="K436" i="1"/>
  <c r="F436" i="1"/>
  <c r="AY435" i="1"/>
  <c r="AT435" i="1"/>
  <c r="AO435" i="1"/>
  <c r="AJ435" i="1"/>
  <c r="Z435" i="1"/>
  <c r="U435" i="1"/>
  <c r="K435" i="1"/>
  <c r="F435" i="1"/>
  <c r="AY434" i="1"/>
  <c r="AT434" i="1"/>
  <c r="AO434" i="1"/>
  <c r="AJ434" i="1"/>
  <c r="Z434" i="1"/>
  <c r="U434" i="1"/>
  <c r="K434" i="1"/>
  <c r="F434" i="1"/>
  <c r="AY433" i="1"/>
  <c r="AT433" i="1"/>
  <c r="AO433" i="1"/>
  <c r="AJ433" i="1"/>
  <c r="Z433" i="1"/>
  <c r="U433" i="1"/>
  <c r="K433" i="1"/>
  <c r="F433" i="1"/>
  <c r="AY432" i="1"/>
  <c r="AT432" i="1"/>
  <c r="AO432" i="1"/>
  <c r="AJ432" i="1"/>
  <c r="Z432" i="1"/>
  <c r="U432" i="1"/>
  <c r="K432" i="1"/>
  <c r="F432" i="1"/>
  <c r="AY431" i="1"/>
  <c r="AT431" i="1"/>
  <c r="AO431" i="1"/>
  <c r="AJ431" i="1"/>
  <c r="Z431" i="1"/>
  <c r="U431" i="1"/>
  <c r="K431" i="1"/>
  <c r="F431" i="1"/>
  <c r="AY430" i="1"/>
  <c r="AT430" i="1"/>
  <c r="AO430" i="1"/>
  <c r="AJ430" i="1"/>
  <c r="Z430" i="1"/>
  <c r="U430" i="1"/>
  <c r="K430" i="1"/>
  <c r="F430" i="1"/>
  <c r="AY429" i="1"/>
  <c r="AT429" i="1"/>
  <c r="AO429" i="1"/>
  <c r="AJ429" i="1"/>
  <c r="Z429" i="1"/>
  <c r="U429" i="1"/>
  <c r="K429" i="1"/>
  <c r="F429" i="1"/>
  <c r="AY428" i="1"/>
  <c r="AT428" i="1"/>
  <c r="AO428" i="1"/>
  <c r="AJ428" i="1"/>
  <c r="Z428" i="1"/>
  <c r="U428" i="1"/>
  <c r="K428" i="1"/>
  <c r="F428" i="1"/>
  <c r="AY427" i="1"/>
  <c r="AT427" i="1"/>
  <c r="AO427" i="1"/>
  <c r="AJ427" i="1"/>
  <c r="Z427" i="1"/>
  <c r="U427" i="1"/>
  <c r="K427" i="1"/>
  <c r="F427" i="1"/>
  <c r="AY426" i="1"/>
  <c r="AT426" i="1"/>
  <c r="AO426" i="1"/>
  <c r="AJ426" i="1"/>
  <c r="Z426" i="1"/>
  <c r="U426" i="1"/>
  <c r="K426" i="1"/>
  <c r="F426" i="1"/>
  <c r="AY425" i="1"/>
  <c r="AT425" i="1"/>
  <c r="AO425" i="1"/>
  <c r="AJ425" i="1"/>
  <c r="Z425" i="1"/>
  <c r="U425" i="1"/>
  <c r="K425" i="1"/>
  <c r="F425" i="1"/>
  <c r="AY424" i="1"/>
  <c r="AT424" i="1"/>
  <c r="AO424" i="1"/>
  <c r="AJ424" i="1"/>
  <c r="Z424" i="1"/>
  <c r="U424" i="1"/>
  <c r="K424" i="1"/>
  <c r="F424" i="1"/>
  <c r="AY423" i="1"/>
  <c r="AT423" i="1"/>
  <c r="AO423" i="1"/>
  <c r="AJ423" i="1"/>
  <c r="Z423" i="1"/>
  <c r="U423" i="1"/>
  <c r="K423" i="1"/>
  <c r="F423" i="1"/>
  <c r="AY422" i="1"/>
  <c r="AT422" i="1"/>
  <c r="AO422" i="1"/>
  <c r="AJ422" i="1"/>
  <c r="Z422" i="1"/>
  <c r="U422" i="1"/>
  <c r="K422" i="1"/>
  <c r="F422" i="1"/>
  <c r="AY421" i="1"/>
  <c r="AT421" i="1"/>
  <c r="AO421" i="1"/>
  <c r="AJ421" i="1"/>
  <c r="Z421" i="1"/>
  <c r="U421" i="1"/>
  <c r="K421" i="1"/>
  <c r="F421" i="1"/>
  <c r="AY420" i="1"/>
  <c r="AT420" i="1"/>
  <c r="AO420" i="1"/>
  <c r="AJ420" i="1"/>
  <c r="Z420" i="1"/>
  <c r="U420" i="1"/>
  <c r="K420" i="1"/>
  <c r="F420" i="1"/>
  <c r="AY419" i="1"/>
  <c r="AT419" i="1"/>
  <c r="AO419" i="1"/>
  <c r="AJ419" i="1"/>
  <c r="Z419" i="1"/>
  <c r="U419" i="1"/>
  <c r="K419" i="1"/>
  <c r="F419" i="1"/>
  <c r="AY418" i="1"/>
  <c r="AT418" i="1"/>
  <c r="AO418" i="1"/>
  <c r="AJ418" i="1"/>
  <c r="Z418" i="1"/>
  <c r="U418" i="1"/>
  <c r="K418" i="1"/>
  <c r="F418" i="1"/>
  <c r="AY417" i="1"/>
  <c r="AT417" i="1"/>
  <c r="AO417" i="1"/>
  <c r="AJ417" i="1"/>
  <c r="Z417" i="1"/>
  <c r="U417" i="1"/>
  <c r="K417" i="1"/>
  <c r="F417" i="1"/>
  <c r="AY416" i="1"/>
  <c r="AT416" i="1"/>
  <c r="AO416" i="1"/>
  <c r="AJ416" i="1"/>
  <c r="Z416" i="1"/>
  <c r="U416" i="1"/>
  <c r="K416" i="1"/>
  <c r="F416" i="1"/>
  <c r="AY415" i="1"/>
  <c r="AT415" i="1"/>
  <c r="AO415" i="1"/>
  <c r="AJ415" i="1"/>
  <c r="Z415" i="1"/>
  <c r="U415" i="1"/>
  <c r="K415" i="1"/>
  <c r="F415" i="1"/>
  <c r="AY414" i="1"/>
  <c r="AT414" i="1"/>
  <c r="AO414" i="1"/>
  <c r="AJ414" i="1"/>
  <c r="Z414" i="1"/>
  <c r="U414" i="1"/>
  <c r="K414" i="1"/>
  <c r="F414" i="1"/>
  <c r="AY413" i="1"/>
  <c r="AT413" i="1"/>
  <c r="AO413" i="1"/>
  <c r="AJ413" i="1"/>
  <c r="Z413" i="1"/>
  <c r="U413" i="1"/>
  <c r="K413" i="1"/>
  <c r="F413" i="1"/>
  <c r="AY412" i="1"/>
  <c r="AT412" i="1"/>
  <c r="AO412" i="1"/>
  <c r="AJ412" i="1"/>
  <c r="Z412" i="1"/>
  <c r="U412" i="1"/>
  <c r="K412" i="1"/>
  <c r="F412" i="1"/>
  <c r="AY411" i="1"/>
  <c r="AT411" i="1"/>
  <c r="AO411" i="1"/>
  <c r="AJ411" i="1"/>
  <c r="Z411" i="1"/>
  <c r="U411" i="1"/>
  <c r="K411" i="1"/>
  <c r="F411" i="1"/>
  <c r="AY410" i="1"/>
  <c r="AT410" i="1"/>
  <c r="AO410" i="1"/>
  <c r="AJ410" i="1"/>
  <c r="Z410" i="1"/>
  <c r="U410" i="1"/>
  <c r="K410" i="1"/>
  <c r="F410" i="1"/>
  <c r="AY409" i="1"/>
  <c r="AT409" i="1"/>
  <c r="AO409" i="1"/>
  <c r="AJ409" i="1"/>
  <c r="Z409" i="1"/>
  <c r="U409" i="1"/>
  <c r="K409" i="1"/>
  <c r="F409" i="1"/>
  <c r="AY408" i="1"/>
  <c r="AT408" i="1"/>
  <c r="AO408" i="1"/>
  <c r="AJ408" i="1"/>
  <c r="Z408" i="1"/>
  <c r="U408" i="1"/>
  <c r="K408" i="1"/>
  <c r="F408" i="1"/>
  <c r="AY407" i="1"/>
  <c r="AT407" i="1"/>
  <c r="AO407" i="1"/>
  <c r="AJ407" i="1"/>
  <c r="Z407" i="1"/>
  <c r="U407" i="1"/>
  <c r="K407" i="1"/>
  <c r="F407" i="1"/>
  <c r="AY406" i="1"/>
  <c r="AT406" i="1"/>
  <c r="AO406" i="1"/>
  <c r="AJ406" i="1"/>
  <c r="Z406" i="1"/>
  <c r="U406" i="1"/>
  <c r="K406" i="1"/>
  <c r="F406" i="1"/>
  <c r="AY405" i="1"/>
  <c r="AT405" i="1"/>
  <c r="AO405" i="1"/>
  <c r="AJ405" i="1"/>
  <c r="Z405" i="1"/>
  <c r="U405" i="1"/>
  <c r="K405" i="1"/>
  <c r="F405" i="1"/>
  <c r="AY404" i="1"/>
  <c r="AT404" i="1"/>
  <c r="AO404" i="1"/>
  <c r="AJ404" i="1"/>
  <c r="Z404" i="1"/>
  <c r="U404" i="1"/>
  <c r="K404" i="1"/>
  <c r="F404" i="1"/>
  <c r="AY403" i="1"/>
  <c r="AT403" i="1"/>
  <c r="AO403" i="1"/>
  <c r="AJ403" i="1"/>
  <c r="Z403" i="1"/>
  <c r="U403" i="1"/>
  <c r="K403" i="1"/>
  <c r="F403" i="1"/>
  <c r="AY402" i="1"/>
  <c r="AT402" i="1"/>
  <c r="AO402" i="1"/>
  <c r="AJ402" i="1"/>
  <c r="Z402" i="1"/>
  <c r="U402" i="1"/>
  <c r="K402" i="1"/>
  <c r="F402" i="1"/>
  <c r="AY401" i="1"/>
  <c r="AT401" i="1"/>
  <c r="AO401" i="1"/>
  <c r="AJ401" i="1"/>
  <c r="Z401" i="1"/>
  <c r="U401" i="1"/>
  <c r="K401" i="1"/>
  <c r="F401" i="1"/>
  <c r="AY400" i="1"/>
  <c r="AT400" i="1"/>
  <c r="AO400" i="1"/>
  <c r="AJ400" i="1"/>
  <c r="Z400" i="1"/>
  <c r="U400" i="1"/>
  <c r="K400" i="1"/>
  <c r="F400" i="1"/>
  <c r="AY399" i="1"/>
  <c r="AT399" i="1"/>
  <c r="AO399" i="1"/>
  <c r="AJ399" i="1"/>
  <c r="Z399" i="1"/>
  <c r="U399" i="1"/>
  <c r="K399" i="1"/>
  <c r="F399" i="1"/>
  <c r="AY398" i="1"/>
  <c r="AT398" i="1"/>
  <c r="AO398" i="1"/>
  <c r="AJ398" i="1"/>
  <c r="Z398" i="1"/>
  <c r="U398" i="1"/>
  <c r="K398" i="1"/>
  <c r="F398" i="1"/>
  <c r="AY397" i="1"/>
  <c r="AT397" i="1"/>
  <c r="AO397" i="1"/>
  <c r="AJ397" i="1"/>
  <c r="Z397" i="1"/>
  <c r="U397" i="1"/>
  <c r="K397" i="1"/>
  <c r="F397" i="1"/>
  <c r="AY396" i="1"/>
  <c r="AT396" i="1"/>
  <c r="AO396" i="1"/>
  <c r="AJ396" i="1"/>
  <c r="Z396" i="1"/>
  <c r="U396" i="1"/>
  <c r="K396" i="1"/>
  <c r="F396" i="1"/>
  <c r="AY395" i="1"/>
  <c r="AT395" i="1"/>
  <c r="AO395" i="1"/>
  <c r="AJ395" i="1"/>
  <c r="Z395" i="1"/>
  <c r="U395" i="1"/>
  <c r="K395" i="1"/>
  <c r="F395" i="1"/>
  <c r="AY394" i="1"/>
  <c r="AT394" i="1"/>
  <c r="AO394" i="1"/>
  <c r="AJ394" i="1"/>
  <c r="Z394" i="1"/>
  <c r="U394" i="1"/>
  <c r="K394" i="1"/>
  <c r="F394" i="1"/>
  <c r="AY393" i="1"/>
  <c r="AT393" i="1"/>
  <c r="AO393" i="1"/>
  <c r="AJ393" i="1"/>
  <c r="Z393" i="1"/>
  <c r="U393" i="1"/>
  <c r="K393" i="1"/>
  <c r="F393" i="1"/>
  <c r="AY392" i="1"/>
  <c r="AT392" i="1"/>
  <c r="AO392" i="1"/>
  <c r="AJ392" i="1"/>
  <c r="Z392" i="1"/>
  <c r="U392" i="1"/>
  <c r="K392" i="1"/>
  <c r="F392" i="1"/>
  <c r="AY391" i="1"/>
  <c r="AT391" i="1"/>
  <c r="AO391" i="1"/>
  <c r="AJ391" i="1"/>
  <c r="Z391" i="1"/>
  <c r="U391" i="1"/>
  <c r="K391" i="1"/>
  <c r="F391" i="1"/>
  <c r="AY390" i="1"/>
  <c r="AT390" i="1"/>
  <c r="AO390" i="1"/>
  <c r="AJ390" i="1"/>
  <c r="Z390" i="1"/>
  <c r="U390" i="1"/>
  <c r="K390" i="1"/>
  <c r="F390" i="1"/>
  <c r="AY389" i="1"/>
  <c r="AT389" i="1"/>
  <c r="AO389" i="1"/>
  <c r="AJ389" i="1"/>
  <c r="Z389" i="1"/>
  <c r="U389" i="1"/>
  <c r="K389" i="1"/>
  <c r="F389" i="1"/>
  <c r="AY388" i="1"/>
  <c r="AT388" i="1"/>
  <c r="AO388" i="1"/>
  <c r="AJ388" i="1"/>
  <c r="Z388" i="1"/>
  <c r="U388" i="1"/>
  <c r="K388" i="1"/>
  <c r="F388" i="1"/>
  <c r="AY387" i="1"/>
  <c r="AT387" i="1"/>
  <c r="AO387" i="1"/>
  <c r="AJ387" i="1"/>
  <c r="Z387" i="1"/>
  <c r="U387" i="1"/>
  <c r="K387" i="1"/>
  <c r="F387" i="1"/>
  <c r="AY386" i="1"/>
  <c r="AT386" i="1"/>
  <c r="AO386" i="1"/>
  <c r="AJ386" i="1"/>
  <c r="Z386" i="1"/>
  <c r="U386" i="1"/>
  <c r="K386" i="1"/>
  <c r="F386" i="1"/>
  <c r="AY385" i="1"/>
  <c r="AT385" i="1"/>
  <c r="AO385" i="1"/>
  <c r="AJ385" i="1"/>
  <c r="Z385" i="1"/>
  <c r="U385" i="1"/>
  <c r="K385" i="1"/>
  <c r="F385" i="1"/>
  <c r="AY384" i="1"/>
  <c r="AT384" i="1"/>
  <c r="AO384" i="1"/>
  <c r="AJ384" i="1"/>
  <c r="Z384" i="1"/>
  <c r="U384" i="1"/>
  <c r="K384" i="1"/>
  <c r="F384" i="1"/>
  <c r="AY383" i="1"/>
  <c r="AT383" i="1"/>
  <c r="AO383" i="1"/>
  <c r="AJ383" i="1"/>
  <c r="Z383" i="1"/>
  <c r="U383" i="1"/>
  <c r="K383" i="1"/>
  <c r="F383" i="1"/>
  <c r="AY382" i="1"/>
  <c r="AT382" i="1"/>
  <c r="AO382" i="1"/>
  <c r="AJ382" i="1"/>
  <c r="Z382" i="1"/>
  <c r="U382" i="1"/>
  <c r="K382" i="1"/>
  <c r="F382" i="1"/>
  <c r="AY381" i="1"/>
  <c r="AT381" i="1"/>
  <c r="AO381" i="1"/>
  <c r="AJ381" i="1"/>
  <c r="Z381" i="1"/>
  <c r="U381" i="1"/>
  <c r="K381" i="1"/>
  <c r="F381" i="1"/>
  <c r="AY380" i="1"/>
  <c r="AT380" i="1"/>
  <c r="AO380" i="1"/>
  <c r="AJ380" i="1"/>
  <c r="Z380" i="1"/>
  <c r="U380" i="1"/>
  <c r="K380" i="1"/>
  <c r="F380" i="1"/>
  <c r="AY379" i="1"/>
  <c r="AT379" i="1"/>
  <c r="AO379" i="1"/>
  <c r="AJ379" i="1"/>
  <c r="Z379" i="1"/>
  <c r="U379" i="1"/>
  <c r="K379" i="1"/>
  <c r="F379" i="1"/>
  <c r="AY378" i="1"/>
  <c r="AT378" i="1"/>
  <c r="AO378" i="1"/>
  <c r="AJ378" i="1"/>
  <c r="Z378" i="1"/>
  <c r="U378" i="1"/>
  <c r="K378" i="1"/>
  <c r="F378" i="1"/>
  <c r="AY377" i="1"/>
  <c r="AT377" i="1"/>
  <c r="AO377" i="1"/>
  <c r="AJ377" i="1"/>
  <c r="Z377" i="1"/>
  <c r="U377" i="1"/>
  <c r="K377" i="1"/>
  <c r="F377" i="1"/>
  <c r="AY376" i="1"/>
  <c r="AT376" i="1"/>
  <c r="AO376" i="1"/>
  <c r="AJ376" i="1"/>
  <c r="Z376" i="1"/>
  <c r="U376" i="1"/>
  <c r="K376" i="1"/>
  <c r="F376" i="1"/>
  <c r="AY375" i="1"/>
  <c r="AT375" i="1"/>
  <c r="AO375" i="1"/>
  <c r="AJ375" i="1"/>
  <c r="Z375" i="1"/>
  <c r="U375" i="1"/>
  <c r="K375" i="1"/>
  <c r="F375" i="1"/>
  <c r="AY374" i="1"/>
  <c r="AT374" i="1"/>
  <c r="AO374" i="1"/>
  <c r="AJ374" i="1"/>
  <c r="Z374" i="1"/>
  <c r="U374" i="1"/>
  <c r="K374" i="1"/>
  <c r="F374" i="1"/>
  <c r="AY373" i="1"/>
  <c r="AT373" i="1"/>
  <c r="AO373" i="1"/>
  <c r="AJ373" i="1"/>
  <c r="Z373" i="1"/>
  <c r="U373" i="1"/>
  <c r="K373" i="1"/>
  <c r="F373" i="1"/>
  <c r="AY372" i="1"/>
  <c r="AT372" i="1"/>
  <c r="AO372" i="1"/>
  <c r="AJ372" i="1"/>
  <c r="Z372" i="1"/>
  <c r="U372" i="1"/>
  <c r="K372" i="1"/>
  <c r="F372" i="1"/>
  <c r="AY371" i="1"/>
  <c r="AT371" i="1"/>
  <c r="AO371" i="1"/>
  <c r="AJ371" i="1"/>
  <c r="Z371" i="1"/>
  <c r="U371" i="1"/>
  <c r="K371" i="1"/>
  <c r="F371" i="1"/>
  <c r="AY370" i="1"/>
  <c r="AT370" i="1"/>
  <c r="AO370" i="1"/>
  <c r="AJ370" i="1"/>
  <c r="Z370" i="1"/>
  <c r="U370" i="1"/>
  <c r="K370" i="1"/>
  <c r="F370" i="1"/>
  <c r="AY369" i="1"/>
  <c r="AT369" i="1"/>
  <c r="AO369" i="1"/>
  <c r="AJ369" i="1"/>
  <c r="Z369" i="1"/>
  <c r="U369" i="1"/>
  <c r="K369" i="1"/>
  <c r="F369" i="1"/>
  <c r="AY368" i="1"/>
  <c r="AT368" i="1"/>
  <c r="AO368" i="1"/>
  <c r="AJ368" i="1"/>
  <c r="Z368" i="1"/>
  <c r="U368" i="1"/>
  <c r="K368" i="1"/>
  <c r="F368" i="1"/>
  <c r="AY367" i="1"/>
  <c r="AT367" i="1"/>
  <c r="AO367" i="1"/>
  <c r="AJ367" i="1"/>
  <c r="Z367" i="1"/>
  <c r="U367" i="1"/>
  <c r="K367" i="1"/>
  <c r="F367" i="1"/>
  <c r="AY366" i="1"/>
  <c r="AT366" i="1"/>
  <c r="AO366" i="1"/>
  <c r="AJ366" i="1"/>
  <c r="Z366" i="1"/>
  <c r="U366" i="1"/>
  <c r="K366" i="1"/>
  <c r="F366" i="1"/>
  <c r="AY365" i="1"/>
  <c r="AT365" i="1"/>
  <c r="AO365" i="1"/>
  <c r="AJ365" i="1"/>
  <c r="Z365" i="1"/>
  <c r="U365" i="1"/>
  <c r="K365" i="1"/>
  <c r="F365" i="1"/>
  <c r="AY364" i="1"/>
  <c r="AT364" i="1"/>
  <c r="AO364" i="1"/>
  <c r="AJ364" i="1"/>
  <c r="Z364" i="1"/>
  <c r="U364" i="1"/>
  <c r="K364" i="1"/>
  <c r="F364" i="1"/>
  <c r="AY363" i="1"/>
  <c r="AT363" i="1"/>
  <c r="AO363" i="1"/>
  <c r="AJ363" i="1"/>
  <c r="Z363" i="1"/>
  <c r="U363" i="1"/>
  <c r="K363" i="1"/>
  <c r="F363" i="1"/>
  <c r="AY362" i="1"/>
  <c r="AT362" i="1"/>
  <c r="AO362" i="1"/>
  <c r="AJ362" i="1"/>
  <c r="Z362" i="1"/>
  <c r="U362" i="1"/>
  <c r="K362" i="1"/>
  <c r="F362" i="1"/>
  <c r="AY361" i="1"/>
  <c r="AT361" i="1"/>
  <c r="AO361" i="1"/>
  <c r="AJ361" i="1"/>
  <c r="Z361" i="1"/>
  <c r="U361" i="1"/>
  <c r="K361" i="1"/>
  <c r="F361" i="1"/>
  <c r="AY360" i="1"/>
  <c r="AT360" i="1"/>
  <c r="AO360" i="1"/>
  <c r="AJ360" i="1"/>
  <c r="Z360" i="1"/>
  <c r="U360" i="1"/>
  <c r="K360" i="1"/>
  <c r="F360" i="1"/>
  <c r="AY359" i="1"/>
  <c r="AT359" i="1"/>
  <c r="AO359" i="1"/>
  <c r="AJ359" i="1"/>
  <c r="Z359" i="1"/>
  <c r="U359" i="1"/>
  <c r="K359" i="1"/>
  <c r="F359" i="1"/>
  <c r="AY358" i="1"/>
  <c r="AT358" i="1"/>
  <c r="AO358" i="1"/>
  <c r="AJ358" i="1"/>
  <c r="Z358" i="1"/>
  <c r="U358" i="1"/>
  <c r="K358" i="1"/>
  <c r="F358" i="1"/>
  <c r="AY357" i="1"/>
  <c r="AT357" i="1"/>
  <c r="AO357" i="1"/>
  <c r="AJ357" i="1"/>
  <c r="Z357" i="1"/>
  <c r="U357" i="1"/>
  <c r="K357" i="1"/>
  <c r="F357" i="1"/>
  <c r="AY356" i="1"/>
  <c r="AT356" i="1"/>
  <c r="AO356" i="1"/>
  <c r="AJ356" i="1"/>
  <c r="Z356" i="1"/>
  <c r="U356" i="1"/>
  <c r="K356" i="1"/>
  <c r="F356" i="1"/>
  <c r="AY355" i="1"/>
  <c r="AT355" i="1"/>
  <c r="AO355" i="1"/>
  <c r="AJ355" i="1"/>
  <c r="Z355" i="1"/>
  <c r="U355" i="1"/>
  <c r="K355" i="1"/>
  <c r="F355" i="1"/>
  <c r="AY354" i="1"/>
  <c r="AT354" i="1"/>
  <c r="AO354" i="1"/>
  <c r="AJ354" i="1"/>
  <c r="Z354" i="1"/>
  <c r="U354" i="1"/>
  <c r="K354" i="1"/>
  <c r="F354" i="1"/>
  <c r="AY353" i="1"/>
  <c r="AT353" i="1"/>
  <c r="AO353" i="1"/>
  <c r="AJ353" i="1"/>
  <c r="Z353" i="1"/>
  <c r="U353" i="1"/>
  <c r="K353" i="1"/>
  <c r="F353" i="1"/>
  <c r="AY352" i="1"/>
  <c r="AT352" i="1"/>
  <c r="AO352" i="1"/>
  <c r="AJ352" i="1"/>
  <c r="Z352" i="1"/>
  <c r="U352" i="1"/>
  <c r="K352" i="1"/>
  <c r="F352" i="1"/>
  <c r="AY351" i="1"/>
  <c r="AT351" i="1"/>
  <c r="AO351" i="1"/>
  <c r="AJ351" i="1"/>
  <c r="Z351" i="1"/>
  <c r="U351" i="1"/>
  <c r="K351" i="1"/>
  <c r="F351" i="1"/>
  <c r="AY350" i="1"/>
  <c r="AT350" i="1"/>
  <c r="AO350" i="1"/>
  <c r="AJ350" i="1"/>
  <c r="Z350" i="1"/>
  <c r="U350" i="1"/>
  <c r="K350" i="1"/>
  <c r="F350" i="1"/>
  <c r="AY349" i="1"/>
  <c r="AT349" i="1"/>
  <c r="AO349" i="1"/>
  <c r="AJ349" i="1"/>
  <c r="Z349" i="1"/>
  <c r="U349" i="1"/>
  <c r="K349" i="1"/>
  <c r="F349" i="1"/>
  <c r="AY348" i="1"/>
  <c r="AT348" i="1"/>
  <c r="AO348" i="1"/>
  <c r="AJ348" i="1"/>
  <c r="Z348" i="1"/>
  <c r="U348" i="1"/>
  <c r="K348" i="1"/>
  <c r="F348" i="1"/>
  <c r="AY347" i="1"/>
  <c r="AT347" i="1"/>
  <c r="AO347" i="1"/>
  <c r="AJ347" i="1"/>
  <c r="Z347" i="1"/>
  <c r="U347" i="1"/>
  <c r="K347" i="1"/>
  <c r="F347" i="1"/>
  <c r="AY346" i="1"/>
  <c r="AT346" i="1"/>
  <c r="AO346" i="1"/>
  <c r="AJ346" i="1"/>
  <c r="Z346" i="1"/>
  <c r="U346" i="1"/>
  <c r="K346" i="1"/>
  <c r="F346" i="1"/>
  <c r="AY526" i="1"/>
  <c r="AT526" i="1"/>
  <c r="AO526" i="1"/>
  <c r="AJ526" i="1"/>
  <c r="Z526" i="1"/>
  <c r="U526" i="1"/>
  <c r="K526" i="1"/>
  <c r="F526" i="1"/>
  <c r="AY525" i="1"/>
  <c r="AT525" i="1"/>
  <c r="AO525" i="1"/>
  <c r="AJ525" i="1"/>
  <c r="Z525" i="1"/>
  <c r="U525" i="1"/>
  <c r="K525" i="1"/>
  <c r="F525" i="1"/>
  <c r="AY524" i="1"/>
  <c r="AT524" i="1"/>
  <c r="AO524" i="1"/>
  <c r="AJ524" i="1"/>
  <c r="Z524" i="1"/>
  <c r="U524" i="1"/>
  <c r="K524" i="1"/>
  <c r="F524" i="1"/>
  <c r="AY523" i="1"/>
  <c r="AT523" i="1"/>
  <c r="AO523" i="1"/>
  <c r="AJ523" i="1"/>
  <c r="Z523" i="1"/>
  <c r="U523" i="1"/>
  <c r="K523" i="1"/>
  <c r="F523" i="1"/>
  <c r="AY522" i="1"/>
  <c r="AT522" i="1"/>
  <c r="AO522" i="1"/>
  <c r="AJ522" i="1"/>
  <c r="Z522" i="1"/>
  <c r="U522" i="1"/>
  <c r="K522" i="1"/>
  <c r="F522" i="1"/>
  <c r="AY521" i="1"/>
  <c r="AT521" i="1"/>
  <c r="AO521" i="1"/>
  <c r="AJ521" i="1"/>
  <c r="Z521" i="1"/>
  <c r="U521" i="1"/>
  <c r="K521" i="1"/>
  <c r="F521" i="1"/>
  <c r="AY520" i="1"/>
  <c r="AT520" i="1"/>
  <c r="AO520" i="1"/>
  <c r="AJ520" i="1"/>
  <c r="Z520" i="1"/>
  <c r="U520" i="1"/>
  <c r="K520" i="1"/>
  <c r="F520" i="1"/>
  <c r="AY519" i="1"/>
  <c r="AT519" i="1"/>
  <c r="AO519" i="1"/>
  <c r="AJ519" i="1"/>
  <c r="Z519" i="1"/>
  <c r="U519" i="1"/>
  <c r="K519" i="1"/>
  <c r="F519" i="1"/>
  <c r="AY518" i="1"/>
  <c r="AT518" i="1"/>
  <c r="AO518" i="1"/>
  <c r="AJ518" i="1"/>
  <c r="Z518" i="1"/>
  <c r="U518" i="1"/>
  <c r="K518" i="1"/>
  <c r="F518" i="1"/>
  <c r="AY517" i="1"/>
  <c r="AT517" i="1"/>
  <c r="AO517" i="1"/>
  <c r="AJ517" i="1"/>
  <c r="Z517" i="1"/>
  <c r="U517" i="1"/>
  <c r="K517" i="1"/>
  <c r="F517" i="1"/>
  <c r="AY516" i="1"/>
  <c r="AT516" i="1"/>
  <c r="AO516" i="1"/>
  <c r="AJ516" i="1"/>
  <c r="Z516" i="1"/>
  <c r="U516" i="1"/>
  <c r="K516" i="1"/>
  <c r="F516" i="1"/>
  <c r="AY515" i="1"/>
  <c r="AT515" i="1"/>
  <c r="AO515" i="1"/>
  <c r="AJ515" i="1"/>
  <c r="Z515" i="1"/>
  <c r="U515" i="1"/>
  <c r="K515" i="1"/>
  <c r="F515" i="1"/>
  <c r="AY514" i="1"/>
  <c r="AT514" i="1"/>
  <c r="AO514" i="1"/>
  <c r="AJ514" i="1"/>
  <c r="Z514" i="1"/>
  <c r="U514" i="1"/>
  <c r="K514" i="1"/>
  <c r="F514" i="1"/>
  <c r="AY513" i="1"/>
  <c r="AT513" i="1"/>
  <c r="AO513" i="1"/>
  <c r="AJ513" i="1"/>
  <c r="Z513" i="1"/>
  <c r="U513" i="1"/>
  <c r="K513" i="1"/>
  <c r="F513" i="1"/>
  <c r="AY512" i="1"/>
  <c r="AT512" i="1"/>
  <c r="AO512" i="1"/>
  <c r="AJ512" i="1"/>
  <c r="Z512" i="1"/>
  <c r="U512" i="1"/>
  <c r="K512" i="1"/>
  <c r="F512" i="1"/>
  <c r="AY511" i="1"/>
  <c r="AT511" i="1"/>
  <c r="AO511" i="1"/>
  <c r="AJ511" i="1"/>
  <c r="Z511" i="1"/>
  <c r="U511" i="1"/>
  <c r="K511" i="1"/>
  <c r="F511" i="1"/>
  <c r="AY510" i="1"/>
  <c r="AT510" i="1"/>
  <c r="AO510" i="1"/>
  <c r="AJ510" i="1"/>
  <c r="Z510" i="1"/>
  <c r="U510" i="1"/>
  <c r="K510" i="1"/>
  <c r="F510" i="1"/>
  <c r="AY509" i="1"/>
  <c r="AT509" i="1"/>
  <c r="AO509" i="1"/>
  <c r="AJ509" i="1"/>
  <c r="Z509" i="1"/>
  <c r="U509" i="1"/>
  <c r="K509" i="1"/>
  <c r="F509" i="1"/>
  <c r="AY508" i="1"/>
  <c r="AT508" i="1"/>
  <c r="AO508" i="1"/>
  <c r="AJ508" i="1"/>
  <c r="Z508" i="1"/>
  <c r="U508" i="1"/>
  <c r="K508" i="1"/>
  <c r="F508" i="1"/>
  <c r="AY507" i="1"/>
  <c r="AT507" i="1"/>
  <c r="AO507" i="1"/>
  <c r="AJ507" i="1"/>
  <c r="Z507" i="1"/>
  <c r="U507" i="1"/>
  <c r="K507" i="1"/>
  <c r="F507" i="1"/>
  <c r="AY506" i="1"/>
  <c r="AT506" i="1"/>
  <c r="AO506" i="1"/>
  <c r="AJ506" i="1"/>
  <c r="Z506" i="1"/>
  <c r="U506" i="1"/>
  <c r="K506" i="1"/>
  <c r="F506" i="1"/>
  <c r="AY505" i="1"/>
  <c r="AT505" i="1"/>
  <c r="AO505" i="1"/>
  <c r="AJ505" i="1"/>
  <c r="Z505" i="1"/>
  <c r="U505" i="1"/>
  <c r="K505" i="1"/>
  <c r="F505" i="1"/>
  <c r="AY504" i="1"/>
  <c r="AT504" i="1"/>
  <c r="AO504" i="1"/>
  <c r="AJ504" i="1"/>
  <c r="Z504" i="1"/>
  <c r="U504" i="1"/>
  <c r="K504" i="1"/>
  <c r="F504" i="1"/>
  <c r="AY503" i="1"/>
  <c r="AT503" i="1"/>
  <c r="AO503" i="1"/>
  <c r="AJ503" i="1"/>
  <c r="Z503" i="1"/>
  <c r="U503" i="1"/>
  <c r="K503" i="1"/>
  <c r="F503" i="1"/>
  <c r="AY502" i="1"/>
  <c r="AT502" i="1"/>
  <c r="AO502" i="1"/>
  <c r="AJ502" i="1"/>
  <c r="Z502" i="1"/>
  <c r="U502" i="1"/>
  <c r="K502" i="1"/>
  <c r="F502" i="1"/>
  <c r="AY501" i="1"/>
  <c r="AT501" i="1"/>
  <c r="AO501" i="1"/>
  <c r="AJ501" i="1"/>
  <c r="Z501" i="1"/>
  <c r="U501" i="1"/>
  <c r="K501" i="1"/>
  <c r="F501" i="1"/>
  <c r="AY500" i="1"/>
  <c r="AT500" i="1"/>
  <c r="AO500" i="1"/>
  <c r="AJ500" i="1"/>
  <c r="Z500" i="1"/>
  <c r="U500" i="1"/>
  <c r="K500" i="1"/>
  <c r="F500" i="1"/>
  <c r="AY499" i="1"/>
  <c r="AT499" i="1"/>
  <c r="AO499" i="1"/>
  <c r="AJ499" i="1"/>
  <c r="Z499" i="1"/>
  <c r="U499" i="1"/>
  <c r="K499" i="1"/>
  <c r="F499" i="1"/>
  <c r="AY498" i="1"/>
  <c r="AT498" i="1"/>
  <c r="AO498" i="1"/>
  <c r="AJ498" i="1"/>
  <c r="Z498" i="1"/>
  <c r="U498" i="1"/>
  <c r="K498" i="1"/>
  <c r="F498" i="1"/>
  <c r="AY497" i="1"/>
  <c r="AT497" i="1"/>
  <c r="AO497" i="1"/>
  <c r="AJ497" i="1"/>
  <c r="Z497" i="1"/>
  <c r="U497" i="1"/>
  <c r="K497" i="1"/>
  <c r="F497" i="1"/>
  <c r="AY496" i="1"/>
  <c r="AT496" i="1"/>
  <c r="AO496" i="1"/>
  <c r="AJ496" i="1"/>
  <c r="Z496" i="1"/>
  <c r="U496" i="1"/>
  <c r="K496" i="1"/>
  <c r="F496" i="1"/>
  <c r="AY495" i="1"/>
  <c r="AT495" i="1"/>
  <c r="AO495" i="1"/>
  <c r="AJ495" i="1"/>
  <c r="Z495" i="1"/>
  <c r="U495" i="1"/>
  <c r="K495" i="1"/>
  <c r="F495" i="1"/>
  <c r="AY494" i="1"/>
  <c r="AT494" i="1"/>
  <c r="AO494" i="1"/>
  <c r="AJ494" i="1"/>
  <c r="Z494" i="1"/>
  <c r="U494" i="1"/>
  <c r="K494" i="1"/>
  <c r="F494" i="1"/>
  <c r="AY493" i="1"/>
  <c r="AT493" i="1"/>
  <c r="AO493" i="1"/>
  <c r="AJ493" i="1"/>
  <c r="Z493" i="1"/>
  <c r="U493" i="1"/>
  <c r="K493" i="1"/>
  <c r="F493" i="1"/>
  <c r="AY492" i="1"/>
  <c r="AT492" i="1"/>
  <c r="AO492" i="1"/>
  <c r="AJ492" i="1"/>
  <c r="Z492" i="1"/>
  <c r="U492" i="1"/>
  <c r="K492" i="1"/>
  <c r="F492" i="1"/>
  <c r="AY491" i="1"/>
  <c r="AT491" i="1"/>
  <c r="AO491" i="1"/>
  <c r="AJ491" i="1"/>
  <c r="Z491" i="1"/>
  <c r="U491" i="1"/>
  <c r="K491" i="1"/>
  <c r="F491" i="1"/>
  <c r="AY490" i="1"/>
  <c r="AT490" i="1"/>
  <c r="AO490" i="1"/>
  <c r="AJ490" i="1"/>
  <c r="Z490" i="1"/>
  <c r="U490" i="1"/>
  <c r="K490" i="1"/>
  <c r="F490" i="1"/>
  <c r="AY489" i="1"/>
  <c r="AT489" i="1"/>
  <c r="AO489" i="1"/>
  <c r="AJ489" i="1"/>
  <c r="Z489" i="1"/>
  <c r="U489" i="1"/>
  <c r="K489" i="1"/>
  <c r="F489" i="1"/>
  <c r="AY488" i="1"/>
  <c r="AT488" i="1"/>
  <c r="AO488" i="1"/>
  <c r="AJ488" i="1"/>
  <c r="Z488" i="1"/>
  <c r="U488" i="1"/>
  <c r="K488" i="1"/>
  <c r="F488" i="1"/>
  <c r="AY487" i="1"/>
  <c r="AT487" i="1"/>
  <c r="AO487" i="1"/>
  <c r="AJ487" i="1"/>
  <c r="Z487" i="1"/>
  <c r="U487" i="1"/>
  <c r="K487" i="1"/>
  <c r="F487" i="1"/>
  <c r="AY486" i="1"/>
  <c r="AT486" i="1"/>
  <c r="AO486" i="1"/>
  <c r="AJ486" i="1"/>
  <c r="Z486" i="1"/>
  <c r="U486" i="1"/>
  <c r="K486" i="1"/>
  <c r="F486" i="1"/>
  <c r="AY485" i="1"/>
  <c r="AT485" i="1"/>
  <c r="AO485" i="1"/>
  <c r="AJ485" i="1"/>
  <c r="Z485" i="1"/>
  <c r="U485" i="1"/>
  <c r="K485" i="1"/>
  <c r="F485" i="1"/>
  <c r="AY484" i="1"/>
  <c r="AT484" i="1"/>
  <c r="AO484" i="1"/>
  <c r="AJ484" i="1"/>
  <c r="Z484" i="1"/>
  <c r="U484" i="1"/>
  <c r="K484" i="1"/>
  <c r="F484" i="1"/>
  <c r="AY483" i="1"/>
  <c r="AT483" i="1"/>
  <c r="AO483" i="1"/>
  <c r="AJ483" i="1"/>
  <c r="Z483" i="1"/>
  <c r="U483" i="1"/>
  <c r="K483" i="1"/>
  <c r="F483" i="1"/>
  <c r="AY482" i="1"/>
  <c r="AT482" i="1"/>
  <c r="AO482" i="1"/>
  <c r="AJ482" i="1"/>
  <c r="Z482" i="1"/>
  <c r="U482" i="1"/>
  <c r="K482" i="1"/>
  <c r="F482" i="1"/>
  <c r="AY481" i="1"/>
  <c r="AT481" i="1"/>
  <c r="AO481" i="1"/>
  <c r="AJ481" i="1"/>
  <c r="Z481" i="1"/>
  <c r="U481" i="1"/>
  <c r="K481" i="1"/>
  <c r="F481" i="1"/>
  <c r="AY480" i="1"/>
  <c r="AT480" i="1"/>
  <c r="AO480" i="1"/>
  <c r="AJ480" i="1"/>
  <c r="Z480" i="1"/>
  <c r="U480" i="1"/>
  <c r="K480" i="1"/>
  <c r="F480" i="1"/>
  <c r="AY479" i="1"/>
  <c r="AT479" i="1"/>
  <c r="AO479" i="1"/>
  <c r="AJ479" i="1"/>
  <c r="Z479" i="1"/>
  <c r="U479" i="1"/>
  <c r="K479" i="1"/>
  <c r="F479" i="1"/>
  <c r="AY478" i="1"/>
  <c r="AT478" i="1"/>
  <c r="AO478" i="1"/>
  <c r="AJ478" i="1"/>
  <c r="Z478" i="1"/>
  <c r="U478" i="1"/>
  <c r="K478" i="1"/>
  <c r="F478" i="1"/>
  <c r="AY477" i="1"/>
  <c r="AT477" i="1"/>
  <c r="AO477" i="1"/>
  <c r="AJ477" i="1"/>
  <c r="Z477" i="1"/>
  <c r="U477" i="1"/>
  <c r="K477" i="1"/>
  <c r="F477" i="1"/>
  <c r="AY476" i="1"/>
  <c r="AT476" i="1"/>
  <c r="AO476" i="1"/>
  <c r="AJ476" i="1"/>
  <c r="Z476" i="1"/>
  <c r="U476" i="1"/>
  <c r="K476" i="1"/>
  <c r="F476" i="1"/>
  <c r="AY475" i="1"/>
  <c r="AT475" i="1"/>
  <c r="AO475" i="1"/>
  <c r="AJ475" i="1"/>
  <c r="Z475" i="1"/>
  <c r="U475" i="1"/>
  <c r="K475" i="1"/>
  <c r="F475" i="1"/>
  <c r="AY474" i="1"/>
  <c r="AT474" i="1"/>
  <c r="AO474" i="1"/>
  <c r="AJ474" i="1"/>
  <c r="Z474" i="1"/>
  <c r="U474" i="1"/>
  <c r="K474" i="1"/>
  <c r="F474" i="1"/>
  <c r="AY473" i="1"/>
  <c r="AT473" i="1"/>
  <c r="AO473" i="1"/>
  <c r="AJ473" i="1"/>
  <c r="Z473" i="1"/>
  <c r="U473" i="1"/>
  <c r="K473" i="1"/>
  <c r="F473" i="1"/>
  <c r="AY472" i="1"/>
  <c r="AT472" i="1"/>
  <c r="AO472" i="1"/>
  <c r="AJ472" i="1"/>
  <c r="Z472" i="1"/>
  <c r="U472" i="1"/>
  <c r="K472" i="1"/>
  <c r="F472" i="1"/>
  <c r="AY471" i="1"/>
  <c r="AT471" i="1"/>
  <c r="AO471" i="1"/>
  <c r="AJ471" i="1"/>
  <c r="Z471" i="1"/>
  <c r="U471" i="1"/>
  <c r="K471" i="1"/>
  <c r="F471" i="1"/>
  <c r="AY470" i="1"/>
  <c r="AT470" i="1"/>
  <c r="AO470" i="1"/>
  <c r="AJ470" i="1"/>
  <c r="Z470" i="1"/>
  <c r="U470" i="1"/>
  <c r="K470" i="1"/>
  <c r="F470" i="1"/>
  <c r="AY469" i="1"/>
  <c r="AT469" i="1"/>
  <c r="AO469" i="1"/>
  <c r="AJ469" i="1"/>
  <c r="Z469" i="1"/>
  <c r="U469" i="1"/>
  <c r="K469" i="1"/>
  <c r="F469" i="1"/>
  <c r="AY468" i="1"/>
  <c r="AT468" i="1"/>
  <c r="AO468" i="1"/>
  <c r="AJ468" i="1"/>
  <c r="Z468" i="1"/>
  <c r="U468" i="1"/>
  <c r="K468" i="1"/>
  <c r="F468" i="1"/>
  <c r="AY467" i="1"/>
  <c r="AT467" i="1"/>
  <c r="AO467" i="1"/>
  <c r="AJ467" i="1"/>
  <c r="Z467" i="1"/>
  <c r="U467" i="1"/>
  <c r="K467" i="1"/>
  <c r="F467" i="1"/>
  <c r="AY466" i="1"/>
  <c r="AT466" i="1"/>
  <c r="AO466" i="1"/>
  <c r="AJ466" i="1"/>
  <c r="Z466" i="1"/>
  <c r="U466" i="1"/>
  <c r="K466" i="1"/>
  <c r="F466" i="1"/>
  <c r="AY465" i="1"/>
  <c r="AT465" i="1"/>
  <c r="AO465" i="1"/>
  <c r="AJ465" i="1"/>
  <c r="Z465" i="1"/>
  <c r="U465" i="1"/>
  <c r="K465" i="1"/>
  <c r="F465" i="1"/>
  <c r="AY464" i="1"/>
  <c r="AT464" i="1"/>
  <c r="AO464" i="1"/>
  <c r="AJ464" i="1"/>
  <c r="Z464" i="1"/>
  <c r="U464" i="1"/>
  <c r="K464" i="1"/>
  <c r="F464" i="1"/>
  <c r="AY463" i="1"/>
  <c r="AT463" i="1"/>
  <c r="AO463" i="1"/>
  <c r="AJ463" i="1"/>
  <c r="Z463" i="1"/>
  <c r="U463" i="1"/>
  <c r="K463" i="1"/>
  <c r="F463" i="1"/>
  <c r="AY462" i="1"/>
  <c r="AT462" i="1"/>
  <c r="AO462" i="1"/>
  <c r="AJ462" i="1"/>
  <c r="Z462" i="1"/>
  <c r="U462" i="1"/>
  <c r="K462" i="1"/>
  <c r="F462" i="1"/>
  <c r="AY461" i="1"/>
  <c r="AT461" i="1"/>
  <c r="AO461" i="1"/>
  <c r="AJ461" i="1"/>
  <c r="Z461" i="1"/>
  <c r="U461" i="1"/>
  <c r="K461" i="1"/>
  <c r="F461" i="1"/>
  <c r="AY460" i="1"/>
  <c r="AT460" i="1"/>
  <c r="AO460" i="1"/>
  <c r="AJ460" i="1"/>
  <c r="Z460" i="1"/>
  <c r="U460" i="1"/>
  <c r="K460" i="1"/>
  <c r="F460" i="1"/>
  <c r="AY459" i="1"/>
  <c r="AT459" i="1"/>
  <c r="AO459" i="1"/>
  <c r="AJ459" i="1"/>
  <c r="Z459" i="1"/>
  <c r="U459" i="1"/>
  <c r="K459" i="1"/>
  <c r="F459" i="1"/>
  <c r="AY458" i="1"/>
  <c r="AT458" i="1"/>
  <c r="AO458" i="1"/>
  <c r="AJ458" i="1"/>
  <c r="Z458" i="1"/>
  <c r="U458" i="1"/>
  <c r="K458" i="1"/>
  <c r="F458" i="1"/>
  <c r="AY457" i="1"/>
  <c r="AT457" i="1"/>
  <c r="AO457" i="1"/>
  <c r="AJ457" i="1"/>
  <c r="Z457" i="1"/>
  <c r="U457" i="1"/>
  <c r="K457" i="1"/>
  <c r="F457" i="1"/>
  <c r="AY456" i="1"/>
  <c r="AT456" i="1"/>
  <c r="AO456" i="1"/>
  <c r="AJ456" i="1"/>
  <c r="Z456" i="1"/>
  <c r="U456" i="1"/>
  <c r="K456" i="1"/>
  <c r="F456" i="1"/>
  <c r="AY455" i="1"/>
  <c r="AT455" i="1"/>
  <c r="AO455" i="1"/>
  <c r="AJ455" i="1"/>
  <c r="Z455" i="1"/>
  <c r="U455" i="1"/>
  <c r="K455" i="1"/>
  <c r="F455" i="1"/>
  <c r="AY559" i="1"/>
  <c r="AT559" i="1"/>
  <c r="AO559" i="1"/>
  <c r="AJ559" i="1"/>
  <c r="Z559" i="1"/>
  <c r="U559" i="1"/>
  <c r="K559" i="1"/>
  <c r="F559" i="1"/>
  <c r="AY558" i="1"/>
  <c r="AT558" i="1"/>
  <c r="AO558" i="1"/>
  <c r="AJ558" i="1"/>
  <c r="Z558" i="1"/>
  <c r="U558" i="1"/>
  <c r="K558" i="1"/>
  <c r="F558" i="1"/>
  <c r="AY557" i="1"/>
  <c r="AT557" i="1"/>
  <c r="AO557" i="1"/>
  <c r="AJ557" i="1"/>
  <c r="Z557" i="1"/>
  <c r="U557" i="1"/>
  <c r="K557" i="1"/>
  <c r="F557" i="1"/>
  <c r="AY556" i="1"/>
  <c r="AT556" i="1"/>
  <c r="AO556" i="1"/>
  <c r="AJ556" i="1"/>
  <c r="Z556" i="1"/>
  <c r="U556" i="1"/>
  <c r="K556" i="1"/>
  <c r="F556" i="1"/>
  <c r="AY555" i="1"/>
  <c r="AT555" i="1"/>
  <c r="AO555" i="1"/>
  <c r="AJ555" i="1"/>
  <c r="Z555" i="1"/>
  <c r="U555" i="1"/>
  <c r="K555" i="1"/>
  <c r="F555" i="1"/>
  <c r="AY554" i="1"/>
  <c r="AT554" i="1"/>
  <c r="AO554" i="1"/>
  <c r="AJ554" i="1"/>
  <c r="Z554" i="1"/>
  <c r="U554" i="1"/>
  <c r="K554" i="1"/>
  <c r="F554" i="1"/>
  <c r="AY553" i="1"/>
  <c r="AT553" i="1"/>
  <c r="AO553" i="1"/>
  <c r="AJ553" i="1"/>
  <c r="Z553" i="1"/>
  <c r="U553" i="1"/>
  <c r="K553" i="1"/>
  <c r="F553" i="1"/>
  <c r="AY552" i="1"/>
  <c r="AT552" i="1"/>
  <c r="AO552" i="1"/>
  <c r="AJ552" i="1"/>
  <c r="Z552" i="1"/>
  <c r="U552" i="1"/>
  <c r="K552" i="1"/>
  <c r="F552" i="1"/>
  <c r="AY551" i="1"/>
  <c r="AT551" i="1"/>
  <c r="AO551" i="1"/>
  <c r="AJ551" i="1"/>
  <c r="Z551" i="1"/>
  <c r="U551" i="1"/>
  <c r="K551" i="1"/>
  <c r="F551" i="1"/>
  <c r="AY550" i="1"/>
  <c r="AT550" i="1"/>
  <c r="AO550" i="1"/>
  <c r="AJ550" i="1"/>
  <c r="Z550" i="1"/>
  <c r="U550" i="1"/>
  <c r="K550" i="1"/>
  <c r="F550" i="1"/>
  <c r="AY549" i="1"/>
  <c r="AT549" i="1"/>
  <c r="AO549" i="1"/>
  <c r="AJ549" i="1"/>
  <c r="Z549" i="1"/>
  <c r="U549" i="1"/>
  <c r="K549" i="1"/>
  <c r="F549" i="1"/>
  <c r="AY548" i="1"/>
  <c r="AT548" i="1"/>
  <c r="AO548" i="1"/>
  <c r="AJ548" i="1"/>
  <c r="Z548" i="1"/>
  <c r="U548" i="1"/>
  <c r="K548" i="1"/>
  <c r="F548" i="1"/>
  <c r="AY547" i="1"/>
  <c r="AT547" i="1"/>
  <c r="AO547" i="1"/>
  <c r="AJ547" i="1"/>
  <c r="Z547" i="1"/>
  <c r="U547" i="1"/>
  <c r="K547" i="1"/>
  <c r="F547" i="1"/>
  <c r="AY546" i="1"/>
  <c r="AT546" i="1"/>
  <c r="AO546" i="1"/>
  <c r="AJ546" i="1"/>
  <c r="Z546" i="1"/>
  <c r="U546" i="1"/>
  <c r="K546" i="1"/>
  <c r="F546" i="1"/>
  <c r="AY545" i="1"/>
  <c r="AT545" i="1"/>
  <c r="AO545" i="1"/>
  <c r="AJ545" i="1"/>
  <c r="Z545" i="1"/>
  <c r="U545" i="1"/>
  <c r="K545" i="1"/>
  <c r="F545" i="1"/>
  <c r="AY544" i="1"/>
  <c r="AT544" i="1"/>
  <c r="AO544" i="1"/>
  <c r="AJ544" i="1"/>
  <c r="Z544" i="1"/>
  <c r="U544" i="1"/>
  <c r="K544" i="1"/>
  <c r="F544" i="1"/>
  <c r="AY543" i="1"/>
  <c r="AT543" i="1"/>
  <c r="AO543" i="1"/>
  <c r="AJ543" i="1"/>
  <c r="Z543" i="1"/>
  <c r="U543" i="1"/>
  <c r="K543" i="1"/>
  <c r="F543" i="1"/>
  <c r="AY542" i="1"/>
  <c r="AT542" i="1"/>
  <c r="AO542" i="1"/>
  <c r="AJ542" i="1"/>
  <c r="Z542" i="1"/>
  <c r="U542" i="1"/>
  <c r="K542" i="1"/>
  <c r="F542" i="1"/>
  <c r="AY541" i="1"/>
  <c r="AT541" i="1"/>
  <c r="AO541" i="1"/>
  <c r="AJ541" i="1"/>
  <c r="Z541" i="1"/>
  <c r="U541" i="1"/>
  <c r="K541" i="1"/>
  <c r="F541" i="1"/>
  <c r="AY540" i="1"/>
  <c r="AT540" i="1"/>
  <c r="AO540" i="1"/>
  <c r="AJ540" i="1"/>
  <c r="Z540" i="1"/>
  <c r="U540" i="1"/>
  <c r="K540" i="1"/>
  <c r="F540" i="1"/>
  <c r="AY539" i="1"/>
  <c r="AT539" i="1"/>
  <c r="AO539" i="1"/>
  <c r="AJ539" i="1"/>
  <c r="Z539" i="1"/>
  <c r="U539" i="1"/>
  <c r="K539" i="1"/>
  <c r="F539" i="1"/>
  <c r="AY538" i="1"/>
  <c r="AT538" i="1"/>
  <c r="AO538" i="1"/>
  <c r="AJ538" i="1"/>
  <c r="Z538" i="1"/>
  <c r="U538" i="1"/>
  <c r="K538" i="1"/>
  <c r="F538" i="1"/>
  <c r="AY537" i="1"/>
  <c r="AT537" i="1"/>
  <c r="AO537" i="1"/>
  <c r="AJ537" i="1"/>
  <c r="Z537" i="1"/>
  <c r="U537" i="1"/>
  <c r="K537" i="1"/>
  <c r="F537" i="1"/>
  <c r="AY536" i="1"/>
  <c r="AT536" i="1"/>
  <c r="AO536" i="1"/>
  <c r="AJ536" i="1"/>
  <c r="Z536" i="1"/>
  <c r="U536" i="1"/>
  <c r="K536" i="1"/>
  <c r="F536" i="1"/>
  <c r="AY535" i="1"/>
  <c r="AT535" i="1"/>
  <c r="AO535" i="1"/>
  <c r="AJ535" i="1"/>
  <c r="Z535" i="1"/>
  <c r="U535" i="1"/>
  <c r="K535" i="1"/>
  <c r="F535" i="1"/>
  <c r="AY534" i="1"/>
  <c r="AT534" i="1"/>
  <c r="AO534" i="1"/>
  <c r="AJ534" i="1"/>
  <c r="Z534" i="1"/>
  <c r="U534" i="1"/>
  <c r="K534" i="1"/>
  <c r="F534" i="1"/>
  <c r="AY533" i="1"/>
  <c r="AT533" i="1"/>
  <c r="AO533" i="1"/>
  <c r="AJ533" i="1"/>
  <c r="Z533" i="1"/>
  <c r="U533" i="1"/>
  <c r="K533" i="1"/>
  <c r="F533" i="1"/>
  <c r="AY532" i="1"/>
  <c r="AT532" i="1"/>
  <c r="AO532" i="1"/>
  <c r="AJ532" i="1"/>
  <c r="Z532" i="1"/>
  <c r="U532" i="1"/>
  <c r="K532" i="1"/>
  <c r="F532" i="1"/>
  <c r="AY580" i="1"/>
  <c r="AT580" i="1"/>
  <c r="AO580" i="1"/>
  <c r="AJ580" i="1"/>
  <c r="Z580" i="1"/>
  <c r="U580" i="1"/>
  <c r="K580" i="1"/>
  <c r="F580" i="1"/>
  <c r="AY579" i="1"/>
  <c r="AT579" i="1"/>
  <c r="AO579" i="1"/>
  <c r="AJ579" i="1"/>
  <c r="Z579" i="1"/>
  <c r="U579" i="1"/>
  <c r="K579" i="1"/>
  <c r="F579" i="1"/>
  <c r="AY578" i="1"/>
  <c r="AT578" i="1"/>
  <c r="AO578" i="1"/>
  <c r="AJ578" i="1"/>
  <c r="Z578" i="1"/>
  <c r="U578" i="1"/>
  <c r="K578" i="1"/>
  <c r="F578" i="1"/>
  <c r="AY577" i="1"/>
  <c r="AT577" i="1"/>
  <c r="AO577" i="1"/>
  <c r="AJ577" i="1"/>
  <c r="Z577" i="1"/>
  <c r="U577" i="1"/>
  <c r="K577" i="1"/>
  <c r="F577" i="1"/>
  <c r="AY576" i="1"/>
  <c r="AT576" i="1"/>
  <c r="AO576" i="1"/>
  <c r="AJ576" i="1"/>
  <c r="Z576" i="1"/>
  <c r="U576" i="1"/>
  <c r="K576" i="1"/>
  <c r="F576" i="1"/>
  <c r="AY575" i="1"/>
  <c r="AT575" i="1"/>
  <c r="AO575" i="1"/>
  <c r="AJ575" i="1"/>
  <c r="Z575" i="1"/>
  <c r="U575" i="1"/>
  <c r="K575" i="1"/>
  <c r="F575" i="1"/>
  <c r="AY574" i="1"/>
  <c r="AT574" i="1"/>
  <c r="AO574" i="1"/>
  <c r="AJ574" i="1"/>
  <c r="Z574" i="1"/>
  <c r="U574" i="1"/>
  <c r="K574" i="1"/>
  <c r="F574" i="1"/>
  <c r="AY573" i="1"/>
  <c r="AT573" i="1"/>
  <c r="AO573" i="1"/>
  <c r="AJ573" i="1"/>
  <c r="Z573" i="1"/>
  <c r="U573" i="1"/>
  <c r="K573" i="1"/>
  <c r="F573" i="1"/>
  <c r="AY572" i="1"/>
  <c r="AT572" i="1"/>
  <c r="AO572" i="1"/>
  <c r="AJ572" i="1"/>
  <c r="Z572" i="1"/>
  <c r="U572" i="1"/>
  <c r="K572" i="1"/>
  <c r="F572" i="1"/>
  <c r="AY571" i="1"/>
  <c r="AT571" i="1"/>
  <c r="AO571" i="1"/>
  <c r="AJ571" i="1"/>
  <c r="Z571" i="1"/>
  <c r="U571" i="1"/>
  <c r="K571" i="1"/>
  <c r="F571" i="1"/>
  <c r="AY570" i="1"/>
  <c r="AT570" i="1"/>
  <c r="AO570" i="1"/>
  <c r="AJ570" i="1"/>
  <c r="Z570" i="1"/>
  <c r="U570" i="1"/>
  <c r="K570" i="1"/>
  <c r="F570" i="1"/>
  <c r="AY569" i="1"/>
  <c r="AT569" i="1"/>
  <c r="AO569" i="1"/>
  <c r="AJ569" i="1"/>
  <c r="Z569" i="1"/>
  <c r="U569" i="1"/>
  <c r="K569" i="1"/>
  <c r="F569" i="1"/>
  <c r="AY568" i="1"/>
  <c r="AT568" i="1"/>
  <c r="AO568" i="1"/>
  <c r="AJ568" i="1"/>
  <c r="Z568" i="1"/>
  <c r="U568" i="1"/>
  <c r="K568" i="1"/>
  <c r="F568" i="1"/>
  <c r="AY567" i="1"/>
  <c r="AT567" i="1"/>
  <c r="AO567" i="1"/>
  <c r="AJ567" i="1"/>
  <c r="Z567" i="1"/>
  <c r="U567" i="1"/>
  <c r="K567" i="1"/>
  <c r="F567" i="1"/>
  <c r="AY566" i="1"/>
  <c r="AT566" i="1"/>
  <c r="AO566" i="1"/>
  <c r="AJ566" i="1"/>
  <c r="Z566" i="1"/>
  <c r="U566" i="1"/>
  <c r="K566" i="1"/>
  <c r="F566" i="1"/>
  <c r="AY565" i="1"/>
  <c r="AT565" i="1"/>
  <c r="AO565" i="1"/>
  <c r="AJ565" i="1"/>
  <c r="Z565" i="1"/>
  <c r="U565" i="1"/>
  <c r="K565" i="1"/>
  <c r="F565" i="1"/>
  <c r="AY605" i="1"/>
  <c r="AT605" i="1"/>
  <c r="AO605" i="1"/>
  <c r="AJ605" i="1"/>
  <c r="Z605" i="1"/>
  <c r="U605" i="1"/>
  <c r="K605" i="1"/>
  <c r="F605" i="1"/>
  <c r="AY604" i="1"/>
  <c r="AT604" i="1"/>
  <c r="AO604" i="1"/>
  <c r="AJ604" i="1"/>
  <c r="Z604" i="1"/>
  <c r="U604" i="1"/>
  <c r="K604" i="1"/>
  <c r="F604" i="1"/>
  <c r="AY603" i="1"/>
  <c r="AT603" i="1"/>
  <c r="AO603" i="1"/>
  <c r="AJ603" i="1"/>
  <c r="Z603" i="1"/>
  <c r="U603" i="1"/>
  <c r="K603" i="1"/>
  <c r="F603" i="1"/>
  <c r="AY602" i="1"/>
  <c r="AT602" i="1"/>
  <c r="AO602" i="1"/>
  <c r="AJ602" i="1"/>
  <c r="Z602" i="1"/>
  <c r="U602" i="1"/>
  <c r="K602" i="1"/>
  <c r="F602" i="1"/>
  <c r="AY601" i="1"/>
  <c r="AT601" i="1"/>
  <c r="AO601" i="1"/>
  <c r="AJ601" i="1"/>
  <c r="Z601" i="1"/>
  <c r="U601" i="1"/>
  <c r="K601" i="1"/>
  <c r="F601" i="1"/>
  <c r="AY600" i="1"/>
  <c r="AT600" i="1"/>
  <c r="AO600" i="1"/>
  <c r="AJ600" i="1"/>
  <c r="Z600" i="1"/>
  <c r="U600" i="1"/>
  <c r="K600" i="1"/>
  <c r="F600" i="1"/>
  <c r="AY599" i="1"/>
  <c r="AT599" i="1"/>
  <c r="AO599" i="1"/>
  <c r="AJ599" i="1"/>
  <c r="Z599" i="1"/>
  <c r="U599" i="1"/>
  <c r="K599" i="1"/>
  <c r="F599" i="1"/>
  <c r="AY598" i="1"/>
  <c r="AT598" i="1"/>
  <c r="AO598" i="1"/>
  <c r="AJ598" i="1"/>
  <c r="Z598" i="1"/>
  <c r="U598" i="1"/>
  <c r="K598" i="1"/>
  <c r="F598" i="1"/>
  <c r="AY597" i="1"/>
  <c r="AT597" i="1"/>
  <c r="AO597" i="1"/>
  <c r="AJ597" i="1"/>
  <c r="Z597" i="1"/>
  <c r="U597" i="1"/>
  <c r="K597" i="1"/>
  <c r="F597" i="1"/>
  <c r="AY596" i="1"/>
  <c r="AT596" i="1"/>
  <c r="AO596" i="1"/>
  <c r="AJ596" i="1"/>
  <c r="Z596" i="1"/>
  <c r="U596" i="1"/>
  <c r="K596" i="1"/>
  <c r="F596" i="1"/>
  <c r="AY595" i="1"/>
  <c r="AT595" i="1"/>
  <c r="AO595" i="1"/>
  <c r="AJ595" i="1"/>
  <c r="Z595" i="1"/>
  <c r="U595" i="1"/>
  <c r="K595" i="1"/>
  <c r="F595" i="1"/>
  <c r="AY594" i="1"/>
  <c r="AT594" i="1"/>
  <c r="AO594" i="1"/>
  <c r="AJ594" i="1"/>
  <c r="Z594" i="1"/>
  <c r="U594" i="1"/>
  <c r="K594" i="1"/>
  <c r="F594" i="1"/>
  <c r="AY593" i="1"/>
  <c r="AT593" i="1"/>
  <c r="AO593" i="1"/>
  <c r="AJ593" i="1"/>
  <c r="Z593" i="1"/>
  <c r="U593" i="1"/>
  <c r="K593" i="1"/>
  <c r="F593" i="1"/>
  <c r="AY592" i="1"/>
  <c r="AT592" i="1"/>
  <c r="AO592" i="1"/>
  <c r="AJ592" i="1"/>
  <c r="Z592" i="1"/>
  <c r="U592" i="1"/>
  <c r="K592" i="1"/>
  <c r="F592" i="1"/>
  <c r="AY591" i="1"/>
  <c r="AT591" i="1"/>
  <c r="AO591" i="1"/>
  <c r="AJ591" i="1"/>
  <c r="Z591" i="1"/>
  <c r="U591" i="1"/>
  <c r="K591" i="1"/>
  <c r="F591" i="1"/>
  <c r="AY590" i="1"/>
  <c r="AT590" i="1"/>
  <c r="AO590" i="1"/>
  <c r="AJ590" i="1"/>
  <c r="Z590" i="1"/>
  <c r="U590" i="1"/>
  <c r="K590" i="1"/>
  <c r="F590" i="1"/>
  <c r="AY589" i="1"/>
  <c r="AT589" i="1"/>
  <c r="AO589" i="1"/>
  <c r="AJ589" i="1"/>
  <c r="Z589" i="1"/>
  <c r="U589" i="1"/>
  <c r="K589" i="1"/>
  <c r="F589" i="1"/>
  <c r="AY588" i="1"/>
  <c r="AT588" i="1"/>
  <c r="AO588" i="1"/>
  <c r="AJ588" i="1"/>
  <c r="Z588" i="1"/>
  <c r="U588" i="1"/>
  <c r="K588" i="1"/>
  <c r="F588" i="1"/>
  <c r="AY587" i="1"/>
  <c r="AT587" i="1"/>
  <c r="AO587" i="1"/>
  <c r="AJ587" i="1"/>
  <c r="Z587" i="1"/>
  <c r="U587" i="1"/>
  <c r="K587" i="1"/>
  <c r="F587" i="1"/>
  <c r="AY586" i="1"/>
  <c r="AT586" i="1"/>
  <c r="AO586" i="1"/>
  <c r="AJ586" i="1"/>
  <c r="Z586" i="1"/>
  <c r="U586" i="1"/>
  <c r="K586" i="1"/>
  <c r="F586" i="1"/>
  <c r="AM40" i="1" l="1"/>
  <c r="AM30" i="1"/>
  <c r="X40" i="1"/>
  <c r="X30" i="1"/>
  <c r="I30" i="1"/>
  <c r="I40" i="1"/>
  <c r="AH30" i="1"/>
  <c r="AH40" i="1"/>
  <c r="AR30" i="1"/>
  <c r="AR40" i="1"/>
  <c r="D36" i="1"/>
  <c r="D38" i="1" s="1"/>
  <c r="D43" i="1" s="1"/>
  <c r="D42" i="1"/>
  <c r="S40" i="1"/>
  <c r="S30" i="1"/>
  <c r="AW40" i="1"/>
  <c r="AW30" i="1"/>
  <c r="AM42" i="1"/>
  <c r="AM36" i="1"/>
  <c r="AY611" i="1"/>
  <c r="AY610" i="1"/>
  <c r="AY585" i="1"/>
  <c r="AY564" i="1"/>
  <c r="AY531" i="1"/>
  <c r="AY454" i="1"/>
  <c r="AY345" i="1"/>
  <c r="AY326" i="1"/>
  <c r="AY267" i="1"/>
  <c r="AY246" i="1"/>
  <c r="AY209" i="1"/>
  <c r="AY170" i="1"/>
  <c r="AY133" i="1"/>
  <c r="AY90" i="1"/>
  <c r="AY82" i="1"/>
  <c r="AY81" i="1"/>
  <c r="AY78" i="1"/>
  <c r="AY77" i="1"/>
  <c r="AY76" i="1"/>
  <c r="AY75" i="1"/>
  <c r="AY72" i="1"/>
  <c r="AY62" i="1"/>
  <c r="AY61" i="1"/>
  <c r="AY60" i="1"/>
  <c r="AY59" i="1"/>
  <c r="AY58" i="1"/>
  <c r="AY57" i="1"/>
  <c r="AY56" i="1"/>
  <c r="AY55" i="1"/>
  <c r="AY54" i="1"/>
  <c r="AY53" i="1"/>
  <c r="AY52" i="1"/>
  <c r="AY51" i="1"/>
  <c r="AY50" i="1"/>
  <c r="AY45" i="1"/>
  <c r="AY34" i="1"/>
  <c r="AT611" i="1"/>
  <c r="AT610" i="1"/>
  <c r="AT585" i="1"/>
  <c r="AT564" i="1"/>
  <c r="AT531" i="1"/>
  <c r="AT454" i="1"/>
  <c r="AT345" i="1"/>
  <c r="AT326" i="1"/>
  <c r="AT267" i="1"/>
  <c r="AT246" i="1"/>
  <c r="AT209" i="1"/>
  <c r="AT170" i="1"/>
  <c r="AT133" i="1"/>
  <c r="AT90" i="1"/>
  <c r="AT82" i="1"/>
  <c r="AT81" i="1"/>
  <c r="AT78" i="1"/>
  <c r="AT77" i="1"/>
  <c r="AT76" i="1"/>
  <c r="AT75" i="1"/>
  <c r="AT72" i="1"/>
  <c r="AT62" i="1"/>
  <c r="AT61" i="1"/>
  <c r="AT60" i="1"/>
  <c r="AT59" i="1"/>
  <c r="AT58" i="1"/>
  <c r="AT57" i="1"/>
  <c r="AT56" i="1"/>
  <c r="AT55" i="1"/>
  <c r="AT54" i="1"/>
  <c r="AT53" i="1"/>
  <c r="AT52" i="1"/>
  <c r="AT51" i="1"/>
  <c r="AT50" i="1"/>
  <c r="AT45" i="1"/>
  <c r="AT34" i="1"/>
  <c r="AO611" i="1"/>
  <c r="AO610" i="1"/>
  <c r="AO585" i="1"/>
  <c r="AO564" i="1"/>
  <c r="AO531" i="1"/>
  <c r="AO454" i="1"/>
  <c r="AO345" i="1"/>
  <c r="AO326" i="1"/>
  <c r="AO267" i="1"/>
  <c r="AO246" i="1"/>
  <c r="AO209" i="1"/>
  <c r="AO170" i="1"/>
  <c r="AO133" i="1"/>
  <c r="AO90" i="1"/>
  <c r="AO82" i="1"/>
  <c r="AO81" i="1"/>
  <c r="AO78" i="1"/>
  <c r="AO77" i="1"/>
  <c r="AO76" i="1"/>
  <c r="AO75" i="1"/>
  <c r="AO72" i="1"/>
  <c r="AO62" i="1"/>
  <c r="AO61" i="1"/>
  <c r="AO60" i="1"/>
  <c r="AO59" i="1"/>
  <c r="AO58" i="1"/>
  <c r="AO57" i="1"/>
  <c r="AO56" i="1"/>
  <c r="AO55" i="1"/>
  <c r="AO54" i="1"/>
  <c r="AO53" i="1"/>
  <c r="AO52" i="1"/>
  <c r="AO51" i="1"/>
  <c r="AO50" i="1"/>
  <c r="AO45" i="1"/>
  <c r="AO34" i="1"/>
  <c r="AJ611" i="1"/>
  <c r="AJ610" i="1"/>
  <c r="AJ585" i="1"/>
  <c r="AJ564" i="1"/>
  <c r="AJ531" i="1"/>
  <c r="AJ454" i="1"/>
  <c r="AJ345" i="1"/>
  <c r="AJ326" i="1"/>
  <c r="AJ267" i="1"/>
  <c r="AJ246" i="1"/>
  <c r="AJ209" i="1"/>
  <c r="AJ170" i="1"/>
  <c r="AJ133" i="1"/>
  <c r="AJ90" i="1"/>
  <c r="AJ82" i="1"/>
  <c r="AJ81" i="1"/>
  <c r="AJ78" i="1"/>
  <c r="AJ77" i="1"/>
  <c r="AJ76" i="1"/>
  <c r="AJ75" i="1"/>
  <c r="AJ72" i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5" i="1"/>
  <c r="AJ34" i="1"/>
  <c r="Z611" i="1"/>
  <c r="Z610" i="1"/>
  <c r="Z585" i="1"/>
  <c r="Z564" i="1"/>
  <c r="Z531" i="1"/>
  <c r="Z454" i="1"/>
  <c r="Z345" i="1"/>
  <c r="Z326" i="1"/>
  <c r="Z267" i="1"/>
  <c r="Z246" i="1"/>
  <c r="Z209" i="1"/>
  <c r="Z170" i="1"/>
  <c r="Z133" i="1"/>
  <c r="Z90" i="1"/>
  <c r="Z82" i="1"/>
  <c r="Z81" i="1"/>
  <c r="Z78" i="1"/>
  <c r="Z77" i="1"/>
  <c r="Z76" i="1"/>
  <c r="Z75" i="1"/>
  <c r="Z72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5" i="1"/>
  <c r="Z34" i="1"/>
  <c r="U611" i="1"/>
  <c r="U610" i="1"/>
  <c r="U585" i="1"/>
  <c r="U564" i="1"/>
  <c r="U531" i="1"/>
  <c r="U454" i="1"/>
  <c r="U345" i="1"/>
  <c r="U326" i="1"/>
  <c r="U267" i="1"/>
  <c r="U246" i="1"/>
  <c r="U209" i="1"/>
  <c r="U170" i="1"/>
  <c r="U133" i="1"/>
  <c r="U90" i="1"/>
  <c r="U82" i="1"/>
  <c r="U81" i="1"/>
  <c r="U78" i="1"/>
  <c r="U77" i="1"/>
  <c r="U76" i="1"/>
  <c r="U75" i="1"/>
  <c r="U72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34" i="1"/>
  <c r="U33" i="1"/>
  <c r="K611" i="1"/>
  <c r="K610" i="1"/>
  <c r="K585" i="1"/>
  <c r="K564" i="1"/>
  <c r="K531" i="1"/>
  <c r="K454" i="1"/>
  <c r="K345" i="1"/>
  <c r="K326" i="1"/>
  <c r="K267" i="1"/>
  <c r="K246" i="1"/>
  <c r="K209" i="1"/>
  <c r="K170" i="1"/>
  <c r="K133" i="1"/>
  <c r="K90" i="1"/>
  <c r="K82" i="1"/>
  <c r="K81" i="1"/>
  <c r="K78" i="1"/>
  <c r="K77" i="1"/>
  <c r="K76" i="1"/>
  <c r="K75" i="1"/>
  <c r="K72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5" i="1"/>
  <c r="K34" i="1"/>
  <c r="K33" i="1"/>
  <c r="F54" i="1"/>
  <c r="F611" i="1"/>
  <c r="F610" i="1"/>
  <c r="F585" i="1"/>
  <c r="F564" i="1"/>
  <c r="F531" i="1"/>
  <c r="F454" i="1"/>
  <c r="F345" i="1"/>
  <c r="F326" i="1"/>
  <c r="F267" i="1"/>
  <c r="F246" i="1"/>
  <c r="F209" i="1"/>
  <c r="F170" i="1"/>
  <c r="F133" i="1"/>
  <c r="F90" i="1"/>
  <c r="F82" i="1"/>
  <c r="F81" i="1"/>
  <c r="F78" i="1"/>
  <c r="F77" i="1"/>
  <c r="F76" i="1"/>
  <c r="F75" i="1"/>
  <c r="F72" i="1"/>
  <c r="F62" i="1"/>
  <c r="F61" i="1"/>
  <c r="F60" i="1"/>
  <c r="F59" i="1"/>
  <c r="F58" i="1"/>
  <c r="F57" i="1"/>
  <c r="F56" i="1"/>
  <c r="F55" i="1"/>
  <c r="F53" i="1"/>
  <c r="F52" i="1"/>
  <c r="F51" i="1"/>
  <c r="F50" i="1"/>
  <c r="F34" i="1"/>
  <c r="F33" i="1"/>
  <c r="S42" i="1" l="1"/>
  <c r="S36" i="1"/>
  <c r="S38" i="1" s="1"/>
  <c r="S43" i="1" s="1"/>
  <c r="AR42" i="1"/>
  <c r="AR36" i="1"/>
  <c r="I42" i="1"/>
  <c r="I36" i="1"/>
  <c r="I38" i="1" s="1"/>
  <c r="AW42" i="1"/>
  <c r="AW36" i="1"/>
  <c r="X42" i="1"/>
  <c r="X36" i="1"/>
  <c r="AH42" i="1"/>
  <c r="AH36" i="1"/>
  <c r="R612" i="1"/>
  <c r="R607" i="1"/>
  <c r="R582" i="1"/>
  <c r="R561" i="1"/>
  <c r="R528" i="1"/>
  <c r="R451" i="1"/>
  <c r="R342" i="1"/>
  <c r="R323" i="1"/>
  <c r="R259" i="1"/>
  <c r="R243" i="1"/>
  <c r="R206" i="1"/>
  <c r="R167" i="1"/>
  <c r="R130" i="1"/>
  <c r="R67" i="1"/>
  <c r="U67" i="1" s="1"/>
  <c r="R66" i="1"/>
  <c r="U66" i="1" s="1"/>
  <c r="R65" i="1"/>
  <c r="U65" i="1" s="1"/>
  <c r="R64" i="1"/>
  <c r="U64" i="1" s="1"/>
  <c r="R35" i="1"/>
  <c r="U35" i="1" s="1"/>
  <c r="AC118" i="1" l="1"/>
  <c r="AC59" i="1"/>
  <c r="AC248" i="1"/>
  <c r="AC213" i="1"/>
  <c r="AC153" i="1"/>
  <c r="AC102" i="1"/>
  <c r="AC36" i="1"/>
  <c r="AC178" i="1"/>
  <c r="AC137" i="1"/>
  <c r="AC82" i="1"/>
  <c r="AC15" i="1"/>
  <c r="AC106" i="1"/>
  <c r="AC186" i="1"/>
  <c r="AC251" i="1"/>
  <c r="AC232" i="1"/>
  <c r="AC216" i="1"/>
  <c r="AC197" i="1"/>
  <c r="AC181" i="1"/>
  <c r="AC246" i="1"/>
  <c r="AC227" i="1"/>
  <c r="AC211" i="1"/>
  <c r="AC192" i="1"/>
  <c r="AC176" i="1"/>
  <c r="AC234" i="1"/>
  <c r="AC199" i="1"/>
  <c r="AC164" i="1"/>
  <c r="AC148" i="1"/>
  <c r="AC130" i="1"/>
  <c r="AC113" i="1"/>
  <c r="AC97" i="1"/>
  <c r="AC75" i="1"/>
  <c r="AC54" i="1"/>
  <c r="AC42" i="1"/>
  <c r="AC122" i="1"/>
  <c r="AC221" i="1"/>
  <c r="AC247" i="1"/>
  <c r="AC228" i="1"/>
  <c r="AC212" i="1"/>
  <c r="AC193" i="1"/>
  <c r="AC177" i="1"/>
  <c r="AC259" i="1"/>
  <c r="AC239" i="1"/>
  <c r="AC223" i="1"/>
  <c r="AC204" i="1"/>
  <c r="AC188" i="1"/>
  <c r="AC172" i="1"/>
  <c r="AC226" i="1"/>
  <c r="AC191" i="1"/>
  <c r="AC160" i="1"/>
  <c r="AC144" i="1"/>
  <c r="AC125" i="1"/>
  <c r="AC109" i="1"/>
  <c r="AC93" i="1"/>
  <c r="AC67" i="1"/>
  <c r="AC50" i="1"/>
  <c r="AC64" i="1"/>
  <c r="AC141" i="1"/>
  <c r="AC256" i="1"/>
  <c r="AC262" i="1"/>
  <c r="AC240" i="1"/>
  <c r="AC224" i="1"/>
  <c r="AC206" i="1"/>
  <c r="AC189" i="1"/>
  <c r="AC173" i="1"/>
  <c r="AC254" i="1"/>
  <c r="AC235" i="1"/>
  <c r="AC219" i="1"/>
  <c r="AC200" i="1"/>
  <c r="AC184" i="1"/>
  <c r="AC165" i="1"/>
  <c r="AC253" i="1"/>
  <c r="AC218" i="1"/>
  <c r="AC183" i="1"/>
  <c r="AC156" i="1"/>
  <c r="AC140" i="1"/>
  <c r="AC121" i="1"/>
  <c r="AC105" i="1"/>
  <c r="AC85" i="1"/>
  <c r="AC62" i="1"/>
  <c r="AC90" i="1"/>
  <c r="AC157" i="1"/>
  <c r="AC255" i="1"/>
  <c r="AC236" i="1"/>
  <c r="AC220" i="1"/>
  <c r="AC201" i="1"/>
  <c r="AC185" i="1"/>
  <c r="AC167" i="1"/>
  <c r="AC250" i="1"/>
  <c r="AC231" i="1"/>
  <c r="AC215" i="1"/>
  <c r="AC196" i="1"/>
  <c r="AC180" i="1"/>
  <c r="AC243" i="1"/>
  <c r="AC210" i="1"/>
  <c r="AC175" i="1"/>
  <c r="AC152" i="1"/>
  <c r="AC136" i="1"/>
  <c r="AC117" i="1"/>
  <c r="AC101" i="1"/>
  <c r="AC81" i="1"/>
  <c r="AC58" i="1"/>
  <c r="AC14" i="1"/>
  <c r="AC233" i="1"/>
  <c r="AC198" i="1"/>
  <c r="AC163" i="1"/>
  <c r="AC147" i="1"/>
  <c r="AC128" i="1"/>
  <c r="AC112" i="1"/>
  <c r="AC96" i="1"/>
  <c r="AC72" i="1"/>
  <c r="AC53" i="1"/>
  <c r="AC249" i="1"/>
  <c r="AC214" i="1"/>
  <c r="AC179" i="1"/>
  <c r="AC154" i="1"/>
  <c r="AC138" i="1"/>
  <c r="AC119" i="1"/>
  <c r="AC103" i="1"/>
  <c r="AC83" i="1"/>
  <c r="AC56" i="1"/>
  <c r="AC110" i="1"/>
  <c r="AC194" i="1"/>
  <c r="AC76" i="1"/>
  <c r="AC149" i="1"/>
  <c r="AC225" i="1"/>
  <c r="AC190" i="1"/>
  <c r="AC159" i="1"/>
  <c r="AC143" i="1"/>
  <c r="AC124" i="1"/>
  <c r="AC108" i="1"/>
  <c r="AC92" i="1"/>
  <c r="AC66" i="1"/>
  <c r="AC40" i="1"/>
  <c r="AC17" i="1"/>
  <c r="AC238" i="1"/>
  <c r="AC203" i="1"/>
  <c r="AC171" i="1"/>
  <c r="AC150" i="1"/>
  <c r="AC134" i="1"/>
  <c r="AC115" i="1"/>
  <c r="AC99" i="1"/>
  <c r="AC77" i="1"/>
  <c r="AC52" i="1"/>
  <c r="AC51" i="1"/>
  <c r="AC126" i="1"/>
  <c r="AC229" i="1"/>
  <c r="AC12" i="1"/>
  <c r="AC98" i="1"/>
  <c r="AC170" i="1"/>
  <c r="AC252" i="1"/>
  <c r="AC217" i="1"/>
  <c r="AC182" i="1"/>
  <c r="AC155" i="1"/>
  <c r="AC139" i="1"/>
  <c r="AC120" i="1"/>
  <c r="AC104" i="1"/>
  <c r="AC84" i="1"/>
  <c r="AC61" i="1"/>
  <c r="AC34" i="1"/>
  <c r="AC13" i="1"/>
  <c r="AC230" i="1"/>
  <c r="AC195" i="1"/>
  <c r="AC162" i="1"/>
  <c r="AC146" i="1"/>
  <c r="AC127" i="1"/>
  <c r="AC111" i="1"/>
  <c r="AC95" i="1"/>
  <c r="AC65" i="1"/>
  <c r="AC68" i="1"/>
  <c r="AC145" i="1"/>
  <c r="AC30" i="1"/>
  <c r="AC114" i="1"/>
  <c r="AC202" i="1"/>
  <c r="AC241" i="1"/>
  <c r="AC209" i="1"/>
  <c r="AC174" i="1"/>
  <c r="AC151" i="1"/>
  <c r="AC135" i="1"/>
  <c r="AC116" i="1"/>
  <c r="AC100" i="1"/>
  <c r="AC78" i="1"/>
  <c r="AC57" i="1"/>
  <c r="AC257" i="1"/>
  <c r="AC222" i="1"/>
  <c r="AC187" i="1"/>
  <c r="AC158" i="1"/>
  <c r="AC142" i="1"/>
  <c r="AC123" i="1"/>
  <c r="AC107" i="1"/>
  <c r="AC91" i="1"/>
  <c r="AC60" i="1"/>
  <c r="AC16" i="1"/>
  <c r="AC94" i="1"/>
  <c r="AC161" i="1"/>
  <c r="AC55" i="1"/>
  <c r="AC133" i="1"/>
  <c r="AC237" i="1"/>
  <c r="I43" i="1"/>
  <c r="X33" i="1"/>
  <c r="X35" i="1" s="1"/>
  <c r="X38" i="1" s="1"/>
  <c r="N118" i="1"/>
  <c r="N113" i="1"/>
  <c r="N109" i="1"/>
  <c r="N105" i="1"/>
  <c r="N101" i="1"/>
  <c r="N97" i="1"/>
  <c r="N93" i="1"/>
  <c r="N85" i="1"/>
  <c r="N81" i="1"/>
  <c r="N75" i="1"/>
  <c r="N67" i="1"/>
  <c r="N62" i="1"/>
  <c r="N58" i="1"/>
  <c r="N54" i="1"/>
  <c r="N50" i="1"/>
  <c r="N41" i="1"/>
  <c r="N35" i="1"/>
  <c r="N28" i="1"/>
  <c r="N24" i="1"/>
  <c r="N20" i="1"/>
  <c r="N14" i="1"/>
  <c r="N137" i="1"/>
  <c r="N172" i="1"/>
  <c r="N204" i="1"/>
  <c r="N239" i="1"/>
  <c r="N281" i="1"/>
  <c r="N315" i="1"/>
  <c r="N385" i="1"/>
  <c r="N476" i="1"/>
  <c r="N595" i="1"/>
  <c r="N576" i="1"/>
  <c r="N557" i="1"/>
  <c r="N541" i="1"/>
  <c r="N522" i="1"/>
  <c r="N506" i="1"/>
  <c r="N490" i="1"/>
  <c r="N474" i="1"/>
  <c r="N458" i="1"/>
  <c r="N439" i="1"/>
  <c r="N423" i="1"/>
  <c r="N407" i="1"/>
  <c r="N391" i="1"/>
  <c r="N375" i="1"/>
  <c r="N359" i="1"/>
  <c r="N340" i="1"/>
  <c r="N321" i="1"/>
  <c r="N602" i="1"/>
  <c r="N586" i="1"/>
  <c r="N567" i="1"/>
  <c r="N548" i="1"/>
  <c r="N532" i="1"/>
  <c r="N513" i="1"/>
  <c r="N497" i="1"/>
  <c r="N481" i="1"/>
  <c r="N465" i="1"/>
  <c r="N446" i="1"/>
  <c r="N430" i="1"/>
  <c r="N414" i="1"/>
  <c r="N398" i="1"/>
  <c r="N382" i="1"/>
  <c r="N366" i="1"/>
  <c r="N350" i="1"/>
  <c r="N331" i="1"/>
  <c r="N312" i="1"/>
  <c r="N585" i="1"/>
  <c r="N547" i="1"/>
  <c r="N512" i="1"/>
  <c r="N480" i="1"/>
  <c r="N445" i="1"/>
  <c r="N413" i="1"/>
  <c r="N381" i="1"/>
  <c r="N349" i="1"/>
  <c r="N311" i="1"/>
  <c r="N295" i="1"/>
  <c r="N279" i="1"/>
  <c r="N256" i="1"/>
  <c r="N237" i="1"/>
  <c r="N221" i="1"/>
  <c r="N202" i="1"/>
  <c r="N186" i="1"/>
  <c r="N170" i="1"/>
  <c r="N151" i="1"/>
  <c r="N135" i="1"/>
  <c r="N116" i="1"/>
  <c r="N582" i="1"/>
  <c r="N546" i="1"/>
  <c r="N511" i="1"/>
  <c r="N479" i="1"/>
  <c r="N444" i="1"/>
  <c r="N412" i="1"/>
  <c r="N380" i="1"/>
  <c r="N348" i="1"/>
  <c r="N310" i="1"/>
  <c r="N294" i="1"/>
  <c r="N278" i="1"/>
  <c r="N255" i="1"/>
  <c r="N236" i="1"/>
  <c r="N220" i="1"/>
  <c r="N201" i="1"/>
  <c r="N185" i="1"/>
  <c r="N167" i="1"/>
  <c r="N150" i="1"/>
  <c r="N134" i="1"/>
  <c r="N604" i="1"/>
  <c r="N569" i="1"/>
  <c r="N534" i="1"/>
  <c r="N499" i="1"/>
  <c r="N467" i="1"/>
  <c r="N432" i="1"/>
  <c r="N30" i="1"/>
  <c r="N55" i="1"/>
  <c r="N76" i="1"/>
  <c r="N98" i="1"/>
  <c r="N114" i="1"/>
  <c r="N148" i="1"/>
  <c r="N183" i="1"/>
  <c r="N218" i="1"/>
  <c r="N253" i="1"/>
  <c r="N292" i="1"/>
  <c r="N342" i="1"/>
  <c r="N408" i="1"/>
  <c r="N516" i="1"/>
  <c r="N12" i="1"/>
  <c r="N33" i="1"/>
  <c r="N56" i="1"/>
  <c r="N83" i="1"/>
  <c r="N103" i="1"/>
  <c r="N122" i="1"/>
  <c r="N157" i="1"/>
  <c r="N192" i="1"/>
  <c r="N227" i="1"/>
  <c r="N269" i="1"/>
  <c r="N301" i="1"/>
  <c r="N361" i="1"/>
  <c r="N425" i="1"/>
  <c r="N559" i="1"/>
  <c r="N23" i="1"/>
  <c r="N53" i="1"/>
  <c r="N72" i="1"/>
  <c r="N145" i="1"/>
  <c r="N180" i="1"/>
  <c r="N215" i="1"/>
  <c r="N250" i="1"/>
  <c r="N289" i="1"/>
  <c r="N334" i="1"/>
  <c r="N401" i="1"/>
  <c r="N508" i="1"/>
  <c r="N610" i="1"/>
  <c r="N591" i="1"/>
  <c r="N572" i="1"/>
  <c r="N553" i="1"/>
  <c r="N537" i="1"/>
  <c r="N518" i="1"/>
  <c r="N502" i="1"/>
  <c r="N486" i="1"/>
  <c r="N470" i="1"/>
  <c r="N454" i="1"/>
  <c r="N435" i="1"/>
  <c r="N419" i="1"/>
  <c r="N403" i="1"/>
  <c r="N387" i="1"/>
  <c r="N371" i="1"/>
  <c r="N355" i="1"/>
  <c r="N336" i="1"/>
  <c r="N317" i="1"/>
  <c r="N598" i="1"/>
  <c r="N579" i="1"/>
  <c r="N561" i="1"/>
  <c r="N544" i="1"/>
  <c r="N525" i="1"/>
  <c r="N509" i="1"/>
  <c r="N493" i="1"/>
  <c r="N477" i="1"/>
  <c r="N461" i="1"/>
  <c r="N442" i="1"/>
  <c r="N426" i="1"/>
  <c r="N410" i="1"/>
  <c r="N394" i="1"/>
  <c r="N378" i="1"/>
  <c r="N362" i="1"/>
  <c r="N346" i="1"/>
  <c r="N327" i="1"/>
  <c r="N614" i="1"/>
  <c r="N574" i="1"/>
  <c r="N539" i="1"/>
  <c r="N504" i="1"/>
  <c r="N472" i="1"/>
  <c r="N437" i="1"/>
  <c r="N405" i="1"/>
  <c r="N373" i="1"/>
  <c r="N338" i="1"/>
  <c r="N307" i="1"/>
  <c r="N291" i="1"/>
  <c r="N275" i="1"/>
  <c r="N252" i="1"/>
  <c r="N233" i="1"/>
  <c r="N217" i="1"/>
  <c r="N198" i="1"/>
  <c r="N182" i="1"/>
  <c r="N163" i="1"/>
  <c r="N147" i="1"/>
  <c r="N128" i="1"/>
  <c r="N612" i="1"/>
  <c r="N573" i="1"/>
  <c r="N538" i="1"/>
  <c r="N503" i="1"/>
  <c r="N471" i="1"/>
  <c r="N436" i="1"/>
  <c r="N404" i="1"/>
  <c r="N372" i="1"/>
  <c r="N337" i="1"/>
  <c r="N306" i="1"/>
  <c r="N290" i="1"/>
  <c r="N274" i="1"/>
  <c r="N251" i="1"/>
  <c r="N232" i="1"/>
  <c r="N216" i="1"/>
  <c r="N197" i="1"/>
  <c r="N181" i="1"/>
  <c r="N162" i="1"/>
  <c r="N146" i="1"/>
  <c r="N127" i="1"/>
  <c r="N596" i="1"/>
  <c r="N558" i="1"/>
  <c r="N523" i="1"/>
  <c r="N491" i="1"/>
  <c r="N459" i="1"/>
  <c r="N15" i="1"/>
  <c r="N36" i="1"/>
  <c r="N59" i="1"/>
  <c r="N82" i="1"/>
  <c r="N102" i="1"/>
  <c r="N121" i="1"/>
  <c r="N156" i="1"/>
  <c r="N191" i="1"/>
  <c r="N226" i="1"/>
  <c r="N268" i="1"/>
  <c r="N300" i="1"/>
  <c r="N360" i="1"/>
  <c r="N424" i="1"/>
  <c r="N551" i="1"/>
  <c r="N16" i="1"/>
  <c r="N38" i="1"/>
  <c r="N60" i="1"/>
  <c r="N91" i="1"/>
  <c r="N107" i="1"/>
  <c r="N133" i="1"/>
  <c r="N165" i="1"/>
  <c r="N200" i="1"/>
  <c r="N235" i="1"/>
  <c r="N277" i="1"/>
  <c r="N309" i="1"/>
  <c r="N377" i="1"/>
  <c r="N460" i="1"/>
  <c r="N578" i="1"/>
  <c r="N153" i="1"/>
  <c r="N188" i="1"/>
  <c r="N223" i="1"/>
  <c r="N259" i="1"/>
  <c r="N297" i="1"/>
  <c r="N353" i="1"/>
  <c r="N417" i="1"/>
  <c r="N543" i="1"/>
  <c r="N603" i="1"/>
  <c r="N587" i="1"/>
  <c r="N568" i="1"/>
  <c r="N549" i="1"/>
  <c r="N533" i="1"/>
  <c r="N514" i="1"/>
  <c r="N498" i="1"/>
  <c r="N482" i="1"/>
  <c r="N466" i="1"/>
  <c r="N447" i="1"/>
  <c r="N431" i="1"/>
  <c r="N415" i="1"/>
  <c r="N399" i="1"/>
  <c r="N383" i="1"/>
  <c r="N367" i="1"/>
  <c r="N351" i="1"/>
  <c r="N332" i="1"/>
  <c r="N313" i="1"/>
  <c r="N594" i="1"/>
  <c r="N575" i="1"/>
  <c r="N556" i="1"/>
  <c r="N540" i="1"/>
  <c r="N521" i="1"/>
  <c r="N505" i="1"/>
  <c r="N489" i="1"/>
  <c r="N473" i="1"/>
  <c r="N457" i="1"/>
  <c r="N438" i="1"/>
  <c r="N422" i="1"/>
  <c r="N406" i="1"/>
  <c r="N390" i="1"/>
  <c r="N374" i="1"/>
  <c r="N358" i="1"/>
  <c r="N339" i="1"/>
  <c r="N320" i="1"/>
  <c r="N601" i="1"/>
  <c r="N566" i="1"/>
  <c r="N531" i="1"/>
  <c r="N496" i="1"/>
  <c r="N464" i="1"/>
  <c r="N429" i="1"/>
  <c r="N397" i="1"/>
  <c r="N365" i="1"/>
  <c r="N330" i="1"/>
  <c r="N303" i="1"/>
  <c r="N287" i="1"/>
  <c r="N271" i="1"/>
  <c r="N248" i="1"/>
  <c r="N229" i="1"/>
  <c r="N213" i="1"/>
  <c r="N194" i="1"/>
  <c r="N178" i="1"/>
  <c r="N159" i="1"/>
  <c r="N143" i="1"/>
  <c r="N124" i="1"/>
  <c r="N600" i="1"/>
  <c r="N565" i="1"/>
  <c r="N528" i="1"/>
  <c r="N495" i="1"/>
  <c r="N463" i="1"/>
  <c r="N428" i="1"/>
  <c r="N396" i="1"/>
  <c r="N364" i="1"/>
  <c r="N329" i="1"/>
  <c r="N302" i="1"/>
  <c r="N286" i="1"/>
  <c r="N270" i="1"/>
  <c r="N247" i="1"/>
  <c r="N228" i="1"/>
  <c r="N212" i="1"/>
  <c r="N193" i="1"/>
  <c r="N177" i="1"/>
  <c r="N158" i="1"/>
  <c r="N142" i="1"/>
  <c r="N123" i="1"/>
  <c r="N588" i="1"/>
  <c r="N550" i="1"/>
  <c r="N515" i="1"/>
  <c r="N483" i="1"/>
  <c r="N448" i="1"/>
  <c r="N21" i="1"/>
  <c r="N42" i="1"/>
  <c r="N64" i="1"/>
  <c r="N90" i="1"/>
  <c r="N106" i="1"/>
  <c r="N130" i="1"/>
  <c r="N164" i="1"/>
  <c r="N199" i="1"/>
  <c r="N234" i="1"/>
  <c r="N276" i="1"/>
  <c r="N308" i="1"/>
  <c r="N376" i="1"/>
  <c r="N449" i="1"/>
  <c r="N589" i="1"/>
  <c r="N22" i="1"/>
  <c r="N43" i="1"/>
  <c r="N65" i="1"/>
  <c r="N95" i="1"/>
  <c r="N111" i="1"/>
  <c r="N141" i="1"/>
  <c r="N176" i="1"/>
  <c r="N211" i="1"/>
  <c r="N246" i="1"/>
  <c r="N285" i="1"/>
  <c r="N326" i="1"/>
  <c r="N393" i="1"/>
  <c r="N492" i="1"/>
  <c r="N13" i="1"/>
  <c r="N34" i="1"/>
  <c r="N61" i="1"/>
  <c r="N84" i="1"/>
  <c r="N104" i="1"/>
  <c r="N125" i="1"/>
  <c r="N126" i="1"/>
  <c r="N161" i="1"/>
  <c r="N196" i="1"/>
  <c r="N231" i="1"/>
  <c r="N273" i="1"/>
  <c r="N305" i="1"/>
  <c r="N369" i="1"/>
  <c r="N441" i="1"/>
  <c r="N599" i="1"/>
  <c r="N580" i="1"/>
  <c r="N564" i="1"/>
  <c r="N545" i="1"/>
  <c r="N526" i="1"/>
  <c r="N510" i="1"/>
  <c r="N494" i="1"/>
  <c r="N478" i="1"/>
  <c r="N462" i="1"/>
  <c r="N443" i="1"/>
  <c r="N427" i="1"/>
  <c r="N411" i="1"/>
  <c r="N395" i="1"/>
  <c r="N379" i="1"/>
  <c r="N363" i="1"/>
  <c r="N347" i="1"/>
  <c r="N328" i="1"/>
  <c r="N607" i="1"/>
  <c r="N590" i="1"/>
  <c r="N571" i="1"/>
  <c r="N552" i="1"/>
  <c r="N536" i="1"/>
  <c r="N517" i="1"/>
  <c r="N501" i="1"/>
  <c r="N485" i="1"/>
  <c r="N469" i="1"/>
  <c r="N451" i="1"/>
  <c r="N434" i="1"/>
  <c r="N418" i="1"/>
  <c r="N402" i="1"/>
  <c r="N386" i="1"/>
  <c r="N370" i="1"/>
  <c r="N354" i="1"/>
  <c r="N335" i="1"/>
  <c r="N316" i="1"/>
  <c r="N593" i="1"/>
  <c r="N555" i="1"/>
  <c r="N520" i="1"/>
  <c r="N488" i="1"/>
  <c r="N456" i="1"/>
  <c r="N421" i="1"/>
  <c r="N389" i="1"/>
  <c r="N357" i="1"/>
  <c r="N319" i="1"/>
  <c r="N299" i="1"/>
  <c r="N283" i="1"/>
  <c r="N267" i="1"/>
  <c r="N241" i="1"/>
  <c r="N225" i="1"/>
  <c r="N209" i="1"/>
  <c r="N190" i="1"/>
  <c r="N174" i="1"/>
  <c r="N155" i="1"/>
  <c r="N139" i="1"/>
  <c r="N120" i="1"/>
  <c r="N592" i="1"/>
  <c r="N554" i="1"/>
  <c r="N519" i="1"/>
  <c r="N487" i="1"/>
  <c r="N455" i="1"/>
  <c r="N420" i="1"/>
  <c r="N388" i="1"/>
  <c r="N356" i="1"/>
  <c r="N318" i="1"/>
  <c r="N298" i="1"/>
  <c r="N282" i="1"/>
  <c r="N262" i="1"/>
  <c r="N240" i="1"/>
  <c r="N224" i="1"/>
  <c r="N206" i="1"/>
  <c r="N189" i="1"/>
  <c r="N173" i="1"/>
  <c r="N154" i="1"/>
  <c r="N138" i="1"/>
  <c r="N119" i="1"/>
  <c r="N577" i="1"/>
  <c r="N542" i="1"/>
  <c r="N507" i="1"/>
  <c r="N475" i="1"/>
  <c r="N440" i="1"/>
  <c r="N25" i="1"/>
  <c r="N51" i="1"/>
  <c r="N68" i="1"/>
  <c r="N94" i="1"/>
  <c r="N110" i="1"/>
  <c r="N140" i="1"/>
  <c r="N175" i="1"/>
  <c r="N210" i="1"/>
  <c r="N243" i="1"/>
  <c r="N284" i="1"/>
  <c r="N323" i="1"/>
  <c r="N392" i="1"/>
  <c r="N484" i="1"/>
  <c r="N26" i="1"/>
  <c r="N52" i="1"/>
  <c r="N77" i="1"/>
  <c r="N99" i="1"/>
  <c r="N115" i="1"/>
  <c r="N149" i="1"/>
  <c r="N184" i="1"/>
  <c r="N219" i="1"/>
  <c r="N254" i="1"/>
  <c r="N293" i="1"/>
  <c r="N345" i="1"/>
  <c r="N409" i="1"/>
  <c r="N524" i="1"/>
  <c r="N17" i="1"/>
  <c r="N40" i="1"/>
  <c r="N66" i="1"/>
  <c r="N92" i="1"/>
  <c r="N27" i="1"/>
  <c r="N100" i="1"/>
  <c r="N136" i="1"/>
  <c r="N171" i="1"/>
  <c r="N203" i="1"/>
  <c r="N238" i="1"/>
  <c r="N280" i="1"/>
  <c r="N314" i="1"/>
  <c r="N384" i="1"/>
  <c r="N468" i="1"/>
  <c r="N605" i="1"/>
  <c r="N57" i="1"/>
  <c r="N108" i="1"/>
  <c r="N144" i="1"/>
  <c r="N179" i="1"/>
  <c r="N214" i="1"/>
  <c r="N249" i="1"/>
  <c r="N288" i="1"/>
  <c r="N333" i="1"/>
  <c r="N400" i="1"/>
  <c r="N500" i="1"/>
  <c r="N78" i="1"/>
  <c r="N112" i="1"/>
  <c r="N152" i="1"/>
  <c r="N187" i="1"/>
  <c r="N222" i="1"/>
  <c r="N257" i="1"/>
  <c r="N296" i="1"/>
  <c r="N352" i="1"/>
  <c r="N416" i="1"/>
  <c r="N535" i="1"/>
  <c r="N597" i="1"/>
  <c r="N96" i="1"/>
  <c r="N117" i="1"/>
  <c r="N160" i="1"/>
  <c r="N195" i="1"/>
  <c r="N230" i="1"/>
  <c r="N272" i="1"/>
  <c r="N304" i="1"/>
  <c r="N368" i="1"/>
  <c r="N433" i="1"/>
  <c r="N570" i="1"/>
  <c r="AC357" i="1"/>
  <c r="AC555" i="1"/>
  <c r="AC319" i="1"/>
  <c r="AC593" i="1"/>
  <c r="AC520" i="1"/>
  <c r="AC488" i="1"/>
  <c r="AC456" i="1"/>
  <c r="AC421" i="1"/>
  <c r="AC389" i="1"/>
  <c r="AC287" i="1"/>
  <c r="AC21" i="1"/>
  <c r="AC330" i="1"/>
  <c r="AC464" i="1"/>
  <c r="AC596" i="1"/>
  <c r="AC577" i="1"/>
  <c r="AC558" i="1"/>
  <c r="AC542" i="1"/>
  <c r="AC523" i="1"/>
  <c r="AC507" i="1"/>
  <c r="AC491" i="1"/>
  <c r="AC475" i="1"/>
  <c r="AC459" i="1"/>
  <c r="AC440" i="1"/>
  <c r="AC424" i="1"/>
  <c r="AC408" i="1"/>
  <c r="AC392" i="1"/>
  <c r="AC376" i="1"/>
  <c r="AC360" i="1"/>
  <c r="AC342" i="1"/>
  <c r="AC323" i="1"/>
  <c r="AC306" i="1"/>
  <c r="AC290" i="1"/>
  <c r="AC274" i="1"/>
  <c r="AC610" i="1"/>
  <c r="AC591" i="1"/>
  <c r="AC572" i="1"/>
  <c r="AC553" i="1"/>
  <c r="AC537" i="1"/>
  <c r="AC518" i="1"/>
  <c r="AC502" i="1"/>
  <c r="AC486" i="1"/>
  <c r="AC470" i="1"/>
  <c r="AC454" i="1"/>
  <c r="AC435" i="1"/>
  <c r="AC419" i="1"/>
  <c r="AC403" i="1"/>
  <c r="AC387" i="1"/>
  <c r="AC371" i="1"/>
  <c r="AC355" i="1"/>
  <c r="AC336" i="1"/>
  <c r="AC317" i="1"/>
  <c r="AC301" i="1"/>
  <c r="AC285" i="1"/>
  <c r="AC269" i="1"/>
  <c r="AC607" i="1"/>
  <c r="AC579" i="1"/>
  <c r="AC544" i="1"/>
  <c r="AC509" i="1"/>
  <c r="AC477" i="1"/>
  <c r="AC442" i="1"/>
  <c r="AC410" i="1"/>
  <c r="AC378" i="1"/>
  <c r="AC346" i="1"/>
  <c r="AC308" i="1"/>
  <c r="AC276" i="1"/>
  <c r="AC28" i="1"/>
  <c r="AC612" i="1"/>
  <c r="AC570" i="1"/>
  <c r="AC535" i="1"/>
  <c r="AC500" i="1"/>
  <c r="AC468" i="1"/>
  <c r="AC433" i="1"/>
  <c r="AC401" i="1"/>
  <c r="AC369" i="1"/>
  <c r="AC365" i="1"/>
  <c r="AC496" i="1"/>
  <c r="AC611" i="1"/>
  <c r="AC592" i="1"/>
  <c r="AC573" i="1"/>
  <c r="AC554" i="1"/>
  <c r="AC538" i="1"/>
  <c r="AC519" i="1"/>
  <c r="AC503" i="1"/>
  <c r="AC487" i="1"/>
  <c r="AC471" i="1"/>
  <c r="AC455" i="1"/>
  <c r="AC436" i="1"/>
  <c r="AC420" i="1"/>
  <c r="AC404" i="1"/>
  <c r="AC388" i="1"/>
  <c r="AC372" i="1"/>
  <c r="AC356" i="1"/>
  <c r="AC337" i="1"/>
  <c r="AC318" i="1"/>
  <c r="AC302" i="1"/>
  <c r="AC286" i="1"/>
  <c r="AC270" i="1"/>
  <c r="AC603" i="1"/>
  <c r="AC587" i="1"/>
  <c r="AC568" i="1"/>
  <c r="AC549" i="1"/>
  <c r="AC533" i="1"/>
  <c r="AC514" i="1"/>
  <c r="AC498" i="1"/>
  <c r="AC482" i="1"/>
  <c r="AC466" i="1"/>
  <c r="AC447" i="1"/>
  <c r="AC431" i="1"/>
  <c r="AC415" i="1"/>
  <c r="AC399" i="1"/>
  <c r="AC383" i="1"/>
  <c r="AC367" i="1"/>
  <c r="AC351" i="1"/>
  <c r="AC332" i="1"/>
  <c r="AC313" i="1"/>
  <c r="AC297" i="1"/>
  <c r="AC281" i="1"/>
  <c r="AC602" i="1"/>
  <c r="AC571" i="1"/>
  <c r="AC536" i="1"/>
  <c r="AC501" i="1"/>
  <c r="AC469" i="1"/>
  <c r="AC434" i="1"/>
  <c r="AC402" i="1"/>
  <c r="AC370" i="1"/>
  <c r="AC335" i="1"/>
  <c r="AC300" i="1"/>
  <c r="AC268" i="1"/>
  <c r="AC24" i="1"/>
  <c r="AC601" i="1"/>
  <c r="AC397" i="1"/>
  <c r="AC531" i="1"/>
  <c r="AC604" i="1"/>
  <c r="AC588" i="1"/>
  <c r="AC569" i="1"/>
  <c r="AC550" i="1"/>
  <c r="AC534" i="1"/>
  <c r="AC515" i="1"/>
  <c r="AC499" i="1"/>
  <c r="AC483" i="1"/>
  <c r="AC467" i="1"/>
  <c r="AC448" i="1"/>
  <c r="AC432" i="1"/>
  <c r="AC416" i="1"/>
  <c r="AC400" i="1"/>
  <c r="AC384" i="1"/>
  <c r="AC368" i="1"/>
  <c r="AC352" i="1"/>
  <c r="AC333" i="1"/>
  <c r="AC314" i="1"/>
  <c r="AC298" i="1"/>
  <c r="AC282" i="1"/>
  <c r="AC599" i="1"/>
  <c r="AC580" i="1"/>
  <c r="AC564" i="1"/>
  <c r="AC545" i="1"/>
  <c r="AC526" i="1"/>
  <c r="AC510" i="1"/>
  <c r="AC494" i="1"/>
  <c r="AC478" i="1"/>
  <c r="AC462" i="1"/>
  <c r="AC443" i="1"/>
  <c r="AC427" i="1"/>
  <c r="AC411" i="1"/>
  <c r="AC395" i="1"/>
  <c r="AC379" i="1"/>
  <c r="AC363" i="1"/>
  <c r="AC347" i="1"/>
  <c r="AC328" i="1"/>
  <c r="AC309" i="1"/>
  <c r="AC293" i="1"/>
  <c r="AC277" i="1"/>
  <c r="AC598" i="1"/>
  <c r="AC561" i="1"/>
  <c r="AC525" i="1"/>
  <c r="AC493" i="1"/>
  <c r="AC461" i="1"/>
  <c r="AC426" i="1"/>
  <c r="AC394" i="1"/>
  <c r="AC362" i="1"/>
  <c r="AC327" i="1"/>
  <c r="AC292" i="1"/>
  <c r="AC41" i="1"/>
  <c r="AC20" i="1"/>
  <c r="AC295" i="1"/>
  <c r="AC429" i="1"/>
  <c r="AC566" i="1"/>
  <c r="AC600" i="1"/>
  <c r="AC582" i="1"/>
  <c r="AC565" i="1"/>
  <c r="AC546" i="1"/>
  <c r="AC528" i="1"/>
  <c r="AC511" i="1"/>
  <c r="AC495" i="1"/>
  <c r="AC479" i="1"/>
  <c r="AC463" i="1"/>
  <c r="AC444" i="1"/>
  <c r="AC428" i="1"/>
  <c r="AC412" i="1"/>
  <c r="AC396" i="1"/>
  <c r="AC380" i="1"/>
  <c r="AC364" i="1"/>
  <c r="AC348" i="1"/>
  <c r="AC329" i="1"/>
  <c r="AC310" i="1"/>
  <c r="AC294" i="1"/>
  <c r="AC278" i="1"/>
  <c r="AC595" i="1"/>
  <c r="AC576" i="1"/>
  <c r="AC557" i="1"/>
  <c r="AC541" i="1"/>
  <c r="AC522" i="1"/>
  <c r="AC506" i="1"/>
  <c r="AC490" i="1"/>
  <c r="AC474" i="1"/>
  <c r="AC458" i="1"/>
  <c r="AC439" i="1"/>
  <c r="AC423" i="1"/>
  <c r="AC407" i="1"/>
  <c r="AC391" i="1"/>
  <c r="AC375" i="1"/>
  <c r="AC359" i="1"/>
  <c r="AC340" i="1"/>
  <c r="AC321" i="1"/>
  <c r="AC305" i="1"/>
  <c r="AC289" i="1"/>
  <c r="AC273" i="1"/>
  <c r="AC614" i="1"/>
  <c r="AC590" i="1"/>
  <c r="AC552" i="1"/>
  <c r="AC517" i="1"/>
  <c r="AC485" i="1"/>
  <c r="AC451" i="1"/>
  <c r="AC418" i="1"/>
  <c r="AC386" i="1"/>
  <c r="AC354" i="1"/>
  <c r="AC316" i="1"/>
  <c r="AC284" i="1"/>
  <c r="AC578" i="1"/>
  <c r="AC543" i="1"/>
  <c r="AC508" i="1"/>
  <c r="AC476" i="1"/>
  <c r="AC441" i="1"/>
  <c r="AC409" i="1"/>
  <c r="AC377" i="1"/>
  <c r="AC597" i="1"/>
  <c r="AC524" i="1"/>
  <c r="AC460" i="1"/>
  <c r="AC393" i="1"/>
  <c r="AC345" i="1"/>
  <c r="AC307" i="1"/>
  <c r="AC275" i="1"/>
  <c r="AC23" i="1"/>
  <c r="AC594" i="1"/>
  <c r="AC556" i="1"/>
  <c r="AC521" i="1"/>
  <c r="AC489" i="1"/>
  <c r="AC457" i="1"/>
  <c r="AC422" i="1"/>
  <c r="AC390" i="1"/>
  <c r="AC358" i="1"/>
  <c r="AC320" i="1"/>
  <c r="AC288" i="1"/>
  <c r="AC25" i="1"/>
  <c r="AC338" i="1"/>
  <c r="AC472" i="1"/>
  <c r="AC279" i="1"/>
  <c r="AC413" i="1"/>
  <c r="AC547" i="1"/>
  <c r="AC589" i="1"/>
  <c r="AC516" i="1"/>
  <c r="AC449" i="1"/>
  <c r="AC385" i="1"/>
  <c r="AC334" i="1"/>
  <c r="AC299" i="1"/>
  <c r="AC267" i="1"/>
  <c r="AC586" i="1"/>
  <c r="AC548" i="1"/>
  <c r="AC513" i="1"/>
  <c r="AC481" i="1"/>
  <c r="AC446" i="1"/>
  <c r="AC414" i="1"/>
  <c r="AC382" i="1"/>
  <c r="AC350" i="1"/>
  <c r="AC312" i="1"/>
  <c r="AC280" i="1"/>
  <c r="AC26" i="1"/>
  <c r="AC373" i="1"/>
  <c r="AC504" i="1"/>
  <c r="AC311" i="1"/>
  <c r="AC445" i="1"/>
  <c r="AC585" i="1"/>
  <c r="AC559" i="1"/>
  <c r="AC492" i="1"/>
  <c r="AC425" i="1"/>
  <c r="AC361" i="1"/>
  <c r="AC326" i="1"/>
  <c r="AC291" i="1"/>
  <c r="AC575" i="1"/>
  <c r="AC540" i="1"/>
  <c r="AC505" i="1"/>
  <c r="AC473" i="1"/>
  <c r="AC438" i="1"/>
  <c r="AC406" i="1"/>
  <c r="AC374" i="1"/>
  <c r="AC339" i="1"/>
  <c r="AC304" i="1"/>
  <c r="AC272" i="1"/>
  <c r="AC22" i="1"/>
  <c r="AC271" i="1"/>
  <c r="AC405" i="1"/>
  <c r="AC539" i="1"/>
  <c r="AC349" i="1"/>
  <c r="AC480" i="1"/>
  <c r="AC551" i="1"/>
  <c r="AC484" i="1"/>
  <c r="AC417" i="1"/>
  <c r="AC353" i="1"/>
  <c r="AC315" i="1"/>
  <c r="AC283" i="1"/>
  <c r="AC27" i="1"/>
  <c r="AC605" i="1"/>
  <c r="AC567" i="1"/>
  <c r="AC532" i="1"/>
  <c r="AC497" i="1"/>
  <c r="AC465" i="1"/>
  <c r="AC430" i="1"/>
  <c r="AC398" i="1"/>
  <c r="AC366" i="1"/>
  <c r="AC331" i="1"/>
  <c r="AC296" i="1"/>
  <c r="AC303" i="1"/>
  <c r="AC437" i="1"/>
  <c r="AC574" i="1"/>
  <c r="AC381" i="1"/>
  <c r="AC512" i="1"/>
  <c r="AB128" i="1"/>
  <c r="AB124" i="1"/>
  <c r="AB120" i="1"/>
  <c r="AB116" i="1"/>
  <c r="AB112" i="1"/>
  <c r="AB108" i="1"/>
  <c r="AB104" i="1"/>
  <c r="AB100" i="1"/>
  <c r="AB96" i="1"/>
  <c r="AB92" i="1"/>
  <c r="AB165" i="1"/>
  <c r="AB161" i="1"/>
  <c r="AB157" i="1"/>
  <c r="AB153" i="1"/>
  <c r="AB149" i="1"/>
  <c r="AB145" i="1"/>
  <c r="AB141" i="1"/>
  <c r="AB137" i="1"/>
  <c r="AB204" i="1"/>
  <c r="AB200" i="1"/>
  <c r="AB125" i="1"/>
  <c r="AB121" i="1"/>
  <c r="AB117" i="1"/>
  <c r="AB113" i="1"/>
  <c r="AB109" i="1"/>
  <c r="AB105" i="1"/>
  <c r="AB101" i="1"/>
  <c r="AB97" i="1"/>
  <c r="AB93" i="1"/>
  <c r="AB162" i="1"/>
  <c r="AB158" i="1"/>
  <c r="AB154" i="1"/>
  <c r="AB150" i="1"/>
  <c r="AB146" i="1"/>
  <c r="AB142" i="1"/>
  <c r="AB138" i="1"/>
  <c r="AB134" i="1"/>
  <c r="AB201" i="1"/>
  <c r="AB197" i="1"/>
  <c r="AB193" i="1"/>
  <c r="AB189" i="1"/>
  <c r="AB185" i="1"/>
  <c r="AB181" i="1"/>
  <c r="AB177" i="1"/>
  <c r="AB173" i="1"/>
  <c r="AB238" i="1"/>
  <c r="AB234" i="1"/>
  <c r="AB230" i="1"/>
  <c r="AB126" i="1"/>
  <c r="AB122" i="1"/>
  <c r="AB118" i="1"/>
  <c r="AB114" i="1"/>
  <c r="AB110" i="1"/>
  <c r="AB106" i="1"/>
  <c r="AB102" i="1"/>
  <c r="AB98" i="1"/>
  <c r="AB94" i="1"/>
  <c r="AB163" i="1"/>
  <c r="AB159" i="1"/>
  <c r="AB155" i="1"/>
  <c r="AB151" i="1"/>
  <c r="AB147" i="1"/>
  <c r="AB143" i="1"/>
  <c r="AB139" i="1"/>
  <c r="AB135" i="1"/>
  <c r="AB202" i="1"/>
  <c r="AB198" i="1"/>
  <c r="AB194" i="1"/>
  <c r="AB190" i="1"/>
  <c r="AB186" i="1"/>
  <c r="AB182" i="1"/>
  <c r="AB178" i="1"/>
  <c r="AB174" i="1"/>
  <c r="AB239" i="1"/>
  <c r="AB235" i="1"/>
  <c r="AB231" i="1"/>
  <c r="AB127" i="1"/>
  <c r="AB111" i="1"/>
  <c r="AB95" i="1"/>
  <c r="AB160" i="1"/>
  <c r="AB144" i="1"/>
  <c r="AB199" i="1"/>
  <c r="AB196" i="1"/>
  <c r="AB188" i="1"/>
  <c r="AB180" i="1"/>
  <c r="AB172" i="1"/>
  <c r="AB236" i="1"/>
  <c r="AB227" i="1"/>
  <c r="AB223" i="1"/>
  <c r="AB219" i="1"/>
  <c r="AB215" i="1"/>
  <c r="AB211" i="1"/>
  <c r="AB255" i="1"/>
  <c r="AB251" i="1"/>
  <c r="AB247" i="1"/>
  <c r="AB321" i="1"/>
  <c r="AB317" i="1"/>
  <c r="AB313" i="1"/>
  <c r="AB123" i="1"/>
  <c r="AB107" i="1"/>
  <c r="AB91" i="1"/>
  <c r="AB156" i="1"/>
  <c r="AB140" i="1"/>
  <c r="AB195" i="1"/>
  <c r="AB187" i="1"/>
  <c r="AB179" i="1"/>
  <c r="AB171" i="1"/>
  <c r="AB241" i="1"/>
  <c r="AB233" i="1"/>
  <c r="AB228" i="1"/>
  <c r="AB224" i="1"/>
  <c r="AB220" i="1"/>
  <c r="AB216" i="1"/>
  <c r="AB212" i="1"/>
  <c r="AB256" i="1"/>
  <c r="AB252" i="1"/>
  <c r="AB248" i="1"/>
  <c r="AB318" i="1"/>
  <c r="AB314" i="1"/>
  <c r="AB310" i="1"/>
  <c r="AB306" i="1"/>
  <c r="AB302" i="1"/>
  <c r="AB298" i="1"/>
  <c r="AB294" i="1"/>
  <c r="AB290" i="1"/>
  <c r="AB286" i="1"/>
  <c r="AB282" i="1"/>
  <c r="AB278" i="1"/>
  <c r="AB274" i="1"/>
  <c r="AB270" i="1"/>
  <c r="AB337" i="1"/>
  <c r="AB333" i="1"/>
  <c r="AB329" i="1"/>
  <c r="AB446" i="1"/>
  <c r="AB442" i="1"/>
  <c r="AB438" i="1"/>
  <c r="AB434" i="1"/>
  <c r="AB430" i="1"/>
  <c r="AB426" i="1"/>
  <c r="AB422" i="1"/>
  <c r="AB418" i="1"/>
  <c r="AB414" i="1"/>
  <c r="AB410" i="1"/>
  <c r="AB406" i="1"/>
  <c r="AB402" i="1"/>
  <c r="AB398" i="1"/>
  <c r="AB394" i="1"/>
  <c r="AB390" i="1"/>
  <c r="AB386" i="1"/>
  <c r="AB382" i="1"/>
  <c r="AB378" i="1"/>
  <c r="AB374" i="1"/>
  <c r="AB370" i="1"/>
  <c r="AB366" i="1"/>
  <c r="AB362" i="1"/>
  <c r="AB358" i="1"/>
  <c r="AB354" i="1"/>
  <c r="AB350" i="1"/>
  <c r="AB346" i="1"/>
  <c r="AB523" i="1"/>
  <c r="AB519" i="1"/>
  <c r="AB515" i="1"/>
  <c r="AB511" i="1"/>
  <c r="AB507" i="1"/>
  <c r="AB503" i="1"/>
  <c r="AB499" i="1"/>
  <c r="AB495" i="1"/>
  <c r="AB119" i="1"/>
  <c r="AB103" i="1"/>
  <c r="AB152" i="1"/>
  <c r="AB136" i="1"/>
  <c r="AB192" i="1"/>
  <c r="AB184" i="1"/>
  <c r="AB176" i="1"/>
  <c r="AB240" i="1"/>
  <c r="AB232" i="1"/>
  <c r="AB225" i="1"/>
  <c r="AB221" i="1"/>
  <c r="AB217" i="1"/>
  <c r="AB213" i="1"/>
  <c r="AB257" i="1"/>
  <c r="AB253" i="1"/>
  <c r="AB249" i="1"/>
  <c r="AB319" i="1"/>
  <c r="AB315" i="1"/>
  <c r="AB311" i="1"/>
  <c r="AB307" i="1"/>
  <c r="AB303" i="1"/>
  <c r="AB299" i="1"/>
  <c r="AB295" i="1"/>
  <c r="AB291" i="1"/>
  <c r="AB287" i="1"/>
  <c r="AB283" i="1"/>
  <c r="AB279" i="1"/>
  <c r="AB275" i="1"/>
  <c r="AB271" i="1"/>
  <c r="AB338" i="1"/>
  <c r="AB334" i="1"/>
  <c r="AB330" i="1"/>
  <c r="AB447" i="1"/>
  <c r="AB443" i="1"/>
  <c r="AB439" i="1"/>
  <c r="AB435" i="1"/>
  <c r="AB431" i="1"/>
  <c r="AB427" i="1"/>
  <c r="AB423" i="1"/>
  <c r="AB419" i="1"/>
  <c r="AB415" i="1"/>
  <c r="AB411" i="1"/>
  <c r="AB407" i="1"/>
  <c r="AB403" i="1"/>
  <c r="AB399" i="1"/>
  <c r="AB115" i="1"/>
  <c r="AB99" i="1"/>
  <c r="AB164" i="1"/>
  <c r="AB148" i="1"/>
  <c r="AB203" i="1"/>
  <c r="AB191" i="1"/>
  <c r="AB183" i="1"/>
  <c r="AB175" i="1"/>
  <c r="AB237" i="1"/>
  <c r="AB229" i="1"/>
  <c r="AB226" i="1"/>
  <c r="AB222" i="1"/>
  <c r="AB218" i="1"/>
  <c r="AB214" i="1"/>
  <c r="AB210" i="1"/>
  <c r="AB254" i="1"/>
  <c r="AB250" i="1"/>
  <c r="AB320" i="1"/>
  <c r="AB316" i="1"/>
  <c r="AB312" i="1"/>
  <c r="AB308" i="1"/>
  <c r="AB304" i="1"/>
  <c r="AB305" i="1"/>
  <c r="AB297" i="1"/>
  <c r="AB289" i="1"/>
  <c r="AB281" i="1"/>
  <c r="AB273" i="1"/>
  <c r="AB339" i="1"/>
  <c r="AB331" i="1"/>
  <c r="AB445" i="1"/>
  <c r="AB437" i="1"/>
  <c r="AB429" i="1"/>
  <c r="AB421" i="1"/>
  <c r="AB413" i="1"/>
  <c r="AB405" i="1"/>
  <c r="AB397" i="1"/>
  <c r="AB395" i="1"/>
  <c r="AB388" i="1"/>
  <c r="AB381" i="1"/>
  <c r="AB379" i="1"/>
  <c r="AB372" i="1"/>
  <c r="AB365" i="1"/>
  <c r="AB363" i="1"/>
  <c r="AB356" i="1"/>
  <c r="AB349" i="1"/>
  <c r="AB347" i="1"/>
  <c r="AB521" i="1"/>
  <c r="AB514" i="1"/>
  <c r="AB512" i="1"/>
  <c r="AB505" i="1"/>
  <c r="AB498" i="1"/>
  <c r="AB496" i="1"/>
  <c r="AB489" i="1"/>
  <c r="AB485" i="1"/>
  <c r="AB481" i="1"/>
  <c r="AB477" i="1"/>
  <c r="AB473" i="1"/>
  <c r="AB469" i="1"/>
  <c r="AB465" i="1"/>
  <c r="AB461" i="1"/>
  <c r="AB457" i="1"/>
  <c r="AB558" i="1"/>
  <c r="AB554" i="1"/>
  <c r="AB550" i="1"/>
  <c r="AB546" i="1"/>
  <c r="AB542" i="1"/>
  <c r="AB538" i="1"/>
  <c r="AB534" i="1"/>
  <c r="AB579" i="1"/>
  <c r="AB575" i="1"/>
  <c r="AB571" i="1"/>
  <c r="AB567" i="1"/>
  <c r="AB604" i="1"/>
  <c r="AB600" i="1"/>
  <c r="AB596" i="1"/>
  <c r="AB592" i="1"/>
  <c r="AB588" i="1"/>
  <c r="AB170" i="1"/>
  <c r="AB610" i="1"/>
  <c r="AB564" i="1"/>
  <c r="AB556" i="1"/>
  <c r="AB532" i="1"/>
  <c r="AB565" i="1"/>
  <c r="AB590" i="1"/>
  <c r="AB296" i="1"/>
  <c r="AB288" i="1"/>
  <c r="AB280" i="1"/>
  <c r="AB272" i="1"/>
  <c r="AB336" i="1"/>
  <c r="AB328" i="1"/>
  <c r="AB444" i="1"/>
  <c r="AB436" i="1"/>
  <c r="AB428" i="1"/>
  <c r="AB420" i="1"/>
  <c r="AB412" i="1"/>
  <c r="AB404" i="1"/>
  <c r="AB392" i="1"/>
  <c r="AB385" i="1"/>
  <c r="AB383" i="1"/>
  <c r="AB376" i="1"/>
  <c r="AB369" i="1"/>
  <c r="AB367" i="1"/>
  <c r="AB360" i="1"/>
  <c r="AB353" i="1"/>
  <c r="AB351" i="1"/>
  <c r="AB525" i="1"/>
  <c r="AB518" i="1"/>
  <c r="AB516" i="1"/>
  <c r="AB509" i="1"/>
  <c r="AB502" i="1"/>
  <c r="AB500" i="1"/>
  <c r="AB493" i="1"/>
  <c r="AB490" i="1"/>
  <c r="AB486" i="1"/>
  <c r="AB482" i="1"/>
  <c r="AB478" i="1"/>
  <c r="AB474" i="1"/>
  <c r="AB470" i="1"/>
  <c r="AB466" i="1"/>
  <c r="AB462" i="1"/>
  <c r="AB458" i="1"/>
  <c r="AB559" i="1"/>
  <c r="AB555" i="1"/>
  <c r="AB551" i="1"/>
  <c r="AB547" i="1"/>
  <c r="AB543" i="1"/>
  <c r="AB539" i="1"/>
  <c r="AB535" i="1"/>
  <c r="AB580" i="1"/>
  <c r="AB576" i="1"/>
  <c r="AB572" i="1"/>
  <c r="AB568" i="1"/>
  <c r="AB605" i="1"/>
  <c r="AB601" i="1"/>
  <c r="AB597" i="1"/>
  <c r="AB593" i="1"/>
  <c r="AB589" i="1"/>
  <c r="AB531" i="1"/>
  <c r="AB345" i="1"/>
  <c r="AB267" i="1"/>
  <c r="AB552" i="1"/>
  <c r="AB544" i="1"/>
  <c r="AB540" i="1"/>
  <c r="AB536" i="1"/>
  <c r="AB569" i="1"/>
  <c r="AB598" i="1"/>
  <c r="AB594" i="1"/>
  <c r="AB301" i="1"/>
  <c r="AB293" i="1"/>
  <c r="AB285" i="1"/>
  <c r="AB277" i="1"/>
  <c r="AB269" i="1"/>
  <c r="AB335" i="1"/>
  <c r="AB327" i="1"/>
  <c r="AB449" i="1"/>
  <c r="AB441" i="1"/>
  <c r="AB433" i="1"/>
  <c r="AB425" i="1"/>
  <c r="AB417" i="1"/>
  <c r="AB409" i="1"/>
  <c r="AB401" i="1"/>
  <c r="AB396" i="1"/>
  <c r="AB389" i="1"/>
  <c r="AB387" i="1"/>
  <c r="AB380" i="1"/>
  <c r="AB373" i="1"/>
  <c r="AB371" i="1"/>
  <c r="AB364" i="1"/>
  <c r="AB357" i="1"/>
  <c r="AB355" i="1"/>
  <c r="AB348" i="1"/>
  <c r="AB522" i="1"/>
  <c r="AB520" i="1"/>
  <c r="AB513" i="1"/>
  <c r="AB506" i="1"/>
  <c r="AB504" i="1"/>
  <c r="AB497" i="1"/>
  <c r="AB491" i="1"/>
  <c r="AB487" i="1"/>
  <c r="AB483" i="1"/>
  <c r="AB479" i="1"/>
  <c r="AB475" i="1"/>
  <c r="AB471" i="1"/>
  <c r="AB467" i="1"/>
  <c r="AB463" i="1"/>
  <c r="AB459" i="1"/>
  <c r="AB455" i="1"/>
  <c r="AB548" i="1"/>
  <c r="AB602" i="1"/>
  <c r="AB586" i="1"/>
  <c r="AB309" i="1"/>
  <c r="AB300" i="1"/>
  <c r="AB292" i="1"/>
  <c r="AB284" i="1"/>
  <c r="AB276" i="1"/>
  <c r="AB268" i="1"/>
  <c r="AB340" i="1"/>
  <c r="AB332" i="1"/>
  <c r="AB448" i="1"/>
  <c r="AB440" i="1"/>
  <c r="AB432" i="1"/>
  <c r="AB424" i="1"/>
  <c r="AB416" i="1"/>
  <c r="AB408" i="1"/>
  <c r="AB400" i="1"/>
  <c r="AB393" i="1"/>
  <c r="AB391" i="1"/>
  <c r="AB384" i="1"/>
  <c r="AB377" i="1"/>
  <c r="AB375" i="1"/>
  <c r="AB368" i="1"/>
  <c r="AB361" i="1"/>
  <c r="AB359" i="1"/>
  <c r="AB352" i="1"/>
  <c r="AB526" i="1"/>
  <c r="AB524" i="1"/>
  <c r="AB517" i="1"/>
  <c r="AB510" i="1"/>
  <c r="AB508" i="1"/>
  <c r="AB501" i="1"/>
  <c r="AB494" i="1"/>
  <c r="AB492" i="1"/>
  <c r="AB488" i="1"/>
  <c r="AB484" i="1"/>
  <c r="AB480" i="1"/>
  <c r="AB476" i="1"/>
  <c r="AB472" i="1"/>
  <c r="AB468" i="1"/>
  <c r="AB464" i="1"/>
  <c r="AB460" i="1"/>
  <c r="AB456" i="1"/>
  <c r="AB557" i="1"/>
  <c r="AB553" i="1"/>
  <c r="AB549" i="1"/>
  <c r="AB545" i="1"/>
  <c r="AB541" i="1"/>
  <c r="AB537" i="1"/>
  <c r="AB533" i="1"/>
  <c r="AB578" i="1"/>
  <c r="AB574" i="1"/>
  <c r="AB570" i="1"/>
  <c r="AB566" i="1"/>
  <c r="AB603" i="1"/>
  <c r="AB599" i="1"/>
  <c r="AB595" i="1"/>
  <c r="AB591" i="1"/>
  <c r="AB587" i="1"/>
  <c r="AB454" i="1"/>
  <c r="AB326" i="1"/>
  <c r="AB577" i="1"/>
  <c r="AB573" i="1"/>
  <c r="AB585" i="1"/>
  <c r="M128" i="1"/>
  <c r="M124" i="1"/>
  <c r="M120" i="1"/>
  <c r="M116" i="1"/>
  <c r="M112" i="1"/>
  <c r="M108" i="1"/>
  <c r="M104" i="1"/>
  <c r="M100" i="1"/>
  <c r="M96" i="1"/>
  <c r="M92" i="1"/>
  <c r="M165" i="1"/>
  <c r="M161" i="1"/>
  <c r="M157" i="1"/>
  <c r="M153" i="1"/>
  <c r="M149" i="1"/>
  <c r="M145" i="1"/>
  <c r="M141" i="1"/>
  <c r="M137" i="1"/>
  <c r="M204" i="1"/>
  <c r="M200" i="1"/>
  <c r="M125" i="1"/>
  <c r="M121" i="1"/>
  <c r="M117" i="1"/>
  <c r="M113" i="1"/>
  <c r="M109" i="1"/>
  <c r="M105" i="1"/>
  <c r="M101" i="1"/>
  <c r="M97" i="1"/>
  <c r="M93" i="1"/>
  <c r="M162" i="1"/>
  <c r="M158" i="1"/>
  <c r="M154" i="1"/>
  <c r="M150" i="1"/>
  <c r="M146" i="1"/>
  <c r="M142" i="1"/>
  <c r="M138" i="1"/>
  <c r="M134" i="1"/>
  <c r="M201" i="1"/>
  <c r="M197" i="1"/>
  <c r="M193" i="1"/>
  <c r="M189" i="1"/>
  <c r="M185" i="1"/>
  <c r="M181" i="1"/>
  <c r="M177" i="1"/>
  <c r="M173" i="1"/>
  <c r="M238" i="1"/>
  <c r="M234" i="1"/>
  <c r="M230" i="1"/>
  <c r="M126" i="1"/>
  <c r="M122" i="1"/>
  <c r="M118" i="1"/>
  <c r="M114" i="1"/>
  <c r="M110" i="1"/>
  <c r="M106" i="1"/>
  <c r="M102" i="1"/>
  <c r="M98" i="1"/>
  <c r="M94" i="1"/>
  <c r="M163" i="1"/>
  <c r="M159" i="1"/>
  <c r="M155" i="1"/>
  <c r="M151" i="1"/>
  <c r="M147" i="1"/>
  <c r="M143" i="1"/>
  <c r="M139" i="1"/>
  <c r="M135" i="1"/>
  <c r="M202" i="1"/>
  <c r="M198" i="1"/>
  <c r="M194" i="1"/>
  <c r="M190" i="1"/>
  <c r="M186" i="1"/>
  <c r="M182" i="1"/>
  <c r="M178" i="1"/>
  <c r="M174" i="1"/>
  <c r="M239" i="1"/>
  <c r="M235" i="1"/>
  <c r="M231" i="1"/>
  <c r="M123" i="1"/>
  <c r="M107" i="1"/>
  <c r="M91" i="1"/>
  <c r="M156" i="1"/>
  <c r="M140" i="1"/>
  <c r="M196" i="1"/>
  <c r="M195" i="1"/>
  <c r="M188" i="1"/>
  <c r="M187" i="1"/>
  <c r="M180" i="1"/>
  <c r="M179" i="1"/>
  <c r="M172" i="1"/>
  <c r="M171" i="1"/>
  <c r="M227" i="1"/>
  <c r="M223" i="1"/>
  <c r="M219" i="1"/>
  <c r="M215" i="1"/>
  <c r="M211" i="1"/>
  <c r="M255" i="1"/>
  <c r="M251" i="1"/>
  <c r="M247" i="1"/>
  <c r="M321" i="1"/>
  <c r="M317" i="1"/>
  <c r="M313" i="1"/>
  <c r="M119" i="1"/>
  <c r="M103" i="1"/>
  <c r="M152" i="1"/>
  <c r="M136" i="1"/>
  <c r="M241" i="1"/>
  <c r="M240" i="1"/>
  <c r="M233" i="1"/>
  <c r="M232" i="1"/>
  <c r="M228" i="1"/>
  <c r="M224" i="1"/>
  <c r="M220" i="1"/>
  <c r="M216" i="1"/>
  <c r="M212" i="1"/>
  <c r="M256" i="1"/>
  <c r="M252" i="1"/>
  <c r="M248" i="1"/>
  <c r="M318" i="1"/>
  <c r="M314" i="1"/>
  <c r="M310" i="1"/>
  <c r="M306" i="1"/>
  <c r="M302" i="1"/>
  <c r="M298" i="1"/>
  <c r="M294" i="1"/>
  <c r="M290" i="1"/>
  <c r="M286" i="1"/>
  <c r="M282" i="1"/>
  <c r="M278" i="1"/>
  <c r="M274" i="1"/>
  <c r="M270" i="1"/>
  <c r="M337" i="1"/>
  <c r="M333" i="1"/>
  <c r="M329" i="1"/>
  <c r="M446" i="1"/>
  <c r="M442" i="1"/>
  <c r="M438" i="1"/>
  <c r="M434" i="1"/>
  <c r="M430" i="1"/>
  <c r="M426" i="1"/>
  <c r="M422" i="1"/>
  <c r="M418" i="1"/>
  <c r="M414" i="1"/>
  <c r="M410" i="1"/>
  <c r="M406" i="1"/>
  <c r="M402" i="1"/>
  <c r="M398" i="1"/>
  <c r="M394" i="1"/>
  <c r="M390" i="1"/>
  <c r="M386" i="1"/>
  <c r="M382" i="1"/>
  <c r="M378" i="1"/>
  <c r="M374" i="1"/>
  <c r="M370" i="1"/>
  <c r="M366" i="1"/>
  <c r="M362" i="1"/>
  <c r="M358" i="1"/>
  <c r="M354" i="1"/>
  <c r="M350" i="1"/>
  <c r="M346" i="1"/>
  <c r="M523" i="1"/>
  <c r="M519" i="1"/>
  <c r="M515" i="1"/>
  <c r="M511" i="1"/>
  <c r="M507" i="1"/>
  <c r="M503" i="1"/>
  <c r="M499" i="1"/>
  <c r="M495" i="1"/>
  <c r="M115" i="1"/>
  <c r="M99" i="1"/>
  <c r="M164" i="1"/>
  <c r="M148" i="1"/>
  <c r="M203" i="1"/>
  <c r="M192" i="1"/>
  <c r="M191" i="1"/>
  <c r="M184" i="1"/>
  <c r="M183" i="1"/>
  <c r="M176" i="1"/>
  <c r="M175" i="1"/>
  <c r="M225" i="1"/>
  <c r="M221" i="1"/>
  <c r="M217" i="1"/>
  <c r="M213" i="1"/>
  <c r="M257" i="1"/>
  <c r="M253" i="1"/>
  <c r="M249" i="1"/>
  <c r="M319" i="1"/>
  <c r="M315" i="1"/>
  <c r="M311" i="1"/>
  <c r="M307" i="1"/>
  <c r="M303" i="1"/>
  <c r="M299" i="1"/>
  <c r="M295" i="1"/>
  <c r="M291" i="1"/>
  <c r="M287" i="1"/>
  <c r="M283" i="1"/>
  <c r="M279" i="1"/>
  <c r="M275" i="1"/>
  <c r="M271" i="1"/>
  <c r="M338" i="1"/>
  <c r="M334" i="1"/>
  <c r="M330" i="1"/>
  <c r="M447" i="1"/>
  <c r="M443" i="1"/>
  <c r="M439" i="1"/>
  <c r="M435" i="1"/>
  <c r="M431" i="1"/>
  <c r="M427" i="1"/>
  <c r="M423" i="1"/>
  <c r="M419" i="1"/>
  <c r="M415" i="1"/>
  <c r="M411" i="1"/>
  <c r="M407" i="1"/>
  <c r="M403" i="1"/>
  <c r="M399" i="1"/>
  <c r="M127" i="1"/>
  <c r="M111" i="1"/>
  <c r="M95" i="1"/>
  <c r="M160" i="1"/>
  <c r="M144" i="1"/>
  <c r="M199" i="1"/>
  <c r="M237" i="1"/>
  <c r="M236" i="1"/>
  <c r="M229" i="1"/>
  <c r="M226" i="1"/>
  <c r="M222" i="1"/>
  <c r="M218" i="1"/>
  <c r="M214" i="1"/>
  <c r="M210" i="1"/>
  <c r="M254" i="1"/>
  <c r="M250" i="1"/>
  <c r="M320" i="1"/>
  <c r="M316" i="1"/>
  <c r="M312" i="1"/>
  <c r="M308" i="1"/>
  <c r="M304" i="1"/>
  <c r="M297" i="1"/>
  <c r="M296" i="1"/>
  <c r="M289" i="1"/>
  <c r="M288" i="1"/>
  <c r="M281" i="1"/>
  <c r="M280" i="1"/>
  <c r="M273" i="1"/>
  <c r="M272" i="1"/>
  <c r="M445" i="1"/>
  <c r="M444" i="1"/>
  <c r="M437" i="1"/>
  <c r="M436" i="1"/>
  <c r="M429" i="1"/>
  <c r="M428" i="1"/>
  <c r="M421" i="1"/>
  <c r="M420" i="1"/>
  <c r="M413" i="1"/>
  <c r="M412" i="1"/>
  <c r="M405" i="1"/>
  <c r="M404" i="1"/>
  <c r="M397" i="1"/>
  <c r="M388" i="1"/>
  <c r="M383" i="1"/>
  <c r="M381" i="1"/>
  <c r="M372" i="1"/>
  <c r="M367" i="1"/>
  <c r="M365" i="1"/>
  <c r="M356" i="1"/>
  <c r="M351" i="1"/>
  <c r="M349" i="1"/>
  <c r="M521" i="1"/>
  <c r="M516" i="1"/>
  <c r="M514" i="1"/>
  <c r="M505" i="1"/>
  <c r="M500" i="1"/>
  <c r="M498" i="1"/>
  <c r="M489" i="1"/>
  <c r="M485" i="1"/>
  <c r="M481" i="1"/>
  <c r="M477" i="1"/>
  <c r="M473" i="1"/>
  <c r="M469" i="1"/>
  <c r="M465" i="1"/>
  <c r="M461" i="1"/>
  <c r="M457" i="1"/>
  <c r="M558" i="1"/>
  <c r="M554" i="1"/>
  <c r="M550" i="1"/>
  <c r="M546" i="1"/>
  <c r="M542" i="1"/>
  <c r="M538" i="1"/>
  <c r="M534" i="1"/>
  <c r="M579" i="1"/>
  <c r="M575" i="1"/>
  <c r="M571" i="1"/>
  <c r="M567" i="1"/>
  <c r="M604" i="1"/>
  <c r="M600" i="1"/>
  <c r="M596" i="1"/>
  <c r="M592" i="1"/>
  <c r="M588" i="1"/>
  <c r="M610" i="1"/>
  <c r="M564" i="1"/>
  <c r="M454" i="1"/>
  <c r="M326" i="1"/>
  <c r="M552" i="1"/>
  <c r="M548" i="1"/>
  <c r="M544" i="1"/>
  <c r="M536" i="1"/>
  <c r="M594" i="1"/>
  <c r="M586" i="1"/>
  <c r="M585" i="1"/>
  <c r="M336" i="1"/>
  <c r="M335" i="1"/>
  <c r="M328" i="1"/>
  <c r="M327" i="1"/>
  <c r="M392" i="1"/>
  <c r="M387" i="1"/>
  <c r="M385" i="1"/>
  <c r="M376" i="1"/>
  <c r="M371" i="1"/>
  <c r="M369" i="1"/>
  <c r="M360" i="1"/>
  <c r="M355" i="1"/>
  <c r="M353" i="1"/>
  <c r="M525" i="1"/>
  <c r="M520" i="1"/>
  <c r="M518" i="1"/>
  <c r="M509" i="1"/>
  <c r="M504" i="1"/>
  <c r="M502" i="1"/>
  <c r="M493" i="1"/>
  <c r="M490" i="1"/>
  <c r="M486" i="1"/>
  <c r="M482" i="1"/>
  <c r="M478" i="1"/>
  <c r="M474" i="1"/>
  <c r="M470" i="1"/>
  <c r="M466" i="1"/>
  <c r="M462" i="1"/>
  <c r="M458" i="1"/>
  <c r="M559" i="1"/>
  <c r="M555" i="1"/>
  <c r="M551" i="1"/>
  <c r="M547" i="1"/>
  <c r="M543" i="1"/>
  <c r="M539" i="1"/>
  <c r="M535" i="1"/>
  <c r="M580" i="1"/>
  <c r="M576" i="1"/>
  <c r="M572" i="1"/>
  <c r="M568" i="1"/>
  <c r="M605" i="1"/>
  <c r="M601" i="1"/>
  <c r="M597" i="1"/>
  <c r="M593" i="1"/>
  <c r="M589" i="1"/>
  <c r="M540" i="1"/>
  <c r="M577" i="1"/>
  <c r="M573" i="1"/>
  <c r="M602" i="1"/>
  <c r="M531" i="1"/>
  <c r="M309" i="1"/>
  <c r="M301" i="1"/>
  <c r="M300" i="1"/>
  <c r="M293" i="1"/>
  <c r="M292" i="1"/>
  <c r="M285" i="1"/>
  <c r="M284" i="1"/>
  <c r="M277" i="1"/>
  <c r="M276" i="1"/>
  <c r="M269" i="1"/>
  <c r="M268" i="1"/>
  <c r="M449" i="1"/>
  <c r="M448" i="1"/>
  <c r="M441" i="1"/>
  <c r="M440" i="1"/>
  <c r="M433" i="1"/>
  <c r="M432" i="1"/>
  <c r="M425" i="1"/>
  <c r="M424" i="1"/>
  <c r="M417" i="1"/>
  <c r="M416" i="1"/>
  <c r="M409" i="1"/>
  <c r="M408" i="1"/>
  <c r="M401" i="1"/>
  <c r="M400" i="1"/>
  <c r="M396" i="1"/>
  <c r="M391" i="1"/>
  <c r="M389" i="1"/>
  <c r="M380" i="1"/>
  <c r="M375" i="1"/>
  <c r="M373" i="1"/>
  <c r="M364" i="1"/>
  <c r="M359" i="1"/>
  <c r="M357" i="1"/>
  <c r="M348" i="1"/>
  <c r="M524" i="1"/>
  <c r="M522" i="1"/>
  <c r="M513" i="1"/>
  <c r="M508" i="1"/>
  <c r="M506" i="1"/>
  <c r="M497" i="1"/>
  <c r="M491" i="1"/>
  <c r="M487" i="1"/>
  <c r="M483" i="1"/>
  <c r="M479" i="1"/>
  <c r="M475" i="1"/>
  <c r="M471" i="1"/>
  <c r="M467" i="1"/>
  <c r="M463" i="1"/>
  <c r="M459" i="1"/>
  <c r="M455" i="1"/>
  <c r="M556" i="1"/>
  <c r="M598" i="1"/>
  <c r="M267" i="1"/>
  <c r="M305" i="1"/>
  <c r="M340" i="1"/>
  <c r="M339" i="1"/>
  <c r="M332" i="1"/>
  <c r="M331" i="1"/>
  <c r="M395" i="1"/>
  <c r="M393" i="1"/>
  <c r="M384" i="1"/>
  <c r="M379" i="1"/>
  <c r="M377" i="1"/>
  <c r="M368" i="1"/>
  <c r="M363" i="1"/>
  <c r="M361" i="1"/>
  <c r="M352" i="1"/>
  <c r="M347" i="1"/>
  <c r="M526" i="1"/>
  <c r="M517" i="1"/>
  <c r="M512" i="1"/>
  <c r="M510" i="1"/>
  <c r="M501" i="1"/>
  <c r="M496" i="1"/>
  <c r="M494" i="1"/>
  <c r="M492" i="1"/>
  <c r="M488" i="1"/>
  <c r="M484" i="1"/>
  <c r="M480" i="1"/>
  <c r="M476" i="1"/>
  <c r="M472" i="1"/>
  <c r="M468" i="1"/>
  <c r="M464" i="1"/>
  <c r="M460" i="1"/>
  <c r="M456" i="1"/>
  <c r="M557" i="1"/>
  <c r="M553" i="1"/>
  <c r="M549" i="1"/>
  <c r="M545" i="1"/>
  <c r="M541" i="1"/>
  <c r="M537" i="1"/>
  <c r="M533" i="1"/>
  <c r="M578" i="1"/>
  <c r="M574" i="1"/>
  <c r="M570" i="1"/>
  <c r="M566" i="1"/>
  <c r="M603" i="1"/>
  <c r="M599" i="1"/>
  <c r="M595" i="1"/>
  <c r="M591" i="1"/>
  <c r="M587" i="1"/>
  <c r="M532" i="1"/>
  <c r="M569" i="1"/>
  <c r="M565" i="1"/>
  <c r="M590" i="1"/>
  <c r="M345" i="1"/>
  <c r="R12" i="1"/>
  <c r="U12" i="1" s="1"/>
  <c r="U130" i="1"/>
  <c r="R16" i="1"/>
  <c r="U16" i="1" s="1"/>
  <c r="U259" i="1"/>
  <c r="R23" i="1"/>
  <c r="U23" i="1" s="1"/>
  <c r="U528" i="1"/>
  <c r="R27" i="1"/>
  <c r="U27" i="1" s="1"/>
  <c r="U612" i="1"/>
  <c r="R13" i="1"/>
  <c r="U13" i="1" s="1"/>
  <c r="U167" i="1"/>
  <c r="R20" i="1"/>
  <c r="U20" i="1" s="1"/>
  <c r="U323" i="1"/>
  <c r="R24" i="1"/>
  <c r="U24" i="1" s="1"/>
  <c r="U561" i="1"/>
  <c r="R14" i="1"/>
  <c r="U14" i="1" s="1"/>
  <c r="U206" i="1"/>
  <c r="R21" i="1"/>
  <c r="U21" i="1" s="1"/>
  <c r="U342" i="1"/>
  <c r="R25" i="1"/>
  <c r="U25" i="1" s="1"/>
  <c r="U582" i="1"/>
  <c r="R15" i="1"/>
  <c r="U15" i="1" s="1"/>
  <c r="U243" i="1"/>
  <c r="R22" i="1"/>
  <c r="U22" i="1" s="1"/>
  <c r="U451" i="1"/>
  <c r="R26" i="1"/>
  <c r="U26" i="1" s="1"/>
  <c r="U607" i="1"/>
  <c r="M84" i="1"/>
  <c r="M82" i="1"/>
  <c r="M78" i="1"/>
  <c r="P78" i="1" s="1"/>
  <c r="M76" i="1"/>
  <c r="M85" i="1"/>
  <c r="M83" i="1"/>
  <c r="M81" i="1"/>
  <c r="M77" i="1"/>
  <c r="M75" i="1"/>
  <c r="AB85" i="1"/>
  <c r="AB83" i="1"/>
  <c r="AB81" i="1"/>
  <c r="AB77" i="1"/>
  <c r="AB75" i="1"/>
  <c r="AB84" i="1"/>
  <c r="AB82" i="1"/>
  <c r="AB78" i="1"/>
  <c r="AB76" i="1"/>
  <c r="AB611" i="1"/>
  <c r="M33" i="1"/>
  <c r="M209" i="1"/>
  <c r="M51" i="1"/>
  <c r="M59" i="1"/>
  <c r="M55" i="1"/>
  <c r="M133" i="1"/>
  <c r="AB34" i="1"/>
  <c r="AB58" i="1"/>
  <c r="AB50" i="1"/>
  <c r="AB54" i="1"/>
  <c r="AB62" i="1"/>
  <c r="M34" i="1"/>
  <c r="M52" i="1"/>
  <c r="M56" i="1"/>
  <c r="M60" i="1"/>
  <c r="M72" i="1"/>
  <c r="AB51" i="1"/>
  <c r="AB55" i="1"/>
  <c r="AB59" i="1"/>
  <c r="AB133" i="1"/>
  <c r="AB209" i="1"/>
  <c r="M53" i="1"/>
  <c r="M57" i="1"/>
  <c r="M61" i="1"/>
  <c r="M90" i="1"/>
  <c r="M170" i="1"/>
  <c r="M246" i="1"/>
  <c r="AB52" i="1"/>
  <c r="AB56" i="1"/>
  <c r="AB60" i="1"/>
  <c r="AB72" i="1"/>
  <c r="M50" i="1"/>
  <c r="M54" i="1"/>
  <c r="P54" i="1" s="1"/>
  <c r="M58" i="1"/>
  <c r="M62" i="1"/>
  <c r="P62" i="1" s="1"/>
  <c r="AB53" i="1"/>
  <c r="AB57" i="1"/>
  <c r="AB61" i="1"/>
  <c r="AB90" i="1"/>
  <c r="AB246" i="1"/>
  <c r="AE246" i="1" s="1"/>
  <c r="R68" i="1"/>
  <c r="R614" i="1"/>
  <c r="U614" i="1" s="1"/>
  <c r="R262" i="1"/>
  <c r="U262" i="1" s="1"/>
  <c r="X43" i="1" l="1"/>
  <c r="AC43" i="1" s="1"/>
  <c r="AH33" i="1"/>
  <c r="AH35" i="1" s="1"/>
  <c r="AH38" i="1" s="1"/>
  <c r="AC38" i="1"/>
  <c r="AC70" i="1"/>
  <c r="N70" i="1"/>
  <c r="AC33" i="1"/>
  <c r="AC35" i="1"/>
  <c r="P76" i="1"/>
  <c r="AE573" i="1"/>
  <c r="AE404" i="1"/>
  <c r="AE459" i="1"/>
  <c r="AE396" i="1"/>
  <c r="AE340" i="1"/>
  <c r="P566" i="1"/>
  <c r="P476" i="1"/>
  <c r="P368" i="1"/>
  <c r="P479" i="1"/>
  <c r="P400" i="1"/>
  <c r="P551" i="1"/>
  <c r="P518" i="1"/>
  <c r="P544" i="1"/>
  <c r="P534" i="1"/>
  <c r="P498" i="1"/>
  <c r="P404" i="1"/>
  <c r="P288" i="1"/>
  <c r="P229" i="1"/>
  <c r="P427" i="1"/>
  <c r="P299" i="1"/>
  <c r="P184" i="1"/>
  <c r="P346" i="1"/>
  <c r="P410" i="1"/>
  <c r="P282" i="1"/>
  <c r="P314" i="1"/>
  <c r="P103" i="1"/>
  <c r="P180" i="1"/>
  <c r="P202" i="1"/>
  <c r="P122" i="1"/>
  <c r="P162" i="1"/>
  <c r="P153" i="1"/>
  <c r="AE595" i="1"/>
  <c r="AE570" i="1"/>
  <c r="AE537" i="1"/>
  <c r="AE553" i="1"/>
  <c r="AE464" i="1"/>
  <c r="AE480" i="1"/>
  <c r="AE494" i="1"/>
  <c r="AE517" i="1"/>
  <c r="AE359" i="1"/>
  <c r="AE377" i="1"/>
  <c r="AE400" i="1"/>
  <c r="AE432" i="1"/>
  <c r="AE292" i="1"/>
  <c r="AE586" i="1"/>
  <c r="AE475" i="1"/>
  <c r="AE491" i="1"/>
  <c r="AE513" i="1"/>
  <c r="AE355" i="1"/>
  <c r="AE373" i="1"/>
  <c r="AE425" i="1"/>
  <c r="AE327" i="1"/>
  <c r="AE285" i="1"/>
  <c r="AE598" i="1"/>
  <c r="AE544" i="1"/>
  <c r="AE593" i="1"/>
  <c r="AE568" i="1"/>
  <c r="AE535" i="1"/>
  <c r="AE551" i="1"/>
  <c r="AE462" i="1"/>
  <c r="AE478" i="1"/>
  <c r="AE493" i="1"/>
  <c r="AE516" i="1"/>
  <c r="AE353" i="1"/>
  <c r="AE376" i="1"/>
  <c r="AE436" i="1"/>
  <c r="AE272" i="1"/>
  <c r="AE532" i="1"/>
  <c r="AE592" i="1"/>
  <c r="AE567" i="1"/>
  <c r="AE534" i="1"/>
  <c r="AE550" i="1"/>
  <c r="AE461" i="1"/>
  <c r="AE477" i="1"/>
  <c r="AE496" i="1"/>
  <c r="AE514" i="1"/>
  <c r="AE356" i="1"/>
  <c r="AE379" i="1"/>
  <c r="AE397" i="1"/>
  <c r="AE429" i="1"/>
  <c r="AE339" i="1"/>
  <c r="AE297" i="1"/>
  <c r="AE312" i="1"/>
  <c r="AE254" i="1"/>
  <c r="AE222" i="1"/>
  <c r="AE175" i="1"/>
  <c r="AE148" i="1"/>
  <c r="AE399" i="1"/>
  <c r="AE415" i="1"/>
  <c r="AE431" i="1"/>
  <c r="AE447" i="1"/>
  <c r="AE271" i="1"/>
  <c r="AE287" i="1"/>
  <c r="AE303" i="1"/>
  <c r="AE319" i="1"/>
  <c r="AE213" i="1"/>
  <c r="AE232" i="1"/>
  <c r="AE192" i="1"/>
  <c r="AE119" i="1"/>
  <c r="AE507" i="1"/>
  <c r="AE523" i="1"/>
  <c r="AE358" i="1"/>
  <c r="AE374" i="1"/>
  <c r="AE390" i="1"/>
  <c r="AE406" i="1"/>
  <c r="AE422" i="1"/>
  <c r="AE438" i="1"/>
  <c r="AE333" i="1"/>
  <c r="AE278" i="1"/>
  <c r="AE294" i="1"/>
  <c r="AE310" i="1"/>
  <c r="AE252" i="1"/>
  <c r="AE220" i="1"/>
  <c r="AE241" i="1"/>
  <c r="AE195" i="1"/>
  <c r="AE107" i="1"/>
  <c r="AE321" i="1"/>
  <c r="AE211" i="1"/>
  <c r="AE227" i="1"/>
  <c r="AE188" i="1"/>
  <c r="AE160" i="1"/>
  <c r="AE231" i="1"/>
  <c r="AE178" i="1"/>
  <c r="AE194" i="1"/>
  <c r="AE139" i="1"/>
  <c r="AE155" i="1"/>
  <c r="AE98" i="1"/>
  <c r="AE114" i="1"/>
  <c r="AE230" i="1"/>
  <c r="AE177" i="1"/>
  <c r="AE193" i="1"/>
  <c r="AE138" i="1"/>
  <c r="AE154" i="1"/>
  <c r="AE97" i="1"/>
  <c r="AE113" i="1"/>
  <c r="AE200" i="1"/>
  <c r="AE145" i="1"/>
  <c r="AE161" i="1"/>
  <c r="AE100" i="1"/>
  <c r="AE116" i="1"/>
  <c r="P549" i="1"/>
  <c r="P510" i="1"/>
  <c r="P598" i="1"/>
  <c r="P497" i="1"/>
  <c r="P380" i="1"/>
  <c r="P448" i="1"/>
  <c r="P292" i="1"/>
  <c r="P573" i="1"/>
  <c r="P535" i="1"/>
  <c r="P478" i="1"/>
  <c r="P376" i="1"/>
  <c r="P592" i="1"/>
  <c r="P477" i="1"/>
  <c r="P356" i="1"/>
  <c r="P436" i="1"/>
  <c r="P320" i="1"/>
  <c r="P127" i="1"/>
  <c r="P283" i="1"/>
  <c r="P225" i="1"/>
  <c r="P495" i="1"/>
  <c r="P378" i="1"/>
  <c r="P337" i="1"/>
  <c r="P224" i="1"/>
  <c r="P211" i="1"/>
  <c r="P196" i="1"/>
  <c r="P186" i="1"/>
  <c r="P106" i="1"/>
  <c r="P201" i="1"/>
  <c r="P121" i="1"/>
  <c r="P108" i="1"/>
  <c r="P569" i="1"/>
  <c r="P595" i="1"/>
  <c r="P570" i="1"/>
  <c r="P537" i="1"/>
  <c r="P553" i="1"/>
  <c r="P464" i="1"/>
  <c r="P480" i="1"/>
  <c r="P494" i="1"/>
  <c r="P512" i="1"/>
  <c r="P352" i="1"/>
  <c r="P377" i="1"/>
  <c r="P395" i="1"/>
  <c r="P340" i="1"/>
  <c r="P556" i="1"/>
  <c r="P467" i="1"/>
  <c r="P483" i="1"/>
  <c r="P506" i="1"/>
  <c r="P524" i="1"/>
  <c r="P364" i="1"/>
  <c r="P389" i="1"/>
  <c r="P401" i="1"/>
  <c r="P417" i="1"/>
  <c r="P433" i="1"/>
  <c r="P449" i="1"/>
  <c r="P277" i="1"/>
  <c r="P293" i="1"/>
  <c r="P577" i="1"/>
  <c r="P597" i="1"/>
  <c r="P572" i="1"/>
  <c r="P539" i="1"/>
  <c r="P555" i="1"/>
  <c r="P466" i="1"/>
  <c r="P482" i="1"/>
  <c r="P502" i="1"/>
  <c r="P520" i="1"/>
  <c r="P360" i="1"/>
  <c r="P385" i="1"/>
  <c r="P328" i="1"/>
  <c r="P586" i="1"/>
  <c r="P548" i="1"/>
  <c r="P596" i="1"/>
  <c r="P571" i="1"/>
  <c r="P538" i="1"/>
  <c r="P554" i="1"/>
  <c r="P465" i="1"/>
  <c r="P481" i="1"/>
  <c r="P500" i="1"/>
  <c r="P521" i="1"/>
  <c r="P365" i="1"/>
  <c r="P383" i="1"/>
  <c r="P405" i="1"/>
  <c r="P421" i="1"/>
  <c r="P437" i="1"/>
  <c r="P273" i="1"/>
  <c r="P289" i="1"/>
  <c r="P308" i="1"/>
  <c r="P250" i="1"/>
  <c r="P218" i="1"/>
  <c r="P236" i="1"/>
  <c r="P160" i="1"/>
  <c r="P399" i="1"/>
  <c r="P415" i="1"/>
  <c r="P431" i="1"/>
  <c r="P447" i="1"/>
  <c r="P271" i="1"/>
  <c r="P287" i="1"/>
  <c r="P303" i="1"/>
  <c r="P319" i="1"/>
  <c r="P213" i="1"/>
  <c r="P175" i="1"/>
  <c r="P191" i="1"/>
  <c r="P164" i="1"/>
  <c r="P499" i="1"/>
  <c r="P515" i="1"/>
  <c r="P350" i="1"/>
  <c r="P366" i="1"/>
  <c r="P382" i="1"/>
  <c r="P398" i="1"/>
  <c r="P414" i="1"/>
  <c r="P430" i="1"/>
  <c r="P446" i="1"/>
  <c r="P270" i="1"/>
  <c r="P286" i="1"/>
  <c r="P302" i="1"/>
  <c r="P318" i="1"/>
  <c r="P212" i="1"/>
  <c r="P228" i="1"/>
  <c r="P241" i="1"/>
  <c r="P119" i="1"/>
  <c r="P247" i="1"/>
  <c r="P215" i="1"/>
  <c r="P171" i="1"/>
  <c r="P187" i="1"/>
  <c r="P140" i="1"/>
  <c r="P123" i="1"/>
  <c r="P174" i="1"/>
  <c r="P190" i="1"/>
  <c r="P135" i="1"/>
  <c r="P151" i="1"/>
  <c r="P94" i="1"/>
  <c r="P110" i="1"/>
  <c r="P126" i="1"/>
  <c r="P173" i="1"/>
  <c r="P189" i="1"/>
  <c r="P134" i="1"/>
  <c r="P150" i="1"/>
  <c r="P93" i="1"/>
  <c r="P109" i="1"/>
  <c r="P125" i="1"/>
  <c r="P141" i="1"/>
  <c r="P157" i="1"/>
  <c r="P96" i="1"/>
  <c r="P112" i="1"/>
  <c r="P128" i="1"/>
  <c r="AE577" i="1"/>
  <c r="AE599" i="1"/>
  <c r="AE574" i="1"/>
  <c r="AE541" i="1"/>
  <c r="AE557" i="1"/>
  <c r="AE468" i="1"/>
  <c r="AE484" i="1"/>
  <c r="AE501" i="1"/>
  <c r="AE524" i="1"/>
  <c r="AE361" i="1"/>
  <c r="AE384" i="1"/>
  <c r="AE408" i="1"/>
  <c r="AE440" i="1"/>
  <c r="AE268" i="1"/>
  <c r="AE300" i="1"/>
  <c r="AE602" i="1"/>
  <c r="AE463" i="1"/>
  <c r="AE479" i="1"/>
  <c r="AE497" i="1"/>
  <c r="AE520" i="1"/>
  <c r="AE357" i="1"/>
  <c r="AE380" i="1"/>
  <c r="AE401" i="1"/>
  <c r="AE433" i="1"/>
  <c r="AE335" i="1"/>
  <c r="AE293" i="1"/>
  <c r="AE569" i="1"/>
  <c r="AE552" i="1"/>
  <c r="AE597" i="1"/>
  <c r="AE572" i="1"/>
  <c r="AE539" i="1"/>
  <c r="AE555" i="1"/>
  <c r="AE466" i="1"/>
  <c r="AE482" i="1"/>
  <c r="AE500" i="1"/>
  <c r="AE518" i="1"/>
  <c r="AE360" i="1"/>
  <c r="AE383" i="1"/>
  <c r="AE412" i="1"/>
  <c r="AE444" i="1"/>
  <c r="AE280" i="1"/>
  <c r="AE556" i="1"/>
  <c r="AE596" i="1"/>
  <c r="AE571" i="1"/>
  <c r="AE538" i="1"/>
  <c r="AE554" i="1"/>
  <c r="AE465" i="1"/>
  <c r="AE481" i="1"/>
  <c r="AE498" i="1"/>
  <c r="AE521" i="1"/>
  <c r="AE363" i="1"/>
  <c r="AE381" i="1"/>
  <c r="AE405" i="1"/>
  <c r="AE437" i="1"/>
  <c r="AE273" i="1"/>
  <c r="AE305" i="1"/>
  <c r="AE316" i="1"/>
  <c r="AE210" i="1"/>
  <c r="AE226" i="1"/>
  <c r="AE183" i="1"/>
  <c r="AE164" i="1"/>
  <c r="AE403" i="1"/>
  <c r="AE419" i="1"/>
  <c r="AE435" i="1"/>
  <c r="AE330" i="1"/>
  <c r="AE275" i="1"/>
  <c r="AE291" i="1"/>
  <c r="AE307" i="1"/>
  <c r="AE249" i="1"/>
  <c r="AE217" i="1"/>
  <c r="AE240" i="1"/>
  <c r="AE136" i="1"/>
  <c r="AE495" i="1"/>
  <c r="AE511" i="1"/>
  <c r="AE346" i="1"/>
  <c r="AE362" i="1"/>
  <c r="AE378" i="1"/>
  <c r="AE394" i="1"/>
  <c r="AE410" i="1"/>
  <c r="AE426" i="1"/>
  <c r="AE442" i="1"/>
  <c r="AE337" i="1"/>
  <c r="AE282" i="1"/>
  <c r="AE298" i="1"/>
  <c r="AE314" i="1"/>
  <c r="AE256" i="1"/>
  <c r="AE224" i="1"/>
  <c r="AE171" i="1"/>
  <c r="AE140" i="1"/>
  <c r="AE123" i="1"/>
  <c r="AE247" i="1"/>
  <c r="AE215" i="1"/>
  <c r="AE236" i="1"/>
  <c r="AE196" i="1"/>
  <c r="AE95" i="1"/>
  <c r="AE235" i="1"/>
  <c r="AE182" i="1"/>
  <c r="AE198" i="1"/>
  <c r="AE143" i="1"/>
  <c r="AE159" i="1"/>
  <c r="AE102" i="1"/>
  <c r="AE118" i="1"/>
  <c r="AE234" i="1"/>
  <c r="AE181" i="1"/>
  <c r="AE197" i="1"/>
  <c r="AE142" i="1"/>
  <c r="AE158" i="1"/>
  <c r="AE101" i="1"/>
  <c r="AE117" i="1"/>
  <c r="AE204" i="1"/>
  <c r="AE149" i="1"/>
  <c r="AE165" i="1"/>
  <c r="AE104" i="1"/>
  <c r="AE120" i="1"/>
  <c r="P591" i="1"/>
  <c r="P460" i="1"/>
  <c r="P347" i="1"/>
  <c r="P339" i="1"/>
  <c r="P522" i="1"/>
  <c r="P416" i="1"/>
  <c r="P276" i="1"/>
  <c r="P593" i="1"/>
  <c r="P568" i="1"/>
  <c r="P493" i="1"/>
  <c r="P327" i="1"/>
  <c r="P461" i="1"/>
  <c r="P381" i="1"/>
  <c r="P272" i="1"/>
  <c r="P214" i="1"/>
  <c r="P411" i="1"/>
  <c r="P338" i="1"/>
  <c r="P257" i="1"/>
  <c r="P511" i="1"/>
  <c r="P394" i="1"/>
  <c r="P442" i="1"/>
  <c r="P256" i="1"/>
  <c r="P321" i="1"/>
  <c r="P107" i="1"/>
  <c r="P147" i="1"/>
  <c r="P238" i="1"/>
  <c r="P146" i="1"/>
  <c r="P137" i="1"/>
  <c r="P124" i="1"/>
  <c r="P90" i="1"/>
  <c r="AE209" i="1"/>
  <c r="AE81" i="1"/>
  <c r="P532" i="1"/>
  <c r="P599" i="1"/>
  <c r="P574" i="1"/>
  <c r="P541" i="1"/>
  <c r="P557" i="1"/>
  <c r="P468" i="1"/>
  <c r="P484" i="1"/>
  <c r="P496" i="1"/>
  <c r="P517" i="1"/>
  <c r="P361" i="1"/>
  <c r="P379" i="1"/>
  <c r="P331" i="1"/>
  <c r="P305" i="1"/>
  <c r="P455" i="1"/>
  <c r="P471" i="1"/>
  <c r="P487" i="1"/>
  <c r="P508" i="1"/>
  <c r="P348" i="1"/>
  <c r="P373" i="1"/>
  <c r="P391" i="1"/>
  <c r="P408" i="1"/>
  <c r="P424" i="1"/>
  <c r="P440" i="1"/>
  <c r="P268" i="1"/>
  <c r="P284" i="1"/>
  <c r="P300" i="1"/>
  <c r="P540" i="1"/>
  <c r="P601" i="1"/>
  <c r="P576" i="1"/>
  <c r="P543" i="1"/>
  <c r="P559" i="1"/>
  <c r="P470" i="1"/>
  <c r="P486" i="1"/>
  <c r="P504" i="1"/>
  <c r="P525" i="1"/>
  <c r="P369" i="1"/>
  <c r="P387" i="1"/>
  <c r="P335" i="1"/>
  <c r="P594" i="1"/>
  <c r="P552" i="1"/>
  <c r="P600" i="1"/>
  <c r="P575" i="1"/>
  <c r="P542" i="1"/>
  <c r="P558" i="1"/>
  <c r="P469" i="1"/>
  <c r="P485" i="1"/>
  <c r="P505" i="1"/>
  <c r="P349" i="1"/>
  <c r="P367" i="1"/>
  <c r="P388" i="1"/>
  <c r="P412" i="1"/>
  <c r="P428" i="1"/>
  <c r="P444" i="1"/>
  <c r="P280" i="1"/>
  <c r="P296" i="1"/>
  <c r="P312" i="1"/>
  <c r="P254" i="1"/>
  <c r="P222" i="1"/>
  <c r="P237" i="1"/>
  <c r="P95" i="1"/>
  <c r="P403" i="1"/>
  <c r="P419" i="1"/>
  <c r="P435" i="1"/>
  <c r="P330" i="1"/>
  <c r="P275" i="1"/>
  <c r="P291" i="1"/>
  <c r="P307" i="1"/>
  <c r="P249" i="1"/>
  <c r="P217" i="1"/>
  <c r="P176" i="1"/>
  <c r="P192" i="1"/>
  <c r="P99" i="1"/>
  <c r="P503" i="1"/>
  <c r="P519" i="1"/>
  <c r="P354" i="1"/>
  <c r="P370" i="1"/>
  <c r="P386" i="1"/>
  <c r="P402" i="1"/>
  <c r="P418" i="1"/>
  <c r="P434" i="1"/>
  <c r="P329" i="1"/>
  <c r="P274" i="1"/>
  <c r="P290" i="1"/>
  <c r="P306" i="1"/>
  <c r="P248" i="1"/>
  <c r="P216" i="1"/>
  <c r="P232" i="1"/>
  <c r="P136" i="1"/>
  <c r="P313" i="1"/>
  <c r="P251" i="1"/>
  <c r="P219" i="1"/>
  <c r="P172" i="1"/>
  <c r="P188" i="1"/>
  <c r="P156" i="1"/>
  <c r="P231" i="1"/>
  <c r="P178" i="1"/>
  <c r="P194" i="1"/>
  <c r="P139" i="1"/>
  <c r="P155" i="1"/>
  <c r="P98" i="1"/>
  <c r="P114" i="1"/>
  <c r="P230" i="1"/>
  <c r="P177" i="1"/>
  <c r="P193" i="1"/>
  <c r="P138" i="1"/>
  <c r="P154" i="1"/>
  <c r="P97" i="1"/>
  <c r="P113" i="1"/>
  <c r="P200" i="1"/>
  <c r="P145" i="1"/>
  <c r="P161" i="1"/>
  <c r="P100" i="1"/>
  <c r="P116" i="1"/>
  <c r="AE587" i="1"/>
  <c r="AE603" i="1"/>
  <c r="AE578" i="1"/>
  <c r="AE545" i="1"/>
  <c r="AE456" i="1"/>
  <c r="AE472" i="1"/>
  <c r="AE488" i="1"/>
  <c r="AE508" i="1"/>
  <c r="AE526" i="1"/>
  <c r="AE368" i="1"/>
  <c r="AE391" i="1"/>
  <c r="AE416" i="1"/>
  <c r="AE448" i="1"/>
  <c r="AE276" i="1"/>
  <c r="AE309" i="1"/>
  <c r="AE548" i="1"/>
  <c r="AE467" i="1"/>
  <c r="AE483" i="1"/>
  <c r="AE504" i="1"/>
  <c r="AE522" i="1"/>
  <c r="AE364" i="1"/>
  <c r="AE387" i="1"/>
  <c r="AE409" i="1"/>
  <c r="AE441" i="1"/>
  <c r="AE269" i="1"/>
  <c r="AE301" i="1"/>
  <c r="AE536" i="1"/>
  <c r="AE601" i="1"/>
  <c r="AE576" i="1"/>
  <c r="AE543" i="1"/>
  <c r="AE559" i="1"/>
  <c r="AE470" i="1"/>
  <c r="AE486" i="1"/>
  <c r="AE502" i="1"/>
  <c r="AE525" i="1"/>
  <c r="AE367" i="1"/>
  <c r="AE385" i="1"/>
  <c r="AE420" i="1"/>
  <c r="AE328" i="1"/>
  <c r="AE288" i="1"/>
  <c r="AE590" i="1"/>
  <c r="AE600" i="1"/>
  <c r="AE575" i="1"/>
  <c r="AE542" i="1"/>
  <c r="AE558" i="1"/>
  <c r="AE469" i="1"/>
  <c r="AE485" i="1"/>
  <c r="AE505" i="1"/>
  <c r="AE347" i="1"/>
  <c r="AE365" i="1"/>
  <c r="AE388" i="1"/>
  <c r="AE413" i="1"/>
  <c r="AE445" i="1"/>
  <c r="AE281" i="1"/>
  <c r="AE304" i="1"/>
  <c r="AE320" i="1"/>
  <c r="AE214" i="1"/>
  <c r="AE229" i="1"/>
  <c r="AE191" i="1"/>
  <c r="AE99" i="1"/>
  <c r="AE407" i="1"/>
  <c r="AE423" i="1"/>
  <c r="AE439" i="1"/>
  <c r="AE334" i="1"/>
  <c r="AE279" i="1"/>
  <c r="AE295" i="1"/>
  <c r="AE311" i="1"/>
  <c r="AE253" i="1"/>
  <c r="AE221" i="1"/>
  <c r="AE176" i="1"/>
  <c r="AE152" i="1"/>
  <c r="AE499" i="1"/>
  <c r="AE515" i="1"/>
  <c r="AE350" i="1"/>
  <c r="AE366" i="1"/>
  <c r="AE382" i="1"/>
  <c r="AE398" i="1"/>
  <c r="AE414" i="1"/>
  <c r="AE430" i="1"/>
  <c r="AE446" i="1"/>
  <c r="AE270" i="1"/>
  <c r="AE286" i="1"/>
  <c r="AE302" i="1"/>
  <c r="AE318" i="1"/>
  <c r="AE212" i="1"/>
  <c r="AE228" i="1"/>
  <c r="AE179" i="1"/>
  <c r="AE156" i="1"/>
  <c r="AE313" i="1"/>
  <c r="AE251" i="1"/>
  <c r="AE219" i="1"/>
  <c r="AE172" i="1"/>
  <c r="AE199" i="1"/>
  <c r="AE111" i="1"/>
  <c r="AE239" i="1"/>
  <c r="AE186" i="1"/>
  <c r="AE202" i="1"/>
  <c r="AE147" i="1"/>
  <c r="AE163" i="1"/>
  <c r="AE106" i="1"/>
  <c r="AE122" i="1"/>
  <c r="AE238" i="1"/>
  <c r="AE185" i="1"/>
  <c r="AE201" i="1"/>
  <c r="AE146" i="1"/>
  <c r="AE162" i="1"/>
  <c r="AE105" i="1"/>
  <c r="AE121" i="1"/>
  <c r="AE137" i="1"/>
  <c r="AE153" i="1"/>
  <c r="AE92" i="1"/>
  <c r="AE108" i="1"/>
  <c r="AE124" i="1"/>
  <c r="P565" i="1"/>
  <c r="P533" i="1"/>
  <c r="P492" i="1"/>
  <c r="P393" i="1"/>
  <c r="P463" i="1"/>
  <c r="P359" i="1"/>
  <c r="P432" i="1"/>
  <c r="P309" i="1"/>
  <c r="P462" i="1"/>
  <c r="P355" i="1"/>
  <c r="P567" i="1"/>
  <c r="P550" i="1"/>
  <c r="P516" i="1"/>
  <c r="P420" i="1"/>
  <c r="P304" i="1"/>
  <c r="P144" i="1"/>
  <c r="P443" i="1"/>
  <c r="P315" i="1"/>
  <c r="P148" i="1"/>
  <c r="P362" i="1"/>
  <c r="P426" i="1"/>
  <c r="P298" i="1"/>
  <c r="P240" i="1"/>
  <c r="P227" i="1"/>
  <c r="P239" i="1"/>
  <c r="P163" i="1"/>
  <c r="P185" i="1"/>
  <c r="P105" i="1"/>
  <c r="P92" i="1"/>
  <c r="P590" i="1"/>
  <c r="P587" i="1"/>
  <c r="P603" i="1"/>
  <c r="P578" i="1"/>
  <c r="P545" i="1"/>
  <c r="P456" i="1"/>
  <c r="P472" i="1"/>
  <c r="P488" i="1"/>
  <c r="P501" i="1"/>
  <c r="P526" i="1"/>
  <c r="P363" i="1"/>
  <c r="P384" i="1"/>
  <c r="P332" i="1"/>
  <c r="P459" i="1"/>
  <c r="P475" i="1"/>
  <c r="P491" i="1"/>
  <c r="P513" i="1"/>
  <c r="P357" i="1"/>
  <c r="P375" i="1"/>
  <c r="P396" i="1"/>
  <c r="P409" i="1"/>
  <c r="P425" i="1"/>
  <c r="P441" i="1"/>
  <c r="P269" i="1"/>
  <c r="P285" i="1"/>
  <c r="P301" i="1"/>
  <c r="P602" i="1"/>
  <c r="P589" i="1"/>
  <c r="P605" i="1"/>
  <c r="P580" i="1"/>
  <c r="P547" i="1"/>
  <c r="P458" i="1"/>
  <c r="P474" i="1"/>
  <c r="P490" i="1"/>
  <c r="P509" i="1"/>
  <c r="P353" i="1"/>
  <c r="P371" i="1"/>
  <c r="P392" i="1"/>
  <c r="P336" i="1"/>
  <c r="P536" i="1"/>
  <c r="P588" i="1"/>
  <c r="P604" i="1"/>
  <c r="P579" i="1"/>
  <c r="P546" i="1"/>
  <c r="P457" i="1"/>
  <c r="P473" i="1"/>
  <c r="P489" i="1"/>
  <c r="P514" i="1"/>
  <c r="P351" i="1"/>
  <c r="P372" i="1"/>
  <c r="P397" i="1"/>
  <c r="P413" i="1"/>
  <c r="P429" i="1"/>
  <c r="P445" i="1"/>
  <c r="P281" i="1"/>
  <c r="P297" i="1"/>
  <c r="P316" i="1"/>
  <c r="P210" i="1"/>
  <c r="P226" i="1"/>
  <c r="P199" i="1"/>
  <c r="P111" i="1"/>
  <c r="P407" i="1"/>
  <c r="P423" i="1"/>
  <c r="P439" i="1"/>
  <c r="P334" i="1"/>
  <c r="P279" i="1"/>
  <c r="P295" i="1"/>
  <c r="P311" i="1"/>
  <c r="P253" i="1"/>
  <c r="P221" i="1"/>
  <c r="P183" i="1"/>
  <c r="P203" i="1"/>
  <c r="P115" i="1"/>
  <c r="P507" i="1"/>
  <c r="P523" i="1"/>
  <c r="P358" i="1"/>
  <c r="P374" i="1"/>
  <c r="P390" i="1"/>
  <c r="P406" i="1"/>
  <c r="P422" i="1"/>
  <c r="P438" i="1"/>
  <c r="P333" i="1"/>
  <c r="P278" i="1"/>
  <c r="P294" i="1"/>
  <c r="P310" i="1"/>
  <c r="P252" i="1"/>
  <c r="P220" i="1"/>
  <c r="P233" i="1"/>
  <c r="P152" i="1"/>
  <c r="P317" i="1"/>
  <c r="P255" i="1"/>
  <c r="P223" i="1"/>
  <c r="P179" i="1"/>
  <c r="P195" i="1"/>
  <c r="P91" i="1"/>
  <c r="P235" i="1"/>
  <c r="P182" i="1"/>
  <c r="P198" i="1"/>
  <c r="P143" i="1"/>
  <c r="P159" i="1"/>
  <c r="P102" i="1"/>
  <c r="P118" i="1"/>
  <c r="P234" i="1"/>
  <c r="P181" i="1"/>
  <c r="P197" i="1"/>
  <c r="P142" i="1"/>
  <c r="P158" i="1"/>
  <c r="P101" i="1"/>
  <c r="P117" i="1"/>
  <c r="P204" i="1"/>
  <c r="P149" i="1"/>
  <c r="P165" i="1"/>
  <c r="P104" i="1"/>
  <c r="P120" i="1"/>
  <c r="AE591" i="1"/>
  <c r="AE566" i="1"/>
  <c r="AE533" i="1"/>
  <c r="AE549" i="1"/>
  <c r="AE460" i="1"/>
  <c r="AE476" i="1"/>
  <c r="AE492" i="1"/>
  <c r="AE510" i="1"/>
  <c r="AE352" i="1"/>
  <c r="AE375" i="1"/>
  <c r="AE393" i="1"/>
  <c r="AE424" i="1"/>
  <c r="AE332" i="1"/>
  <c r="AE284" i="1"/>
  <c r="AE455" i="1"/>
  <c r="AE471" i="1"/>
  <c r="AE487" i="1"/>
  <c r="AE506" i="1"/>
  <c r="AE348" i="1"/>
  <c r="AE371" i="1"/>
  <c r="AE389" i="1"/>
  <c r="AE417" i="1"/>
  <c r="AE449" i="1"/>
  <c r="AE277" i="1"/>
  <c r="AE594" i="1"/>
  <c r="AE540" i="1"/>
  <c r="AE589" i="1"/>
  <c r="AE605" i="1"/>
  <c r="AE580" i="1"/>
  <c r="AE547" i="1"/>
  <c r="AE458" i="1"/>
  <c r="AE474" i="1"/>
  <c r="AE490" i="1"/>
  <c r="AE509" i="1"/>
  <c r="AE351" i="1"/>
  <c r="AE369" i="1"/>
  <c r="AE392" i="1"/>
  <c r="AE428" i="1"/>
  <c r="AE336" i="1"/>
  <c r="AE296" i="1"/>
  <c r="AE565" i="1"/>
  <c r="AE588" i="1"/>
  <c r="AE604" i="1"/>
  <c r="AE579" i="1"/>
  <c r="AE546" i="1"/>
  <c r="AE457" i="1"/>
  <c r="AE473" i="1"/>
  <c r="AE489" i="1"/>
  <c r="AE512" i="1"/>
  <c r="AE349" i="1"/>
  <c r="AE372" i="1"/>
  <c r="AE395" i="1"/>
  <c r="AE421" i="1"/>
  <c r="AE331" i="1"/>
  <c r="AE289" i="1"/>
  <c r="AE308" i="1"/>
  <c r="AE250" i="1"/>
  <c r="AE218" i="1"/>
  <c r="AE237" i="1"/>
  <c r="AE203" i="1"/>
  <c r="AE115" i="1"/>
  <c r="AE411" i="1"/>
  <c r="AE427" i="1"/>
  <c r="AE443" i="1"/>
  <c r="AE338" i="1"/>
  <c r="AE283" i="1"/>
  <c r="AE299" i="1"/>
  <c r="AE315" i="1"/>
  <c r="AE257" i="1"/>
  <c r="AE225" i="1"/>
  <c r="AE184" i="1"/>
  <c r="AE103" i="1"/>
  <c r="AE503" i="1"/>
  <c r="AE519" i="1"/>
  <c r="AE354" i="1"/>
  <c r="AE370" i="1"/>
  <c r="AE386" i="1"/>
  <c r="AE402" i="1"/>
  <c r="AE418" i="1"/>
  <c r="AE434" i="1"/>
  <c r="AE329" i="1"/>
  <c r="AE274" i="1"/>
  <c r="AE290" i="1"/>
  <c r="AE306" i="1"/>
  <c r="AE248" i="1"/>
  <c r="AE216" i="1"/>
  <c r="AE233" i="1"/>
  <c r="AE187" i="1"/>
  <c r="AE91" i="1"/>
  <c r="AE317" i="1"/>
  <c r="AE255" i="1"/>
  <c r="AE223" i="1"/>
  <c r="AE180" i="1"/>
  <c r="AE144" i="1"/>
  <c r="AE127" i="1"/>
  <c r="AE174" i="1"/>
  <c r="AE190" i="1"/>
  <c r="AE135" i="1"/>
  <c r="AE151" i="1"/>
  <c r="AE94" i="1"/>
  <c r="AE110" i="1"/>
  <c r="AE126" i="1"/>
  <c r="AE173" i="1"/>
  <c r="AE189" i="1"/>
  <c r="AE134" i="1"/>
  <c r="AE150" i="1"/>
  <c r="AE93" i="1"/>
  <c r="AE109" i="1"/>
  <c r="AE125" i="1"/>
  <c r="AE141" i="1"/>
  <c r="AE157" i="1"/>
  <c r="AE96" i="1"/>
  <c r="AE112" i="1"/>
  <c r="AE128" i="1"/>
  <c r="P50" i="1"/>
  <c r="AE58" i="1"/>
  <c r="AE585" i="1"/>
  <c r="AE82" i="1"/>
  <c r="P77" i="1"/>
  <c r="P267" i="1"/>
  <c r="P610" i="1"/>
  <c r="P531" i="1"/>
  <c r="AE610" i="1"/>
  <c r="AE75" i="1"/>
  <c r="P34" i="1"/>
  <c r="P170" i="1"/>
  <c r="P53" i="1"/>
  <c r="AE345" i="1"/>
  <c r="P58" i="1"/>
  <c r="P56" i="1"/>
  <c r="AE55" i="1"/>
  <c r="AE57" i="1"/>
  <c r="AE51" i="1"/>
  <c r="AE50" i="1"/>
  <c r="P55" i="1"/>
  <c r="AE77" i="1"/>
  <c r="AE59" i="1"/>
  <c r="AE76" i="1"/>
  <c r="AE53" i="1"/>
  <c r="AE170" i="1"/>
  <c r="P585" i="1"/>
  <c r="P82" i="1"/>
  <c r="P326" i="1"/>
  <c r="P564" i="1"/>
  <c r="P611" i="1"/>
  <c r="P59" i="1"/>
  <c r="AE454" i="1"/>
  <c r="AE52" i="1"/>
  <c r="P72" i="1"/>
  <c r="P60" i="1"/>
  <c r="AE62" i="1"/>
  <c r="AE267" i="1"/>
  <c r="AE611" i="1"/>
  <c r="P81" i="1"/>
  <c r="P33" i="1"/>
  <c r="AE326" i="1"/>
  <c r="P61" i="1"/>
  <c r="AE133" i="1"/>
  <c r="AE60" i="1"/>
  <c r="AE54" i="1"/>
  <c r="AE72" i="1"/>
  <c r="AE531" i="1"/>
  <c r="P246" i="1"/>
  <c r="P51" i="1"/>
  <c r="AE61" i="1"/>
  <c r="P345" i="1"/>
  <c r="P133" i="1"/>
  <c r="P209" i="1"/>
  <c r="AE90" i="1"/>
  <c r="P57" i="1"/>
  <c r="AE34" i="1"/>
  <c r="P454" i="1"/>
  <c r="AE56" i="1"/>
  <c r="P52" i="1"/>
  <c r="AE78" i="1"/>
  <c r="R28" i="1"/>
  <c r="R41" i="1" s="1"/>
  <c r="P75" i="1"/>
  <c r="R17" i="1"/>
  <c r="R40" i="1" s="1"/>
  <c r="AE564" i="1"/>
  <c r="R70" i="1"/>
  <c r="U68" i="1"/>
  <c r="U70" i="1" s="1"/>
  <c r="K79" i="20"/>
  <c r="E50" i="20"/>
  <c r="E41" i="20"/>
  <c r="R42" i="20"/>
  <c r="Q42" i="20"/>
  <c r="AB5" i="20"/>
  <c r="AA5" i="20"/>
  <c r="Z5" i="20"/>
  <c r="Y5" i="20"/>
  <c r="X5" i="20"/>
  <c r="W5" i="20"/>
  <c r="V5" i="20"/>
  <c r="U5" i="20"/>
  <c r="T5" i="20"/>
  <c r="S5" i="20"/>
  <c r="R5" i="20"/>
  <c r="Q5" i="20"/>
  <c r="AB8" i="20"/>
  <c r="AA8" i="20"/>
  <c r="Z8" i="20"/>
  <c r="Y8" i="20"/>
  <c r="X8" i="20"/>
  <c r="W8" i="20"/>
  <c r="V8" i="20"/>
  <c r="U8" i="20"/>
  <c r="T8" i="20"/>
  <c r="S8" i="20"/>
  <c r="R8" i="20"/>
  <c r="Q8" i="20"/>
  <c r="P8" i="20"/>
  <c r="O8" i="20"/>
  <c r="N8" i="20"/>
  <c r="M8" i="20"/>
  <c r="AB7" i="20"/>
  <c r="AA7" i="20"/>
  <c r="Z7" i="20"/>
  <c r="Y7" i="20"/>
  <c r="X7" i="20"/>
  <c r="W7" i="20"/>
  <c r="V7" i="20"/>
  <c r="U7" i="20"/>
  <c r="T7" i="20"/>
  <c r="S7" i="20"/>
  <c r="R7" i="20"/>
  <c r="Q7" i="20"/>
  <c r="P7" i="20"/>
  <c r="O7" i="20"/>
  <c r="N7" i="20"/>
  <c r="M7" i="20"/>
  <c r="L7" i="20"/>
  <c r="L8" i="20"/>
  <c r="Q39" i="20"/>
  <c r="R39" i="20"/>
  <c r="S39" i="20"/>
  <c r="T39" i="20"/>
  <c r="U39" i="20"/>
  <c r="V39" i="20"/>
  <c r="W39" i="20"/>
  <c r="X39" i="20"/>
  <c r="Y39" i="20"/>
  <c r="Z39" i="20"/>
  <c r="AA39" i="20"/>
  <c r="AB39" i="20"/>
  <c r="M41" i="20"/>
  <c r="N41" i="20"/>
  <c r="O41" i="20"/>
  <c r="P41" i="20"/>
  <c r="U41" i="20"/>
  <c r="V41" i="20"/>
  <c r="W41" i="20"/>
  <c r="X41" i="20"/>
  <c r="Y41" i="20"/>
  <c r="Z41" i="20"/>
  <c r="AA41" i="20"/>
  <c r="AB41" i="20"/>
  <c r="M42" i="20"/>
  <c r="N42" i="20"/>
  <c r="O42" i="20"/>
  <c r="P42" i="20"/>
  <c r="U42" i="20"/>
  <c r="V42" i="20"/>
  <c r="W42" i="20"/>
  <c r="X42" i="20"/>
  <c r="Y42" i="20"/>
  <c r="Z42" i="20"/>
  <c r="AA42" i="20"/>
  <c r="AB42" i="20"/>
  <c r="M43" i="20"/>
  <c r="N43" i="20"/>
  <c r="O43" i="20"/>
  <c r="P43" i="20"/>
  <c r="Q43" i="20"/>
  <c r="R43" i="20"/>
  <c r="S43" i="20"/>
  <c r="Y43" i="20"/>
  <c r="Z43" i="20"/>
  <c r="AA43" i="20"/>
  <c r="AB43" i="20"/>
  <c r="M44" i="20"/>
  <c r="N44" i="20"/>
  <c r="O44" i="20"/>
  <c r="P44" i="20"/>
  <c r="Q44" i="20"/>
  <c r="R44" i="20"/>
  <c r="S44" i="20"/>
  <c r="T44" i="20"/>
  <c r="U44" i="20"/>
  <c r="V44" i="20"/>
  <c r="W44" i="20"/>
  <c r="AH43" i="1" l="1"/>
  <c r="AM33" i="1"/>
  <c r="AM35" i="1" s="1"/>
  <c r="AM38" i="1" s="1"/>
  <c r="U28" i="1"/>
  <c r="U41" i="1" s="1"/>
  <c r="R30" i="1"/>
  <c r="U30" i="1" s="1"/>
  <c r="U17" i="1"/>
  <c r="U40" i="1" s="1"/>
  <c r="E52" i="20"/>
  <c r="E55" i="20" s="1"/>
  <c r="H38" i="19"/>
  <c r="AM43" i="1" l="1"/>
  <c r="AR33" i="1"/>
  <c r="AR35" i="1" s="1"/>
  <c r="AR38" i="1" s="1"/>
  <c r="R42" i="1"/>
  <c r="R36" i="1"/>
  <c r="R38" i="1" s="1"/>
  <c r="U42" i="1"/>
  <c r="AW33" i="1" l="1"/>
  <c r="AW35" i="1" s="1"/>
  <c r="AW38" i="1" s="1"/>
  <c r="AW43" i="1" s="1"/>
  <c r="AR43" i="1"/>
  <c r="U36" i="1"/>
  <c r="R43" i="1"/>
  <c r="U38" i="1"/>
  <c r="U43" i="1" l="1"/>
  <c r="BI105" i="18" l="1"/>
  <c r="AY105" i="18"/>
  <c r="AO105" i="18"/>
  <c r="AE105" i="18"/>
  <c r="U105" i="18"/>
  <c r="K105" i="18"/>
  <c r="BN100" i="18"/>
  <c r="BI100" i="18"/>
  <c r="BD100" i="18"/>
  <c r="AY100" i="18"/>
  <c r="AT100" i="18"/>
  <c r="AO100" i="18"/>
  <c r="AJ100" i="18"/>
  <c r="AE100" i="18"/>
  <c r="Z100" i="18"/>
  <c r="U100" i="18"/>
  <c r="P100" i="18"/>
  <c r="K100" i="18"/>
  <c r="BN177" i="18" l="1"/>
  <c r="BD177" i="18"/>
  <c r="AT177" i="18"/>
  <c r="AJ177" i="18"/>
  <c r="Z177" i="18"/>
  <c r="P177" i="18"/>
  <c r="BN176" i="18"/>
  <c r="BD176" i="18"/>
  <c r="AT176" i="18"/>
  <c r="AJ176" i="18"/>
  <c r="Z176" i="18"/>
  <c r="P176" i="18"/>
  <c r="BN175" i="18"/>
  <c r="BD175" i="18"/>
  <c r="AT175" i="18"/>
  <c r="AJ175" i="18"/>
  <c r="Z175" i="18"/>
  <c r="P175" i="18"/>
  <c r="BN174" i="18"/>
  <c r="BD174" i="18"/>
  <c r="AT174" i="18"/>
  <c r="AJ174" i="18"/>
  <c r="Z174" i="18"/>
  <c r="P174" i="18"/>
  <c r="BK171" i="18"/>
  <c r="BF171" i="18"/>
  <c r="BI171" i="18" s="1"/>
  <c r="BA171" i="18"/>
  <c r="AV171" i="18"/>
  <c r="AY171" i="18" s="1"/>
  <c r="AQ171" i="18"/>
  <c r="AL171" i="18"/>
  <c r="AG171" i="18"/>
  <c r="AB171" i="18"/>
  <c r="W171" i="18"/>
  <c r="R171" i="18"/>
  <c r="M171" i="18"/>
  <c r="H171" i="18"/>
  <c r="BN115" i="18"/>
  <c r="BI115" i="18"/>
  <c r="BD115" i="18"/>
  <c r="AY115" i="18"/>
  <c r="AT115" i="18"/>
  <c r="AO115" i="18"/>
  <c r="AJ115" i="18"/>
  <c r="AE115" i="18"/>
  <c r="Z115" i="18"/>
  <c r="U115" i="18"/>
  <c r="P115" i="18"/>
  <c r="K115" i="18"/>
  <c r="BF112" i="18"/>
  <c r="AV112" i="18"/>
  <c r="AL112" i="18"/>
  <c r="AB112" i="18"/>
  <c r="R112" i="18"/>
  <c r="H112" i="18"/>
  <c r="BK99" i="18"/>
  <c r="BN99" i="18" s="1"/>
  <c r="BF99" i="18"/>
  <c r="BA99" i="18"/>
  <c r="AV99" i="18"/>
  <c r="AQ99" i="18"/>
  <c r="AL99" i="18"/>
  <c r="AG99" i="18"/>
  <c r="AB99" i="18"/>
  <c r="W99" i="18"/>
  <c r="R99" i="18"/>
  <c r="M99" i="18"/>
  <c r="H99" i="18"/>
  <c r="G99" i="18"/>
  <c r="P99" i="18" l="1"/>
  <c r="Z99" i="18"/>
  <c r="AT99" i="18"/>
  <c r="K171" i="18"/>
  <c r="U171" i="18"/>
  <c r="AE99" i="18"/>
  <c r="AO99" i="18"/>
  <c r="Z171" i="18"/>
  <c r="AJ171" i="18"/>
  <c r="AT171" i="18"/>
  <c r="BD171" i="18"/>
  <c r="AE112" i="18"/>
  <c r="AY99" i="18"/>
  <c r="BI99" i="18"/>
  <c r="U112" i="18"/>
  <c r="AO112" i="18"/>
  <c r="BI112" i="18"/>
  <c r="P171" i="18"/>
  <c r="AO171" i="18"/>
  <c r="AJ99" i="18"/>
  <c r="K112" i="18"/>
  <c r="K99" i="18"/>
  <c r="U99" i="18"/>
  <c r="BD99" i="18"/>
  <c r="AY112" i="18"/>
  <c r="AE171" i="18"/>
  <c r="BN171" i="18"/>
  <c r="F32" i="20" l="1"/>
  <c r="C167" i="17"/>
  <c r="C130" i="17" l="1"/>
  <c r="CG184" i="7" l="1"/>
  <c r="CF184" i="7"/>
  <c r="CE184" i="7"/>
  <c r="CD184" i="7"/>
  <c r="CC184" i="7"/>
  <c r="CB184" i="7"/>
  <c r="CA184" i="7"/>
  <c r="BZ184" i="7"/>
  <c r="BY184" i="7"/>
  <c r="BX184" i="7"/>
  <c r="BW184" i="7"/>
  <c r="BV184" i="7"/>
  <c r="BU184" i="7"/>
  <c r="BS184" i="7"/>
  <c r="BR184" i="7"/>
  <c r="BQ184" i="7"/>
  <c r="BP184" i="7"/>
  <c r="BO184" i="7"/>
  <c r="BN184" i="7"/>
  <c r="BM184" i="7"/>
  <c r="BL184" i="7"/>
  <c r="BK184" i="7"/>
  <c r="BJ184" i="7"/>
  <c r="BI184" i="7"/>
  <c r="BH184" i="7"/>
  <c r="BG184" i="7"/>
  <c r="BE184" i="7"/>
  <c r="BD184" i="7"/>
  <c r="BC184" i="7"/>
  <c r="BB184" i="7"/>
  <c r="BA184" i="7"/>
  <c r="AZ184" i="7"/>
  <c r="AY184" i="7"/>
  <c r="AX184" i="7"/>
  <c r="AW184" i="7"/>
  <c r="AV184" i="7"/>
  <c r="AU184" i="7"/>
  <c r="AT184" i="7"/>
  <c r="AS184" i="7"/>
  <c r="AQ184" i="7"/>
  <c r="AP184" i="7"/>
  <c r="AO184" i="7"/>
  <c r="AN184" i="7"/>
  <c r="AM184" i="7"/>
  <c r="AL184" i="7"/>
  <c r="AK184" i="7"/>
  <c r="AJ184" i="7"/>
  <c r="AI184" i="7"/>
  <c r="AH184" i="7"/>
  <c r="AG184" i="7"/>
  <c r="AF184" i="7"/>
  <c r="AE184" i="7"/>
  <c r="AC184" i="7"/>
  <c r="AB184" i="7"/>
  <c r="AA184" i="7"/>
  <c r="Z184" i="7"/>
  <c r="Y184" i="7"/>
  <c r="X184" i="7"/>
  <c r="W184" i="7"/>
  <c r="V184" i="7"/>
  <c r="U184" i="7"/>
  <c r="T184" i="7"/>
  <c r="S184" i="7"/>
  <c r="R184" i="7"/>
  <c r="Q184" i="7"/>
  <c r="O184" i="7"/>
  <c r="N184" i="7"/>
  <c r="M184" i="7"/>
  <c r="L184" i="7"/>
  <c r="K184" i="7"/>
  <c r="J184" i="7"/>
  <c r="I184" i="7"/>
  <c r="H184" i="7"/>
  <c r="G184" i="7"/>
  <c r="F184" i="7"/>
  <c r="E184" i="7"/>
  <c r="D184" i="7"/>
  <c r="C184" i="7"/>
  <c r="CH171" i="7"/>
  <c r="BT171" i="7"/>
  <c r="BF171" i="7"/>
  <c r="AR171" i="7"/>
  <c r="AD171" i="7"/>
  <c r="P171" i="7"/>
  <c r="C342" i="1"/>
  <c r="C323" i="1"/>
  <c r="AV259" i="1"/>
  <c r="AY259" i="1" s="1"/>
  <c r="AQ259" i="1"/>
  <c r="AT259" i="1" s="1"/>
  <c r="AL259" i="1"/>
  <c r="AO259" i="1" s="1"/>
  <c r="AG259" i="1"/>
  <c r="AJ259" i="1" s="1"/>
  <c r="W259" i="1"/>
  <c r="H259" i="1"/>
  <c r="K259" i="1" s="1"/>
  <c r="C259" i="1"/>
  <c r="F259" i="1" s="1"/>
  <c r="I259" i="17"/>
  <c r="H259" i="17"/>
  <c r="G259" i="17"/>
  <c r="F259" i="17"/>
  <c r="E259" i="17"/>
  <c r="D259" i="17"/>
  <c r="C259" i="17"/>
  <c r="F342" i="1" l="1"/>
  <c r="F323" i="1"/>
  <c r="AB259" i="1"/>
  <c r="AE259" i="1" s="1"/>
  <c r="Z259" i="1"/>
  <c r="M259" i="1"/>
  <c r="P259" i="1" s="1"/>
  <c r="BF184" i="7"/>
  <c r="BT184" i="7"/>
  <c r="P184" i="7"/>
  <c r="AD184" i="7"/>
  <c r="CH184" i="7"/>
  <c r="AR184" i="7"/>
  <c r="I206" i="17"/>
  <c r="H206" i="17"/>
  <c r="G206" i="17"/>
  <c r="F206" i="17"/>
  <c r="E206" i="17"/>
  <c r="D206" i="17"/>
  <c r="C206" i="17"/>
  <c r="E32" i="20" l="1"/>
  <c r="Q3" i="20"/>
  <c r="M3" i="20"/>
  <c r="L83" i="20" l="1"/>
  <c r="L84" i="20" s="1"/>
  <c r="H5" i="20"/>
  <c r="L82" i="20"/>
  <c r="G5" i="20"/>
  <c r="L44" i="20"/>
  <c r="Y37" i="20" s="1"/>
  <c r="L43" i="20"/>
  <c r="U37" i="20" s="1"/>
  <c r="L81" i="20"/>
  <c r="F34" i="20"/>
  <c r="F5" i="20"/>
  <c r="E34" i="20"/>
  <c r="C37" i="20" l="1"/>
  <c r="C38" i="20"/>
  <c r="C45" i="20"/>
  <c r="C49" i="20"/>
  <c r="C39" i="20"/>
  <c r="C46" i="20"/>
  <c r="C36" i="20"/>
  <c r="C43" i="20"/>
  <c r="C47" i="20"/>
  <c r="C44" i="20"/>
  <c r="C48" i="20"/>
  <c r="C9" i="20" l="1"/>
  <c r="C15" i="20"/>
  <c r="C8" i="20"/>
  <c r="C19" i="20"/>
  <c r="C16" i="20"/>
  <c r="C17" i="20"/>
  <c r="C20" i="20"/>
  <c r="C7" i="20"/>
  <c r="C14" i="20"/>
  <c r="C18" i="20"/>
  <c r="C10" i="20"/>
  <c r="C531" i="7"/>
  <c r="CG536" i="7"/>
  <c r="CF536" i="7"/>
  <c r="CE536" i="7"/>
  <c r="CD536" i="7"/>
  <c r="CC536" i="7"/>
  <c r="CB536" i="7"/>
  <c r="CA536" i="7"/>
  <c r="BZ536" i="7"/>
  <c r="BY536" i="7"/>
  <c r="BX536" i="7"/>
  <c r="BW536" i="7"/>
  <c r="BV536" i="7"/>
  <c r="BU536" i="7"/>
  <c r="BS536" i="7"/>
  <c r="BR536" i="7"/>
  <c r="BQ536" i="7"/>
  <c r="BP536" i="7"/>
  <c r="BO536" i="7"/>
  <c r="BN536" i="7"/>
  <c r="BM536" i="7"/>
  <c r="BL536" i="7"/>
  <c r="BK536" i="7"/>
  <c r="BJ536" i="7"/>
  <c r="BI536" i="7"/>
  <c r="BH536" i="7"/>
  <c r="BG536" i="7"/>
  <c r="BE536" i="7"/>
  <c r="BD536" i="7"/>
  <c r="BC536" i="7"/>
  <c r="BB536" i="7"/>
  <c r="BA536" i="7"/>
  <c r="AZ536" i="7"/>
  <c r="AY536" i="7"/>
  <c r="AX536" i="7"/>
  <c r="AW536" i="7"/>
  <c r="AV536" i="7"/>
  <c r="AU536" i="7"/>
  <c r="AT536" i="7"/>
  <c r="AS536" i="7"/>
  <c r="AQ536" i="7"/>
  <c r="AP536" i="7"/>
  <c r="AO536" i="7"/>
  <c r="AN536" i="7"/>
  <c r="AM536" i="7"/>
  <c r="AL536" i="7"/>
  <c r="AK536" i="7"/>
  <c r="AJ536" i="7"/>
  <c r="AI536" i="7"/>
  <c r="AH536" i="7"/>
  <c r="AG536" i="7"/>
  <c r="AF536" i="7"/>
  <c r="AE536" i="7"/>
  <c r="AC536" i="7"/>
  <c r="AB536" i="7"/>
  <c r="AA536" i="7"/>
  <c r="Z536" i="7"/>
  <c r="Y536" i="7"/>
  <c r="X536" i="7"/>
  <c r="W536" i="7"/>
  <c r="V536" i="7"/>
  <c r="U536" i="7"/>
  <c r="T536" i="7"/>
  <c r="S536" i="7"/>
  <c r="R536" i="7"/>
  <c r="Q536" i="7"/>
  <c r="O536" i="7"/>
  <c r="N536" i="7"/>
  <c r="M536" i="7"/>
  <c r="L536" i="7"/>
  <c r="K536" i="7"/>
  <c r="J536" i="7"/>
  <c r="I536" i="7"/>
  <c r="H536" i="7"/>
  <c r="G536" i="7"/>
  <c r="F536" i="7"/>
  <c r="E536" i="7"/>
  <c r="D536" i="7"/>
  <c r="C536" i="7"/>
  <c r="CH535" i="7"/>
  <c r="BT535" i="7"/>
  <c r="BF535" i="7"/>
  <c r="AR535" i="7"/>
  <c r="AD535" i="7"/>
  <c r="P535" i="7"/>
  <c r="CH534" i="7"/>
  <c r="BT534" i="7"/>
  <c r="BF534" i="7"/>
  <c r="AR534" i="7"/>
  <c r="AD534" i="7"/>
  <c r="P534" i="7"/>
  <c r="C506" i="7"/>
  <c r="C375" i="7"/>
  <c r="C266" i="7"/>
  <c r="C247" i="7"/>
  <c r="C11" i="20" l="1"/>
  <c r="C40" i="20"/>
  <c r="AR536" i="7"/>
  <c r="BF536" i="7"/>
  <c r="P536" i="7"/>
  <c r="BT536" i="7"/>
  <c r="AD536" i="7"/>
  <c r="CH536" i="7"/>
  <c r="C168" i="7"/>
  <c r="C92" i="7"/>
  <c r="CG55" i="7"/>
  <c r="CF55" i="7"/>
  <c r="CE55" i="7"/>
  <c r="CD55" i="7"/>
  <c r="CC55" i="7"/>
  <c r="CB55" i="7"/>
  <c r="CA55" i="7"/>
  <c r="BZ55" i="7"/>
  <c r="BY55" i="7"/>
  <c r="BX55" i="7"/>
  <c r="BW55" i="7"/>
  <c r="BV55" i="7"/>
  <c r="BU55" i="7"/>
  <c r="BS55" i="7"/>
  <c r="BR55" i="7"/>
  <c r="BQ55" i="7"/>
  <c r="BP55" i="7"/>
  <c r="BO55" i="7"/>
  <c r="BN55" i="7"/>
  <c r="BM55" i="7"/>
  <c r="BL55" i="7"/>
  <c r="BK55" i="7"/>
  <c r="BJ55" i="7"/>
  <c r="BI55" i="7"/>
  <c r="BH55" i="7"/>
  <c r="BG55" i="7"/>
  <c r="BE55" i="7"/>
  <c r="BD55" i="7"/>
  <c r="BC55" i="7"/>
  <c r="BB55" i="7"/>
  <c r="BA55" i="7"/>
  <c r="AZ55" i="7"/>
  <c r="AY55" i="7"/>
  <c r="AX55" i="7"/>
  <c r="AW55" i="7"/>
  <c r="AV55" i="7"/>
  <c r="AU55" i="7"/>
  <c r="AT55" i="7"/>
  <c r="AS55" i="7"/>
  <c r="AQ55" i="7"/>
  <c r="AP55" i="7"/>
  <c r="AO55" i="7"/>
  <c r="AN55" i="7"/>
  <c r="AM55" i="7"/>
  <c r="AL55" i="7"/>
  <c r="AK55" i="7"/>
  <c r="AJ55" i="7"/>
  <c r="AI55" i="7"/>
  <c r="AH55" i="7"/>
  <c r="AG55" i="7"/>
  <c r="AF55" i="7"/>
  <c r="AE55" i="7"/>
  <c r="AC55" i="7"/>
  <c r="AB55" i="7"/>
  <c r="AA55" i="7"/>
  <c r="Z55" i="7"/>
  <c r="Y55" i="7"/>
  <c r="X55" i="7"/>
  <c r="W55" i="7"/>
  <c r="V55" i="7"/>
  <c r="U55" i="7"/>
  <c r="T55" i="7"/>
  <c r="S55" i="7"/>
  <c r="R55" i="7"/>
  <c r="Q55" i="7"/>
  <c r="D55" i="7"/>
  <c r="E55" i="7"/>
  <c r="F55" i="7"/>
  <c r="G55" i="7"/>
  <c r="H55" i="7"/>
  <c r="I55" i="7"/>
  <c r="J55" i="7"/>
  <c r="K55" i="7"/>
  <c r="L55" i="7"/>
  <c r="M55" i="7"/>
  <c r="N55" i="7"/>
  <c r="C55" i="7"/>
  <c r="AM44" i="1" l="1"/>
  <c r="I44" i="1"/>
  <c r="AR44" i="1"/>
  <c r="X44" i="1"/>
  <c r="AC44" i="1"/>
  <c r="AW44" i="1"/>
  <c r="N44" i="1"/>
  <c r="AH44" i="1"/>
  <c r="AV612" i="1" l="1"/>
  <c r="AQ612" i="1"/>
  <c r="AL612" i="1"/>
  <c r="AG612" i="1"/>
  <c r="W612" i="1"/>
  <c r="AB612" i="1" s="1"/>
  <c r="H612" i="1"/>
  <c r="K612" i="1" s="1"/>
  <c r="C612" i="1"/>
  <c r="M612" i="1" s="1"/>
  <c r="AV607" i="1"/>
  <c r="AQ607" i="1"/>
  <c r="AL607" i="1"/>
  <c r="AG607" i="1"/>
  <c r="W607" i="1"/>
  <c r="AB607" i="1" s="1"/>
  <c r="H607" i="1"/>
  <c r="K607" i="1" s="1"/>
  <c r="C607" i="1"/>
  <c r="AV582" i="1"/>
  <c r="AQ582" i="1"/>
  <c r="AL582" i="1"/>
  <c r="AG582" i="1"/>
  <c r="W582" i="1"/>
  <c r="AB582" i="1" s="1"/>
  <c r="H582" i="1"/>
  <c r="K582" i="1" s="1"/>
  <c r="C582" i="1"/>
  <c r="AV561" i="1"/>
  <c r="AQ561" i="1"/>
  <c r="AL561" i="1"/>
  <c r="AG561" i="1"/>
  <c r="W561" i="1"/>
  <c r="AB561" i="1" s="1"/>
  <c r="H561" i="1"/>
  <c r="K561" i="1" s="1"/>
  <c r="C561" i="1"/>
  <c r="AV528" i="1"/>
  <c r="AQ528" i="1"/>
  <c r="AL528" i="1"/>
  <c r="AG528" i="1"/>
  <c r="W528" i="1"/>
  <c r="AB528" i="1" s="1"/>
  <c r="H528" i="1"/>
  <c r="K528" i="1" s="1"/>
  <c r="C528" i="1"/>
  <c r="C451" i="1"/>
  <c r="AV451" i="1"/>
  <c r="AQ451" i="1"/>
  <c r="AL451" i="1"/>
  <c r="AG451" i="1"/>
  <c r="W451" i="1"/>
  <c r="AB451" i="1" s="1"/>
  <c r="H451" i="1"/>
  <c r="K451" i="1" s="1"/>
  <c r="AV342" i="1"/>
  <c r="AQ342" i="1"/>
  <c r="AL342" i="1"/>
  <c r="AG342" i="1"/>
  <c r="W342" i="1"/>
  <c r="AB342" i="1" s="1"/>
  <c r="H342" i="1"/>
  <c r="M342" i="1" s="1"/>
  <c r="C21" i="1"/>
  <c r="F21" i="1" s="1"/>
  <c r="C16" i="1"/>
  <c r="F16" i="1" s="1"/>
  <c r="AV206" i="1"/>
  <c r="AQ206" i="1"/>
  <c r="AL206" i="1"/>
  <c r="AG206" i="1"/>
  <c r="W206" i="1"/>
  <c r="H206" i="1"/>
  <c r="K206" i="1" s="1"/>
  <c r="C206" i="1"/>
  <c r="H167" i="1"/>
  <c r="K167" i="1" s="1"/>
  <c r="C167" i="1"/>
  <c r="AV130" i="1"/>
  <c r="AQ130" i="1"/>
  <c r="AL130" i="1"/>
  <c r="AG130" i="1"/>
  <c r="W130" i="1"/>
  <c r="H130" i="1"/>
  <c r="K130" i="1" s="1"/>
  <c r="C130" i="1"/>
  <c r="M561" i="1" l="1"/>
  <c r="M607" i="1"/>
  <c r="M451" i="1"/>
  <c r="F528" i="1"/>
  <c r="M528" i="1"/>
  <c r="P528" i="1" s="1"/>
  <c r="M582" i="1"/>
  <c r="AB130" i="1"/>
  <c r="AE130" i="1" s="1"/>
  <c r="Z130" i="1"/>
  <c r="AV12" i="1"/>
  <c r="AY12" i="1" s="1"/>
  <c r="AY130" i="1"/>
  <c r="AQ14" i="1"/>
  <c r="AT14" i="1" s="1"/>
  <c r="AT206" i="1"/>
  <c r="P342" i="1"/>
  <c r="K342" i="1"/>
  <c r="AQ21" i="1"/>
  <c r="AT21" i="1" s="1"/>
  <c r="AT342" i="1"/>
  <c r="AG22" i="1"/>
  <c r="AJ22" i="1" s="1"/>
  <c r="AJ451" i="1"/>
  <c r="C22" i="1"/>
  <c r="F22" i="1" s="1"/>
  <c r="F451" i="1"/>
  <c r="AG23" i="1"/>
  <c r="AJ23" i="1" s="1"/>
  <c r="AJ528" i="1"/>
  <c r="C24" i="1"/>
  <c r="F24" i="1" s="1"/>
  <c r="F561" i="1"/>
  <c r="AL24" i="1"/>
  <c r="AO24" i="1" s="1"/>
  <c r="AO561" i="1"/>
  <c r="AQ25" i="1"/>
  <c r="AT25" i="1" s="1"/>
  <c r="AT582" i="1"/>
  <c r="AE607" i="1"/>
  <c r="Z607" i="1"/>
  <c r="AV26" i="1"/>
  <c r="AY26" i="1" s="1"/>
  <c r="AY607" i="1"/>
  <c r="AG27" i="1"/>
  <c r="AJ27" i="1" s="1"/>
  <c r="AJ612" i="1"/>
  <c r="C12" i="1"/>
  <c r="F12" i="1" s="1"/>
  <c r="F130" i="1"/>
  <c r="AG12" i="1"/>
  <c r="AJ12" i="1" s="1"/>
  <c r="AJ130" i="1"/>
  <c r="C13" i="1"/>
  <c r="F13" i="1" s="1"/>
  <c r="F167" i="1"/>
  <c r="AB206" i="1"/>
  <c r="AE206" i="1" s="1"/>
  <c r="Z206" i="1"/>
  <c r="AV14" i="1"/>
  <c r="AY14" i="1" s="1"/>
  <c r="AY206" i="1"/>
  <c r="AE342" i="1"/>
  <c r="Z342" i="1"/>
  <c r="AV21" i="1"/>
  <c r="AY21" i="1" s="1"/>
  <c r="AY342" i="1"/>
  <c r="AL22" i="1"/>
  <c r="AO22" i="1" s="1"/>
  <c r="AO451" i="1"/>
  <c r="AL23" i="1"/>
  <c r="AO23" i="1" s="1"/>
  <c r="AO528" i="1"/>
  <c r="AQ24" i="1"/>
  <c r="AT24" i="1" s="1"/>
  <c r="AT561" i="1"/>
  <c r="AE582" i="1"/>
  <c r="Z582" i="1"/>
  <c r="AV25" i="1"/>
  <c r="AY25" i="1" s="1"/>
  <c r="AY582" i="1"/>
  <c r="AG26" i="1"/>
  <c r="AJ26" i="1" s="1"/>
  <c r="AJ607" i="1"/>
  <c r="C27" i="1"/>
  <c r="F27" i="1" s="1"/>
  <c r="F612" i="1"/>
  <c r="AL27" i="1"/>
  <c r="AO27" i="1" s="1"/>
  <c r="AO612" i="1"/>
  <c r="AL12" i="1"/>
  <c r="AO12" i="1" s="1"/>
  <c r="AO130" i="1"/>
  <c r="AG14" i="1"/>
  <c r="AJ14" i="1" s="1"/>
  <c r="AJ206" i="1"/>
  <c r="AG21" i="1"/>
  <c r="AJ21" i="1" s="1"/>
  <c r="AJ342" i="1"/>
  <c r="AQ22" i="1"/>
  <c r="AT22" i="1" s="1"/>
  <c r="AT451" i="1"/>
  <c r="AQ23" i="1"/>
  <c r="AT23" i="1" s="1"/>
  <c r="AT528" i="1"/>
  <c r="AE561" i="1"/>
  <c r="Z561" i="1"/>
  <c r="AV24" i="1"/>
  <c r="AY24" i="1" s="1"/>
  <c r="AY561" i="1"/>
  <c r="AG25" i="1"/>
  <c r="AJ25" i="1" s="1"/>
  <c r="AJ582" i="1"/>
  <c r="C26" i="1"/>
  <c r="F26" i="1" s="1"/>
  <c r="F607" i="1"/>
  <c r="AL26" i="1"/>
  <c r="AO26" i="1" s="1"/>
  <c r="AO607" i="1"/>
  <c r="AQ27" i="1"/>
  <c r="AT27" i="1" s="1"/>
  <c r="AT612" i="1"/>
  <c r="AQ12" i="1"/>
  <c r="AT12" i="1" s="1"/>
  <c r="AT130" i="1"/>
  <c r="C14" i="1"/>
  <c r="F14" i="1" s="1"/>
  <c r="F206" i="1"/>
  <c r="AL14" i="1"/>
  <c r="AO14" i="1" s="1"/>
  <c r="AO206" i="1"/>
  <c r="AL21" i="1"/>
  <c r="AO21" i="1" s="1"/>
  <c r="AO342" i="1"/>
  <c r="AE451" i="1"/>
  <c r="Z451" i="1"/>
  <c r="AV22" i="1"/>
  <c r="AY22" i="1" s="1"/>
  <c r="AY451" i="1"/>
  <c r="AE528" i="1"/>
  <c r="Z528" i="1"/>
  <c r="AV23" i="1"/>
  <c r="AY23" i="1" s="1"/>
  <c r="AY528" i="1"/>
  <c r="AG24" i="1"/>
  <c r="AJ24" i="1" s="1"/>
  <c r="AJ561" i="1"/>
  <c r="C25" i="1"/>
  <c r="F25" i="1" s="1"/>
  <c r="F582" i="1"/>
  <c r="AL25" i="1"/>
  <c r="AO25" i="1" s="1"/>
  <c r="AO582" i="1"/>
  <c r="AQ26" i="1"/>
  <c r="AT26" i="1" s="1"/>
  <c r="AT607" i="1"/>
  <c r="AE612" i="1"/>
  <c r="Z612" i="1"/>
  <c r="AV27" i="1"/>
  <c r="AY27" i="1" s="1"/>
  <c r="AY612" i="1"/>
  <c r="H27" i="1"/>
  <c r="P612" i="1"/>
  <c r="H25" i="1"/>
  <c r="P582" i="1"/>
  <c r="H13" i="1"/>
  <c r="M167" i="1"/>
  <c r="P167" i="1" s="1"/>
  <c r="H24" i="1"/>
  <c r="P561" i="1"/>
  <c r="H12" i="1"/>
  <c r="M130" i="1"/>
  <c r="P130" i="1" s="1"/>
  <c r="H14" i="1"/>
  <c r="M206" i="1"/>
  <c r="P206" i="1" s="1"/>
  <c r="H22" i="1"/>
  <c r="P451" i="1"/>
  <c r="H23" i="1"/>
  <c r="K23" i="1" s="1"/>
  <c r="H26" i="1"/>
  <c r="P607" i="1"/>
  <c r="W27" i="1"/>
  <c r="W26" i="1"/>
  <c r="W21" i="1"/>
  <c r="W25" i="1"/>
  <c r="W24" i="1"/>
  <c r="W12" i="1"/>
  <c r="W14" i="1"/>
  <c r="W22" i="1"/>
  <c r="W23" i="1"/>
  <c r="H21" i="1"/>
  <c r="C23" i="1"/>
  <c r="F23" i="1" s="1"/>
  <c r="M26" i="1" l="1"/>
  <c r="P26" i="1" s="1"/>
  <c r="K26" i="1"/>
  <c r="M22" i="1"/>
  <c r="P22" i="1" s="1"/>
  <c r="K22" i="1"/>
  <c r="M12" i="1"/>
  <c r="P12" i="1" s="1"/>
  <c r="K12" i="1"/>
  <c r="M13" i="1"/>
  <c r="P13" i="1" s="1"/>
  <c r="K13" i="1"/>
  <c r="M27" i="1"/>
  <c r="P27" i="1" s="1"/>
  <c r="K27" i="1"/>
  <c r="M21" i="1"/>
  <c r="P21" i="1" s="1"/>
  <c r="K21" i="1"/>
  <c r="AB12" i="1"/>
  <c r="AE12" i="1" s="1"/>
  <c r="Z12" i="1"/>
  <c r="AB26" i="1"/>
  <c r="AE26" i="1" s="1"/>
  <c r="Z26" i="1"/>
  <c r="AB14" i="1"/>
  <c r="AE14" i="1" s="1"/>
  <c r="Z14" i="1"/>
  <c r="AB21" i="1"/>
  <c r="AE21" i="1" s="1"/>
  <c r="Z21" i="1"/>
  <c r="AB23" i="1"/>
  <c r="AE23" i="1" s="1"/>
  <c r="Z23" i="1"/>
  <c r="AB24" i="1"/>
  <c r="AE24" i="1" s="1"/>
  <c r="Z24" i="1"/>
  <c r="AB27" i="1"/>
  <c r="AE27" i="1" s="1"/>
  <c r="Z27" i="1"/>
  <c r="M14" i="1"/>
  <c r="P14" i="1" s="1"/>
  <c r="K14" i="1"/>
  <c r="M24" i="1"/>
  <c r="P24" i="1" s="1"/>
  <c r="K24" i="1"/>
  <c r="M25" i="1"/>
  <c r="P25" i="1" s="1"/>
  <c r="K25" i="1"/>
  <c r="AB22" i="1"/>
  <c r="AE22" i="1" s="1"/>
  <c r="Z22" i="1"/>
  <c r="AB25" i="1"/>
  <c r="AE25" i="1" s="1"/>
  <c r="Z25" i="1"/>
  <c r="M23" i="1"/>
  <c r="P23" i="1" s="1"/>
  <c r="C612" i="17"/>
  <c r="C27" i="17" s="1"/>
  <c r="D612" i="17"/>
  <c r="D27" i="17" s="1"/>
  <c r="E612" i="17"/>
  <c r="E27" i="17" s="1"/>
  <c r="F612" i="17"/>
  <c r="F27" i="17" s="1"/>
  <c r="G612" i="17"/>
  <c r="G27" i="17" s="1"/>
  <c r="H612" i="17"/>
  <c r="H27" i="17" s="1"/>
  <c r="I612" i="17"/>
  <c r="I27" i="17" s="1"/>
  <c r="D607" i="17"/>
  <c r="D26" i="17" s="1"/>
  <c r="E607" i="17"/>
  <c r="E26" i="17" s="1"/>
  <c r="F49" i="20" s="1"/>
  <c r="G49" i="20" s="1"/>
  <c r="F607" i="17"/>
  <c r="F26" i="17" s="1"/>
  <c r="G607" i="17"/>
  <c r="G26" i="17" s="1"/>
  <c r="H607" i="17"/>
  <c r="H26" i="17" s="1"/>
  <c r="I607" i="17"/>
  <c r="I26" i="17" s="1"/>
  <c r="C607" i="17"/>
  <c r="C26" i="17" s="1"/>
  <c r="C582" i="17"/>
  <c r="C25" i="17" s="1"/>
  <c r="D582" i="17"/>
  <c r="D25" i="17" s="1"/>
  <c r="E582" i="17"/>
  <c r="E25" i="17" s="1"/>
  <c r="F48" i="20" s="1"/>
  <c r="G48" i="20" s="1"/>
  <c r="F582" i="17"/>
  <c r="F25" i="17" s="1"/>
  <c r="G582" i="17"/>
  <c r="G25" i="17" s="1"/>
  <c r="H582" i="17"/>
  <c r="H25" i="17" s="1"/>
  <c r="I582" i="17"/>
  <c r="I25" i="17" s="1"/>
  <c r="D561" i="17"/>
  <c r="D24" i="17" s="1"/>
  <c r="E561" i="17"/>
  <c r="E24" i="17" s="1"/>
  <c r="F47" i="20" s="1"/>
  <c r="G47" i="20" s="1"/>
  <c r="F561" i="17"/>
  <c r="F24" i="17" s="1"/>
  <c r="G561" i="17"/>
  <c r="G24" i="17" s="1"/>
  <c r="H561" i="17"/>
  <c r="H24" i="17" s="1"/>
  <c r="I561" i="17"/>
  <c r="I24" i="17" s="1"/>
  <c r="C561" i="17"/>
  <c r="C24" i="17" s="1"/>
  <c r="D528" i="17"/>
  <c r="D23" i="17" s="1"/>
  <c r="E528" i="17"/>
  <c r="E23" i="17" s="1"/>
  <c r="F46" i="20" s="1"/>
  <c r="G46" i="20" s="1"/>
  <c r="F528" i="17"/>
  <c r="F23" i="17" s="1"/>
  <c r="G528" i="17"/>
  <c r="G23" i="17" s="1"/>
  <c r="H528" i="17"/>
  <c r="H23" i="17" s="1"/>
  <c r="I528" i="17"/>
  <c r="I23" i="17" s="1"/>
  <c r="C528" i="17"/>
  <c r="C23" i="17" s="1"/>
  <c r="D451" i="17"/>
  <c r="D22" i="17" s="1"/>
  <c r="E451" i="17"/>
  <c r="E22" i="17" s="1"/>
  <c r="F45" i="20" s="1"/>
  <c r="G45" i="20" s="1"/>
  <c r="F451" i="17"/>
  <c r="F22" i="17" s="1"/>
  <c r="G451" i="17"/>
  <c r="G22" i="17" s="1"/>
  <c r="H451" i="17"/>
  <c r="H22" i="17" s="1"/>
  <c r="I451" i="17"/>
  <c r="I22" i="17" s="1"/>
  <c r="C451" i="17"/>
  <c r="C22" i="17" s="1"/>
  <c r="C342" i="17"/>
  <c r="C21" i="17" s="1"/>
  <c r="C243" i="17" l="1"/>
  <c r="C15" i="17" s="1"/>
  <c r="C13" i="17" l="1"/>
  <c r="C12" i="17"/>
  <c r="C16" i="17"/>
  <c r="D16" i="17"/>
  <c r="E16" i="17"/>
  <c r="F40" i="20" s="1"/>
  <c r="G40" i="20" s="1"/>
  <c r="F16" i="17"/>
  <c r="G16" i="17"/>
  <c r="H16" i="17"/>
  <c r="I16" i="17"/>
  <c r="C70" i="17" l="1"/>
  <c r="F6" i="20" l="1"/>
  <c r="H6" i="20"/>
  <c r="G6" i="20"/>
  <c r="C35" i="17" l="1"/>
  <c r="CG531" i="7" l="1"/>
  <c r="CF531" i="7"/>
  <c r="CE531" i="7"/>
  <c r="CD531" i="7"/>
  <c r="CC531" i="7"/>
  <c r="CB531" i="7"/>
  <c r="CA531" i="7"/>
  <c r="BZ531" i="7"/>
  <c r="BY531" i="7"/>
  <c r="BX531" i="7"/>
  <c r="BW531" i="7"/>
  <c r="BV531" i="7"/>
  <c r="BU531" i="7"/>
  <c r="CH509" i="7"/>
  <c r="CG506" i="7"/>
  <c r="CF506" i="7"/>
  <c r="CE506" i="7"/>
  <c r="CD506" i="7"/>
  <c r="CC506" i="7"/>
  <c r="CB506" i="7"/>
  <c r="CA506" i="7"/>
  <c r="BZ506" i="7"/>
  <c r="BY506" i="7"/>
  <c r="BX506" i="7"/>
  <c r="BW506" i="7"/>
  <c r="BV506" i="7"/>
  <c r="BU506" i="7"/>
  <c r="CH488" i="7"/>
  <c r="CG485" i="7"/>
  <c r="CF485" i="7"/>
  <c r="CE485" i="7"/>
  <c r="CD485" i="7"/>
  <c r="CC485" i="7"/>
  <c r="CB485" i="7"/>
  <c r="CA485" i="7"/>
  <c r="BZ485" i="7"/>
  <c r="BY485" i="7"/>
  <c r="BX485" i="7"/>
  <c r="BW485" i="7"/>
  <c r="BV485" i="7"/>
  <c r="BU485" i="7"/>
  <c r="CG452" i="7"/>
  <c r="CF452" i="7"/>
  <c r="CE452" i="7"/>
  <c r="CD452" i="7"/>
  <c r="CC452" i="7"/>
  <c r="CB452" i="7"/>
  <c r="CA452" i="7"/>
  <c r="BZ452" i="7"/>
  <c r="BY452" i="7"/>
  <c r="BX452" i="7"/>
  <c r="BW452" i="7"/>
  <c r="BV452" i="7"/>
  <c r="BU452" i="7"/>
  <c r="CG375" i="7"/>
  <c r="CF375" i="7"/>
  <c r="CE375" i="7"/>
  <c r="CD375" i="7"/>
  <c r="CC375" i="7"/>
  <c r="CB375" i="7"/>
  <c r="CA375" i="7"/>
  <c r="BZ375" i="7"/>
  <c r="BY375" i="7"/>
  <c r="BX375" i="7"/>
  <c r="BW375" i="7"/>
  <c r="BV375" i="7"/>
  <c r="BU375" i="7"/>
  <c r="CG266" i="7"/>
  <c r="CF266" i="7"/>
  <c r="CE266" i="7"/>
  <c r="CD266" i="7"/>
  <c r="CC266" i="7"/>
  <c r="CB266" i="7"/>
  <c r="CA266" i="7"/>
  <c r="BZ266" i="7"/>
  <c r="BY266" i="7"/>
  <c r="BX266" i="7"/>
  <c r="BW266" i="7"/>
  <c r="BV266" i="7"/>
  <c r="BU266" i="7"/>
  <c r="CG247" i="7"/>
  <c r="CF247" i="7"/>
  <c r="CE247" i="7"/>
  <c r="CD247" i="7"/>
  <c r="CC247" i="7"/>
  <c r="CB247" i="7"/>
  <c r="CA247" i="7"/>
  <c r="BZ247" i="7"/>
  <c r="BY247" i="7"/>
  <c r="BX247" i="7"/>
  <c r="BW247" i="7"/>
  <c r="BV247" i="7"/>
  <c r="BU247" i="7"/>
  <c r="CG168" i="7"/>
  <c r="CF168" i="7"/>
  <c r="CE168" i="7"/>
  <c r="CD168" i="7"/>
  <c r="CC168" i="7"/>
  <c r="CB168" i="7"/>
  <c r="CA168" i="7"/>
  <c r="BZ168" i="7"/>
  <c r="BY168" i="7"/>
  <c r="BX168" i="7"/>
  <c r="BW168" i="7"/>
  <c r="BV168" i="7"/>
  <c r="BU168" i="7"/>
  <c r="CH134" i="7"/>
  <c r="CG131" i="7"/>
  <c r="CF131" i="7"/>
  <c r="CE131" i="7"/>
  <c r="CD131" i="7"/>
  <c r="CC131" i="7"/>
  <c r="CB131" i="7"/>
  <c r="CA131" i="7"/>
  <c r="BZ131" i="7"/>
  <c r="BY131" i="7"/>
  <c r="BX131" i="7"/>
  <c r="BW131" i="7"/>
  <c r="BV131" i="7"/>
  <c r="BU131" i="7"/>
  <c r="CH95" i="7"/>
  <c r="CG92" i="7"/>
  <c r="CF92" i="7"/>
  <c r="CE92" i="7"/>
  <c r="CD92" i="7"/>
  <c r="CC92" i="7"/>
  <c r="CB92" i="7"/>
  <c r="CA92" i="7"/>
  <c r="BZ92" i="7"/>
  <c r="BY92" i="7"/>
  <c r="BX92" i="7"/>
  <c r="BW92" i="7"/>
  <c r="BV92" i="7"/>
  <c r="BU92" i="7"/>
  <c r="CH58" i="7"/>
  <c r="CH15" i="7"/>
  <c r="BS531" i="7"/>
  <c r="BR531" i="7"/>
  <c r="BQ531" i="7"/>
  <c r="BP531" i="7"/>
  <c r="BO531" i="7"/>
  <c r="BN531" i="7"/>
  <c r="BM531" i="7"/>
  <c r="BL531" i="7"/>
  <c r="BK531" i="7"/>
  <c r="BJ531" i="7"/>
  <c r="BI531" i="7"/>
  <c r="BH531" i="7"/>
  <c r="BG531" i="7"/>
  <c r="BT509" i="7"/>
  <c r="BS506" i="7"/>
  <c r="BR506" i="7"/>
  <c r="BQ506" i="7"/>
  <c r="BP506" i="7"/>
  <c r="BO506" i="7"/>
  <c r="BN506" i="7"/>
  <c r="BM506" i="7"/>
  <c r="BL506" i="7"/>
  <c r="BK506" i="7"/>
  <c r="BJ506" i="7"/>
  <c r="BI506" i="7"/>
  <c r="BH506" i="7"/>
  <c r="BG506" i="7"/>
  <c r="BT488" i="7"/>
  <c r="BS485" i="7"/>
  <c r="BR485" i="7"/>
  <c r="BQ485" i="7"/>
  <c r="BP485" i="7"/>
  <c r="BO485" i="7"/>
  <c r="BN485" i="7"/>
  <c r="BM485" i="7"/>
  <c r="BL485" i="7"/>
  <c r="BK485" i="7"/>
  <c r="BJ485" i="7"/>
  <c r="BI485" i="7"/>
  <c r="BH485" i="7"/>
  <c r="BG485" i="7"/>
  <c r="BS452" i="7"/>
  <c r="BR452" i="7"/>
  <c r="BQ452" i="7"/>
  <c r="BP452" i="7"/>
  <c r="BO452" i="7"/>
  <c r="BN452" i="7"/>
  <c r="BM452" i="7"/>
  <c r="BL452" i="7"/>
  <c r="BK452" i="7"/>
  <c r="BJ452" i="7"/>
  <c r="BI452" i="7"/>
  <c r="BH452" i="7"/>
  <c r="BG452" i="7"/>
  <c r="BS375" i="7"/>
  <c r="BR375" i="7"/>
  <c r="BQ375" i="7"/>
  <c r="BP375" i="7"/>
  <c r="BO375" i="7"/>
  <c r="BN375" i="7"/>
  <c r="BM375" i="7"/>
  <c r="BL375" i="7"/>
  <c r="BK375" i="7"/>
  <c r="BJ375" i="7"/>
  <c r="BI375" i="7"/>
  <c r="BH375" i="7"/>
  <c r="BG375" i="7"/>
  <c r="BS266" i="7"/>
  <c r="BR266" i="7"/>
  <c r="BQ266" i="7"/>
  <c r="BP266" i="7"/>
  <c r="BO266" i="7"/>
  <c r="BN266" i="7"/>
  <c r="BM266" i="7"/>
  <c r="BL266" i="7"/>
  <c r="BK266" i="7"/>
  <c r="BJ266" i="7"/>
  <c r="BI266" i="7"/>
  <c r="BH266" i="7"/>
  <c r="BG266" i="7"/>
  <c r="BS247" i="7"/>
  <c r="BR247" i="7"/>
  <c r="BQ247" i="7"/>
  <c r="BP247" i="7"/>
  <c r="BO247" i="7"/>
  <c r="BN247" i="7"/>
  <c r="BM247" i="7"/>
  <c r="BL247" i="7"/>
  <c r="BK247" i="7"/>
  <c r="BJ247" i="7"/>
  <c r="BI247" i="7"/>
  <c r="BH247" i="7"/>
  <c r="BG247" i="7"/>
  <c r="BS168" i="7"/>
  <c r="BR168" i="7"/>
  <c r="BQ168" i="7"/>
  <c r="BP168" i="7"/>
  <c r="BO168" i="7"/>
  <c r="BN168" i="7"/>
  <c r="BM168" i="7"/>
  <c r="BL168" i="7"/>
  <c r="BK168" i="7"/>
  <c r="BJ168" i="7"/>
  <c r="BI168" i="7"/>
  <c r="BH168" i="7"/>
  <c r="BG168" i="7"/>
  <c r="BT134" i="7"/>
  <c r="BS131" i="7"/>
  <c r="BR131" i="7"/>
  <c r="BQ131" i="7"/>
  <c r="BP131" i="7"/>
  <c r="BO131" i="7"/>
  <c r="BN131" i="7"/>
  <c r="BM131" i="7"/>
  <c r="BL131" i="7"/>
  <c r="BK131" i="7"/>
  <c r="BJ131" i="7"/>
  <c r="BI131" i="7"/>
  <c r="BH131" i="7"/>
  <c r="BG131" i="7"/>
  <c r="BT95" i="7"/>
  <c r="BS92" i="7"/>
  <c r="BR92" i="7"/>
  <c r="BQ92" i="7"/>
  <c r="BP92" i="7"/>
  <c r="BO92" i="7"/>
  <c r="BN92" i="7"/>
  <c r="BM92" i="7"/>
  <c r="BL92" i="7"/>
  <c r="BK92" i="7"/>
  <c r="BJ92" i="7"/>
  <c r="BI92" i="7"/>
  <c r="BH92" i="7"/>
  <c r="BG92" i="7"/>
  <c r="BT58" i="7"/>
  <c r="BT15" i="7"/>
  <c r="BE531" i="7"/>
  <c r="BD531" i="7"/>
  <c r="BC531" i="7"/>
  <c r="BB531" i="7"/>
  <c r="BA531" i="7"/>
  <c r="AZ531" i="7"/>
  <c r="AY531" i="7"/>
  <c r="AX531" i="7"/>
  <c r="AW531" i="7"/>
  <c r="AV531" i="7"/>
  <c r="AU531" i="7"/>
  <c r="AT531" i="7"/>
  <c r="AS531" i="7"/>
  <c r="BF509" i="7"/>
  <c r="BE506" i="7"/>
  <c r="BD506" i="7"/>
  <c r="BC506" i="7"/>
  <c r="BB506" i="7"/>
  <c r="BA506" i="7"/>
  <c r="AZ506" i="7"/>
  <c r="AY506" i="7"/>
  <c r="AX506" i="7"/>
  <c r="AW506" i="7"/>
  <c r="AV506" i="7"/>
  <c r="AU506" i="7"/>
  <c r="AT506" i="7"/>
  <c r="AS506" i="7"/>
  <c r="BF488" i="7"/>
  <c r="BE485" i="7"/>
  <c r="BD485" i="7"/>
  <c r="BC485" i="7"/>
  <c r="BB485" i="7"/>
  <c r="BA485" i="7"/>
  <c r="AZ485" i="7"/>
  <c r="AY485" i="7"/>
  <c r="AX485" i="7"/>
  <c r="AW485" i="7"/>
  <c r="AV485" i="7"/>
  <c r="AU485" i="7"/>
  <c r="AT485" i="7"/>
  <c r="AS485" i="7"/>
  <c r="BE452" i="7"/>
  <c r="BD452" i="7"/>
  <c r="BC452" i="7"/>
  <c r="BB452" i="7"/>
  <c r="BA452" i="7"/>
  <c r="AZ452" i="7"/>
  <c r="AY452" i="7"/>
  <c r="AX452" i="7"/>
  <c r="AW452" i="7"/>
  <c r="AV452" i="7"/>
  <c r="AU452" i="7"/>
  <c r="AT452" i="7"/>
  <c r="AS452" i="7"/>
  <c r="BE375" i="7"/>
  <c r="BD375" i="7"/>
  <c r="BC375" i="7"/>
  <c r="BB375" i="7"/>
  <c r="BA375" i="7"/>
  <c r="AZ375" i="7"/>
  <c r="AY375" i="7"/>
  <c r="AX375" i="7"/>
  <c r="AW375" i="7"/>
  <c r="AV375" i="7"/>
  <c r="AU375" i="7"/>
  <c r="AT375" i="7"/>
  <c r="AS375" i="7"/>
  <c r="BE266" i="7"/>
  <c r="BD266" i="7"/>
  <c r="BC266" i="7"/>
  <c r="BB266" i="7"/>
  <c r="BA266" i="7"/>
  <c r="AZ266" i="7"/>
  <c r="AY266" i="7"/>
  <c r="AX266" i="7"/>
  <c r="AW266" i="7"/>
  <c r="AV266" i="7"/>
  <c r="AU266" i="7"/>
  <c r="AT266" i="7"/>
  <c r="AS266" i="7"/>
  <c r="BE247" i="7"/>
  <c r="BD247" i="7"/>
  <c r="BC247" i="7"/>
  <c r="BB247" i="7"/>
  <c r="BA247" i="7"/>
  <c r="AZ247" i="7"/>
  <c r="AY247" i="7"/>
  <c r="AX247" i="7"/>
  <c r="AW247" i="7"/>
  <c r="AV247" i="7"/>
  <c r="AU247" i="7"/>
  <c r="AT247" i="7"/>
  <c r="AS247" i="7"/>
  <c r="BE168" i="7"/>
  <c r="BD168" i="7"/>
  <c r="BC168" i="7"/>
  <c r="BB168" i="7"/>
  <c r="BA168" i="7"/>
  <c r="AZ168" i="7"/>
  <c r="AY168" i="7"/>
  <c r="AX168" i="7"/>
  <c r="AW168" i="7"/>
  <c r="AV168" i="7"/>
  <c r="AU168" i="7"/>
  <c r="AT168" i="7"/>
  <c r="AS168" i="7"/>
  <c r="BF134" i="7"/>
  <c r="BE131" i="7"/>
  <c r="BD131" i="7"/>
  <c r="BC131" i="7"/>
  <c r="BB131" i="7"/>
  <c r="BA131" i="7"/>
  <c r="AZ131" i="7"/>
  <c r="AY131" i="7"/>
  <c r="AX131" i="7"/>
  <c r="AW131" i="7"/>
  <c r="AV131" i="7"/>
  <c r="AU131" i="7"/>
  <c r="AT131" i="7"/>
  <c r="AS131" i="7"/>
  <c r="BF95" i="7"/>
  <c r="BE92" i="7"/>
  <c r="BD92" i="7"/>
  <c r="BC92" i="7"/>
  <c r="BB92" i="7"/>
  <c r="BA92" i="7"/>
  <c r="AZ92" i="7"/>
  <c r="AY92" i="7"/>
  <c r="AX92" i="7"/>
  <c r="AW92" i="7"/>
  <c r="AV92" i="7"/>
  <c r="AU92" i="7"/>
  <c r="AT92" i="7"/>
  <c r="AS92" i="7"/>
  <c r="BF58" i="7"/>
  <c r="BF15" i="7"/>
  <c r="AQ531" i="7"/>
  <c r="AP531" i="7"/>
  <c r="AO531" i="7"/>
  <c r="AN531" i="7"/>
  <c r="AM531" i="7"/>
  <c r="AL531" i="7"/>
  <c r="AK531" i="7"/>
  <c r="AJ531" i="7"/>
  <c r="AI531" i="7"/>
  <c r="AH531" i="7"/>
  <c r="AG531" i="7"/>
  <c r="AF531" i="7"/>
  <c r="AE531" i="7"/>
  <c r="AR509" i="7"/>
  <c r="AQ506" i="7"/>
  <c r="AP506" i="7"/>
  <c r="AO506" i="7"/>
  <c r="AN506" i="7"/>
  <c r="AM506" i="7"/>
  <c r="AL506" i="7"/>
  <c r="AK506" i="7"/>
  <c r="AJ506" i="7"/>
  <c r="AI506" i="7"/>
  <c r="AH506" i="7"/>
  <c r="AG506" i="7"/>
  <c r="AF506" i="7"/>
  <c r="AE506" i="7"/>
  <c r="AR488" i="7"/>
  <c r="AQ485" i="7"/>
  <c r="AP485" i="7"/>
  <c r="AO485" i="7"/>
  <c r="AN485" i="7"/>
  <c r="AM485" i="7"/>
  <c r="AL485" i="7"/>
  <c r="AK485" i="7"/>
  <c r="AJ485" i="7"/>
  <c r="AI485" i="7"/>
  <c r="AH485" i="7"/>
  <c r="AG485" i="7"/>
  <c r="AF485" i="7"/>
  <c r="AE485" i="7"/>
  <c r="AQ452" i="7"/>
  <c r="AP452" i="7"/>
  <c r="AO452" i="7"/>
  <c r="AN452" i="7"/>
  <c r="AM452" i="7"/>
  <c r="AL452" i="7"/>
  <c r="AK452" i="7"/>
  <c r="AJ452" i="7"/>
  <c r="AI452" i="7"/>
  <c r="AH452" i="7"/>
  <c r="AG452" i="7"/>
  <c r="AF452" i="7"/>
  <c r="AE452" i="7"/>
  <c r="AQ375" i="7"/>
  <c r="AP375" i="7"/>
  <c r="AO375" i="7"/>
  <c r="AN375" i="7"/>
  <c r="AM375" i="7"/>
  <c r="AL375" i="7"/>
  <c r="AK375" i="7"/>
  <c r="AJ375" i="7"/>
  <c r="AI375" i="7"/>
  <c r="AH375" i="7"/>
  <c r="AG375" i="7"/>
  <c r="AF375" i="7"/>
  <c r="AE375" i="7"/>
  <c r="AQ266" i="7"/>
  <c r="AP266" i="7"/>
  <c r="AO266" i="7"/>
  <c r="AN266" i="7"/>
  <c r="AM266" i="7"/>
  <c r="AL266" i="7"/>
  <c r="AK266" i="7"/>
  <c r="AJ266" i="7"/>
  <c r="AI266" i="7"/>
  <c r="AH266" i="7"/>
  <c r="AG266" i="7"/>
  <c r="AF266" i="7"/>
  <c r="AE266" i="7"/>
  <c r="AQ247" i="7"/>
  <c r="AP247" i="7"/>
  <c r="AO247" i="7"/>
  <c r="AN247" i="7"/>
  <c r="AM247" i="7"/>
  <c r="AL247" i="7"/>
  <c r="AK247" i="7"/>
  <c r="AJ247" i="7"/>
  <c r="AI247" i="7"/>
  <c r="AH247" i="7"/>
  <c r="AG247" i="7"/>
  <c r="AF247" i="7"/>
  <c r="AE247" i="7"/>
  <c r="AQ168" i="7"/>
  <c r="AP168" i="7"/>
  <c r="AO168" i="7"/>
  <c r="AN168" i="7"/>
  <c r="AM168" i="7"/>
  <c r="AL168" i="7"/>
  <c r="AK168" i="7"/>
  <c r="AJ168" i="7"/>
  <c r="AI168" i="7"/>
  <c r="AH168" i="7"/>
  <c r="AG168" i="7"/>
  <c r="AF168" i="7"/>
  <c r="AE168" i="7"/>
  <c r="AR134" i="7"/>
  <c r="AQ131" i="7"/>
  <c r="AP131" i="7"/>
  <c r="AO131" i="7"/>
  <c r="AN131" i="7"/>
  <c r="AM131" i="7"/>
  <c r="AL131" i="7"/>
  <c r="AK131" i="7"/>
  <c r="AJ131" i="7"/>
  <c r="AI131" i="7"/>
  <c r="AH131" i="7"/>
  <c r="AG131" i="7"/>
  <c r="AF131" i="7"/>
  <c r="AE131" i="7"/>
  <c r="AR95" i="7"/>
  <c r="AQ92" i="7"/>
  <c r="AP92" i="7"/>
  <c r="AO92" i="7"/>
  <c r="AN92" i="7"/>
  <c r="AM92" i="7"/>
  <c r="AL92" i="7"/>
  <c r="AK92" i="7"/>
  <c r="AJ92" i="7"/>
  <c r="AI92" i="7"/>
  <c r="AH92" i="7"/>
  <c r="AG92" i="7"/>
  <c r="AF92" i="7"/>
  <c r="AE92" i="7"/>
  <c r="AR58" i="7"/>
  <c r="AR15" i="7"/>
  <c r="AC531" i="7"/>
  <c r="AB531" i="7"/>
  <c r="AA531" i="7"/>
  <c r="Z531" i="7"/>
  <c r="Y531" i="7"/>
  <c r="X531" i="7"/>
  <c r="W531" i="7"/>
  <c r="V531" i="7"/>
  <c r="U531" i="7"/>
  <c r="T531" i="7"/>
  <c r="S531" i="7"/>
  <c r="R531" i="7"/>
  <c r="Q531" i="7"/>
  <c r="AD509" i="7"/>
  <c r="AC506" i="7"/>
  <c r="AB506" i="7"/>
  <c r="AA506" i="7"/>
  <c r="Z506" i="7"/>
  <c r="Y506" i="7"/>
  <c r="X506" i="7"/>
  <c r="W506" i="7"/>
  <c r="V506" i="7"/>
  <c r="U506" i="7"/>
  <c r="T506" i="7"/>
  <c r="S506" i="7"/>
  <c r="R506" i="7"/>
  <c r="Q506" i="7"/>
  <c r="AD488" i="7"/>
  <c r="AC485" i="7"/>
  <c r="AB485" i="7"/>
  <c r="AA485" i="7"/>
  <c r="Z485" i="7"/>
  <c r="Y485" i="7"/>
  <c r="X485" i="7"/>
  <c r="W485" i="7"/>
  <c r="V485" i="7"/>
  <c r="U485" i="7"/>
  <c r="T485" i="7"/>
  <c r="S485" i="7"/>
  <c r="R485" i="7"/>
  <c r="Q485" i="7"/>
  <c r="AC452" i="7"/>
  <c r="AB452" i="7"/>
  <c r="AA452" i="7"/>
  <c r="Z452" i="7"/>
  <c r="Y452" i="7"/>
  <c r="X452" i="7"/>
  <c r="W452" i="7"/>
  <c r="V452" i="7"/>
  <c r="U452" i="7"/>
  <c r="T452" i="7"/>
  <c r="S452" i="7"/>
  <c r="R452" i="7"/>
  <c r="Q452" i="7"/>
  <c r="AC375" i="7"/>
  <c r="AB375" i="7"/>
  <c r="AA375" i="7"/>
  <c r="Z375" i="7"/>
  <c r="Y375" i="7"/>
  <c r="X375" i="7"/>
  <c r="W375" i="7"/>
  <c r="V375" i="7"/>
  <c r="U375" i="7"/>
  <c r="T375" i="7"/>
  <c r="S375" i="7"/>
  <c r="R375" i="7"/>
  <c r="Q375" i="7"/>
  <c r="AC266" i="7"/>
  <c r="AB266" i="7"/>
  <c r="AA266" i="7"/>
  <c r="Z266" i="7"/>
  <c r="Y266" i="7"/>
  <c r="X266" i="7"/>
  <c r="W266" i="7"/>
  <c r="V266" i="7"/>
  <c r="U266" i="7"/>
  <c r="T266" i="7"/>
  <c r="S266" i="7"/>
  <c r="R266" i="7"/>
  <c r="Q266" i="7"/>
  <c r="AC247" i="7"/>
  <c r="AB247" i="7"/>
  <c r="AA247" i="7"/>
  <c r="Z247" i="7"/>
  <c r="Y247" i="7"/>
  <c r="X247" i="7"/>
  <c r="W247" i="7"/>
  <c r="V247" i="7"/>
  <c r="U247" i="7"/>
  <c r="T247" i="7"/>
  <c r="S247" i="7"/>
  <c r="R247" i="7"/>
  <c r="Q247" i="7"/>
  <c r="AC168" i="7"/>
  <c r="AB168" i="7"/>
  <c r="AA168" i="7"/>
  <c r="Z168" i="7"/>
  <c r="Y168" i="7"/>
  <c r="X168" i="7"/>
  <c r="W168" i="7"/>
  <c r="V168" i="7"/>
  <c r="U168" i="7"/>
  <c r="T168" i="7"/>
  <c r="S168" i="7"/>
  <c r="R168" i="7"/>
  <c r="Q168" i="7"/>
  <c r="AD134" i="7"/>
  <c r="AC131" i="7"/>
  <c r="AB131" i="7"/>
  <c r="AA131" i="7"/>
  <c r="Z131" i="7"/>
  <c r="Y131" i="7"/>
  <c r="X131" i="7"/>
  <c r="W131" i="7"/>
  <c r="V131" i="7"/>
  <c r="U131" i="7"/>
  <c r="T131" i="7"/>
  <c r="S131" i="7"/>
  <c r="R131" i="7"/>
  <c r="Q131" i="7"/>
  <c r="AD95" i="7"/>
  <c r="AC92" i="7"/>
  <c r="AB92" i="7"/>
  <c r="AA92" i="7"/>
  <c r="Z92" i="7"/>
  <c r="Y92" i="7"/>
  <c r="X92" i="7"/>
  <c r="W92" i="7"/>
  <c r="V92" i="7"/>
  <c r="U92" i="7"/>
  <c r="T92" i="7"/>
  <c r="S92" i="7"/>
  <c r="R92" i="7"/>
  <c r="Q92" i="7"/>
  <c r="AD58" i="7"/>
  <c r="AD15" i="7"/>
  <c r="CG538" i="7" l="1"/>
  <c r="AC538" i="7"/>
  <c r="AQ538" i="7"/>
  <c r="W186" i="7"/>
  <c r="AS186" i="7"/>
  <c r="AW186" i="7"/>
  <c r="BA186" i="7"/>
  <c r="BE186" i="7"/>
  <c r="BH186" i="7"/>
  <c r="BL186" i="7"/>
  <c r="BP186" i="7"/>
  <c r="BW186" i="7"/>
  <c r="CA186" i="7"/>
  <c r="CE186" i="7"/>
  <c r="S186" i="7"/>
  <c r="AP186" i="7"/>
  <c r="T186" i="7"/>
  <c r="X186" i="7"/>
  <c r="AB186" i="7"/>
  <c r="AE186" i="7"/>
  <c r="AI186" i="7"/>
  <c r="AM186" i="7"/>
  <c r="AQ186" i="7"/>
  <c r="AT186" i="7"/>
  <c r="AX186" i="7"/>
  <c r="BB186" i="7"/>
  <c r="BI186" i="7"/>
  <c r="BM186" i="7"/>
  <c r="BQ186" i="7"/>
  <c r="BX186" i="7"/>
  <c r="CB186" i="7"/>
  <c r="CF186" i="7"/>
  <c r="AA186" i="7"/>
  <c r="AL186" i="7"/>
  <c r="Q186" i="7"/>
  <c r="U186" i="7"/>
  <c r="Y186" i="7"/>
  <c r="AC186" i="7"/>
  <c r="AC540" i="7" s="1"/>
  <c r="AF186" i="7"/>
  <c r="AJ186" i="7"/>
  <c r="AN186" i="7"/>
  <c r="AU186" i="7"/>
  <c r="AY186" i="7"/>
  <c r="BC186" i="7"/>
  <c r="BJ186" i="7"/>
  <c r="BN186" i="7"/>
  <c r="BR186" i="7"/>
  <c r="BU186" i="7"/>
  <c r="BY186" i="7"/>
  <c r="CC186" i="7"/>
  <c r="CG186" i="7"/>
  <c r="AH186" i="7"/>
  <c r="R186" i="7"/>
  <c r="V186" i="7"/>
  <c r="Z186" i="7"/>
  <c r="AG186" i="7"/>
  <c r="AK186" i="7"/>
  <c r="AO186" i="7"/>
  <c r="AV186" i="7"/>
  <c r="AZ186" i="7"/>
  <c r="BD186" i="7"/>
  <c r="BG186" i="7"/>
  <c r="BK186" i="7"/>
  <c r="BO186" i="7"/>
  <c r="BS186" i="7"/>
  <c r="BV186" i="7"/>
  <c r="BZ186" i="7"/>
  <c r="CD186" i="7"/>
  <c r="BG538" i="7"/>
  <c r="BK538" i="7"/>
  <c r="BO538" i="7"/>
  <c r="BS538" i="7"/>
  <c r="BX538" i="7"/>
  <c r="CB538" i="7"/>
  <c r="CF538" i="7"/>
  <c r="T538" i="7"/>
  <c r="X538" i="7"/>
  <c r="AB538" i="7"/>
  <c r="AG538" i="7"/>
  <c r="AK538" i="7"/>
  <c r="AO538" i="7"/>
  <c r="AT538" i="7"/>
  <c r="AX538" i="7"/>
  <c r="BB538" i="7"/>
  <c r="Q538" i="7"/>
  <c r="U538" i="7"/>
  <c r="Y538" i="7"/>
  <c r="AH538" i="7"/>
  <c r="AL538" i="7"/>
  <c r="AP538" i="7"/>
  <c r="AU538" i="7"/>
  <c r="AY538" i="7"/>
  <c r="BC538" i="7"/>
  <c r="BH538" i="7"/>
  <c r="BL538" i="7"/>
  <c r="BP538" i="7"/>
  <c r="R538" i="7"/>
  <c r="V538" i="7"/>
  <c r="Z538" i="7"/>
  <c r="AE538" i="7"/>
  <c r="AI538" i="7"/>
  <c r="AM538" i="7"/>
  <c r="AV538" i="7"/>
  <c r="AZ538" i="7"/>
  <c r="BD538" i="7"/>
  <c r="BI538" i="7"/>
  <c r="BM538" i="7"/>
  <c r="BQ538" i="7"/>
  <c r="S538" i="7"/>
  <c r="W538" i="7"/>
  <c r="AA538" i="7"/>
  <c r="AF538" i="7"/>
  <c r="AJ538" i="7"/>
  <c r="AN538" i="7"/>
  <c r="AS538" i="7"/>
  <c r="AW538" i="7"/>
  <c r="BA538" i="7"/>
  <c r="BE538" i="7"/>
  <c r="BU538" i="7"/>
  <c r="BY538" i="7"/>
  <c r="CC538" i="7"/>
  <c r="BV538" i="7"/>
  <c r="BZ538" i="7"/>
  <c r="CD538" i="7"/>
  <c r="BJ538" i="7"/>
  <c r="BN538" i="7"/>
  <c r="BR538" i="7"/>
  <c r="BW538" i="7"/>
  <c r="CA538" i="7"/>
  <c r="CE538" i="7"/>
  <c r="AD92" i="7"/>
  <c r="AD506" i="7"/>
  <c r="BF92" i="7"/>
  <c r="CH92" i="7"/>
  <c r="CH168" i="7"/>
  <c r="BF131" i="7"/>
  <c r="CH485" i="7"/>
  <c r="AD55" i="7"/>
  <c r="AD485" i="7"/>
  <c r="AR247" i="7"/>
  <c r="AR266" i="7"/>
  <c r="AR506" i="7"/>
  <c r="AR531" i="7"/>
  <c r="BF55" i="7"/>
  <c r="BF452" i="7"/>
  <c r="BT247" i="7"/>
  <c r="BT266" i="7"/>
  <c r="BT506" i="7"/>
  <c r="BT531" i="7"/>
  <c r="CH55" i="7"/>
  <c r="CH452" i="7"/>
  <c r="AD168" i="7"/>
  <c r="AD452" i="7"/>
  <c r="AR92" i="7"/>
  <c r="AR131" i="7"/>
  <c r="AR168" i="7"/>
  <c r="AR485" i="7"/>
  <c r="BT92" i="7"/>
  <c r="BT131" i="7"/>
  <c r="BT168" i="7"/>
  <c r="BT485" i="7"/>
  <c r="AD131" i="7"/>
  <c r="BF168" i="7"/>
  <c r="BF485" i="7"/>
  <c r="CH131" i="7"/>
  <c r="AD266" i="7"/>
  <c r="AD531" i="7"/>
  <c r="AR55" i="7"/>
  <c r="AR452" i="7"/>
  <c r="BF247" i="7"/>
  <c r="BF266" i="7"/>
  <c r="BF506" i="7"/>
  <c r="BF531" i="7"/>
  <c r="BT55" i="7"/>
  <c r="BT452" i="7"/>
  <c r="CH247" i="7"/>
  <c r="CH266" i="7"/>
  <c r="CH506" i="7"/>
  <c r="CH531" i="7"/>
  <c r="CH375" i="7"/>
  <c r="BT375" i="7"/>
  <c r="BF375" i="7"/>
  <c r="AR375" i="7"/>
  <c r="AD247" i="7"/>
  <c r="AD375" i="7"/>
  <c r="AE540" i="7" l="1"/>
  <c r="BM540" i="7"/>
  <c r="Q540" i="7"/>
  <c r="BU540" i="7"/>
  <c r="CH186" i="7"/>
  <c r="AR186" i="7"/>
  <c r="AD186" i="7"/>
  <c r="BT186" i="7"/>
  <c r="BF186" i="7"/>
  <c r="AQ540" i="7"/>
  <c r="BQ540" i="7"/>
  <c r="BI540" i="7"/>
  <c r="AI540" i="7"/>
  <c r="AW540" i="7"/>
  <c r="AA540" i="7"/>
  <c r="BK540" i="7"/>
  <c r="CF540" i="7"/>
  <c r="AV540" i="7"/>
  <c r="BN540" i="7"/>
  <c r="AH540" i="7"/>
  <c r="AK540" i="7"/>
  <c r="S540" i="7"/>
  <c r="BL540" i="7"/>
  <c r="AZ540" i="7"/>
  <c r="CA540" i="7"/>
  <c r="T540" i="7"/>
  <c r="AO540" i="7"/>
  <c r="BC540" i="7"/>
  <c r="BS540" i="7"/>
  <c r="CE540" i="7"/>
  <c r="AX540" i="7"/>
  <c r="AL540" i="7"/>
  <c r="AU540" i="7"/>
  <c r="BG540" i="7"/>
  <c r="AG540" i="7"/>
  <c r="BO540" i="7"/>
  <c r="W540" i="7"/>
  <c r="CB540" i="7"/>
  <c r="BW540" i="7"/>
  <c r="BJ540" i="7"/>
  <c r="AN540" i="7"/>
  <c r="AY540" i="7"/>
  <c r="BY540" i="7"/>
  <c r="AM540" i="7"/>
  <c r="AB540" i="7"/>
  <c r="BR540" i="7"/>
  <c r="AD538" i="7"/>
  <c r="U540" i="7"/>
  <c r="BE540" i="7"/>
  <c r="BB540" i="7"/>
  <c r="AP540" i="7"/>
  <c r="CC540" i="7"/>
  <c r="AT540" i="7"/>
  <c r="R540" i="7"/>
  <c r="BX540" i="7"/>
  <c r="BP540" i="7"/>
  <c r="BD540" i="7"/>
  <c r="AJ540" i="7"/>
  <c r="CD540" i="7"/>
  <c r="CG540" i="7"/>
  <c r="BA540" i="7"/>
  <c r="X540" i="7"/>
  <c r="AF540" i="7"/>
  <c r="BZ540" i="7"/>
  <c r="Z540" i="7"/>
  <c r="CH538" i="7"/>
  <c r="AR538" i="7"/>
  <c r="BT538" i="7"/>
  <c r="AS540" i="7"/>
  <c r="V540" i="7"/>
  <c r="Y540" i="7"/>
  <c r="BV540" i="7"/>
  <c r="BH540" i="7"/>
  <c r="BF538" i="7"/>
  <c r="BF540" i="7" l="1"/>
  <c r="AD540" i="7"/>
  <c r="AR540" i="7"/>
  <c r="CH540" i="7"/>
  <c r="BT540" i="7"/>
  <c r="I342" i="17" l="1"/>
  <c r="I21" i="17" s="1"/>
  <c r="H342" i="17"/>
  <c r="H21" i="17" s="1"/>
  <c r="G342" i="17"/>
  <c r="G21" i="17" s="1"/>
  <c r="F342" i="17"/>
  <c r="F21" i="17" s="1"/>
  <c r="E342" i="17"/>
  <c r="E21" i="17" s="1"/>
  <c r="F44" i="20" s="1"/>
  <c r="G44" i="20" s="1"/>
  <c r="D342" i="17"/>
  <c r="D21" i="17" s="1"/>
  <c r="I323" i="17"/>
  <c r="H323" i="17"/>
  <c r="G323" i="17"/>
  <c r="F323" i="17"/>
  <c r="E323" i="17"/>
  <c r="D323" i="17"/>
  <c r="I14" i="17"/>
  <c r="H14" i="17"/>
  <c r="G14" i="17"/>
  <c r="F14" i="17"/>
  <c r="E14" i="17"/>
  <c r="F38" i="20" s="1"/>
  <c r="G38" i="20" s="1"/>
  <c r="D14" i="17"/>
  <c r="I130" i="17"/>
  <c r="I12" i="17" s="1"/>
  <c r="H130" i="17"/>
  <c r="H12" i="17" s="1"/>
  <c r="G130" i="17"/>
  <c r="G12" i="17" s="1"/>
  <c r="F130" i="17"/>
  <c r="F12" i="17" s="1"/>
  <c r="E130" i="17"/>
  <c r="E12" i="17" s="1"/>
  <c r="F36" i="20" s="1"/>
  <c r="D130" i="17"/>
  <c r="D12" i="17" s="1"/>
  <c r="I167" i="17"/>
  <c r="I13" i="17" s="1"/>
  <c r="H167" i="17"/>
  <c r="H13" i="17" s="1"/>
  <c r="G167" i="17"/>
  <c r="G13" i="17" s="1"/>
  <c r="F167" i="17"/>
  <c r="F13" i="17" s="1"/>
  <c r="E167" i="17"/>
  <c r="E13" i="17" s="1"/>
  <c r="F37" i="20" s="1"/>
  <c r="G37" i="20" s="1"/>
  <c r="D167" i="17"/>
  <c r="D13" i="17" s="1"/>
  <c r="I243" i="17"/>
  <c r="I15" i="17" s="1"/>
  <c r="H243" i="17"/>
  <c r="H15" i="17" s="1"/>
  <c r="G243" i="17"/>
  <c r="G15" i="17" s="1"/>
  <c r="F243" i="17"/>
  <c r="F15" i="17" s="1"/>
  <c r="E243" i="17"/>
  <c r="E15" i="17" s="1"/>
  <c r="F39" i="20" s="1"/>
  <c r="G39" i="20" s="1"/>
  <c r="D243" i="17"/>
  <c r="D15" i="17" s="1"/>
  <c r="I67" i="17"/>
  <c r="H67" i="17"/>
  <c r="G67" i="17"/>
  <c r="F67" i="17"/>
  <c r="E67" i="17"/>
  <c r="D67" i="17"/>
  <c r="I66" i="17"/>
  <c r="H66" i="17"/>
  <c r="G66" i="17"/>
  <c r="F66" i="17"/>
  <c r="E66" i="17"/>
  <c r="D66" i="17"/>
  <c r="I65" i="17"/>
  <c r="H65" i="17"/>
  <c r="G65" i="17"/>
  <c r="F65" i="17"/>
  <c r="E65" i="17"/>
  <c r="D65" i="17"/>
  <c r="I64" i="17"/>
  <c r="H64" i="17"/>
  <c r="G64" i="17"/>
  <c r="F64" i="17"/>
  <c r="E64" i="17"/>
  <c r="D64" i="17"/>
  <c r="D35" i="17"/>
  <c r="C323" i="17"/>
  <c r="C614" i="17" s="1"/>
  <c r="G36" i="20" l="1"/>
  <c r="G41" i="20" s="1"/>
  <c r="F41" i="20"/>
  <c r="D614" i="17"/>
  <c r="H614" i="17"/>
  <c r="E614" i="17"/>
  <c r="I614" i="17"/>
  <c r="F20" i="17"/>
  <c r="F28" i="17" s="1"/>
  <c r="F614" i="17"/>
  <c r="G20" i="17"/>
  <c r="G28" i="17" s="1"/>
  <c r="G614" i="17"/>
  <c r="D17" i="17"/>
  <c r="D40" i="17" s="1"/>
  <c r="D20" i="17"/>
  <c r="D28" i="17" s="1"/>
  <c r="D41" i="17" s="1"/>
  <c r="I20" i="17"/>
  <c r="I28" i="17" s="1"/>
  <c r="H20" i="17"/>
  <c r="H28" i="17" s="1"/>
  <c r="E20" i="17"/>
  <c r="H17" i="17"/>
  <c r="H40" i="17" s="1"/>
  <c r="C20" i="17"/>
  <c r="C28" i="17" s="1"/>
  <c r="E17" i="17"/>
  <c r="E40" i="17" s="1"/>
  <c r="I17" i="17"/>
  <c r="I40" i="17" s="1"/>
  <c r="C262" i="17"/>
  <c r="C14" i="17"/>
  <c r="C17" i="17" s="1"/>
  <c r="F17" i="17"/>
  <c r="F40" i="17" s="1"/>
  <c r="G17" i="17"/>
  <c r="G40" i="17" s="1"/>
  <c r="D68" i="17"/>
  <c r="D70" i="17" s="1"/>
  <c r="H68" i="17"/>
  <c r="H70" i="17" s="1"/>
  <c r="G68" i="17"/>
  <c r="G70" i="17" s="1"/>
  <c r="E68" i="17"/>
  <c r="E70" i="17" s="1"/>
  <c r="I68" i="17"/>
  <c r="I70" i="17" s="1"/>
  <c r="F68" i="17"/>
  <c r="F70" i="17" s="1"/>
  <c r="D262" i="17"/>
  <c r="H262" i="17"/>
  <c r="F262" i="17"/>
  <c r="E262" i="17"/>
  <c r="I262" i="17"/>
  <c r="G262" i="17"/>
  <c r="E28" i="17" l="1"/>
  <c r="E41" i="17" s="1"/>
  <c r="F43" i="20"/>
  <c r="L80" i="20"/>
  <c r="L78" i="20"/>
  <c r="L74" i="20"/>
  <c r="L79" i="20"/>
  <c r="L41" i="20"/>
  <c r="Q37" i="20" s="1"/>
  <c r="E5" i="20"/>
  <c r="L77" i="20"/>
  <c r="L42" i="20"/>
  <c r="L39" i="20"/>
  <c r="M37" i="20" s="1"/>
  <c r="L76" i="20"/>
  <c r="L75" i="20"/>
  <c r="G17" i="20"/>
  <c r="G19" i="20"/>
  <c r="G20" i="20"/>
  <c r="H14" i="20"/>
  <c r="H20" i="20"/>
  <c r="H16" i="20"/>
  <c r="F19" i="20"/>
  <c r="F9" i="20"/>
  <c r="F11" i="20"/>
  <c r="G14" i="20"/>
  <c r="G9" i="20"/>
  <c r="G10" i="20"/>
  <c r="H18" i="20"/>
  <c r="H17" i="20"/>
  <c r="H19" i="20"/>
  <c r="F17" i="20"/>
  <c r="F15" i="20"/>
  <c r="F16" i="20"/>
  <c r="G8" i="20"/>
  <c r="G7" i="20"/>
  <c r="G18" i="20"/>
  <c r="H11" i="20"/>
  <c r="H15" i="20"/>
  <c r="H8" i="20"/>
  <c r="F14" i="20"/>
  <c r="F7" i="20"/>
  <c r="F8" i="20"/>
  <c r="G15" i="20"/>
  <c r="G16" i="20"/>
  <c r="G11" i="20"/>
  <c r="H10" i="20"/>
  <c r="H7" i="20"/>
  <c r="H9" i="20"/>
  <c r="F20" i="20"/>
  <c r="F18" i="20"/>
  <c r="F10" i="20"/>
  <c r="C30" i="17"/>
  <c r="C36" i="17" s="1"/>
  <c r="C38" i="17" s="1"/>
  <c r="C43" i="17" s="1"/>
  <c r="F41" i="17"/>
  <c r="H41" i="17"/>
  <c r="I41" i="17"/>
  <c r="G41" i="17"/>
  <c r="F21" i="20" l="1"/>
  <c r="G43" i="20"/>
  <c r="G50" i="20" s="1"/>
  <c r="F50" i="20"/>
  <c r="F52" i="20" s="1"/>
  <c r="G12" i="20"/>
  <c r="H12" i="20"/>
  <c r="H21" i="20"/>
  <c r="E25" i="20"/>
  <c r="E14" i="20"/>
  <c r="E7" i="20"/>
  <c r="E15" i="20"/>
  <c r="E11" i="20"/>
  <c r="E20" i="20"/>
  <c r="E9" i="20"/>
  <c r="E19" i="20"/>
  <c r="E18" i="20"/>
  <c r="E16" i="20"/>
  <c r="E8" i="20"/>
  <c r="E10" i="20"/>
  <c r="E17" i="20"/>
  <c r="E6" i="20"/>
  <c r="F12" i="20"/>
  <c r="F23" i="20" s="1"/>
  <c r="F26" i="20" s="1"/>
  <c r="G21" i="20"/>
  <c r="D30" i="17"/>
  <c r="H30" i="17"/>
  <c r="H44" i="17" s="1"/>
  <c r="G30" i="17"/>
  <c r="E30" i="17"/>
  <c r="K81" i="20" s="1"/>
  <c r="F30" i="17"/>
  <c r="I30" i="17"/>
  <c r="I44" i="17" s="1"/>
  <c r="AV323" i="1"/>
  <c r="AY323" i="1" s="1"/>
  <c r="AV16" i="1"/>
  <c r="AY16" i="1" s="1"/>
  <c r="AV167" i="1"/>
  <c r="AV243" i="1"/>
  <c r="AV67" i="1"/>
  <c r="AY67" i="1" s="1"/>
  <c r="AV66" i="1"/>
  <c r="AY66" i="1" s="1"/>
  <c r="AV65" i="1"/>
  <c r="AY65" i="1" s="1"/>
  <c r="AV64" i="1"/>
  <c r="AY64" i="1" s="1"/>
  <c r="AQ323" i="1"/>
  <c r="AT323" i="1" s="1"/>
  <c r="AQ16" i="1"/>
  <c r="AT16" i="1" s="1"/>
  <c r="AQ167" i="1"/>
  <c r="AQ243" i="1"/>
  <c r="AQ67" i="1"/>
  <c r="AT67" i="1" s="1"/>
  <c r="AQ66" i="1"/>
  <c r="AT66" i="1" s="1"/>
  <c r="AQ65" i="1"/>
  <c r="AT65" i="1" s="1"/>
  <c r="AQ64" i="1"/>
  <c r="AT64" i="1" s="1"/>
  <c r="AL323" i="1"/>
  <c r="AO323" i="1" s="1"/>
  <c r="AL16" i="1"/>
  <c r="AO16" i="1" s="1"/>
  <c r="AL167" i="1"/>
  <c r="AL243" i="1"/>
  <c r="AL67" i="1"/>
  <c r="AO67" i="1" s="1"/>
  <c r="AL66" i="1"/>
  <c r="AO66" i="1" s="1"/>
  <c r="AL65" i="1"/>
  <c r="AO65" i="1" s="1"/>
  <c r="AL64" i="1"/>
  <c r="AO64" i="1" s="1"/>
  <c r="AG323" i="1"/>
  <c r="AJ323" i="1" s="1"/>
  <c r="AG16" i="1"/>
  <c r="AJ16" i="1" s="1"/>
  <c r="AG167" i="1"/>
  <c r="AG243" i="1"/>
  <c r="AG67" i="1"/>
  <c r="AJ67" i="1" s="1"/>
  <c r="AG66" i="1"/>
  <c r="AJ66" i="1" s="1"/>
  <c r="AG65" i="1"/>
  <c r="AJ65" i="1" s="1"/>
  <c r="AG64" i="1"/>
  <c r="AJ64" i="1" s="1"/>
  <c r="AL15" i="1" l="1"/>
  <c r="AO15" i="1" s="1"/>
  <c r="AO243" i="1"/>
  <c r="AQ15" i="1"/>
  <c r="AT15" i="1" s="1"/>
  <c r="AT243" i="1"/>
  <c r="AV15" i="1"/>
  <c r="AY15" i="1" s="1"/>
  <c r="AY243" i="1"/>
  <c r="AG13" i="1"/>
  <c r="AJ13" i="1" s="1"/>
  <c r="AJ167" i="1"/>
  <c r="AL13" i="1"/>
  <c r="AO13" i="1" s="1"/>
  <c r="AO167" i="1"/>
  <c r="AQ13" i="1"/>
  <c r="AT13" i="1" s="1"/>
  <c r="AT167" i="1"/>
  <c r="AV13" i="1"/>
  <c r="AY13" i="1" s="1"/>
  <c r="AY167" i="1"/>
  <c r="AG15" i="1"/>
  <c r="AJ15" i="1" s="1"/>
  <c r="AJ243" i="1"/>
  <c r="F44" i="17"/>
  <c r="K82" i="20"/>
  <c r="D44" i="17"/>
  <c r="K80" i="20"/>
  <c r="F55" i="20"/>
  <c r="G52" i="20"/>
  <c r="G55" i="20" s="1"/>
  <c r="G23" i="20"/>
  <c r="G26" i="20" s="1"/>
  <c r="G44" i="17"/>
  <c r="K83" i="20"/>
  <c r="E12" i="20"/>
  <c r="E21" i="20"/>
  <c r="H23" i="20"/>
  <c r="H26" i="20" s="1"/>
  <c r="E44" i="17"/>
  <c r="D42" i="17"/>
  <c r="G36" i="17"/>
  <c r="I36" i="17"/>
  <c r="H42" i="17"/>
  <c r="F42" i="17"/>
  <c r="AL614" i="1"/>
  <c r="AO614" i="1" s="1"/>
  <c r="AL20" i="1"/>
  <c r="AL17" i="1"/>
  <c r="AO17" i="1" s="1"/>
  <c r="AO40" i="1" s="1"/>
  <c r="AG614" i="1"/>
  <c r="AJ614" i="1" s="1"/>
  <c r="AG20" i="1"/>
  <c r="AV614" i="1"/>
  <c r="AY614" i="1" s="1"/>
  <c r="AV20" i="1"/>
  <c r="AQ614" i="1"/>
  <c r="AT614" i="1" s="1"/>
  <c r="AQ20" i="1"/>
  <c r="AL262" i="1"/>
  <c r="AO262" i="1" s="1"/>
  <c r="AQ262" i="1"/>
  <c r="AT262" i="1" s="1"/>
  <c r="AV262" i="1"/>
  <c r="AY262" i="1" s="1"/>
  <c r="AG262" i="1"/>
  <c r="AJ262" i="1" s="1"/>
  <c r="H36" i="17"/>
  <c r="D36" i="17"/>
  <c r="D38" i="17" s="1"/>
  <c r="D43" i="17" s="1"/>
  <c r="G42" i="17"/>
  <c r="F36" i="17"/>
  <c r="I42" i="17"/>
  <c r="E36" i="17"/>
  <c r="E42" i="17"/>
  <c r="AV68" i="1"/>
  <c r="AQ68" i="1"/>
  <c r="AG68" i="1"/>
  <c r="AL68" i="1"/>
  <c r="W323" i="1"/>
  <c r="AB323" i="1" s="1"/>
  <c r="W16" i="1"/>
  <c r="W167" i="1"/>
  <c r="W243" i="1"/>
  <c r="W67" i="1"/>
  <c r="W66" i="1"/>
  <c r="W65" i="1"/>
  <c r="W64" i="1"/>
  <c r="AG17" i="1" l="1"/>
  <c r="AJ17" i="1" s="1"/>
  <c r="AJ40" i="1" s="1"/>
  <c r="AV17" i="1"/>
  <c r="AY17" i="1" s="1"/>
  <c r="AY40" i="1" s="1"/>
  <c r="AQ17" i="1"/>
  <c r="AT17" i="1" s="1"/>
  <c r="AT40" i="1" s="1"/>
  <c r="AQ70" i="1"/>
  <c r="AT68" i="1"/>
  <c r="AT70" i="1" s="1"/>
  <c r="AL28" i="1"/>
  <c r="AO28" i="1" s="1"/>
  <c r="AO41" i="1" s="1"/>
  <c r="AO20" i="1"/>
  <c r="AB167" i="1"/>
  <c r="AE167" i="1" s="1"/>
  <c r="Z167" i="1"/>
  <c r="AB66" i="1"/>
  <c r="AE66" i="1" s="1"/>
  <c r="Z66" i="1"/>
  <c r="AB65" i="1"/>
  <c r="AE65" i="1" s="1"/>
  <c r="Z65" i="1"/>
  <c r="AG70" i="1"/>
  <c r="AJ68" i="1"/>
  <c r="AJ70" i="1" s="1"/>
  <c r="AB16" i="1"/>
  <c r="AE16" i="1" s="1"/>
  <c r="Z16" i="1"/>
  <c r="AV28" i="1"/>
  <c r="AY28" i="1" s="1"/>
  <c r="AY41" i="1" s="1"/>
  <c r="AY20" i="1"/>
  <c r="AB67" i="1"/>
  <c r="AE67" i="1" s="1"/>
  <c r="Z67" i="1"/>
  <c r="AE323" i="1"/>
  <c r="Z323" i="1"/>
  <c r="AV70" i="1"/>
  <c r="AY68" i="1"/>
  <c r="AY70" i="1" s="1"/>
  <c r="AB64" i="1"/>
  <c r="AE64" i="1" s="1"/>
  <c r="Z64" i="1"/>
  <c r="AB243" i="1"/>
  <c r="AE243" i="1" s="1"/>
  <c r="Z243" i="1"/>
  <c r="AL70" i="1"/>
  <c r="AO68" i="1"/>
  <c r="AO70" i="1" s="1"/>
  <c r="AQ28" i="1"/>
  <c r="AT28" i="1" s="1"/>
  <c r="AT41" i="1" s="1"/>
  <c r="AT20" i="1"/>
  <c r="AG28" i="1"/>
  <c r="AJ28" i="1" s="1"/>
  <c r="AJ41" i="1" s="1"/>
  <c r="AJ20" i="1"/>
  <c r="W13" i="1"/>
  <c r="W15" i="1"/>
  <c r="K84" i="20"/>
  <c r="E23" i="20"/>
  <c r="E26" i="20" s="1"/>
  <c r="E28" i="20" s="1"/>
  <c r="E29" i="20" s="1"/>
  <c r="E33" i="17"/>
  <c r="E35" i="17" s="1"/>
  <c r="F54" i="20" s="1"/>
  <c r="F57" i="20" s="1"/>
  <c r="F58" i="20" s="1"/>
  <c r="W614" i="1"/>
  <c r="AB614" i="1" s="1"/>
  <c r="W20" i="1"/>
  <c r="W262" i="1"/>
  <c r="W68" i="1"/>
  <c r="AL41" i="1" l="1"/>
  <c r="AV41" i="1"/>
  <c r="AV30" i="1"/>
  <c r="AL30" i="1"/>
  <c r="AL44" i="1" s="1"/>
  <c r="AG30" i="1"/>
  <c r="AJ30" i="1" s="1"/>
  <c r="AB20" i="1"/>
  <c r="AE20" i="1" s="1"/>
  <c r="Z20" i="1"/>
  <c r="AQ41" i="1"/>
  <c r="AB262" i="1"/>
  <c r="AE262" i="1" s="1"/>
  <c r="Z262" i="1"/>
  <c r="AE614" i="1"/>
  <c r="Z614" i="1"/>
  <c r="AB68" i="1"/>
  <c r="AE68" i="1" s="1"/>
  <c r="AE70" i="1" s="1"/>
  <c r="Z68" i="1"/>
  <c r="Z70" i="1" s="1"/>
  <c r="AV44" i="1"/>
  <c r="AY30" i="1"/>
  <c r="AG41" i="1"/>
  <c r="AQ30" i="1"/>
  <c r="AB15" i="1"/>
  <c r="AE15" i="1" s="1"/>
  <c r="Z15" i="1"/>
  <c r="AB13" i="1"/>
  <c r="AE13" i="1" s="1"/>
  <c r="Z13" i="1"/>
  <c r="W70" i="1"/>
  <c r="W17" i="1"/>
  <c r="W28" i="1"/>
  <c r="Z28" i="1" s="1"/>
  <c r="Z41" i="1" s="1"/>
  <c r="E38" i="17"/>
  <c r="E43" i="17" s="1"/>
  <c r="F25" i="20"/>
  <c r="F28" i="20" s="1"/>
  <c r="F29" i="20" s="1"/>
  <c r="AO30" i="1" l="1"/>
  <c r="AO42" i="1" s="1"/>
  <c r="AG44" i="1"/>
  <c r="F33" i="17"/>
  <c r="F35" i="17" s="1"/>
  <c r="F38" i="17" s="1"/>
  <c r="F43" i="17" s="1"/>
  <c r="AB70" i="1"/>
  <c r="AQ44" i="1"/>
  <c r="AT30" i="1"/>
  <c r="AJ44" i="1"/>
  <c r="AJ42" i="1"/>
  <c r="AB17" i="1"/>
  <c r="Z17" i="1"/>
  <c r="Z40" i="1" s="1"/>
  <c r="AO44" i="1"/>
  <c r="AY44" i="1"/>
  <c r="AY42" i="1"/>
  <c r="W41" i="1"/>
  <c r="AB41" i="1" s="1"/>
  <c r="AE41" i="1" s="1"/>
  <c r="AB28" i="1"/>
  <c r="W30" i="1"/>
  <c r="Z30" i="1" s="1"/>
  <c r="Z44" i="1" s="1"/>
  <c r="G25" i="20" l="1"/>
  <c r="G28" i="20" s="1"/>
  <c r="G29" i="20" s="1"/>
  <c r="AT44" i="1"/>
  <c r="AT42" i="1"/>
  <c r="AE17" i="1"/>
  <c r="AE28" i="1"/>
  <c r="W44" i="1"/>
  <c r="AB30" i="1"/>
  <c r="AE30" i="1" s="1"/>
  <c r="G33" i="17"/>
  <c r="G35" i="17" s="1"/>
  <c r="H25" i="20" s="1"/>
  <c r="H28" i="20" s="1"/>
  <c r="H29" i="20" s="1"/>
  <c r="Z42" i="1"/>
  <c r="AE44" i="1" l="1"/>
  <c r="AB44" i="1"/>
  <c r="G38" i="17"/>
  <c r="G43" i="17" s="1"/>
  <c r="H33" i="17" l="1"/>
  <c r="H35" i="17" s="1"/>
  <c r="H38" i="17" s="1"/>
  <c r="H43" i="17" s="1"/>
  <c r="H243" i="1"/>
  <c r="K243" i="1" s="1"/>
  <c r="C243" i="1"/>
  <c r="F243" i="1" s="1"/>
  <c r="P509" i="7"/>
  <c r="M243" i="1" l="1"/>
  <c r="P243" i="1" s="1"/>
  <c r="I33" i="17"/>
  <c r="I35" i="17" s="1"/>
  <c r="I38" i="17" s="1"/>
  <c r="I43" i="17" s="1"/>
  <c r="C262" i="1"/>
  <c r="F262" i="1" s="1"/>
  <c r="C15" i="1"/>
  <c r="H15" i="1"/>
  <c r="K15" i="1" s="1"/>
  <c r="C17" i="1" l="1"/>
  <c r="F17" i="1" s="1"/>
  <c r="F40" i="1" s="1"/>
  <c r="F15" i="1"/>
  <c r="M15" i="1"/>
  <c r="P15" i="1" s="1"/>
  <c r="D506" i="7"/>
  <c r="E506" i="7"/>
  <c r="F506" i="7"/>
  <c r="G506" i="7"/>
  <c r="H506" i="7"/>
  <c r="I506" i="7"/>
  <c r="J506" i="7"/>
  <c r="K506" i="7"/>
  <c r="L506" i="7"/>
  <c r="M506" i="7"/>
  <c r="N506" i="7"/>
  <c r="O506" i="7"/>
  <c r="P506" i="7" l="1"/>
  <c r="P15" i="7" l="1"/>
  <c r="H35" i="1" l="1"/>
  <c r="C35" i="1"/>
  <c r="F35" i="1" s="1"/>
  <c r="M35" i="1" l="1"/>
  <c r="P35" i="1" s="1"/>
  <c r="K35" i="1"/>
  <c r="O531" i="7" l="1"/>
  <c r="O375" i="7"/>
  <c r="O247" i="7"/>
  <c r="O266" i="7"/>
  <c r="O452" i="7"/>
  <c r="O485" i="7"/>
  <c r="O538" i="7" l="1"/>
  <c r="O186" i="7"/>
  <c r="O540" i="7" l="1"/>
  <c r="H323" i="1"/>
  <c r="M323" i="1" s="1"/>
  <c r="H16" i="1"/>
  <c r="K16" i="1" s="1"/>
  <c r="H67" i="1"/>
  <c r="K67" i="1" s="1"/>
  <c r="H66" i="1"/>
  <c r="K66" i="1" s="1"/>
  <c r="H65" i="1"/>
  <c r="K65" i="1" s="1"/>
  <c r="H64" i="1"/>
  <c r="K64" i="1" s="1"/>
  <c r="C67" i="1"/>
  <c r="F67" i="1" s="1"/>
  <c r="C66" i="1"/>
  <c r="F66" i="1" s="1"/>
  <c r="C65" i="1"/>
  <c r="F65" i="1" s="1"/>
  <c r="C64" i="1"/>
  <c r="F64" i="1" s="1"/>
  <c r="P323" i="1" l="1"/>
  <c r="K323" i="1"/>
  <c r="M64" i="1"/>
  <c r="P64" i="1" s="1"/>
  <c r="M66" i="1"/>
  <c r="P66" i="1" s="1"/>
  <c r="M67" i="1"/>
  <c r="P67" i="1" s="1"/>
  <c r="M65" i="1"/>
  <c r="P65" i="1" s="1"/>
  <c r="M16" i="1"/>
  <c r="C614" i="1"/>
  <c r="C20" i="1"/>
  <c r="F20" i="1" s="1"/>
  <c r="H614" i="1"/>
  <c r="K614" i="1" s="1"/>
  <c r="H20" i="1"/>
  <c r="H262" i="1"/>
  <c r="H17" i="1"/>
  <c r="H68" i="1"/>
  <c r="K68" i="1" s="1"/>
  <c r="K70" i="1" s="1"/>
  <c r="C68" i="1"/>
  <c r="F614" i="1" l="1"/>
  <c r="M614" i="1"/>
  <c r="P614" i="1" s="1"/>
  <c r="M262" i="1"/>
  <c r="P262" i="1" s="1"/>
  <c r="K262" i="1"/>
  <c r="M17" i="1"/>
  <c r="K17" i="1"/>
  <c r="K40" i="1" s="1"/>
  <c r="C70" i="1"/>
  <c r="F68" i="1"/>
  <c r="F70" i="1" s="1"/>
  <c r="H28" i="1"/>
  <c r="K28" i="1" s="1"/>
  <c r="K41" i="1" s="1"/>
  <c r="K20" i="1"/>
  <c r="P16" i="1"/>
  <c r="H70" i="1"/>
  <c r="M68" i="1"/>
  <c r="C28" i="1"/>
  <c r="F28" i="1" s="1"/>
  <c r="F41" i="1" s="1"/>
  <c r="M20" i="1"/>
  <c r="P20" i="1" s="1"/>
  <c r="H30" i="1" l="1"/>
  <c r="K30" i="1" s="1"/>
  <c r="K42" i="1" s="1"/>
  <c r="C41" i="1"/>
  <c r="K44" i="1"/>
  <c r="P17" i="1"/>
  <c r="M70" i="1"/>
  <c r="P68" i="1"/>
  <c r="P70" i="1" s="1"/>
  <c r="H44" i="1"/>
  <c r="C30" i="1"/>
  <c r="M28" i="1"/>
  <c r="H41" i="1"/>
  <c r="E131" i="7"/>
  <c r="D266" i="7"/>
  <c r="D485" i="7"/>
  <c r="D531" i="7"/>
  <c r="E452" i="7"/>
  <c r="D168" i="7"/>
  <c r="E92" i="7"/>
  <c r="E375" i="7"/>
  <c r="C131" i="7"/>
  <c r="C186" i="7" s="1"/>
  <c r="C452" i="7"/>
  <c r="D131" i="7"/>
  <c r="D375" i="7"/>
  <c r="D452" i="7"/>
  <c r="E266" i="7"/>
  <c r="E168" i="7"/>
  <c r="E247" i="7"/>
  <c r="E485" i="7"/>
  <c r="E531" i="7"/>
  <c r="C485" i="7"/>
  <c r="D92" i="7"/>
  <c r="D247" i="7"/>
  <c r="M41" i="1" l="1"/>
  <c r="P41" i="1" s="1"/>
  <c r="P28" i="1"/>
  <c r="M30" i="1"/>
  <c r="P30" i="1" s="1"/>
  <c r="F30" i="1"/>
  <c r="F42" i="1" s="1"/>
  <c r="E186" i="7"/>
  <c r="D186" i="7"/>
  <c r="C538" i="7"/>
  <c r="D538" i="7"/>
  <c r="E538" i="7"/>
  <c r="F168" i="7"/>
  <c r="F266" i="7"/>
  <c r="F375" i="7"/>
  <c r="F247" i="7"/>
  <c r="F485" i="7"/>
  <c r="F92" i="7"/>
  <c r="F452" i="7"/>
  <c r="F531" i="7"/>
  <c r="F131" i="7"/>
  <c r="P44" i="1" l="1"/>
  <c r="M44" i="1"/>
  <c r="D540" i="7"/>
  <c r="C540" i="7"/>
  <c r="C554" i="7" s="1"/>
  <c r="C555" i="7" s="1"/>
  <c r="F186" i="7"/>
  <c r="F538" i="7"/>
  <c r="E540" i="7"/>
  <c r="G168" i="7"/>
  <c r="G375" i="7"/>
  <c r="G452" i="7"/>
  <c r="G92" i="7"/>
  <c r="G131" i="7"/>
  <c r="G485" i="7"/>
  <c r="G531" i="7"/>
  <c r="G247" i="7"/>
  <c r="G266" i="7"/>
  <c r="G186" i="7" l="1"/>
  <c r="G538" i="7"/>
  <c r="H375" i="7"/>
  <c r="F540" i="7"/>
  <c r="H131" i="7"/>
  <c r="H266" i="7"/>
  <c r="D10" i="7"/>
  <c r="D554" i="7" s="1"/>
  <c r="D555" i="7" s="1"/>
  <c r="H92" i="7"/>
  <c r="H168" i="7"/>
  <c r="H247" i="7"/>
  <c r="H485" i="7"/>
  <c r="H452" i="7"/>
  <c r="H531" i="7"/>
  <c r="E10" i="7" l="1"/>
  <c r="E554" i="7" s="1"/>
  <c r="H186" i="7"/>
  <c r="H538" i="7"/>
  <c r="I531" i="7"/>
  <c r="G540" i="7"/>
  <c r="I131" i="7"/>
  <c r="I452" i="7"/>
  <c r="I247" i="7"/>
  <c r="I266" i="7"/>
  <c r="I168" i="7"/>
  <c r="I92" i="7"/>
  <c r="I375" i="7"/>
  <c r="I485" i="7"/>
  <c r="E555" i="7" l="1"/>
  <c r="Q41" i="20"/>
  <c r="F10" i="7"/>
  <c r="F554" i="7" s="1"/>
  <c r="F555" i="7" s="1"/>
  <c r="I186" i="7"/>
  <c r="I538" i="7"/>
  <c r="H540" i="7"/>
  <c r="J168" i="7"/>
  <c r="J485" i="7"/>
  <c r="J531" i="7"/>
  <c r="J92" i="7"/>
  <c r="J452" i="7"/>
  <c r="J131" i="7"/>
  <c r="J247" i="7"/>
  <c r="J266" i="7"/>
  <c r="J375" i="7"/>
  <c r="G10" i="7" l="1"/>
  <c r="G554" i="7" s="1"/>
  <c r="G555" i="7" s="1"/>
  <c r="J186" i="7"/>
  <c r="J538" i="7"/>
  <c r="K375" i="7"/>
  <c r="K92" i="7"/>
  <c r="K266" i="7"/>
  <c r="K485" i="7"/>
  <c r="K452" i="7"/>
  <c r="K531" i="7"/>
  <c r="K131" i="7"/>
  <c r="K247" i="7"/>
  <c r="K168" i="7"/>
  <c r="H10" i="7" l="1"/>
  <c r="H554" i="7" s="1"/>
  <c r="K186" i="7"/>
  <c r="K538" i="7"/>
  <c r="J540" i="7"/>
  <c r="L92" i="7"/>
  <c r="L266" i="7"/>
  <c r="L168" i="7"/>
  <c r="L485" i="7"/>
  <c r="L131" i="7"/>
  <c r="L452" i="7"/>
  <c r="L531" i="7"/>
  <c r="L247" i="7"/>
  <c r="L375" i="7"/>
  <c r="H555" i="7" l="1"/>
  <c r="R41" i="20"/>
  <c r="I10" i="7"/>
  <c r="I540" i="7" s="1"/>
  <c r="I554" i="7" s="1"/>
  <c r="I555" i="7" s="1"/>
  <c r="L186" i="7"/>
  <c r="L538" i="7"/>
  <c r="K540" i="7"/>
  <c r="M375" i="7"/>
  <c r="M452" i="7"/>
  <c r="M92" i="7"/>
  <c r="M247" i="7"/>
  <c r="M168" i="7"/>
  <c r="M131" i="7"/>
  <c r="M531" i="7"/>
  <c r="M266" i="7"/>
  <c r="M485" i="7"/>
  <c r="J10" i="7" l="1"/>
  <c r="J554" i="7" s="1"/>
  <c r="J555" i="7" s="1"/>
  <c r="M186" i="7"/>
  <c r="M538" i="7"/>
  <c r="L540" i="7"/>
  <c r="P134" i="7"/>
  <c r="P95" i="7"/>
  <c r="P58" i="7"/>
  <c r="K10" i="7" l="1"/>
  <c r="K554" i="7" s="1"/>
  <c r="M540" i="7"/>
  <c r="N92" i="7"/>
  <c r="P92" i="7" s="1"/>
  <c r="N375" i="7"/>
  <c r="P375" i="7" s="1"/>
  <c r="N452" i="7"/>
  <c r="P452" i="7" s="1"/>
  <c r="N131" i="7"/>
  <c r="P131" i="7" s="1"/>
  <c r="N247" i="7"/>
  <c r="N168" i="7"/>
  <c r="N266" i="7"/>
  <c r="P266" i="7" s="1"/>
  <c r="P488" i="7"/>
  <c r="P55" i="7"/>
  <c r="N485" i="7"/>
  <c r="P485" i="7" s="1"/>
  <c r="N531" i="7"/>
  <c r="P531" i="7" s="1"/>
  <c r="K555" i="7" l="1"/>
  <c r="M6" i="20"/>
  <c r="S42" i="20"/>
  <c r="S41" i="20"/>
  <c r="M5" i="20"/>
  <c r="N538" i="7"/>
  <c r="P538" i="7" s="1"/>
  <c r="L10" i="7"/>
  <c r="L554" i="7" s="1"/>
  <c r="N5" i="20" s="1"/>
  <c r="N186" i="7"/>
  <c r="P186" i="7" s="1"/>
  <c r="P168" i="7"/>
  <c r="P247" i="7"/>
  <c r="L555" i="7" l="1"/>
  <c r="N6" i="20"/>
  <c r="M10" i="7"/>
  <c r="M554" i="7" s="1"/>
  <c r="O5" i="20" s="1"/>
  <c r="N540" i="7"/>
  <c r="P540" i="7" s="1"/>
  <c r="M555" i="7" l="1"/>
  <c r="O6" i="20"/>
  <c r="N10" i="7"/>
  <c r="N554" i="7" s="1"/>
  <c r="P5" i="20" l="1"/>
  <c r="T41" i="20"/>
  <c r="N555" i="7"/>
  <c r="T42" i="20"/>
  <c r="T43" i="20" s="1"/>
  <c r="P6" i="20"/>
  <c r="Q10" i="7"/>
  <c r="Q554" i="7" s="1"/>
  <c r="C40" i="1"/>
  <c r="Q555" i="7" l="1"/>
  <c r="Q6" i="20"/>
  <c r="R10" i="7"/>
  <c r="R554" i="7" s="1"/>
  <c r="C42" i="1"/>
  <c r="C36" i="1"/>
  <c r="C38" i="1" l="1"/>
  <c r="F36" i="1"/>
  <c r="R555" i="7"/>
  <c r="R6" i="20"/>
  <c r="S10" i="7"/>
  <c r="S554" i="7" s="1"/>
  <c r="H42" i="1"/>
  <c r="M42" i="1" s="1"/>
  <c r="P42" i="1" s="1"/>
  <c r="H40" i="1"/>
  <c r="M40" i="1" s="1"/>
  <c r="P40" i="1" s="1"/>
  <c r="C43" i="1" l="1"/>
  <c r="F38" i="1"/>
  <c r="S555" i="7"/>
  <c r="U43" i="20"/>
  <c r="S6" i="20"/>
  <c r="T10" i="7"/>
  <c r="T554" i="7" s="1"/>
  <c r="H36" i="1"/>
  <c r="W36" i="1"/>
  <c r="W40" i="1"/>
  <c r="AB40" i="1" s="1"/>
  <c r="AE40" i="1" s="1"/>
  <c r="AG40" i="1"/>
  <c r="F43" i="1" l="1"/>
  <c r="E54" i="20"/>
  <c r="AB36" i="1"/>
  <c r="AE36" i="1" s="1"/>
  <c r="Z36" i="1"/>
  <c r="M36" i="1"/>
  <c r="P36" i="1" s="1"/>
  <c r="K36" i="1"/>
  <c r="T555" i="7"/>
  <c r="T6" i="20"/>
  <c r="U10" i="7"/>
  <c r="U554" i="7" s="1"/>
  <c r="W42" i="1"/>
  <c r="AB42" i="1" s="1"/>
  <c r="AE42" i="1" s="1"/>
  <c r="H38" i="1"/>
  <c r="K38" i="1" s="1"/>
  <c r="K43" i="1" s="1"/>
  <c r="E57" i="20" l="1"/>
  <c r="E58" i="20" s="1"/>
  <c r="G58" i="20" s="1"/>
  <c r="G54" i="20"/>
  <c r="G57" i="20" s="1"/>
  <c r="H43" i="1"/>
  <c r="M43" i="1" s="1"/>
  <c r="P43" i="1" s="1"/>
  <c r="M38" i="1"/>
  <c r="U555" i="7"/>
  <c r="U6" i="20"/>
  <c r="V10" i="7"/>
  <c r="V554" i="7" s="1"/>
  <c r="W33" i="1"/>
  <c r="AG42" i="1"/>
  <c r="AG36" i="1"/>
  <c r="AJ36" i="1" s="1"/>
  <c r="AL40" i="1"/>
  <c r="P38" i="1" l="1"/>
  <c r="AB33" i="1"/>
  <c r="AE33" i="1" s="1"/>
  <c r="Z33" i="1"/>
  <c r="W35" i="1"/>
  <c r="V555" i="7"/>
  <c r="V43" i="20"/>
  <c r="V6" i="20"/>
  <c r="W10" i="7"/>
  <c r="W554" i="7" s="1"/>
  <c r="AL42" i="1"/>
  <c r="AQ40" i="1"/>
  <c r="AB35" i="1" l="1"/>
  <c r="AE35" i="1" s="1"/>
  <c r="Z35" i="1"/>
  <c r="W38" i="1"/>
  <c r="W555" i="7"/>
  <c r="W6" i="20"/>
  <c r="X10" i="7"/>
  <c r="X554" i="7" s="1"/>
  <c r="AL36" i="1"/>
  <c r="AO36" i="1" s="1"/>
  <c r="AB38" i="1" l="1"/>
  <c r="Z38" i="1"/>
  <c r="Z43" i="1" s="1"/>
  <c r="W43" i="1"/>
  <c r="AB43" i="1" s="1"/>
  <c r="AE43" i="1" s="1"/>
  <c r="AG33" i="1"/>
  <c r="X555" i="7"/>
  <c r="X6" i="20"/>
  <c r="Y10" i="7"/>
  <c r="Y554" i="7" s="1"/>
  <c r="AQ36" i="1"/>
  <c r="AT36" i="1" s="1"/>
  <c r="AQ42" i="1"/>
  <c r="AV40" i="1"/>
  <c r="AG35" i="1" l="1"/>
  <c r="AJ33" i="1"/>
  <c r="AE38" i="1"/>
  <c r="Y555" i="7"/>
  <c r="Y6" i="20"/>
  <c r="W43" i="20"/>
  <c r="Z10" i="7"/>
  <c r="Z554" i="7" s="1"/>
  <c r="AV42" i="1"/>
  <c r="AV36" i="1"/>
  <c r="AY36" i="1" s="1"/>
  <c r="AG38" i="1" l="1"/>
  <c r="AJ35" i="1"/>
  <c r="Z555" i="7"/>
  <c r="Z6" i="20"/>
  <c r="AA10" i="7"/>
  <c r="AA554" i="7" s="1"/>
  <c r="AJ38" i="1" l="1"/>
  <c r="AJ43" i="1" s="1"/>
  <c r="AG43" i="1"/>
  <c r="AL33" i="1"/>
  <c r="AA555" i="7"/>
  <c r="AA6" i="20"/>
  <c r="AB10" i="7"/>
  <c r="AB554" i="7" s="1"/>
  <c r="AL35" i="1" l="1"/>
  <c r="AO33" i="1"/>
  <c r="AB555" i="7"/>
  <c r="X43" i="20"/>
  <c r="X44" i="20" s="1"/>
  <c r="AB6" i="20"/>
  <c r="AE10" i="7"/>
  <c r="AE554" i="7" s="1"/>
  <c r="AE555" i="7" s="1"/>
  <c r="AL38" i="1" l="1"/>
  <c r="AO35" i="1"/>
  <c r="AF10" i="7"/>
  <c r="AF554" i="7" s="1"/>
  <c r="AF555" i="7" s="1"/>
  <c r="AO38" i="1" l="1"/>
  <c r="AO43" i="1" s="1"/>
  <c r="AL43" i="1"/>
  <c r="AQ33" i="1"/>
  <c r="AG10" i="7"/>
  <c r="AG554" i="7" s="1"/>
  <c r="AQ35" i="1" l="1"/>
  <c r="AT33" i="1"/>
  <c r="AG555" i="7"/>
  <c r="Y44" i="20"/>
  <c r="AH10" i="7"/>
  <c r="AH554" i="7" s="1"/>
  <c r="AH555" i="7" s="1"/>
  <c r="AQ38" i="1" l="1"/>
  <c r="AT35" i="1"/>
  <c r="AI10" i="7"/>
  <c r="AI554" i="7" s="1"/>
  <c r="AI555" i="7" s="1"/>
  <c r="AT38" i="1" l="1"/>
  <c r="AT43" i="1" s="1"/>
  <c r="AQ43" i="1"/>
  <c r="AV33" i="1"/>
  <c r="AJ10" i="7"/>
  <c r="AJ554" i="7" s="1"/>
  <c r="AV35" i="1" l="1"/>
  <c r="AY33" i="1"/>
  <c r="AJ555" i="7"/>
  <c r="Z44" i="20"/>
  <c r="AK10" i="7"/>
  <c r="AK554" i="7" s="1"/>
  <c r="AK555" i="7" s="1"/>
  <c r="AV38" i="1" l="1"/>
  <c r="AY35" i="1"/>
  <c r="AL10" i="7"/>
  <c r="AL554" i="7" s="1"/>
  <c r="AL555" i="7" s="1"/>
  <c r="AV43" i="1" l="1"/>
  <c r="AY38" i="1"/>
  <c r="AY43" i="1" s="1"/>
  <c r="AM10" i="7"/>
  <c r="AM554" i="7" s="1"/>
  <c r="AM555" i="7" l="1"/>
  <c r="AA44" i="20"/>
  <c r="AN10" i="7"/>
  <c r="AN554" i="7" s="1"/>
  <c r="AN555" i="7" s="1"/>
  <c r="AO10" i="7" l="1"/>
  <c r="AO554" i="7" s="1"/>
  <c r="AO555" i="7" s="1"/>
  <c r="AP10" i="7" l="1"/>
  <c r="AP554" i="7" s="1"/>
  <c r="AP555" i="7" l="1"/>
  <c r="AB44" i="20"/>
  <c r="AS10" i="7"/>
  <c r="AS554" i="7" s="1"/>
  <c r="AS555" i="7" s="1"/>
  <c r="AT10" i="7" l="1"/>
  <c r="AT554" i="7" s="1"/>
  <c r="AT555" i="7" s="1"/>
  <c r="AU10" i="7" l="1"/>
  <c r="AU554" i="7" s="1"/>
  <c r="AU555" i="7" s="1"/>
  <c r="AV10" i="7" l="1"/>
  <c r="AV554" i="7" s="1"/>
  <c r="AV555" i="7" s="1"/>
  <c r="AW10" i="7" l="1"/>
  <c r="AW554" i="7" s="1"/>
  <c r="AW555" i="7" s="1"/>
  <c r="AX10" i="7" l="1"/>
  <c r="AX554" i="7" s="1"/>
  <c r="AX555" i="7" s="1"/>
  <c r="AY10" i="7" l="1"/>
  <c r="AY554" i="7" s="1"/>
  <c r="AY555" i="7" s="1"/>
  <c r="AZ10" i="7" l="1"/>
  <c r="AZ554" i="7" s="1"/>
  <c r="AZ555" i="7" s="1"/>
  <c r="BA10" i="7" l="1"/>
  <c r="BA554" i="7" s="1"/>
  <c r="BA555" i="7" s="1"/>
  <c r="BB10" i="7" l="1"/>
  <c r="BB554" i="7" s="1"/>
  <c r="BB555" i="7" s="1"/>
  <c r="BC10" i="7" l="1"/>
  <c r="BC554" i="7" s="1"/>
  <c r="BC555" i="7" s="1"/>
  <c r="BD10" i="7" l="1"/>
  <c r="BD554" i="7" s="1"/>
  <c r="BD555" i="7" s="1"/>
  <c r="BG10" i="7" l="1"/>
  <c r="BG554" i="7" s="1"/>
  <c r="BG555" i="7" s="1"/>
  <c r="BH10" i="7" l="1"/>
  <c r="BH554" i="7" s="1"/>
  <c r="BH555" i="7" s="1"/>
  <c r="BI10" i="7" l="1"/>
  <c r="BI554" i="7" s="1"/>
  <c r="BI555" i="7" s="1"/>
  <c r="BJ10" i="7" l="1"/>
  <c r="BJ554" i="7" s="1"/>
  <c r="BJ555" i="7" s="1"/>
  <c r="BK10" i="7" l="1"/>
  <c r="BK554" i="7" s="1"/>
  <c r="BK555" i="7" s="1"/>
  <c r="BL10" i="7" l="1"/>
  <c r="BL554" i="7" s="1"/>
  <c r="BL555" i="7" s="1"/>
  <c r="BM10" i="7" l="1"/>
  <c r="BM554" i="7" s="1"/>
  <c r="BM555" i="7" s="1"/>
  <c r="BN10" i="7" l="1"/>
  <c r="BN554" i="7" s="1"/>
  <c r="BN555" i="7" s="1"/>
  <c r="BO10" i="7" l="1"/>
  <c r="BO554" i="7" s="1"/>
  <c r="BO555" i="7" s="1"/>
  <c r="BP10" i="7" l="1"/>
  <c r="BP554" i="7" s="1"/>
  <c r="BP555" i="7" s="1"/>
  <c r="BQ10" i="7" l="1"/>
  <c r="BQ554" i="7" s="1"/>
  <c r="BQ555" i="7" s="1"/>
  <c r="BR10" i="7" l="1"/>
  <c r="BR554" i="7" s="1"/>
  <c r="BR555" i="7" s="1"/>
  <c r="BU10" i="7" l="1"/>
  <c r="BU554" i="7" s="1"/>
  <c r="BU555" i="7" s="1"/>
  <c r="BV10" i="7" l="1"/>
  <c r="BV554" i="7" s="1"/>
  <c r="BV555" i="7" s="1"/>
  <c r="BW10" i="7" l="1"/>
  <c r="BW554" i="7" s="1"/>
  <c r="BW555" i="7" s="1"/>
  <c r="BX10" i="7" l="1"/>
  <c r="BX554" i="7" s="1"/>
  <c r="BX555" i="7" s="1"/>
  <c r="BY10" i="7" l="1"/>
  <c r="BY554" i="7" s="1"/>
  <c r="BY555" i="7" s="1"/>
  <c r="BZ10" i="7" l="1"/>
  <c r="BZ554" i="7" s="1"/>
  <c r="BZ555" i="7" s="1"/>
  <c r="CA10" i="7" l="1"/>
  <c r="CA554" i="7" s="1"/>
  <c r="CA555" i="7" s="1"/>
  <c r="CB10" i="7" l="1"/>
  <c r="CB554" i="7" s="1"/>
  <c r="CB555" i="7" s="1"/>
  <c r="CC10" i="7" l="1"/>
  <c r="CC554" i="7" s="1"/>
  <c r="CC555" i="7" s="1"/>
  <c r="CD10" i="7" l="1"/>
  <c r="CD554" i="7" s="1"/>
  <c r="CD555" i="7" s="1"/>
  <c r="CE10" i="7" l="1"/>
  <c r="CE554" i="7" s="1"/>
  <c r="CE555" i="7" s="1"/>
  <c r="CF10" i="7" l="1"/>
  <c r="CF554" i="7" s="1"/>
  <c r="CF555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Trevor Skelton</author>
  </authors>
  <commentList>
    <comment ref="K79" authorId="0" shapeId="0" xr:uid="{C9E76850-9B32-43DF-A8E5-643BD0D18C4E}">
      <text>
        <r>
          <rPr>
            <sz val="9"/>
            <color indexed="81"/>
            <rFont val="Tahoma"/>
            <family val="2"/>
          </rPr>
          <t xml:space="preserve">Changes to match beginning balance in MYP, based on above PY inputs
</t>
        </r>
      </text>
    </comment>
  </commentList>
</comments>
</file>

<file path=xl/sharedStrings.xml><?xml version="1.0" encoding="utf-8"?>
<sst xmlns="http://schemas.openxmlformats.org/spreadsheetml/2006/main" count="3942" uniqueCount="942">
  <si>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</si>
  <si>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</si>
  <si>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</si>
  <si>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</si>
  <si>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</si>
  <si>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</si>
  <si>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</si>
  <si>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</si>
  <si>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</si>
  <si>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</si>
  <si>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</si>
  <si>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</si>
  <si>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Forecast</t>
  </si>
  <si>
    <t>SUMMARY</t>
  </si>
  <si>
    <t>Revenue</t>
  </si>
  <si>
    <t>Total Revenue</t>
  </si>
  <si>
    <t>Expenses</t>
  </si>
  <si>
    <t>Actuals</t>
  </si>
  <si>
    <t>Total Expenses</t>
  </si>
  <si>
    <t>Operating Income</t>
  </si>
  <si>
    <t>Fund Balance</t>
  </si>
  <si>
    <t>Beginning Balance (Unaudited)</t>
  </si>
  <si>
    <t>Audit Adjustment</t>
  </si>
  <si>
    <t>Beginning Balance (Audited)</t>
  </si>
  <si>
    <t>Ending Fund Balance</t>
  </si>
  <si>
    <t/>
  </si>
  <si>
    <t>Enrollment Breakdown</t>
  </si>
  <si>
    <t>K</t>
  </si>
  <si>
    <t>Enrollment Summary</t>
  </si>
  <si>
    <t>K-3</t>
  </si>
  <si>
    <t>4-6</t>
  </si>
  <si>
    <t>7-8</t>
  </si>
  <si>
    <t>9-12</t>
  </si>
  <si>
    <t>Total Enrolled</t>
  </si>
  <si>
    <t>Demographic Information</t>
  </si>
  <si>
    <t>School Information</t>
  </si>
  <si>
    <t>FTE's</t>
  </si>
  <si>
    <t>Teachers</t>
  </si>
  <si>
    <t># of school days</t>
  </si>
  <si>
    <t>REVENUE</t>
  </si>
  <si>
    <t>TOTAL REVENUE</t>
  </si>
  <si>
    <t>EXPENSES</t>
  </si>
  <si>
    <t>Year</t>
  </si>
  <si>
    <t>Fixed Assets</t>
  </si>
  <si>
    <t>Other Assets</t>
  </si>
  <si>
    <t>Monthly Cash Forecast</t>
  </si>
  <si>
    <t>Remaining</t>
  </si>
  <si>
    <t>Balance</t>
  </si>
  <si>
    <t>Beginning Cash</t>
  </si>
  <si>
    <t>Operating Cash Inflow (Outflow)</t>
  </si>
  <si>
    <t>Revenues - Prior Year Accruals</t>
  </si>
  <si>
    <t>Accounts Receivable - Current Year</t>
  </si>
  <si>
    <t>Due To (From)</t>
  </si>
  <si>
    <t>Expenses - Prior Year Accruals</t>
  </si>
  <si>
    <t>Accounts Payable - Current Year</t>
  </si>
  <si>
    <t>Summerholdback for Teachers</t>
  </si>
  <si>
    <t>Loans Payable (Current)</t>
  </si>
  <si>
    <t>Loans Payable (Long Term)</t>
  </si>
  <si>
    <t>Other Liabilites</t>
  </si>
  <si>
    <t>Ending Cash</t>
  </si>
  <si>
    <t>Start-up Year</t>
  </si>
  <si>
    <t>Key Assumptions</t>
  </si>
  <si>
    <t>TOTAL EXPENSES</t>
  </si>
  <si>
    <t>Multi-year Projection</t>
  </si>
  <si>
    <t>Total</t>
  </si>
  <si>
    <t>Assumptions</t>
  </si>
  <si>
    <t>Default Expense Inflation Rate</t>
  </si>
  <si>
    <t>Annual Pay Increase %</t>
  </si>
  <si>
    <t>Total Revenue Per ADM</t>
  </si>
  <si>
    <t>Total Expenses Per ADM</t>
  </si>
  <si>
    <t>Operating Income Per ADM</t>
  </si>
  <si>
    <t>ADM %</t>
  </si>
  <si>
    <t>ADM</t>
  </si>
  <si>
    <t># Free &amp; Reduced Lunch</t>
  </si>
  <si>
    <t># ELL</t>
  </si>
  <si>
    <t># SpEd</t>
  </si>
  <si>
    <t># New Students</t>
  </si>
  <si>
    <t>Other Local Revenues</t>
  </si>
  <si>
    <t xml:space="preserve">Charges for Current Services </t>
  </si>
  <si>
    <t>State of Tennessee</t>
  </si>
  <si>
    <t xml:space="preserve">Federal Government </t>
  </si>
  <si>
    <t>Other Sources - Non Revenue</t>
  </si>
  <si>
    <t xml:space="preserve">Personnel </t>
  </si>
  <si>
    <t>Employer Taxes &amp; Employee Benefits</t>
  </si>
  <si>
    <t>Contracted Services</t>
  </si>
  <si>
    <t>Supplies &amp; Materials</t>
  </si>
  <si>
    <t>Other Charges</t>
  </si>
  <si>
    <t>Debt Service</t>
  </si>
  <si>
    <t>Capital Expenses</t>
  </si>
  <si>
    <t>Group 8</t>
  </si>
  <si>
    <t>Days Cash on Hand</t>
  </si>
  <si>
    <t>Fund Balance as a % of Expenses</t>
  </si>
  <si>
    <t>Debt Service Coverage Ratio</t>
  </si>
  <si>
    <t>Total Principal</t>
  </si>
  <si>
    <t>Social Security</t>
  </si>
  <si>
    <t>Head Count</t>
  </si>
  <si>
    <t>Last Name</t>
  </si>
  <si>
    <t>First Name</t>
  </si>
  <si>
    <t>Position Name</t>
  </si>
  <si>
    <t>Budget Category</t>
  </si>
  <si>
    <t>Base Salary</t>
  </si>
  <si>
    <t>Payroll Report</t>
  </si>
  <si>
    <t>Payroll</t>
  </si>
  <si>
    <t>Start Date (if new)</t>
  </si>
  <si>
    <t>Total Paid</t>
  </si>
  <si>
    <t>FTE Count</t>
  </si>
  <si>
    <t>Payroll Total</t>
  </si>
  <si>
    <t>Extra Pay</t>
  </si>
  <si>
    <t>Description</t>
  </si>
  <si>
    <t>Extra Pay Total</t>
  </si>
  <si>
    <t>Personnel Summary</t>
  </si>
  <si>
    <t>Total FTE Count</t>
  </si>
  <si>
    <t>Teacher FTE Count</t>
  </si>
  <si>
    <t>Total Headcount</t>
  </si>
  <si>
    <t>Teacher Headcount</t>
  </si>
  <si>
    <t>Payroll Rates</t>
  </si>
  <si>
    <t>Benefits</t>
  </si>
  <si>
    <t>TCRS Legacy Certified</t>
  </si>
  <si>
    <t>TCRS Hybrid Certified</t>
  </si>
  <si>
    <t>TCRS Classified</t>
  </si>
  <si>
    <t>Metro Support</t>
  </si>
  <si>
    <t>Other Retirement 1</t>
  </si>
  <si>
    <t>Other Retirement 2</t>
  </si>
  <si>
    <t>SSI Tax Base</t>
  </si>
  <si>
    <t>Medicare</t>
  </si>
  <si>
    <t>Health Increase</t>
  </si>
  <si>
    <t>In Lieu Medical Stipend</t>
  </si>
  <si>
    <t>FUTA %</t>
  </si>
  <si>
    <t>FUTA Tax Base</t>
  </si>
  <si>
    <t>SUTA %</t>
  </si>
  <si>
    <t>SUTA Tax Base</t>
  </si>
  <si>
    <t>Workers Comp</t>
  </si>
  <si>
    <t>Revenues and related expenses</t>
  </si>
  <si>
    <t>SCS Transportation</t>
  </si>
  <si>
    <t>SCS Non-Transportation</t>
  </si>
  <si>
    <t>MNPS-Sped</t>
  </si>
  <si>
    <t>Custom BEP</t>
  </si>
  <si>
    <t>Custom SpEd</t>
  </si>
  <si>
    <t>Custom Authorizer Fee</t>
  </si>
  <si>
    <t>Authorizer Fee % of BEP</t>
  </si>
  <si>
    <t>Authorizer Fee Maximum</t>
  </si>
  <si>
    <t>Driver/ Rate Type</t>
  </si>
  <si>
    <t>Statewide Assumptions</t>
  </si>
  <si>
    <t>School Assumptions</t>
  </si>
  <si>
    <t>% of elligible payroll</t>
  </si>
  <si>
    <t>% of total payroll</t>
  </si>
  <si>
    <t>Annual stipend</t>
  </si>
  <si>
    <t>(To adjust years, hide/unhide corresponding rows)</t>
  </si>
  <si>
    <t>Change in EFB</t>
  </si>
  <si>
    <t>Fund Balance Over Time</t>
  </si>
  <si>
    <t>Ending Fund Balance as % of Expenses</t>
  </si>
  <si>
    <t>Ending Fund Balance (incl. Depreciation)</t>
  </si>
  <si>
    <t>Beginning Balance</t>
  </si>
  <si>
    <t>Multi-year Cash Flow</t>
  </si>
  <si>
    <t>Current Budget Draft</t>
  </si>
  <si>
    <t>Prior Budget Draft</t>
  </si>
  <si>
    <t>Variance</t>
  </si>
  <si>
    <t>Cash Balance - Forecast</t>
  </si>
  <si>
    <t>Cash Balance - Actuals</t>
  </si>
  <si>
    <t xml:space="preserve">Choose Year:   </t>
  </si>
  <si>
    <t>Year 2 Cash Flow</t>
  </si>
  <si>
    <t>0012-000-000</t>
  </si>
  <si>
    <t>Charges for Current Services</t>
  </si>
  <si>
    <t>Education Charges</t>
  </si>
  <si>
    <t>Tuition - Regular Day Students</t>
  </si>
  <si>
    <t>Tuition - Summer School</t>
  </si>
  <si>
    <t>Tuition - Other State Systems</t>
  </si>
  <si>
    <t>Tuition - Out of State Systems</t>
  </si>
  <si>
    <t>Tuition - Other</t>
  </si>
  <si>
    <t>Tuition - After School Program</t>
  </si>
  <si>
    <t>Tuition - Pre School Program</t>
  </si>
  <si>
    <t>Lunch Payments - Children</t>
  </si>
  <si>
    <t>Lunch Payments - Adults</t>
  </si>
  <si>
    <t>Income from Breakfast</t>
  </si>
  <si>
    <t>Special Milk Sales</t>
  </si>
  <si>
    <t>A la Carte Sales</t>
  </si>
  <si>
    <t>Field Trips</t>
  </si>
  <si>
    <t>Uniforms</t>
  </si>
  <si>
    <t>Transportation - Other State Systems</t>
  </si>
  <si>
    <t>Transportation - Out of State Systems</t>
  </si>
  <si>
    <t>Transportation from Individuals</t>
  </si>
  <si>
    <t>Contract for Administrative Service with Other LEAs</t>
  </si>
  <si>
    <t>Contract for Instructional Services with Other LEAs</t>
  </si>
  <si>
    <t>Contract for Student Support Services with Other LEAs</t>
  </si>
  <si>
    <t>Contract for Instructional Staff Support with Other LEAs</t>
  </si>
  <si>
    <t>Contract for Ops and Maint Services with Other LEAs</t>
  </si>
  <si>
    <t>Contract for Food Services with Other LEAs</t>
  </si>
  <si>
    <t>Contract for Non-Instructional Services with Other LEAs</t>
  </si>
  <si>
    <t>School Based Health Services - FFS</t>
  </si>
  <si>
    <t>Receipts from Individual Schools</t>
  </si>
  <si>
    <t>Community Service Fees - Children - Day Care</t>
  </si>
  <si>
    <t>Community Service Fees - Adults</t>
  </si>
  <si>
    <t>TBI Criminal Background Fees</t>
  </si>
  <si>
    <t>Other Charges for Services</t>
  </si>
  <si>
    <t>FBLA</t>
  </si>
  <si>
    <t>Laptop repairs or purchases</t>
  </si>
  <si>
    <t>Recurring Items</t>
  </si>
  <si>
    <t>Investment Income</t>
  </si>
  <si>
    <t>Interest</t>
  </si>
  <si>
    <t>Interest - Temporarily Restricted</t>
  </si>
  <si>
    <t>Stabiliation Reserve Trust - Investment Income</t>
  </si>
  <si>
    <t>Lease/Rentals</t>
  </si>
  <si>
    <t>Sale of Materials &amp; Supplies</t>
  </si>
  <si>
    <t>E-Rate Funding</t>
  </si>
  <si>
    <t>Miscellaneous Refunds</t>
  </si>
  <si>
    <t>Fees &amp; Contracts</t>
  </si>
  <si>
    <t>CMO Fees</t>
  </si>
  <si>
    <t>Sale of Equipment</t>
  </si>
  <si>
    <t>Sale of Property</t>
  </si>
  <si>
    <t>Resale of Materials</t>
  </si>
  <si>
    <t>Damages Recovered from Individuals</t>
  </si>
  <si>
    <t>Contributions &amp; Gifts</t>
  </si>
  <si>
    <t>CFC</t>
  </si>
  <si>
    <t>Fundraising - Custom 1</t>
  </si>
  <si>
    <t>Contributions and Gifts 2</t>
  </si>
  <si>
    <t>Calder Foundation</t>
  </si>
  <si>
    <t>Scarlett Family Foundation</t>
  </si>
  <si>
    <t>Arnold Foundation/City Fund</t>
  </si>
  <si>
    <t>Walton Family Foundation</t>
  </si>
  <si>
    <t>Unsecured Grants</t>
  </si>
  <si>
    <t>CSGF</t>
  </si>
  <si>
    <t>Joe C. Davis</t>
  </si>
  <si>
    <t>Donations - Temporarily Restricted</t>
  </si>
  <si>
    <t>Other Local Revenue</t>
  </si>
  <si>
    <t>Custom Local Revenue - 1</t>
  </si>
  <si>
    <t>Other Local Revenue - Prior Years</t>
  </si>
  <si>
    <t>Other Local Revenue - Uncategorized</t>
  </si>
  <si>
    <t>General Government Grants</t>
  </si>
  <si>
    <t>Public Safety Grants</t>
  </si>
  <si>
    <t>Safe and Drug-Free Schools and Communities</t>
  </si>
  <si>
    <t>Health and Welfare Grants</t>
  </si>
  <si>
    <t>Public Works Grants</t>
  </si>
  <si>
    <t>State Education Funds</t>
  </si>
  <si>
    <t>Basic Education Program</t>
  </si>
  <si>
    <t>Basic Education Program - ARRA</t>
  </si>
  <si>
    <t>Early Childhood Education</t>
  </si>
  <si>
    <t>School Food Service</t>
  </si>
  <si>
    <t>Energy Efficient School Initiative</t>
  </si>
  <si>
    <t>Driver Education</t>
  </si>
  <si>
    <t>Literacy Coordination</t>
  </si>
  <si>
    <t>Other State Education Funds</t>
  </si>
  <si>
    <t>Coordinated School Health - ARRA</t>
  </si>
  <si>
    <t>Internet Connectivity - ARRA</t>
  </si>
  <si>
    <t>Professional Development - ARRA</t>
  </si>
  <si>
    <t>Family Resource Centers - ARRA</t>
  </si>
  <si>
    <t>Statewide Student Management Systems - ARRA</t>
  </si>
  <si>
    <t>Career Ladder Program</t>
  </si>
  <si>
    <t>Career Ladder Evaluators and Special Contracts</t>
  </si>
  <si>
    <t>Career Ladder - Extended Contract</t>
  </si>
  <si>
    <t>Career Ladder - Extended Contract - ARRA</t>
  </si>
  <si>
    <t>Vocational Equipment</t>
  </si>
  <si>
    <t>Vocational Disadvantaged</t>
  </si>
  <si>
    <t>Vocational Work Study</t>
  </si>
  <si>
    <t>Adult Vocational</t>
  </si>
  <si>
    <t>Other Vocational</t>
  </si>
  <si>
    <t>Other State Revenues</t>
  </si>
  <si>
    <t>Facility Grant</t>
  </si>
  <si>
    <t>Safe Schools - ARRA</t>
  </si>
  <si>
    <t>All Other State Revenues</t>
  </si>
  <si>
    <t>Other State Revenues - Prior Years</t>
  </si>
  <si>
    <t>Federal Government</t>
  </si>
  <si>
    <t>Federal Through State</t>
  </si>
  <si>
    <t>Dissemination Grant</t>
  </si>
  <si>
    <t>21st Century Grant</t>
  </si>
  <si>
    <t>USDA - School Lunch Program</t>
  </si>
  <si>
    <t>USDA - Commodities</t>
  </si>
  <si>
    <t>Breakfast</t>
  </si>
  <si>
    <t>USDA - Other</t>
  </si>
  <si>
    <t>USDA Food Service Equipment Grant - ARRA</t>
  </si>
  <si>
    <t>Adult Education State Grant Program</t>
  </si>
  <si>
    <t>Vocational Education - Basic Grants to State</t>
  </si>
  <si>
    <t>Title I - Grants to Local Education Agencies</t>
  </si>
  <si>
    <t>Innovative Education Program Strategies</t>
  </si>
  <si>
    <t>Special Education - Grants to States</t>
  </si>
  <si>
    <t>Education Edge</t>
  </si>
  <si>
    <t>Special Education Preschool Grants</t>
  </si>
  <si>
    <t>English Language Acquisition Grants</t>
  </si>
  <si>
    <t>Safe and Drug-Free Schools - State Grants</t>
  </si>
  <si>
    <t>Rural Education</t>
  </si>
  <si>
    <t>Education for Homeless Children and Youth</t>
  </si>
  <si>
    <t>Eisenhower Professional Development State Grants</t>
  </si>
  <si>
    <t>Title XX</t>
  </si>
  <si>
    <t>Race to the Top - ARRA</t>
  </si>
  <si>
    <t>CARES Act Funding</t>
  </si>
  <si>
    <t>Direct Federal Funds</t>
  </si>
  <si>
    <t>Public Law 874 - Maintenance and Operations</t>
  </si>
  <si>
    <t>ROTC Reimbursement</t>
  </si>
  <si>
    <t>Energy Grant</t>
  </si>
  <si>
    <t>Title VII - Bilingual Education</t>
  </si>
  <si>
    <t>Other Direct Federal Revenues</t>
  </si>
  <si>
    <t>Federal - Prior Year (Not Accrued</t>
  </si>
  <si>
    <t>Bonds Issued</t>
  </si>
  <si>
    <t>Notes Issued</t>
  </si>
  <si>
    <t>Capitalized Leases Issued</t>
  </si>
  <si>
    <t>Refunding Debt Issued</t>
  </si>
  <si>
    <t>Other Loans Issued</t>
  </si>
  <si>
    <t>Proceeds from Sale of Capital Assets</t>
  </si>
  <si>
    <t>Transfers In</t>
  </si>
  <si>
    <t>Special Items - Revenues</t>
  </si>
  <si>
    <t>Tenant Improvement Allowance</t>
  </si>
  <si>
    <t>Extraordinary Items - Revenues</t>
  </si>
  <si>
    <t>Personal Services</t>
  </si>
  <si>
    <t>Assistant</t>
  </si>
  <si>
    <t>Principal</t>
  </si>
  <si>
    <t>Supervisor-Director</t>
  </si>
  <si>
    <t>Secretary to Board</t>
  </si>
  <si>
    <t>Accountants-Bookkeepers</t>
  </si>
  <si>
    <t>Computer Programmer</t>
  </si>
  <si>
    <t>Data Processing Personnel</t>
  </si>
  <si>
    <t>Purchasing Personnel</t>
  </si>
  <si>
    <t>Guidance Personnel</t>
  </si>
  <si>
    <t>Psychological Personnel</t>
  </si>
  <si>
    <t>Career Ladder Evaluators</t>
  </si>
  <si>
    <t>Career Ladder Extended Contracts</t>
  </si>
  <si>
    <t>Homebound Teachers</t>
  </si>
  <si>
    <t>Librarian</t>
  </si>
  <si>
    <t>Social Workers</t>
  </si>
  <si>
    <t>Medical Personnel</t>
  </si>
  <si>
    <t>Material Supervisor</t>
  </si>
  <si>
    <t>Pupil Personnel</t>
  </si>
  <si>
    <t>Assessment Personnel</t>
  </si>
  <si>
    <t>Audiovisual Personnel</t>
  </si>
  <si>
    <t>Education Media Personnel</t>
  </si>
  <si>
    <t>Instructional Computer Personnel</t>
  </si>
  <si>
    <t>Assistant Principal</t>
  </si>
  <si>
    <t>Salary Supplements</t>
  </si>
  <si>
    <t>Mechanic</t>
  </si>
  <si>
    <t>Bus Drivers</t>
  </si>
  <si>
    <t>Guards</t>
  </si>
  <si>
    <t>Secretary</t>
  </si>
  <si>
    <t>Clerical Personnel</t>
  </si>
  <si>
    <t>Educational Assistants</t>
  </si>
  <si>
    <t>Attendants</t>
  </si>
  <si>
    <t>Cafeteria Personnel</t>
  </si>
  <si>
    <t>Custodial Personnel</t>
  </si>
  <si>
    <t>Maintenance Personnel</t>
  </si>
  <si>
    <t>Temporary Personnel</t>
  </si>
  <si>
    <t>Part-time Personnel</t>
  </si>
  <si>
    <t>School Resource Officer</t>
  </si>
  <si>
    <t>Speech Pathologist</t>
  </si>
  <si>
    <t>Special Education Personnel</t>
  </si>
  <si>
    <t>Summer School Personnel</t>
  </si>
  <si>
    <t>Preschool Personnel</t>
  </si>
  <si>
    <t>Afterschool Personnel</t>
  </si>
  <si>
    <t>Bonuses &amp; Extra Pay</t>
  </si>
  <si>
    <t>Other Salaries &amp; Wages</t>
  </si>
  <si>
    <t>Other Salaries &amp; Wages - 1</t>
  </si>
  <si>
    <t>Other Salaries &amp; Wages - 2</t>
  </si>
  <si>
    <t>Board and Committee Member Fees</t>
  </si>
  <si>
    <t>Long-Term Sub Teachers</t>
  </si>
  <si>
    <t>In-Service Training</t>
  </si>
  <si>
    <t>Non-Certified Substitute Teachers</t>
  </si>
  <si>
    <t>Other Per Diem and Fees</t>
  </si>
  <si>
    <t>Employee Benefits</t>
  </si>
  <si>
    <t>Handling Charges and Administrative Costs</t>
  </si>
  <si>
    <t>State Retirement</t>
  </si>
  <si>
    <t>Employee and Dependent Insurance</t>
  </si>
  <si>
    <t>Life Insurance</t>
  </si>
  <si>
    <t>Medical Insurance</t>
  </si>
  <si>
    <t>Dental Insurance</t>
  </si>
  <si>
    <t>Disability Insurance</t>
  </si>
  <si>
    <t>Unemployment Compensation</t>
  </si>
  <si>
    <t>Employer Medicare</t>
  </si>
  <si>
    <t>Termination Benefits</t>
  </si>
  <si>
    <t>GASB Pension Expense</t>
  </si>
  <si>
    <t>Other Fringe Benefits</t>
  </si>
  <si>
    <t>Accounting Services</t>
  </si>
  <si>
    <t>Advertising</t>
  </si>
  <si>
    <t>Architects</t>
  </si>
  <si>
    <t>Audit Services</t>
  </si>
  <si>
    <t>Bank Charges</t>
  </si>
  <si>
    <t>Communication</t>
  </si>
  <si>
    <t>Enriched Schools</t>
  </si>
  <si>
    <t>Bailey Design &amp; Clean</t>
  </si>
  <si>
    <t>AF Navigator</t>
  </si>
  <si>
    <t>Bailey Interior Temp Improvements</t>
  </si>
  <si>
    <t>Facility Due Diligence</t>
  </si>
  <si>
    <t>Strategic Planning Consultant</t>
  </si>
  <si>
    <t>Custom - 6</t>
  </si>
  <si>
    <t>Contracts with Government Agencies</t>
  </si>
  <si>
    <t>Contracts with Other Public Agencies</t>
  </si>
  <si>
    <t>Contracts with Other School Systems</t>
  </si>
  <si>
    <t>Contracts with Private Agencies</t>
  </si>
  <si>
    <t>Achievement Network</t>
  </si>
  <si>
    <t>Contracts with Private Agencies - 2</t>
  </si>
  <si>
    <t>Contracts with Private Agencies - 3</t>
  </si>
  <si>
    <t>Contracts with Private Agencies - 4</t>
  </si>
  <si>
    <t>Contracts with Private Agencies - 5</t>
  </si>
  <si>
    <t>Contracts with Parents</t>
  </si>
  <si>
    <t>Contracts with Public Carriers</t>
  </si>
  <si>
    <t>Contracts with Vehicle Owners</t>
  </si>
  <si>
    <t>Contracts with Special Education Providers</t>
  </si>
  <si>
    <t>Data Processing Services</t>
  </si>
  <si>
    <t>Dues &amp; Memberships</t>
  </si>
  <si>
    <t>Engineering Services</t>
  </si>
  <si>
    <t>Evaluation &amp; Testing</t>
  </si>
  <si>
    <t>Financial Services</t>
  </si>
  <si>
    <t>Fiscal Agent Charges</t>
  </si>
  <si>
    <t>Janitorial Services</t>
  </si>
  <si>
    <t>Cleaning Services</t>
  </si>
  <si>
    <t>Landscaping Services</t>
  </si>
  <si>
    <t>Janitorial Services - 3</t>
  </si>
  <si>
    <t>Janitorial Services - 4</t>
  </si>
  <si>
    <t>Janitorial Services - 5</t>
  </si>
  <si>
    <t>Laundry Service</t>
  </si>
  <si>
    <t>Operating Lease Payments</t>
  </si>
  <si>
    <t>Legal Services</t>
  </si>
  <si>
    <t>Licenses</t>
  </si>
  <si>
    <t>Maintenance Agreements</t>
  </si>
  <si>
    <t>Maintenance &amp; Repair Services - Building</t>
  </si>
  <si>
    <t>Maintenance &amp; Repair Services - Equipment</t>
  </si>
  <si>
    <t>Maintenance &amp; Repair Services - Office Equipment</t>
  </si>
  <si>
    <t>Maintenance &amp; Repair Services - Vehicles</t>
  </si>
  <si>
    <t>Matching Share</t>
  </si>
  <si>
    <t>Medical and Dental Services</t>
  </si>
  <si>
    <t>Payments to Schools - Breakfast</t>
  </si>
  <si>
    <t>Payments to Schools - Lunch</t>
  </si>
  <si>
    <t>Payments to Schools - Other</t>
  </si>
  <si>
    <t>Payments to Schools - Other USDA</t>
  </si>
  <si>
    <t>Postal Charges</t>
  </si>
  <si>
    <t>Printing-Stationary-Forms</t>
  </si>
  <si>
    <t>Rentals</t>
  </si>
  <si>
    <t>Rentals - Facilities</t>
  </si>
  <si>
    <t>Transportation - Other Than Students</t>
  </si>
  <si>
    <t>Travel</t>
  </si>
  <si>
    <t>Tuition</t>
  </si>
  <si>
    <t>Disposal Fees</t>
  </si>
  <si>
    <t>Permits</t>
  </si>
  <si>
    <t>Penalties</t>
  </si>
  <si>
    <t>Maintenance &amp; Repair Services - Records</t>
  </si>
  <si>
    <t>Contracts for Substitute Teachers - Certified</t>
  </si>
  <si>
    <t>Contracts for Substitute Teachers - Non-Certified</t>
  </si>
  <si>
    <t>Class Management Software</t>
  </si>
  <si>
    <t>Fundraising Expenses</t>
  </si>
  <si>
    <t>Grant Writer</t>
  </si>
  <si>
    <t>Internet &amp; Website Fees</t>
  </si>
  <si>
    <t>Payroll Services</t>
  </si>
  <si>
    <t>Prior Year Expense - not accrued</t>
  </si>
  <si>
    <t>Security</t>
  </si>
  <si>
    <t>Sports</t>
  </si>
  <si>
    <t>Staff Recruiting</t>
  </si>
  <si>
    <t>Staff Recruiting - TFA</t>
  </si>
  <si>
    <t>Staff Retention</t>
  </si>
  <si>
    <t>Student Activities</t>
  </si>
  <si>
    <t>Student Recruitment</t>
  </si>
  <si>
    <t>Student Culture</t>
  </si>
  <si>
    <t>Special Events &amp; Field Day</t>
  </si>
  <si>
    <t>CFC Expenses</t>
  </si>
  <si>
    <t>Student Activities - 5</t>
  </si>
  <si>
    <t>Student Activities - 6</t>
  </si>
  <si>
    <t>Student Health Services</t>
  </si>
  <si>
    <t>Student Information System</t>
  </si>
  <si>
    <t>Student Information System - 1</t>
  </si>
  <si>
    <t>Student Information System - 2</t>
  </si>
  <si>
    <t>Student Information System - 3</t>
  </si>
  <si>
    <t>Student Information System - 4</t>
  </si>
  <si>
    <t>Student Information System - 5</t>
  </si>
  <si>
    <t>Technology Services</t>
  </si>
  <si>
    <t>Transcript</t>
  </si>
  <si>
    <t>Transportation - Student</t>
  </si>
  <si>
    <t>Tutor</t>
  </si>
  <si>
    <t>Other Contracted Services</t>
  </si>
  <si>
    <t>Other Contracted Services - 1</t>
  </si>
  <si>
    <t>Other Contracted Services - 2</t>
  </si>
  <si>
    <t>Other Contracted Services - 3</t>
  </si>
  <si>
    <t>Other Contracted Services - 4</t>
  </si>
  <si>
    <t>Other Contracted Services - 5</t>
  </si>
  <si>
    <t>Basic Skills Materials</t>
  </si>
  <si>
    <t>Custodial Supplies</t>
  </si>
  <si>
    <t>Data Processing Supplies</t>
  </si>
  <si>
    <t>Drugs &amp; Medical Supplies</t>
  </si>
  <si>
    <t>Duplicating Supplies</t>
  </si>
  <si>
    <t>Electricity</t>
  </si>
  <si>
    <t>Equipment and Machinery Parts</t>
  </si>
  <si>
    <t>Copier Lease</t>
  </si>
  <si>
    <t>Equipment &amp; Machinery Parts - 2</t>
  </si>
  <si>
    <t>Equipment &amp; Machinery Parts - 3</t>
  </si>
  <si>
    <t>Equipment &amp; Machinery Parts - 4</t>
  </si>
  <si>
    <t>Equipment &amp; Machinery Parts - 5</t>
  </si>
  <si>
    <t>Food Preparation Supplies</t>
  </si>
  <si>
    <t>Food Supplies</t>
  </si>
  <si>
    <t>Garage Supplies</t>
  </si>
  <si>
    <t>Gasoline</t>
  </si>
  <si>
    <t>General Construction Materials</t>
  </si>
  <si>
    <t>Instructional Materials and Supplies</t>
  </si>
  <si>
    <t>Kindergarten Textbooks</t>
  </si>
  <si>
    <t>Library Books &amp; Media</t>
  </si>
  <si>
    <t>Library Books</t>
  </si>
  <si>
    <t>Book Club</t>
  </si>
  <si>
    <t>Library Books/Media - 3</t>
  </si>
  <si>
    <t>Library Books/Media - 4</t>
  </si>
  <si>
    <t>Library Books/Media - 5</t>
  </si>
  <si>
    <t>Natural Gas</t>
  </si>
  <si>
    <t>Office Supplies</t>
  </si>
  <si>
    <t>Periodicals</t>
  </si>
  <si>
    <t>T &amp; I Construction Materials</t>
  </si>
  <si>
    <t>Textbooks</t>
  </si>
  <si>
    <t>Utilities</t>
  </si>
  <si>
    <t>Phone &amp; Fax Service</t>
  </si>
  <si>
    <t>Internet</t>
  </si>
  <si>
    <t>Waste</t>
  </si>
  <si>
    <t>Gas</t>
  </si>
  <si>
    <t>Utilities - 5</t>
  </si>
  <si>
    <t>Vehicle Parts</t>
  </si>
  <si>
    <t>Water &amp; Sewer</t>
  </si>
  <si>
    <t>Yearbook</t>
  </si>
  <si>
    <t>Instructional Supplies &amp; Materials</t>
  </si>
  <si>
    <t>Copier Usage Fees</t>
  </si>
  <si>
    <t>Printing Paper</t>
  </si>
  <si>
    <t>Summer School Supplies</t>
  </si>
  <si>
    <t>Teacher Supplies</t>
  </si>
  <si>
    <t>Student Supplies</t>
  </si>
  <si>
    <t>Assessment Supplies</t>
  </si>
  <si>
    <t>Playground Supplies</t>
  </si>
  <si>
    <t>Music/PE/Art Supplies</t>
  </si>
  <si>
    <t>Enrichment</t>
  </si>
  <si>
    <t>Building Supplies</t>
  </si>
  <si>
    <t>Gifts &amp; Awards</t>
  </si>
  <si>
    <t>Non-Instructional Student Materials &amp; Supplies - 3</t>
  </si>
  <si>
    <t>Non-Instructional Student Materials &amp; Supplies - 4</t>
  </si>
  <si>
    <t>Non-Instructional Student Materials &amp; Supplies - 5</t>
  </si>
  <si>
    <t>Other</t>
  </si>
  <si>
    <t>Graduation</t>
  </si>
  <si>
    <t>Professional Development Supplies</t>
  </si>
  <si>
    <t>Educational Software</t>
  </si>
  <si>
    <t>Equipment - Computers</t>
  </si>
  <si>
    <t>Student Computers</t>
  </si>
  <si>
    <t>Instructional Technology</t>
  </si>
  <si>
    <t>Books &amp; Supplies - 1099 reimbursable expenses</t>
  </si>
  <si>
    <t>Other Supplies &amp; Materials</t>
  </si>
  <si>
    <t>Staff Gifts and Awards</t>
  </si>
  <si>
    <t>Student Assistance Fund</t>
  </si>
  <si>
    <t>Staff Childcare: YMCA</t>
  </si>
  <si>
    <t>Tornado &amp; COVID-19 Relief Fund</t>
  </si>
  <si>
    <t>Other Supplies &amp; Materials 5</t>
  </si>
  <si>
    <t>Other Supplies &amp; Materials 6</t>
  </si>
  <si>
    <t>Boiler Insurance</t>
  </si>
  <si>
    <t>Building &amp; Content Insurance</t>
  </si>
  <si>
    <t>Excess Risk Insurance</t>
  </si>
  <si>
    <t>Indirect Cost</t>
  </si>
  <si>
    <t>Judgements</t>
  </si>
  <si>
    <t>Liability Insurance</t>
  </si>
  <si>
    <t>Medical Claims</t>
  </si>
  <si>
    <t>Premium on Corporate Surety Bonds</t>
  </si>
  <si>
    <t>Refunds</t>
  </si>
  <si>
    <t>Trustee Commissions</t>
  </si>
  <si>
    <t>Vehicle and Equipment Insurance</t>
  </si>
  <si>
    <t>Withholding Tax</t>
  </si>
  <si>
    <t>Worker's Compensation Insurance</t>
  </si>
  <si>
    <t>Depreciation</t>
  </si>
  <si>
    <t>Liability Claims</t>
  </si>
  <si>
    <t>Other Self-Insured Claims</t>
  </si>
  <si>
    <t>Property Insurance</t>
  </si>
  <si>
    <t>In-Service - Staff Development</t>
  </si>
  <si>
    <t>In-Service - Staff Development - Food</t>
  </si>
  <si>
    <t>Fines, Assessments and Penalties</t>
  </si>
  <si>
    <t>Criminal Investigation of Applicants</t>
  </si>
  <si>
    <t>Refund to Applicant for TBI Criminal Investigation</t>
  </si>
  <si>
    <t>Fee Waivers</t>
  </si>
  <si>
    <t>Bad Debt expense</t>
  </si>
  <si>
    <t>Transfers of Other Funds</t>
  </si>
  <si>
    <t>All Other Charges</t>
  </si>
  <si>
    <t>Temporary JEs</t>
  </si>
  <si>
    <t>Principal on Bonds</t>
  </si>
  <si>
    <t>Principal on Notes</t>
  </si>
  <si>
    <t>Interest on Bonds</t>
  </si>
  <si>
    <t>Interest on Notes</t>
  </si>
  <si>
    <t>Principal on Capitalized Leases</t>
  </si>
  <si>
    <t>Interest on Capitalized Leases</t>
  </si>
  <si>
    <t>Principal on Other Loans</t>
  </si>
  <si>
    <t>Interest on Other Loans</t>
  </si>
  <si>
    <t>Mortgage Interest - 1</t>
  </si>
  <si>
    <t>Mortgage Interest - 2</t>
  </si>
  <si>
    <t>Mortgage Interest - 3</t>
  </si>
  <si>
    <t>Mortgage Interest - 4</t>
  </si>
  <si>
    <t>Mortgage Interest - 5</t>
  </si>
  <si>
    <t>Principal on Debt Service Contribution to Primary Government</t>
  </si>
  <si>
    <t>Other Debt Service</t>
  </si>
  <si>
    <t>Capital Outlay</t>
  </si>
  <si>
    <t>Administration Equipment</t>
  </si>
  <si>
    <t>Attendance Equipment</t>
  </si>
  <si>
    <t>Building Construction</t>
  </si>
  <si>
    <t>Building Improvements</t>
  </si>
  <si>
    <t>Data Processing Equipment</t>
  </si>
  <si>
    <t>Food Service Equipment</t>
  </si>
  <si>
    <t>Furniture &amp; Fixtures</t>
  </si>
  <si>
    <t>Land</t>
  </si>
  <si>
    <t>Maintenance Equipment</t>
  </si>
  <si>
    <t>Office Equipment</t>
  </si>
  <si>
    <t>Plant Operation Equipment</t>
  </si>
  <si>
    <t>Regular Instruction Equipment</t>
  </si>
  <si>
    <t>Site Development</t>
  </si>
  <si>
    <t>Special Education Equipment</t>
  </si>
  <si>
    <t>Transportation Equipment</t>
  </si>
  <si>
    <t>Vocational Instruction Equipment</t>
  </si>
  <si>
    <t>Health Equipment</t>
  </si>
  <si>
    <t>Other Equipment</t>
  </si>
  <si>
    <t>Other Capital Outlay</t>
  </si>
  <si>
    <t>xlErrorNum</t>
  </si>
  <si>
    <t>$27 per student</t>
  </si>
  <si>
    <t>operating &amp; MM account APY earned</t>
  </si>
  <si>
    <t>contributions based</t>
  </si>
  <si>
    <t>board/individual, casino night</t>
  </si>
  <si>
    <t>$150K rec'd Aug 2019, $30K - Spring 2020; $150K committed for FY21</t>
  </si>
  <si>
    <t>$100K rec'd Aug 2019; $100K committed for FY21</t>
  </si>
  <si>
    <t>$100K rec'd Nov 2019; $360K committed for FY21</t>
  </si>
  <si>
    <t>Spring 2020 - Covid-19 relief</t>
  </si>
  <si>
    <t>placeholder for future FY fundraising</t>
  </si>
  <si>
    <t>$250K - Sept 2019, $20K - Spring 2020, $30K Jul 2020, $150K Dec 2020</t>
  </si>
  <si>
    <t>Spring 2020 - facility due diligence</t>
  </si>
  <si>
    <t>FY20: $10,044, FY21: $10,817 per ADM; 1% increase FY22, 2% increase for future FYs</t>
  </si>
  <si>
    <t>$60K - 1st part; $180K - 2nd/competitive application of State Facility Grant</t>
  </si>
  <si>
    <t>$181 per ADM per DoE allocation</t>
  </si>
  <si>
    <t>PY BEP overpayment due to MNPS Oct 19</t>
  </si>
  <si>
    <t>FY20: allocation per MNPS; FY21 - $241/FRL student</t>
  </si>
  <si>
    <t>FY20: allocation per MNPS</t>
  </si>
  <si>
    <t>$1,728 per SPED student</t>
  </si>
  <si>
    <t>FY20: PPP funds (assumes 100% forgiveness), FY21: prelim allocation per MNPS</t>
  </si>
  <si>
    <t>See Payroll tab</t>
  </si>
  <si>
    <t>6.2% of total wages</t>
  </si>
  <si>
    <t>TCRS Hybrid/Legacy for certificated staff; Metro Support for classified staff</t>
  </si>
  <si>
    <t>medical, dental, vision insurance; Cigna, Discovery Benefit, The Guardian, Ban Corp</t>
  </si>
  <si>
    <t>State unemployment tax - ER only</t>
  </si>
  <si>
    <t>1.45% of total wages</t>
  </si>
  <si>
    <t>Squar Milner - audit &amp; 990 fees</t>
  </si>
  <si>
    <t>Flat Rate - EdTec to code</t>
  </si>
  <si>
    <t>Flat rate; Enriched/sub teachers</t>
  </si>
  <si>
    <t>FY20 only - Designer, Deep Clean, Moving, Decals</t>
  </si>
  <si>
    <t>Flat Rate</t>
  </si>
  <si>
    <t>Painting, cabinetry, and Main Office at Bailey campus</t>
  </si>
  <si>
    <t>for possible replication site</t>
  </si>
  <si>
    <t>for FY21</t>
  </si>
  <si>
    <t>$262 per student; Project Play Therapy</t>
  </si>
  <si>
    <t>$20 per student; Uchicago Impact</t>
  </si>
  <si>
    <t>EdTec fees per 3 yr contract</t>
  </si>
  <si>
    <t>authorizer fee to MNPS - capped at $35K/year</t>
  </si>
  <si>
    <t>Flat rate; final cleaning at Ordway</t>
  </si>
  <si>
    <t>Flat rate; Ordway landscaping; Arbor Springs Lawn Care</t>
  </si>
  <si>
    <t>FY20 - $3,100/mo modular lease - IMS (Jun 20 - prepay 36 months); $29K/mo Bailey lease - MNPS (future FY - per lease)</t>
  </si>
  <si>
    <t>Flat rate; reserve</t>
  </si>
  <si>
    <t>Flat rate; Bailey misc upkeep throughout FY</t>
  </si>
  <si>
    <t>$1.25 per student; Well Child</t>
  </si>
  <si>
    <t>$4 per student; USPS, FedEx, UPS</t>
  </si>
  <si>
    <t>Relay and TFA fees</t>
  </si>
  <si>
    <t>Flat rate; Secretary of State filing fee</t>
  </si>
  <si>
    <t>FY21: $0; Future FYs: $25 per student</t>
  </si>
  <si>
    <t>Flat rate; Casino Night expenses</t>
  </si>
  <si>
    <t>$335 per month</t>
  </si>
  <si>
    <t>$78 per headcount; EdTec to code</t>
  </si>
  <si>
    <t>FY20 only - includes $12K Metro Support bills from Jan-Jun 2019</t>
  </si>
  <si>
    <t>Flat rate; alarm monitoring at Ordway</t>
  </si>
  <si>
    <t>$226 per headcount</t>
  </si>
  <si>
    <t>$5 per student</t>
  </si>
  <si>
    <t>$20 per student</t>
  </si>
  <si>
    <t>Flat rate; based on PY CFC contributions</t>
  </si>
  <si>
    <t>$31 per student; Deans List, Illuminate</t>
  </si>
  <si>
    <t>$5,313/month; Comstasis - managed IT support</t>
  </si>
  <si>
    <t>$70K per 4 buses; Grayline of TN</t>
  </si>
  <si>
    <t>$8 per student</t>
  </si>
  <si>
    <t xml:space="preserve">Flat rate; NES bills for Ordway </t>
  </si>
  <si>
    <t>$55 per student</t>
  </si>
  <si>
    <t>Flat rate; Piedmont Natural Gas bills for Ordway</t>
  </si>
  <si>
    <t>$2,600/month; staff related supplies</t>
  </si>
  <si>
    <t>$40 per student; RJ Young</t>
  </si>
  <si>
    <t>$317/month; ENA services</t>
  </si>
  <si>
    <t>Flat rate; Republic Services for Ordway</t>
  </si>
  <si>
    <t>Flat rate; Metro Water for Ordway</t>
  </si>
  <si>
    <t>$3714/month; NovaTech</t>
  </si>
  <si>
    <t>$30 per student</t>
  </si>
  <si>
    <t>Flat rate</t>
  </si>
  <si>
    <t>$190 per student</t>
  </si>
  <si>
    <t>Instruments, art consumables, etc.</t>
  </si>
  <si>
    <t>$30/student</t>
  </si>
  <si>
    <t>FY20 - Bailey related supplies</t>
  </si>
  <si>
    <t>$26 per student</t>
  </si>
  <si>
    <t>FY21: Relay ISLI; $500 per FTE in future Fys</t>
  </si>
  <si>
    <t>FY21: $1500 per new FTE; laptops, replacements, etc.</t>
  </si>
  <si>
    <t>$46/student; scholar &amp; tech related purchases</t>
  </si>
  <si>
    <t>$340 per FTE; welcome gift, winter gift, holiday party, EOY party, teacher app week</t>
  </si>
  <si>
    <t>$10 per student</t>
  </si>
  <si>
    <t>$417/month</t>
  </si>
  <si>
    <t>FY21: facility updates, PPE, etc.</t>
  </si>
  <si>
    <t>$79 per student; liability, D&amp;O, worker's comp insurance</t>
  </si>
  <si>
    <t>based on auditor's fixed asset schedule - coded by EdTec</t>
  </si>
  <si>
    <t>based on Pinnacle TI Loan amortization schedule</t>
  </si>
  <si>
    <t>contingency for perm renovations at Bailey campus</t>
  </si>
  <si>
    <t>FY21: $18K; $5K for future FYs</t>
  </si>
  <si>
    <t>FY21: playground installation</t>
  </si>
  <si>
    <t>Click here and insert LID</t>
  </si>
  <si>
    <t>CY ADM</t>
  </si>
  <si>
    <t>CY SpEd</t>
  </si>
  <si>
    <t>FY20 Avg</t>
  </si>
  <si>
    <t>ER Life</t>
  </si>
  <si>
    <t>Bus Stipends</t>
  </si>
  <si>
    <t>Enrichment Stipends</t>
  </si>
  <si>
    <t>Arms</t>
  </si>
  <si>
    <t>Treaundra</t>
  </si>
  <si>
    <t>3rd Grade Math Teacher</t>
  </si>
  <si>
    <t>Allison</t>
  </si>
  <si>
    <t>EL Teacher</t>
  </si>
  <si>
    <t>Barns</t>
  </si>
  <si>
    <t>2nd Grade Teacher</t>
  </si>
  <si>
    <t>Barry</t>
  </si>
  <si>
    <t>Ruth</t>
  </si>
  <si>
    <t>School Nurse</t>
  </si>
  <si>
    <t>Lara</t>
  </si>
  <si>
    <t>Bauchiero</t>
  </si>
  <si>
    <t>Laura</t>
  </si>
  <si>
    <t>4th Grade Teacher (Mentor &amp; GLTL)</t>
  </si>
  <si>
    <t>Baxter</t>
  </si>
  <si>
    <t>AP of ELA</t>
  </si>
  <si>
    <t>Bell</t>
  </si>
  <si>
    <t>Paraprofessional</t>
  </si>
  <si>
    <t>Donnika</t>
  </si>
  <si>
    <t>Chandler</t>
  </si>
  <si>
    <t>Black</t>
  </si>
  <si>
    <t>Blackburn</t>
  </si>
  <si>
    <t>Molly</t>
  </si>
  <si>
    <t>2nd Grade Teacher (GLTL)</t>
  </si>
  <si>
    <t>Brown</t>
  </si>
  <si>
    <t>Chenera</t>
  </si>
  <si>
    <t>Savannah</t>
  </si>
  <si>
    <t>Brunet</t>
  </si>
  <si>
    <t>7th Grade Math Teacher</t>
  </si>
  <si>
    <t>Robin</t>
  </si>
  <si>
    <t>Scholar Supports Teacher ELA</t>
  </si>
  <si>
    <t>Burrows</t>
  </si>
  <si>
    <t>Scholar Supports Coordinator</t>
  </si>
  <si>
    <t>Kate</t>
  </si>
  <si>
    <t>Campbell</t>
  </si>
  <si>
    <t>Trent</t>
  </si>
  <si>
    <t>Carlson</t>
  </si>
  <si>
    <t>7th Grade SS/Sci Teacher</t>
  </si>
  <si>
    <t>Dean of Operations</t>
  </si>
  <si>
    <t>Bobbe</t>
  </si>
  <si>
    <t>Chaffin</t>
  </si>
  <si>
    <t>3rd Grade Teacher</t>
  </si>
  <si>
    <t>Clarence</t>
  </si>
  <si>
    <t>Christian</t>
  </si>
  <si>
    <t>Clayton</t>
  </si>
  <si>
    <t>Hasan</t>
  </si>
  <si>
    <t>6th Grade ELA Teacher</t>
  </si>
  <si>
    <t>Nia</t>
  </si>
  <si>
    <t>Coleman</t>
  </si>
  <si>
    <t>K Teacher</t>
  </si>
  <si>
    <t>Behavior Support Coordinator</t>
  </si>
  <si>
    <t>Erskine</t>
  </si>
  <si>
    <t>Collins</t>
  </si>
  <si>
    <t>Director of Knowledge &amp; Curriculum</t>
  </si>
  <si>
    <t>Colonna</t>
  </si>
  <si>
    <t>Emma</t>
  </si>
  <si>
    <t>Cooper</t>
  </si>
  <si>
    <t>Specials - Foreign Language Teacher</t>
  </si>
  <si>
    <t>Charlotte</t>
  </si>
  <si>
    <t>Covington</t>
  </si>
  <si>
    <t>Lakeia</t>
  </si>
  <si>
    <t>K-2 Resident Teacher</t>
  </si>
  <si>
    <t>Scholar Supports Teacher K-2</t>
  </si>
  <si>
    <t>Ryan</t>
  </si>
  <si>
    <t>Del Casino</t>
  </si>
  <si>
    <t>6th Grade Teacher (Mentor &amp; GLTL)</t>
  </si>
  <si>
    <t>Lucy</t>
  </si>
  <si>
    <t>Devereaux</t>
  </si>
  <si>
    <t>AP of Science, SS, &amp; Writing</t>
  </si>
  <si>
    <t>Eddings</t>
  </si>
  <si>
    <t>Sarah</t>
  </si>
  <si>
    <t>ES Principal</t>
  </si>
  <si>
    <t>Eisen</t>
  </si>
  <si>
    <t>Elizabeth</t>
  </si>
  <si>
    <t>Marisa</t>
  </si>
  <si>
    <t>Dean of Culture &amp; Arts</t>
  </si>
  <si>
    <t>Frank</t>
  </si>
  <si>
    <t>Charlie</t>
  </si>
  <si>
    <t>Friedman</t>
  </si>
  <si>
    <t>Head of School</t>
  </si>
  <si>
    <t>Gant (Parker)</t>
  </si>
  <si>
    <t>Jasmine</t>
  </si>
  <si>
    <t>Kindergarten Teacher</t>
  </si>
  <si>
    <t>Garofolo</t>
  </si>
  <si>
    <t>Gabrielle</t>
  </si>
  <si>
    <t>Assistant Principal of Student Support</t>
  </si>
  <si>
    <t>Meg</t>
  </si>
  <si>
    <t>Garry</t>
  </si>
  <si>
    <t>Director of Data, Finance &amp; Ops</t>
  </si>
  <si>
    <t>Gessouroun</t>
  </si>
  <si>
    <t>Alix</t>
  </si>
  <si>
    <t>Goodwin</t>
  </si>
  <si>
    <t>Awa</t>
  </si>
  <si>
    <t>Assistant Principal of Instruction</t>
  </si>
  <si>
    <t>Graham</t>
  </si>
  <si>
    <t>5th Grade Writing/Sci/SS Teacher</t>
  </si>
  <si>
    <t>Whitney</t>
  </si>
  <si>
    <t>Racquel</t>
  </si>
  <si>
    <t>Office Manager</t>
  </si>
  <si>
    <t>Hambrick</t>
  </si>
  <si>
    <t>Rachel</t>
  </si>
  <si>
    <t>Harley</t>
  </si>
  <si>
    <t>5th Grade ELA Teacher</t>
  </si>
  <si>
    <t>Heflin</t>
  </si>
  <si>
    <t>Francesca</t>
  </si>
  <si>
    <t>Jessie</t>
  </si>
  <si>
    <t>Hinch</t>
  </si>
  <si>
    <t>Haley</t>
  </si>
  <si>
    <t>Operations Coordinator</t>
  </si>
  <si>
    <t>Hodgson</t>
  </si>
  <si>
    <t>Acea</t>
  </si>
  <si>
    <t>Holland</t>
  </si>
  <si>
    <t>Yasmine</t>
  </si>
  <si>
    <t>Johnson</t>
  </si>
  <si>
    <t>6th Grade Writing/Sci/SS Teacher</t>
  </si>
  <si>
    <t>Kiella</t>
  </si>
  <si>
    <t>Junior</t>
  </si>
  <si>
    <t>Kindergarten Teacher (GLTL)</t>
  </si>
  <si>
    <t>King</t>
  </si>
  <si>
    <t>Jessica</t>
  </si>
  <si>
    <t>1st Grade Teacher</t>
  </si>
  <si>
    <t>Lanigan</t>
  </si>
  <si>
    <t>Brigid</t>
  </si>
  <si>
    <t>Ly</t>
  </si>
  <si>
    <t>3rd Grade Writing/Sci/SS Teacher</t>
  </si>
  <si>
    <t>Alissa</t>
  </si>
  <si>
    <t>Scholar Supports Teacher</t>
  </si>
  <si>
    <t>Maphis</t>
  </si>
  <si>
    <t>Marcus</t>
  </si>
  <si>
    <t>McGahan</t>
  </si>
  <si>
    <t>Kathleen</t>
  </si>
  <si>
    <t>Nakia</t>
  </si>
  <si>
    <t>McWhorter</t>
  </si>
  <si>
    <t>Mullen</t>
  </si>
  <si>
    <t>Kaitlin</t>
  </si>
  <si>
    <t>Kayla</t>
  </si>
  <si>
    <t>Nicholson</t>
  </si>
  <si>
    <t>Taylor</t>
  </si>
  <si>
    <t>PE Teacher</t>
  </si>
  <si>
    <t>Norris</t>
  </si>
  <si>
    <t>Notario</t>
  </si>
  <si>
    <t>Ian</t>
  </si>
  <si>
    <t>4th Grade Math Teacher</t>
  </si>
  <si>
    <t>Paquin</t>
  </si>
  <si>
    <t>3rd Grade Teacher (Mentor &amp; GLTL)</t>
  </si>
  <si>
    <t>Jaqueline</t>
  </si>
  <si>
    <t>4th Grade Writing/Sci/SS Teacher</t>
  </si>
  <si>
    <t>Putnam</t>
  </si>
  <si>
    <t>Teacher</t>
  </si>
  <si>
    <t>Robinson</t>
  </si>
  <si>
    <t>Keayana</t>
  </si>
  <si>
    <t>Denedy</t>
  </si>
  <si>
    <t>Romero Hernandez</t>
  </si>
  <si>
    <t>Roser</t>
  </si>
  <si>
    <t>Specials - Music Teacher</t>
  </si>
  <si>
    <t>Jazz</t>
  </si>
  <si>
    <t>Ruscoe</t>
  </si>
  <si>
    <t>1st Grade LL &amp; Writing Teacher</t>
  </si>
  <si>
    <t>Madeline</t>
  </si>
  <si>
    <t>Arshia</t>
  </si>
  <si>
    <t>Saiyed</t>
  </si>
  <si>
    <t>Director of Talent &amp; Development</t>
  </si>
  <si>
    <t>Kristen</t>
  </si>
  <si>
    <t>Scholar Supports Teacher - Math</t>
  </si>
  <si>
    <t>Sargent</t>
  </si>
  <si>
    <t>Schwartz</t>
  </si>
  <si>
    <t>Catherine</t>
  </si>
  <si>
    <t>Sessoms</t>
  </si>
  <si>
    <t>Natalie</t>
  </si>
  <si>
    <t>Smith</t>
  </si>
  <si>
    <t>Riana</t>
  </si>
  <si>
    <t>Operations Fellow</t>
  </si>
  <si>
    <t>Sullivan</t>
  </si>
  <si>
    <t>5th Grade Math Teacher</t>
  </si>
  <si>
    <t>Caitlin</t>
  </si>
  <si>
    <t>Dean of Kindergarten</t>
  </si>
  <si>
    <t>Talley</t>
  </si>
  <si>
    <t>AP K-2 Grade</t>
  </si>
  <si>
    <t>Lauren</t>
  </si>
  <si>
    <t>7th Grade ELA Teacher</t>
  </si>
  <si>
    <t>Tanner</t>
  </si>
  <si>
    <t>Heidi</t>
  </si>
  <si>
    <t>Vestal</t>
  </si>
  <si>
    <t>6th Grade Teacher</t>
  </si>
  <si>
    <t>Specials Teacher - Art</t>
  </si>
  <si>
    <t>Watson</t>
  </si>
  <si>
    <t>Kelly</t>
  </si>
  <si>
    <t>4th Grade ELA Teacher</t>
  </si>
  <si>
    <t>Whitcomb</t>
  </si>
  <si>
    <t>Claire</t>
  </si>
  <si>
    <t>Renata</t>
  </si>
  <si>
    <t>Wilson</t>
  </si>
  <si>
    <t>Scholar Supports Teacher - ELA</t>
  </si>
  <si>
    <t>Wong</t>
  </si>
  <si>
    <t>Jacqueline</t>
  </si>
  <si>
    <t>3rd Grade Teacher (Mentor)</t>
  </si>
  <si>
    <t>AP Math</t>
  </si>
  <si>
    <t>Woodward</t>
  </si>
  <si>
    <t>Diana</t>
  </si>
  <si>
    <t>Scholar Supports Intervention</t>
  </si>
  <si>
    <t>Guest Teachers</t>
  </si>
  <si>
    <t>TBD</t>
  </si>
  <si>
    <t>zzGuest Teacher Payments</t>
  </si>
  <si>
    <t>zzTBD</t>
  </si>
  <si>
    <t>HS Placement Coordinator</t>
  </si>
  <si>
    <t>1st Grade Co-Teacher</t>
  </si>
  <si>
    <t>Margaret</t>
  </si>
  <si>
    <t>Sharbel</t>
  </si>
  <si>
    <t>Davis</t>
  </si>
  <si>
    <t>Latisha</t>
  </si>
  <si>
    <t>Marsha</t>
  </si>
  <si>
    <t>Hawes</t>
  </si>
  <si>
    <t>Courtney</t>
  </si>
  <si>
    <t>Hiltunen</t>
  </si>
  <si>
    <t>8th Grade Teacher</t>
  </si>
  <si>
    <t>Resident</t>
  </si>
  <si>
    <t>Nashville Classical Charter School</t>
  </si>
  <si>
    <t>As of Jun FY2020</t>
  </si>
  <si>
    <t xml:space="preserve">SUBTOTAL - Charges for Current Services </t>
  </si>
  <si>
    <t>SUBTOTAL - Other Local Revenues</t>
  </si>
  <si>
    <t>SUBTOTAL - State of Tennessee</t>
  </si>
  <si>
    <t xml:space="preserve">SUBTOTAL - Federal Government </t>
  </si>
  <si>
    <t>SUBTOTAL - Other Sources - Non Revenue</t>
  </si>
  <si>
    <t xml:space="preserve">SUBTOTAL - Personnel </t>
  </si>
  <si>
    <t>SUBTOTAL - Employer Taxes &amp; Employee Benefits</t>
  </si>
  <si>
    <t>SUBTOTAL - Contracted Services</t>
  </si>
  <si>
    <t>SUBTOTAL - Supplies &amp; Materials</t>
  </si>
  <si>
    <t>SUBTOTAL - Other Charges</t>
  </si>
  <si>
    <t>SUBTOTAL - Debt Service</t>
  </si>
  <si>
    <t>SUBTOTAL - Capital Expenses</t>
  </si>
  <si>
    <t>SUBTOTAL - Group 8</t>
  </si>
  <si>
    <t>Year 1</t>
  </si>
  <si>
    <t>2019-20</t>
  </si>
  <si>
    <t>H&amp;W Annual Cost Per Person</t>
  </si>
  <si>
    <t>Year 5</t>
  </si>
  <si>
    <t>2023-24</t>
  </si>
  <si>
    <t>Year 6</t>
  </si>
  <si>
    <t>2024-25</t>
  </si>
  <si>
    <t>Year 2</t>
  </si>
  <si>
    <t>Year 3</t>
  </si>
  <si>
    <t>Year 4</t>
  </si>
  <si>
    <t>2020-21</t>
  </si>
  <si>
    <t>2021-22</t>
  </si>
  <si>
    <t>2022-23</t>
  </si>
  <si>
    <t xml:space="preserve">May Forecast </t>
  </si>
  <si>
    <t xml:space="preserve">Jun Forecast </t>
  </si>
  <si>
    <t xml:space="preserve">Variance: Jun Forecast  vs May Forecast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</si>
</sst>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_(* #,##0.00_);_(* \(#,##0.00\);_(* \-??_);_(@_)"/>
    <numFmt numFmtId="168" formatCode="&quot;$&quot;#,##0"/>
    <numFmt numFmtId="169" formatCode="[&gt;=0.5]_(* #,##0_);[&lt;=-0.5]_(* \(#,##0\);_(* &quot;-&quot;??_);_(@_)"/>
  </numFmts>
  <fonts count="74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FF000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11"/>
      <name val="Times New Roman"/>
      <family val="1"/>
    </font>
    <font>
      <sz val="10"/>
      <name val="MS Sans Serif"/>
      <family val="2"/>
    </font>
    <font>
      <sz val="9"/>
      <name val="Geneva"/>
    </font>
    <font>
      <sz val="11"/>
      <color indexed="8"/>
      <name val="Calibri"/>
      <family val="2"/>
    </font>
    <font>
      <sz val="10"/>
      <name val="Courier"/>
      <family val="3"/>
    </font>
    <font>
      <sz val="12"/>
      <name val="Comic Sans MS"/>
      <family val="4"/>
    </font>
    <font>
      <sz val="11"/>
      <color rgb="FF9C6500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rgb="FF9C5700"/>
      <name val="Calibri"/>
      <family val="2"/>
      <scheme val="minor"/>
    </font>
    <font>
      <sz val="11"/>
      <color theme="1"/>
      <name val="Calibri"/>
      <family val="2"/>
    </font>
    <font>
      <b/>
      <sz val="18"/>
      <color theme="3"/>
      <name val="Calibri Light"/>
      <family val="2"/>
      <scheme val="major"/>
    </font>
    <font>
      <sz val="10"/>
      <name val="DUTCH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9"/>
      <color theme="0" tint="-4.9989318521683403E-2"/>
      <name val="Arial"/>
      <family val="2"/>
    </font>
    <font>
      <sz val="9"/>
      <color theme="0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Franklin Gothic Book"/>
      <family val="2"/>
    </font>
    <font>
      <sz val="11"/>
      <color rgb="FF000000"/>
      <name val="Franklin Gothic Book"/>
      <family val="2"/>
    </font>
    <font>
      <sz val="18"/>
      <name val="Franklin Gothic Book"/>
      <family val="2"/>
    </font>
    <font>
      <b/>
      <sz val="10.5"/>
      <color rgb="FF000000"/>
      <name val="Franklin Gothic Book"/>
      <family val="2"/>
    </font>
    <font>
      <sz val="12"/>
      <color rgb="FF000000"/>
      <name val="Franklin Gothic Book"/>
      <family val="2"/>
    </font>
    <font>
      <b/>
      <sz val="12"/>
      <color rgb="FF000000"/>
      <name val="Franklin Gothic Book"/>
      <family val="2"/>
    </font>
    <font>
      <b/>
      <sz val="16"/>
      <color rgb="FF000000"/>
      <name val="Franklin Gothic Book"/>
      <family val="2"/>
    </font>
    <font>
      <b/>
      <sz val="16"/>
      <name val="Franklin Gothic Book"/>
      <family val="2"/>
    </font>
    <font>
      <b/>
      <sz val="16"/>
      <color theme="0"/>
      <name val="Franklin Gothic Book"/>
      <family val="2"/>
    </font>
    <font>
      <sz val="9"/>
      <color indexed="81"/>
      <name val="Tahoma"/>
      <family val="2"/>
    </font>
  </fonts>
  <fills count="4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EA25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5C9A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</fills>
  <borders count="13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theme="2" tint="-0.499984740745262"/>
      </right>
      <top/>
      <bottom style="medium">
        <color theme="2" tint="-0.499984740745262"/>
      </bottom>
      <diagonal/>
    </border>
    <border>
      <left/>
      <right/>
      <top/>
      <bottom style="medium">
        <color theme="2" tint="-0.499984740745262"/>
      </bottom>
      <diagonal/>
    </border>
    <border>
      <left style="medium">
        <color theme="2" tint="-0.499984740745262"/>
      </left>
      <right/>
      <top/>
      <bottom style="medium">
        <color theme="2" tint="-0.499984740745262"/>
      </bottom>
      <diagonal/>
    </border>
    <border>
      <left/>
      <right style="medium">
        <color theme="2" tint="-0.499984740745262"/>
      </right>
      <top/>
      <bottom/>
      <diagonal/>
    </border>
    <border>
      <left style="medium">
        <color theme="2" tint="-0.499984740745262"/>
      </left>
      <right/>
      <top/>
      <bottom/>
      <diagonal/>
    </border>
    <border>
      <left/>
      <right style="thin">
        <color theme="2" tint="-9.9978637043366805E-2"/>
      </right>
      <top/>
      <bottom style="thin">
        <color theme="2" tint="-9.9978637043366805E-2"/>
      </bottom>
      <diagonal/>
    </border>
    <border>
      <left style="medium">
        <color theme="2" tint="-0.499984740745262"/>
      </left>
      <right/>
      <top/>
      <bottom style="thin">
        <color theme="2" tint="-9.9978637043366805E-2"/>
      </bottom>
      <diagonal/>
    </border>
    <border>
      <left/>
      <right style="thin">
        <color theme="2" tint="-9.9978637043366805E-2"/>
      </right>
      <top/>
      <bottom/>
      <diagonal/>
    </border>
    <border>
      <left style="medium">
        <color theme="2" tint="-0.49998474074526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 style="medium">
        <color theme="2" tint="-0.499984740745262"/>
      </left>
      <right style="thin">
        <color theme="2" tint="-9.9978637043366805E-2"/>
      </right>
      <top/>
      <bottom/>
      <diagonal/>
    </border>
    <border>
      <left style="medium">
        <color theme="2" tint="-0.499984740745262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medium">
        <color theme="2" tint="-0.49998474074526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 style="medium">
        <color theme="2" tint="-0.499984740745262"/>
      </right>
      <top style="medium">
        <color theme="2" tint="-0.499984740745262"/>
      </top>
      <bottom/>
      <diagonal/>
    </border>
    <border>
      <left/>
      <right/>
      <top style="medium">
        <color theme="2" tint="-0.499984740745262"/>
      </top>
      <bottom/>
      <diagonal/>
    </border>
    <border>
      <left style="medium">
        <color theme="2" tint="-0.499984740745262"/>
      </left>
      <right/>
      <top style="medium">
        <color theme="2" tint="-0.499984740745262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medium">
        <color rgb="FFFFFFFF"/>
      </top>
      <bottom style="thin">
        <color rgb="FFBFBFBF"/>
      </bottom>
      <diagonal/>
    </border>
    <border>
      <left/>
      <right style="thin">
        <color rgb="FFBFBFBF"/>
      </right>
      <top style="medium">
        <color rgb="FFFFFFFF"/>
      </top>
      <bottom style="thin">
        <color rgb="FFBFBFBF"/>
      </bottom>
      <diagonal/>
    </border>
    <border>
      <left/>
      <right style="thin">
        <color theme="0" tint="-0.249977111117893"/>
      </right>
      <top style="medium">
        <color rgb="FFFFFFFF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medium">
        <color rgb="FFFFFFFF"/>
      </top>
      <bottom style="thin">
        <color theme="0" tint="-0.249977111117893"/>
      </bottom>
      <diagonal/>
    </border>
    <border>
      <left style="thin">
        <color rgb="FFBFBFBF"/>
      </left>
      <right style="thin">
        <color rgb="FFBFBFBF"/>
      </right>
      <top style="thin">
        <color rgb="FFD9D9D9"/>
      </top>
      <bottom style="medium">
        <color rgb="FFFFFFFF"/>
      </bottom>
      <diagonal/>
    </border>
    <border>
      <left/>
      <right style="thin">
        <color rgb="FFBFBFBF"/>
      </right>
      <top style="thin">
        <color rgb="FFD9D9D9"/>
      </top>
      <bottom style="medium">
        <color rgb="FFFFFFFF"/>
      </bottom>
      <diagonal/>
    </border>
    <border>
      <left/>
      <right style="thin">
        <color theme="0" tint="-0.249977111117893"/>
      </right>
      <top style="thin">
        <color rgb="FFD9D9D9"/>
      </top>
      <bottom style="medium">
        <color rgb="FFFFFFFF"/>
      </bottom>
      <diagonal/>
    </border>
    <border>
      <left style="thin">
        <color theme="0" tint="-0.249977111117893"/>
      </left>
      <right/>
      <top style="thin">
        <color rgb="FFD9D9D9"/>
      </top>
      <bottom style="medium">
        <color rgb="FFFFFFFF"/>
      </bottom>
      <diagonal/>
    </border>
    <border>
      <left style="thin">
        <color rgb="FFBFBFBF"/>
      </left>
      <right/>
      <top/>
      <bottom/>
      <diagonal/>
    </border>
    <border>
      <left style="thin">
        <color rgb="FFBFBFBF"/>
      </left>
      <right style="thin">
        <color rgb="FFBFBFBF"/>
      </right>
      <top style="medium">
        <color rgb="FFFFFFFF"/>
      </top>
      <bottom style="thin">
        <color rgb="FFD9D9D9"/>
      </bottom>
      <diagonal/>
    </border>
    <border>
      <left/>
      <right style="thin">
        <color rgb="FFBFBFBF"/>
      </right>
      <top style="medium">
        <color rgb="FFFFFFFF"/>
      </top>
      <bottom style="thin">
        <color rgb="FFD9D9D9"/>
      </bottom>
      <diagonal/>
    </border>
    <border>
      <left/>
      <right style="thin">
        <color theme="0" tint="-0.249977111117893"/>
      </right>
      <top style="medium">
        <color rgb="FFFFFFFF"/>
      </top>
      <bottom style="thin">
        <color rgb="FFD9D9D9"/>
      </bottom>
      <diagonal/>
    </border>
    <border>
      <left style="thin">
        <color theme="0" tint="-0.249977111117893"/>
      </left>
      <right/>
      <top style="medium">
        <color rgb="FFFFFFFF"/>
      </top>
      <bottom style="thin">
        <color rgb="FFD9D9D9"/>
      </bottom>
      <diagonal/>
    </border>
    <border>
      <left style="thin">
        <color rgb="FFBFBFBF"/>
      </left>
      <right style="thin">
        <color rgb="FFBFBFBF"/>
      </right>
      <top/>
      <bottom/>
      <diagonal/>
    </border>
    <border>
      <left/>
      <right style="thin">
        <color rgb="FFBFBFBF"/>
      </right>
      <top/>
      <bottom/>
      <diagonal/>
    </border>
    <border>
      <left/>
      <right style="thin">
        <color theme="0" tint="-0.249977111117893"/>
      </right>
      <top style="thin">
        <color rgb="FFBFBFBF"/>
      </top>
      <bottom style="medium">
        <color rgb="FFFFFFFF"/>
      </bottom>
      <diagonal/>
    </border>
    <border>
      <left style="thin">
        <color theme="0" tint="-0.249977111117893"/>
      </left>
      <right/>
      <top style="thin">
        <color rgb="FFBFBFBF"/>
      </top>
      <bottom style="medium">
        <color rgb="FFFFFFFF"/>
      </bottom>
      <diagonal/>
    </border>
    <border>
      <left style="thin">
        <color rgb="FFBFBFBF"/>
      </left>
      <right style="thin">
        <color rgb="FFBFBFBF"/>
      </right>
      <top style="thick">
        <color rgb="FF000000"/>
      </top>
      <bottom style="thin">
        <color rgb="FFBFBFBF"/>
      </bottom>
      <diagonal/>
    </border>
    <border>
      <left/>
      <right style="thin">
        <color rgb="FFBFBFBF"/>
      </right>
      <top style="thick">
        <color rgb="FF000000"/>
      </top>
      <bottom style="thin">
        <color rgb="FFBFBFBF"/>
      </bottom>
      <diagonal/>
    </border>
    <border>
      <left/>
      <right style="thin">
        <color theme="0" tint="-0.249977111117893"/>
      </right>
      <top style="thick">
        <color rgb="FF000000"/>
      </top>
      <bottom style="thin">
        <color rgb="FFBFBFBF"/>
      </bottom>
      <diagonal/>
    </border>
    <border>
      <left style="thin">
        <color theme="0" tint="-0.249977111117893"/>
      </left>
      <right/>
      <top style="thick">
        <color rgb="FF000000"/>
      </top>
      <bottom style="thin">
        <color rgb="FFBFBFBF"/>
      </bottom>
      <diagonal/>
    </border>
    <border>
      <left style="thin">
        <color rgb="FFBFBFBF"/>
      </left>
      <right/>
      <top style="medium">
        <color rgb="FFFFFFFF"/>
      </top>
      <bottom style="thin">
        <color rgb="FFBFBFBF"/>
      </bottom>
      <diagonal/>
    </border>
    <border>
      <left/>
      <right style="thin">
        <color theme="0" tint="-0.249977111117893"/>
      </right>
      <top/>
      <bottom style="thick">
        <color rgb="FF000000"/>
      </bottom>
      <diagonal/>
    </border>
    <border>
      <left style="thin">
        <color theme="0" tint="-0.249977111117893"/>
      </left>
      <right/>
      <top/>
      <bottom style="thick">
        <color rgb="FF000000"/>
      </bottom>
      <diagonal/>
    </border>
    <border>
      <left style="thin">
        <color rgb="FFBFBFBF"/>
      </left>
      <right/>
      <top/>
      <bottom style="medium">
        <color rgb="FFFFFFFF"/>
      </bottom>
      <diagonal/>
    </border>
    <border>
      <left style="thin">
        <color rgb="FFBFBFBF"/>
      </left>
      <right style="thin">
        <color rgb="FFBFBFBF"/>
      </right>
      <top style="thin">
        <color rgb="FF000000"/>
      </top>
      <bottom/>
      <diagonal/>
    </border>
    <border>
      <left/>
      <right style="thin">
        <color rgb="FFBFBFBF"/>
      </right>
      <top style="thin">
        <color rgb="FF000000"/>
      </top>
      <bottom/>
      <diagonal/>
    </border>
    <border>
      <left/>
      <right style="thin">
        <color theme="0" tint="-0.249977111117893"/>
      </right>
      <top style="thin">
        <color rgb="FF000000"/>
      </top>
      <bottom/>
      <diagonal/>
    </border>
    <border>
      <left style="thin">
        <color theme="0" tint="-0.249977111117893"/>
      </left>
      <right/>
      <top style="thin">
        <color rgb="FF000000"/>
      </top>
      <bottom/>
      <diagonal/>
    </border>
    <border>
      <left style="thin">
        <color rgb="FFBFBFBF"/>
      </left>
      <right style="thin">
        <color theme="0" tint="-0.249977111117893"/>
      </right>
      <top/>
      <bottom/>
      <diagonal/>
    </border>
    <border>
      <left style="thin">
        <color rgb="FFBFBFBF"/>
      </left>
      <right style="thin">
        <color rgb="FFBFBFBF"/>
      </right>
      <top/>
      <bottom style="thin">
        <color rgb="FF000000"/>
      </bottom>
      <diagonal/>
    </border>
    <border>
      <left/>
      <right style="thin">
        <color rgb="FFBFBFBF"/>
      </right>
      <top/>
      <bottom style="thin">
        <color rgb="FF000000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rgb="FF000000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rgb="FF000000"/>
      </bottom>
      <diagonal/>
    </border>
    <border>
      <left/>
      <right style="thin">
        <color theme="0" tint="-0.249977111117893"/>
      </right>
      <top style="thin">
        <color rgb="FFBFBFBF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rgb="FFBFBFBF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rgb="FFBFBFBF"/>
      </top>
      <bottom style="thin">
        <color rgb="FFBFBFBF"/>
      </bottom>
      <diagonal/>
    </border>
    <border>
      <left style="thin">
        <color theme="0" tint="-0.249977111117893"/>
      </left>
      <right/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theme="0" tint="-0.249977111117893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 style="medium">
        <color rgb="FFFFFFFF"/>
      </top>
      <bottom/>
      <diagonal/>
    </border>
    <border>
      <left/>
      <right style="thin">
        <color rgb="FFBFBFBF"/>
      </right>
      <top style="medium">
        <color rgb="FFFFFFFF"/>
      </top>
      <bottom/>
      <diagonal/>
    </border>
    <border>
      <left/>
      <right style="thin">
        <color theme="0" tint="-0.249977111117893"/>
      </right>
      <top style="medium">
        <color rgb="FFFFFFFF"/>
      </top>
      <bottom style="thin">
        <color rgb="FFBFBFBF"/>
      </bottom>
      <diagonal/>
    </border>
    <border>
      <left style="thin">
        <color theme="0" tint="-0.249977111117893"/>
      </left>
      <right/>
      <top style="medium">
        <color rgb="FFFFFFFF"/>
      </top>
      <bottom style="thin">
        <color rgb="FFBFBFBF"/>
      </bottom>
      <diagonal/>
    </border>
    <border>
      <left style="thin">
        <color rgb="FFBFBFBF"/>
      </left>
      <right/>
      <top style="medium">
        <color rgb="FFFFFFFF"/>
      </top>
      <bottom/>
      <diagonal/>
    </border>
    <border>
      <left style="thin">
        <color rgb="FFBFBFBF"/>
      </left>
      <right style="thin">
        <color rgb="FFBFBFBF"/>
      </right>
      <top style="thin">
        <color rgb="FF000000"/>
      </top>
      <bottom style="medium">
        <color rgb="FFFFFFFF"/>
      </bottom>
      <diagonal/>
    </border>
    <border>
      <left/>
      <right style="thin">
        <color rgb="FFBFBFBF"/>
      </right>
      <top style="thin">
        <color rgb="FF000000"/>
      </top>
      <bottom style="medium">
        <color rgb="FFFFFFFF"/>
      </bottom>
      <diagonal/>
    </border>
    <border>
      <left/>
      <right style="thin">
        <color theme="0" tint="-0.249977111117893"/>
      </right>
      <top style="thin">
        <color rgb="FF000000"/>
      </top>
      <bottom style="medium">
        <color rgb="FFFFFFFF"/>
      </bottom>
      <diagonal/>
    </border>
    <border>
      <left style="thin">
        <color theme="0" tint="-0.249977111117893"/>
      </left>
      <right/>
      <top style="thin">
        <color rgb="FF000000"/>
      </top>
      <bottom style="medium">
        <color rgb="FFFFFFFF"/>
      </bottom>
      <diagonal/>
    </border>
    <border>
      <left style="thin">
        <color rgb="FFBFBFBF"/>
      </left>
      <right style="thin">
        <color theme="0" tint="-0.249977111117893"/>
      </right>
      <top/>
      <bottom style="medium">
        <color rgb="FFFFFFF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000000"/>
      </bottom>
      <diagonal/>
    </border>
    <border>
      <left/>
      <right style="thin">
        <color rgb="FFBFBFBF"/>
      </right>
      <top style="thin">
        <color rgb="FFBFBFBF"/>
      </top>
      <bottom style="thin">
        <color rgb="FF000000"/>
      </bottom>
      <diagonal/>
    </border>
    <border>
      <left/>
      <right style="thin">
        <color theme="0" tint="-0.249977111117893"/>
      </right>
      <top style="thin">
        <color rgb="FFBFBFBF"/>
      </top>
      <bottom style="thin">
        <color rgb="FF000000"/>
      </bottom>
      <diagonal/>
    </border>
    <border>
      <left style="thin">
        <color theme="0" tint="-0.249977111117893"/>
      </left>
      <right/>
      <top style="thin">
        <color rgb="FFBFBFBF"/>
      </top>
      <bottom style="thin">
        <color rgb="FF000000"/>
      </bottom>
      <diagonal/>
    </border>
    <border>
      <left/>
      <right style="medium">
        <color theme="2" tint="-0.499984740745262"/>
      </right>
      <top/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  <border>
      <left style="thin">
        <color theme="2" tint="-9.9978637043366805E-2"/>
      </left>
      <right/>
      <top/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/>
      <diagonal/>
    </border>
    <border>
      <left/>
      <right/>
      <top style="thin">
        <color theme="2" tint="-9.9978637043366805E-2"/>
      </top>
      <bottom/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/>
      <right style="thin">
        <color theme="0" tint="-0.249977111117893"/>
      </right>
      <top style="thin">
        <color theme="2" tint="-9.9978637043366805E-2"/>
      </top>
      <bottom style="thin">
        <color rgb="FFBFBFBF"/>
      </bottom>
      <diagonal/>
    </border>
    <border>
      <left style="thin">
        <color theme="0" tint="-0.249977111117893"/>
      </left>
      <right/>
      <top style="thin">
        <color theme="2" tint="-9.9978637043366805E-2"/>
      </top>
      <bottom style="thin">
        <color rgb="FFBFBFBF"/>
      </bottom>
      <diagonal/>
    </border>
    <border>
      <left/>
      <right style="medium">
        <color theme="2" tint="-0.499984740745262"/>
      </right>
      <top style="medium">
        <color theme="2" tint="-0.499984740745262"/>
      </top>
      <bottom style="thin">
        <color theme="2" tint="-9.9978637043366805E-2"/>
      </bottom>
      <diagonal/>
    </border>
    <border>
      <left/>
      <right/>
      <top style="medium">
        <color theme="2" tint="-0.499984740745262"/>
      </top>
      <bottom style="thin">
        <color theme="2" tint="-9.9978637043366805E-2"/>
      </bottom>
      <diagonal/>
    </border>
    <border>
      <left style="medium">
        <color theme="2" tint="-0.499984740745262"/>
      </left>
      <right/>
      <top style="medium">
        <color theme="2" tint="-0.499984740745262"/>
      </top>
      <bottom style="thin">
        <color theme="2" tint="-9.9978637043366805E-2"/>
      </bottom>
      <diagonal/>
    </border>
    <border>
      <left style="thin">
        <color rgb="FFBFBFBF"/>
      </left>
      <right style="thin">
        <color rgb="FFBFBFBF"/>
      </right>
      <top/>
      <bottom style="thin">
        <color theme="2" tint="-9.9978637043366805E-2"/>
      </bottom>
      <diagonal/>
    </border>
    <border>
      <left/>
      <right style="thin">
        <color rgb="FFBFBFBF"/>
      </right>
      <top/>
      <bottom style="thin">
        <color theme="2" tint="-9.9978637043366805E-2"/>
      </bottom>
      <diagonal/>
    </border>
    <border>
      <left/>
      <right style="thin">
        <color theme="0" tint="-0.249977111117893"/>
      </right>
      <top/>
      <bottom style="thin">
        <color theme="2" tint="-9.9978637043366805E-2"/>
      </bottom>
      <diagonal/>
    </border>
    <border>
      <left style="thin">
        <color theme="0" tint="-0.249977111117893"/>
      </left>
      <right/>
      <top/>
      <bottom style="thin">
        <color theme="2" tint="-9.9978637043366805E-2"/>
      </bottom>
      <diagonal/>
    </border>
    <border>
      <left/>
      <right/>
      <top style="medium">
        <color theme="2" tint="-0.499984740745262"/>
      </top>
      <bottom style="medium">
        <color theme="2" tint="-0.499984740745262"/>
      </bottom>
      <diagonal/>
    </border>
    <border>
      <left style="thin">
        <color theme="2" tint="-9.9978637043366805E-2"/>
      </left>
      <right style="thin">
        <color rgb="FFBFBFBF"/>
      </right>
      <top/>
      <bottom/>
      <diagonal/>
    </border>
    <border>
      <left/>
      <right style="thin">
        <color theme="2" tint="-9.9978637043366805E-2"/>
      </right>
      <top style="medium">
        <color theme="0"/>
      </top>
      <bottom/>
      <diagonal/>
    </border>
    <border>
      <left style="thin">
        <color theme="2" tint="-9.9978637043366805E-2"/>
      </left>
      <right/>
      <top style="medium">
        <color theme="0"/>
      </top>
      <bottom/>
      <diagonal/>
    </border>
    <border>
      <left style="thin">
        <color rgb="FFBFBFBF"/>
      </left>
      <right/>
      <top style="thick">
        <color rgb="FFFFFFFF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thin">
        <color rgb="FFBFBFBF"/>
      </left>
      <right/>
      <top style="thin">
        <color rgb="FFBFBFBF"/>
      </top>
      <bottom style="thick">
        <color rgb="FFFFFFFF"/>
      </bottom>
      <diagonal/>
    </border>
    <border>
      <left style="medium">
        <color theme="2" tint="-0.499984740745262"/>
      </left>
      <right style="thin">
        <color theme="2"/>
      </right>
      <top/>
      <bottom style="thin">
        <color theme="2"/>
      </bottom>
      <diagonal/>
    </border>
    <border>
      <left style="medium">
        <color theme="2" tint="-0.499984740745262"/>
      </left>
      <right style="thin">
        <color theme="2"/>
      </right>
      <top style="thin">
        <color theme="2"/>
      </top>
      <bottom/>
      <diagonal/>
    </border>
    <border>
      <left style="thin">
        <color rgb="FFBFBFBF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rgb="FFBFBFBF"/>
      </left>
      <right/>
      <top/>
      <bottom style="thin">
        <color theme="2" tint="-9.9978637043366805E-2"/>
      </bottom>
      <diagonal/>
    </border>
    <border>
      <left/>
      <right style="medium">
        <color theme="2" tint="-0.499984740745262"/>
      </right>
      <top style="thin">
        <color theme="2" tint="-9.9978637043366805E-2"/>
      </top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</borders>
  <cellStyleXfs count="1120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9" fontId="8" fillId="0" borderId="3" applyFont="0" applyFill="0" applyBorder="0" applyAlignment="0" applyProtection="0">
      <alignment horizontal="right"/>
    </xf>
    <xf numFmtId="0" fontId="9" fillId="0" borderId="0"/>
    <xf numFmtId="0" fontId="11" fillId="0" borderId="0"/>
    <xf numFmtId="0" fontId="8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9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7" borderId="17" applyNumberFormat="0" applyAlignment="0" applyProtection="0"/>
    <xf numFmtId="0" fontId="23" fillId="8" borderId="18" applyNumberFormat="0" applyAlignment="0" applyProtection="0"/>
    <xf numFmtId="0" fontId="24" fillId="8" borderId="17" applyNumberFormat="0" applyAlignment="0" applyProtection="0"/>
    <xf numFmtId="0" fontId="25" fillId="0" borderId="19" applyNumberFormat="0" applyFill="0" applyAlignment="0" applyProtection="0"/>
    <xf numFmtId="0" fontId="26" fillId="9" borderId="20" applyNumberFormat="0" applyAlignment="0" applyProtection="0"/>
    <xf numFmtId="0" fontId="1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22" applyNumberFormat="0" applyFill="0" applyAlignment="0" applyProtection="0"/>
    <xf numFmtId="0" fontId="2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2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28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28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28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" fillId="0" borderId="0"/>
    <xf numFmtId="0" fontId="8" fillId="35" borderId="2">
      <alignment horizontal="left"/>
    </xf>
    <xf numFmtId="0" fontId="8" fillId="35" borderId="7">
      <alignment horizontal="left"/>
    </xf>
    <xf numFmtId="0" fontId="8" fillId="35" borderId="10">
      <alignment horizontal="left"/>
    </xf>
    <xf numFmtId="44" fontId="8" fillId="0" borderId="0" applyFont="0" applyFill="0" applyBorder="0" applyAlignment="0" applyProtection="0"/>
    <xf numFmtId="14" fontId="8" fillId="0" borderId="0" applyFont="0" applyFill="0" applyBorder="0" applyProtection="0">
      <alignment horizontal="left"/>
    </xf>
    <xf numFmtId="0" fontId="30" fillId="0" borderId="2">
      <alignment horizontal="left"/>
    </xf>
    <xf numFmtId="2" fontId="8" fillId="0" borderId="0" applyFill="0" applyProtection="0"/>
    <xf numFmtId="0" fontId="30" fillId="35" borderId="13">
      <alignment horizontal="left"/>
    </xf>
    <xf numFmtId="0" fontId="30" fillId="35" borderId="4">
      <alignment horizontal="left"/>
    </xf>
    <xf numFmtId="49" fontId="8" fillId="0" borderId="3" applyFont="0" applyFill="0" applyBorder="0" applyAlignment="0" applyProtection="0">
      <alignment horizontal="right"/>
    </xf>
    <xf numFmtId="0" fontId="8" fillId="0" borderId="0">
      <alignment horizontal="left"/>
    </xf>
    <xf numFmtId="0" fontId="30" fillId="35" borderId="11">
      <alignment horizontal="left"/>
    </xf>
    <xf numFmtId="0" fontId="8" fillId="0" borderId="2">
      <alignment horizontal="left"/>
    </xf>
    <xf numFmtId="0" fontId="30" fillId="35" borderId="5">
      <alignment horizontal="left"/>
    </xf>
    <xf numFmtId="0" fontId="30" fillId="35" borderId="8">
      <alignment horizontal="left"/>
    </xf>
    <xf numFmtId="0" fontId="30" fillId="35" borderId="26">
      <alignment horizontal="left"/>
    </xf>
    <xf numFmtId="0" fontId="8" fillId="0" borderId="3">
      <alignment horizontal="right"/>
    </xf>
    <xf numFmtId="0" fontId="9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0" borderId="0"/>
    <xf numFmtId="0" fontId="9" fillId="0" borderId="0"/>
    <xf numFmtId="0" fontId="9" fillId="12" borderId="0" applyNumberFormat="0" applyBorder="0" applyAlignment="0" applyProtection="0"/>
    <xf numFmtId="0" fontId="28" fillId="11" borderId="0" applyNumberFormat="0" applyBorder="0" applyAlignment="0" applyProtection="0"/>
    <xf numFmtId="0" fontId="8" fillId="35" borderId="2">
      <alignment horizontal="left"/>
    </xf>
    <xf numFmtId="44" fontId="8" fillId="0" borderId="0" applyFont="0" applyFill="0" applyBorder="0" applyAlignment="0" applyProtection="0"/>
    <xf numFmtId="2" fontId="8" fillId="0" borderId="0" applyFill="0" applyProtection="0"/>
    <xf numFmtId="2" fontId="8" fillId="0" borderId="0" applyFill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2">
      <alignment horizontal="left"/>
    </xf>
    <xf numFmtId="0" fontId="8" fillId="0" borderId="2">
      <alignment horizontal="left"/>
    </xf>
    <xf numFmtId="0" fontId="30" fillId="35" borderId="5">
      <alignment horizontal="left"/>
    </xf>
    <xf numFmtId="0" fontId="8" fillId="0" borderId="3">
      <alignment horizontal="right"/>
    </xf>
    <xf numFmtId="0" fontId="8" fillId="0" borderId="3">
      <alignment horizontal="right"/>
    </xf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3" fillId="0" borderId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19" fillId="0" borderId="16" applyNumberFormat="0" applyFill="0" applyAlignment="0" applyProtection="0"/>
    <xf numFmtId="0" fontId="8" fillId="0" borderId="0"/>
    <xf numFmtId="0" fontId="9" fillId="0" borderId="0"/>
    <xf numFmtId="0" fontId="32" fillId="0" borderId="0"/>
    <xf numFmtId="0" fontId="34" fillId="0" borderId="0"/>
    <xf numFmtId="0" fontId="4" fillId="0" borderId="0"/>
    <xf numFmtId="0" fontId="35" fillId="0" borderId="0"/>
    <xf numFmtId="0" fontId="31" fillId="0" borderId="0"/>
    <xf numFmtId="0" fontId="33" fillId="0" borderId="0"/>
    <xf numFmtId="0" fontId="4" fillId="0" borderId="0"/>
    <xf numFmtId="0" fontId="4" fillId="0" borderId="0"/>
    <xf numFmtId="0" fontId="36" fillId="0" borderId="0"/>
    <xf numFmtId="0" fontId="4" fillId="0" borderId="0"/>
    <xf numFmtId="0" fontId="4" fillId="0" borderId="0"/>
    <xf numFmtId="0" fontId="4" fillId="0" borderId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ill="0" applyBorder="0" applyAlignment="0" applyProtection="0"/>
    <xf numFmtId="9" fontId="31" fillId="0" borderId="0" applyFont="0" applyFill="0" applyBorder="0" applyAlignment="0" applyProtection="0"/>
    <xf numFmtId="0" fontId="37" fillId="0" borderId="0"/>
    <xf numFmtId="43" fontId="38" fillId="0" borderId="0" applyFont="0" applyFill="0" applyBorder="0" applyAlignment="0" applyProtection="0"/>
    <xf numFmtId="9" fontId="37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/>
    <xf numFmtId="0" fontId="28" fillId="19" borderId="0" applyNumberFormat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22" borderId="0" applyNumberFormat="0" applyBorder="0" applyAlignment="0" applyProtection="0"/>
    <xf numFmtId="0" fontId="28" fillId="26" borderId="0" applyNumberFormat="0" applyBorder="0" applyAlignment="0" applyProtection="0"/>
    <xf numFmtId="0" fontId="28" fillId="30" borderId="0" applyNumberFormat="0" applyBorder="0" applyAlignment="0" applyProtection="0"/>
    <xf numFmtId="0" fontId="28" fillId="34" borderId="0" applyNumberFormat="0" applyBorder="0" applyAlignment="0" applyProtection="0"/>
    <xf numFmtId="0" fontId="9" fillId="10" borderId="21" applyNumberFormat="0" applyFont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4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10" borderId="21" applyNumberFormat="0" applyFont="0" applyAlignment="0" applyProtection="0"/>
    <xf numFmtId="43" fontId="4" fillId="0" borderId="0" applyFont="0" applyFill="0" applyBorder="0" applyAlignment="0" applyProtection="0"/>
    <xf numFmtId="0" fontId="9" fillId="0" borderId="0"/>
    <xf numFmtId="44" fontId="4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8" fillId="0" borderId="0"/>
    <xf numFmtId="43" fontId="9" fillId="0" borderId="0" applyFont="0" applyFill="0" applyBorder="0" applyAlignment="0" applyProtection="0"/>
    <xf numFmtId="0" fontId="39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22" borderId="0" applyNumberFormat="0" applyBorder="0" applyAlignment="0" applyProtection="0"/>
    <xf numFmtId="0" fontId="28" fillId="26" borderId="0" applyNumberFormat="0" applyBorder="0" applyAlignment="0" applyProtection="0"/>
    <xf numFmtId="0" fontId="28" fillId="30" borderId="0" applyNumberFormat="0" applyBorder="0" applyAlignment="0" applyProtection="0"/>
    <xf numFmtId="0" fontId="28" fillId="34" borderId="0" applyNumberFormat="0" applyBorder="0" applyAlignment="0" applyProtection="0"/>
    <xf numFmtId="0" fontId="39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22" borderId="0" applyNumberFormat="0" applyBorder="0" applyAlignment="0" applyProtection="0"/>
    <xf numFmtId="0" fontId="28" fillId="26" borderId="0" applyNumberFormat="0" applyBorder="0" applyAlignment="0" applyProtection="0"/>
    <xf numFmtId="0" fontId="28" fillId="30" borderId="0" applyNumberFormat="0" applyBorder="0" applyAlignment="0" applyProtection="0"/>
    <xf numFmtId="0" fontId="28" fillId="34" borderId="0" applyNumberFormat="0" applyBorder="0" applyAlignment="0" applyProtection="0"/>
    <xf numFmtId="0" fontId="54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0"/>
    <xf numFmtId="0" fontId="8" fillId="0" borderId="0"/>
    <xf numFmtId="43" fontId="31" fillId="0" borderId="0" applyFont="0" applyFill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22" borderId="0" applyNumberFormat="0" applyBorder="0" applyAlignment="0" applyProtection="0"/>
    <xf numFmtId="0" fontId="28" fillId="26" borderId="0" applyNumberFormat="0" applyBorder="0" applyAlignment="0" applyProtection="0"/>
    <xf numFmtId="0" fontId="28" fillId="30" borderId="0" applyNumberFormat="0" applyBorder="0" applyAlignment="0" applyProtection="0"/>
    <xf numFmtId="0" fontId="28" fillId="34" borderId="0" applyNumberFormat="0" applyBorder="0" applyAlignment="0" applyProtection="0"/>
    <xf numFmtId="0" fontId="55" fillId="0" borderId="0"/>
    <xf numFmtId="44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8" fillId="0" borderId="0"/>
    <xf numFmtId="0" fontId="9" fillId="0" borderId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57" fillId="0" borderId="0"/>
    <xf numFmtId="0" fontId="9" fillId="0" borderId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0" borderId="21" applyNumberFormat="0" applyFont="0" applyAlignment="0" applyProtection="0"/>
    <xf numFmtId="0" fontId="9" fillId="0" borderId="0"/>
    <xf numFmtId="0" fontId="9" fillId="0" borderId="0"/>
    <xf numFmtId="0" fontId="54" fillId="6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8" fillId="35" borderId="2">
      <alignment horizontal="left"/>
    </xf>
    <xf numFmtId="14" fontId="8" fillId="0" borderId="0" applyFont="0" applyFill="0" applyBorder="0" applyProtection="0">
      <alignment horizontal="left"/>
    </xf>
    <xf numFmtId="0" fontId="30" fillId="0" borderId="2">
      <alignment horizontal="left"/>
    </xf>
    <xf numFmtId="0" fontId="8" fillId="0" borderId="0">
      <alignment horizontal="left"/>
    </xf>
    <xf numFmtId="0" fontId="8" fillId="0" borderId="2">
      <alignment horizontal="left"/>
    </xf>
    <xf numFmtId="0" fontId="9" fillId="0" borderId="0"/>
    <xf numFmtId="9" fontId="4" fillId="0" borderId="0" applyFont="0" applyFill="0" applyBorder="0" applyAlignment="0" applyProtection="0"/>
    <xf numFmtId="0" fontId="8" fillId="0" borderId="0"/>
    <xf numFmtId="0" fontId="9" fillId="0" borderId="0"/>
    <xf numFmtId="0" fontId="9" fillId="12" borderId="0" applyNumberFormat="0" applyBorder="0" applyAlignment="0" applyProtection="0"/>
    <xf numFmtId="0" fontId="8" fillId="0" borderId="2">
      <alignment horizontal="left"/>
    </xf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44" fontId="4" fillId="0" borderId="0" applyFont="0" applyFill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8" fillId="0" borderId="0"/>
    <xf numFmtId="0" fontId="8" fillId="0" borderId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0" borderId="21" applyNumberFormat="0" applyFont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10" borderId="21" applyNumberFormat="0" applyFont="0" applyAlignment="0" applyProtection="0"/>
    <xf numFmtId="0" fontId="8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8" fillId="0" borderId="0"/>
    <xf numFmtId="0" fontId="4" fillId="0" borderId="0"/>
    <xf numFmtId="9" fontId="4" fillId="0" borderId="0" applyFont="0" applyFill="0" applyBorder="0" applyAlignment="0" applyProtection="0"/>
    <xf numFmtId="0" fontId="39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22" borderId="0" applyNumberFormat="0" applyBorder="0" applyAlignment="0" applyProtection="0"/>
    <xf numFmtId="0" fontId="28" fillId="26" borderId="0" applyNumberFormat="0" applyBorder="0" applyAlignment="0" applyProtection="0"/>
    <xf numFmtId="0" fontId="28" fillId="30" borderId="0" applyNumberFormat="0" applyBorder="0" applyAlignment="0" applyProtection="0"/>
    <xf numFmtId="0" fontId="28" fillId="34" borderId="0" applyNumberFormat="0" applyBorder="0" applyAlignment="0" applyProtection="0"/>
    <xf numFmtId="0" fontId="9" fillId="0" borderId="0"/>
    <xf numFmtId="0" fontId="4" fillId="0" borderId="0"/>
    <xf numFmtId="44" fontId="4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9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22" borderId="0" applyNumberFormat="0" applyBorder="0" applyAlignment="0" applyProtection="0"/>
    <xf numFmtId="0" fontId="28" fillId="26" borderId="0" applyNumberFormat="0" applyBorder="0" applyAlignment="0" applyProtection="0"/>
    <xf numFmtId="0" fontId="28" fillId="30" borderId="0" applyNumberFormat="0" applyBorder="0" applyAlignment="0" applyProtection="0"/>
    <xf numFmtId="0" fontId="28" fillId="3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</cellStyleXfs>
  <cellXfs count="542">
    <xf numFmtId="0" fontId="0" fillId="0" borderId="0" xfId="0"/>
    <xf numFmtId="0" fontId="6" fillId="0" borderId="0" xfId="3" applyFont="1"/>
    <xf numFmtId="0" fontId="6" fillId="0" borderId="0" xfId="3" applyFont="1" applyAlignment="1">
      <alignment vertical="top"/>
    </xf>
    <xf numFmtId="0" fontId="7" fillId="0" borderId="0" xfId="3" applyFont="1" applyAlignment="1">
      <alignment horizontal="center"/>
    </xf>
    <xf numFmtId="41" fontId="6" fillId="0" borderId="0" xfId="3" applyNumberFormat="1" applyFont="1"/>
    <xf numFmtId="0" fontId="6" fillId="0" borderId="6" xfId="3" applyFont="1" applyBorder="1"/>
    <xf numFmtId="0" fontId="10" fillId="0" borderId="0" xfId="0" applyFont="1"/>
    <xf numFmtId="0" fontId="10" fillId="0" borderId="2" xfId="0" applyFont="1" applyBorder="1"/>
    <xf numFmtId="0" fontId="6" fillId="0" borderId="2" xfId="3" applyFont="1" applyBorder="1"/>
    <xf numFmtId="49" fontId="6" fillId="0" borderId="0" xfId="3" applyNumberFormat="1" applyFont="1"/>
    <xf numFmtId="49" fontId="7" fillId="0" borderId="0" xfId="3" applyNumberFormat="1" applyFont="1"/>
    <xf numFmtId="0" fontId="6" fillId="0" borderId="0" xfId="3" applyFont="1" applyAlignment="1">
      <alignment horizontal="left" indent="1"/>
    </xf>
    <xf numFmtId="0" fontId="6" fillId="0" borderId="23" xfId="3" applyFont="1" applyBorder="1"/>
    <xf numFmtId="0" fontId="7" fillId="0" borderId="5" xfId="3" applyFont="1" applyBorder="1" applyAlignment="1">
      <alignment horizontal="center"/>
    </xf>
    <xf numFmtId="0" fontId="6" fillId="0" borderId="2" xfId="3" applyFont="1" applyBorder="1" applyAlignment="1">
      <alignment horizontal="center"/>
    </xf>
    <xf numFmtId="0" fontId="6" fillId="0" borderId="5" xfId="3" applyFont="1" applyBorder="1"/>
    <xf numFmtId="0" fontId="7" fillId="0" borderId="26" xfId="3" applyFont="1" applyBorder="1" applyAlignment="1">
      <alignment horizontal="center"/>
    </xf>
    <xf numFmtId="0" fontId="7" fillId="0" borderId="10" xfId="3" applyFont="1" applyBorder="1" applyAlignment="1">
      <alignment horizontal="center"/>
    </xf>
    <xf numFmtId="0" fontId="6" fillId="0" borderId="8" xfId="3" applyFont="1" applyBorder="1"/>
    <xf numFmtId="0" fontId="7" fillId="0" borderId="6" xfId="3" applyFont="1" applyBorder="1" applyAlignment="1">
      <alignment horizontal="center"/>
    </xf>
    <xf numFmtId="0" fontId="7" fillId="0" borderId="6" xfId="3" applyFont="1" applyBorder="1" applyAlignment="1">
      <alignment horizontal="left"/>
    </xf>
    <xf numFmtId="0" fontId="7" fillId="0" borderId="6" xfId="3" applyFont="1" applyBorder="1"/>
    <xf numFmtId="0" fontId="6" fillId="0" borderId="6" xfId="3" applyFont="1" applyBorder="1" applyAlignment="1">
      <alignment horizontal="left"/>
    </xf>
    <xf numFmtId="49" fontId="6" fillId="0" borderId="6" xfId="3" applyNumberFormat="1" applyFont="1" applyBorder="1"/>
    <xf numFmtId="0" fontId="7" fillId="0" borderId="7" xfId="3" applyFont="1" applyBorder="1"/>
    <xf numFmtId="0" fontId="7" fillId="0" borderId="24" xfId="3" applyFont="1" applyBorder="1"/>
    <xf numFmtId="0" fontId="7" fillId="0" borderId="2" xfId="3" applyFont="1" applyBorder="1" applyAlignment="1">
      <alignment horizontal="center"/>
    </xf>
    <xf numFmtId="0" fontId="40" fillId="0" borderId="0" xfId="3" applyFont="1"/>
    <xf numFmtId="0" fontId="42" fillId="0" borderId="0" xfId="3" applyFont="1"/>
    <xf numFmtId="0" fontId="40" fillId="0" borderId="1" xfId="3" applyFont="1" applyBorder="1"/>
    <xf numFmtId="0" fontId="42" fillId="0" borderId="27" xfId="3" applyFont="1" applyBorder="1" applyAlignment="1">
      <alignment horizontal="center"/>
    </xf>
    <xf numFmtId="0" fontId="42" fillId="0" borderId="7" xfId="3" applyFont="1" applyBorder="1" applyAlignment="1">
      <alignment horizontal="center"/>
    </xf>
    <xf numFmtId="0" fontId="40" fillId="0" borderId="0" xfId="3" applyFont="1" applyAlignment="1">
      <alignment horizontal="center" vertical="center" wrapText="1"/>
    </xf>
    <xf numFmtId="0" fontId="42" fillId="0" borderId="13" xfId="3" applyFont="1" applyBorder="1" applyAlignment="1">
      <alignment horizontal="center" vertical="center" wrapText="1"/>
    </xf>
    <xf numFmtId="0" fontId="42" fillId="0" borderId="4" xfId="3" applyFont="1" applyBorder="1" applyAlignment="1">
      <alignment horizontal="center" vertical="center" wrapText="1"/>
    </xf>
    <xf numFmtId="0" fontId="40" fillId="0" borderId="0" xfId="3" applyFont="1" applyAlignment="1">
      <alignment horizontal="center"/>
    </xf>
    <xf numFmtId="0" fontId="42" fillId="0" borderId="0" xfId="3" applyFont="1" applyAlignment="1">
      <alignment horizontal="center" wrapText="1"/>
    </xf>
    <xf numFmtId="0" fontId="42" fillId="0" borderId="6" xfId="3" applyFont="1" applyBorder="1" applyAlignment="1">
      <alignment horizontal="center" wrapText="1"/>
    </xf>
    <xf numFmtId="0" fontId="42" fillId="0" borderId="0" xfId="3" applyFont="1" applyAlignment="1">
      <alignment horizontal="center"/>
    </xf>
    <xf numFmtId="0" fontId="40" fillId="0" borderId="0" xfId="3" applyFont="1" applyAlignment="1">
      <alignment vertical="top"/>
    </xf>
    <xf numFmtId="0" fontId="42" fillId="0" borderId="0" xfId="3" applyFont="1" applyAlignment="1">
      <alignment vertical="top"/>
    </xf>
    <xf numFmtId="0" fontId="40" fillId="0" borderId="6" xfId="3" applyFont="1" applyBorder="1" applyAlignment="1">
      <alignment vertical="top"/>
    </xf>
    <xf numFmtId="49" fontId="43" fillId="0" borderId="0" xfId="3" applyNumberFormat="1" applyFont="1" applyAlignment="1">
      <alignment horizontal="left" vertical="top"/>
    </xf>
    <xf numFmtId="41" fontId="40" fillId="0" borderId="0" xfId="3" applyNumberFormat="1" applyFont="1" applyAlignment="1">
      <alignment vertical="top"/>
    </xf>
    <xf numFmtId="41" fontId="40" fillId="0" borderId="6" xfId="3" applyNumberFormat="1" applyFont="1" applyBorder="1" applyAlignment="1">
      <alignment vertical="top"/>
    </xf>
    <xf numFmtId="49" fontId="44" fillId="0" borderId="0" xfId="3" applyNumberFormat="1" applyFont="1" applyAlignment="1">
      <alignment horizontal="left" vertical="top"/>
    </xf>
    <xf numFmtId="41" fontId="42" fillId="0" borderId="0" xfId="3" applyNumberFormat="1" applyFont="1" applyAlignment="1">
      <alignment vertical="top"/>
    </xf>
    <xf numFmtId="41" fontId="42" fillId="0" borderId="6" xfId="3" applyNumberFormat="1" applyFont="1" applyBorder="1" applyAlignment="1">
      <alignment vertical="top"/>
    </xf>
    <xf numFmtId="49" fontId="40" fillId="0" borderId="0" xfId="3" applyNumberFormat="1" applyFont="1" applyAlignment="1">
      <alignment horizontal="left" vertical="top"/>
    </xf>
    <xf numFmtId="49" fontId="44" fillId="0" borderId="23" xfId="3" applyNumberFormat="1" applyFont="1" applyBorder="1" applyAlignment="1">
      <alignment horizontal="left" vertical="top"/>
    </xf>
    <xf numFmtId="0" fontId="40" fillId="0" borderId="23" xfId="3" applyFont="1" applyBorder="1" applyAlignment="1">
      <alignment vertical="top"/>
    </xf>
    <xf numFmtId="41" fontId="42" fillId="0" borderId="24" xfId="3" applyNumberFormat="1" applyFont="1" applyBorder="1" applyAlignment="1">
      <alignment vertical="top"/>
    </xf>
    <xf numFmtId="0" fontId="40" fillId="0" borderId="6" xfId="3" applyFont="1" applyBorder="1"/>
    <xf numFmtId="0" fontId="40" fillId="0" borderId="0" xfId="3" applyFont="1" applyAlignment="1">
      <alignment horizontal="left"/>
    </xf>
    <xf numFmtId="164" fontId="40" fillId="0" borderId="0" xfId="1" applyNumberFormat="1" applyFont="1"/>
    <xf numFmtId="164" fontId="40" fillId="0" borderId="6" xfId="1" applyNumberFormat="1" applyFont="1" applyBorder="1"/>
    <xf numFmtId="0" fontId="42" fillId="0" borderId="6" xfId="3" applyFont="1" applyBorder="1"/>
    <xf numFmtId="164" fontId="42" fillId="0" borderId="0" xfId="1" applyNumberFormat="1" applyFont="1"/>
    <xf numFmtId="164" fontId="42" fillId="0" borderId="6" xfId="1" applyNumberFormat="1" applyFont="1" applyBorder="1"/>
    <xf numFmtId="166" fontId="42" fillId="0" borderId="0" xfId="2" applyNumberFormat="1" applyFont="1" applyAlignment="1">
      <alignment vertical="top"/>
    </xf>
    <xf numFmtId="166" fontId="42" fillId="0" borderId="6" xfId="2" applyNumberFormat="1" applyFont="1" applyBorder="1" applyAlignment="1">
      <alignment vertical="top"/>
    </xf>
    <xf numFmtId="165" fontId="42" fillId="0" borderId="0" xfId="1" applyNumberFormat="1" applyFont="1" applyAlignment="1">
      <alignment vertical="top"/>
    </xf>
    <xf numFmtId="165" fontId="42" fillId="0" borderId="6" xfId="1" applyNumberFormat="1" applyFont="1" applyBorder="1" applyAlignment="1">
      <alignment vertical="top"/>
    </xf>
    <xf numFmtId="164" fontId="40" fillId="0" borderId="0" xfId="1" applyNumberFormat="1" applyFont="1" applyAlignment="1">
      <alignment vertical="top"/>
    </xf>
    <xf numFmtId="164" fontId="40" fillId="0" borderId="6" xfId="1" applyNumberFormat="1" applyFont="1" applyBorder="1" applyAlignment="1">
      <alignment vertical="top"/>
    </xf>
    <xf numFmtId="9" fontId="40" fillId="0" borderId="0" xfId="2" applyFont="1" applyAlignment="1">
      <alignment vertical="top"/>
    </xf>
    <xf numFmtId="9" fontId="40" fillId="0" borderId="6" xfId="2" applyFont="1" applyBorder="1" applyAlignment="1">
      <alignment vertical="top"/>
    </xf>
    <xf numFmtId="49" fontId="42" fillId="0" borderId="0" xfId="3" applyNumberFormat="1" applyFont="1"/>
    <xf numFmtId="49" fontId="40" fillId="0" borderId="0" xfId="3" applyNumberFormat="1" applyFont="1"/>
    <xf numFmtId="0" fontId="40" fillId="0" borderId="0" xfId="3" applyFont="1" applyAlignment="1">
      <alignment horizontal="left" vertical="top"/>
    </xf>
    <xf numFmtId="41" fontId="40" fillId="0" borderId="0" xfId="1" applyNumberFormat="1" applyFont="1" applyAlignment="1">
      <alignment vertical="top"/>
    </xf>
    <xf numFmtId="41" fontId="40" fillId="0" borderId="6" xfId="1" applyNumberFormat="1" applyFont="1" applyBorder="1" applyAlignment="1">
      <alignment vertical="top"/>
    </xf>
    <xf numFmtId="41" fontId="42" fillId="0" borderId="13" xfId="1" applyNumberFormat="1" applyFont="1" applyBorder="1" applyAlignment="1">
      <alignment vertical="top"/>
    </xf>
    <xf numFmtId="0" fontId="42" fillId="0" borderId="0" xfId="3" applyFont="1" applyAlignment="1">
      <alignment horizontal="left" vertical="top"/>
    </xf>
    <xf numFmtId="41" fontId="45" fillId="0" borderId="6" xfId="1" applyNumberFormat="1" applyFont="1" applyBorder="1" applyAlignment="1">
      <alignment vertical="top"/>
    </xf>
    <xf numFmtId="41" fontId="42" fillId="0" borderId="6" xfId="1" applyNumberFormat="1" applyFont="1" applyBorder="1" applyAlignment="1">
      <alignment vertical="top"/>
    </xf>
    <xf numFmtId="41" fontId="40" fillId="0" borderId="0" xfId="3" applyNumberFormat="1" applyFont="1"/>
    <xf numFmtId="0" fontId="46" fillId="0" borderId="0" xfId="3" applyFont="1"/>
    <xf numFmtId="0" fontId="46" fillId="0" borderId="0" xfId="3" applyFont="1" applyAlignment="1">
      <alignment wrapText="1"/>
    </xf>
    <xf numFmtId="0" fontId="49" fillId="0" borderId="0" xfId="3" applyFont="1"/>
    <xf numFmtId="0" fontId="50" fillId="0" borderId="0" xfId="3" applyFont="1"/>
    <xf numFmtId="0" fontId="46" fillId="0" borderId="1" xfId="3" applyFont="1" applyBorder="1"/>
    <xf numFmtId="0" fontId="50" fillId="0" borderId="3" xfId="3" applyFont="1" applyBorder="1" applyAlignment="1">
      <alignment horizontal="center"/>
    </xf>
    <xf numFmtId="0" fontId="50" fillId="0" borderId="2" xfId="3" applyFont="1" applyBorder="1" applyAlignment="1">
      <alignment horizontal="center"/>
    </xf>
    <xf numFmtId="0" fontId="46" fillId="0" borderId="0" xfId="3" applyFont="1" applyAlignment="1">
      <alignment horizontal="center" vertical="center" wrapText="1"/>
    </xf>
    <xf numFmtId="0" fontId="50" fillId="0" borderId="5" xfId="3" applyFont="1" applyBorder="1" applyAlignment="1">
      <alignment horizontal="center" vertical="center" wrapText="1"/>
    </xf>
    <xf numFmtId="0" fontId="50" fillId="0" borderId="0" xfId="3" applyFont="1" applyAlignment="1">
      <alignment horizontal="center" vertical="center" wrapText="1"/>
    </xf>
    <xf numFmtId="0" fontId="46" fillId="0" borderId="0" xfId="3" applyFont="1" applyAlignment="1">
      <alignment horizontal="left" wrapText="1"/>
    </xf>
    <xf numFmtId="0" fontId="46" fillId="0" borderId="0" xfId="3" applyFont="1" applyAlignment="1">
      <alignment horizontal="center"/>
    </xf>
    <xf numFmtId="0" fontId="50" fillId="0" borderId="0" xfId="3" applyFont="1" applyAlignment="1">
      <alignment horizontal="center" wrapText="1"/>
    </xf>
    <xf numFmtId="0" fontId="46" fillId="0" borderId="0" xfId="3" applyFont="1" applyAlignment="1">
      <alignment vertical="top"/>
    </xf>
    <xf numFmtId="0" fontId="50" fillId="0" borderId="0" xfId="3" applyFont="1" applyAlignment="1">
      <alignment vertical="top"/>
    </xf>
    <xf numFmtId="49" fontId="51" fillId="0" borderId="0" xfId="3" applyNumberFormat="1" applyFont="1" applyAlignment="1">
      <alignment horizontal="left" vertical="top"/>
    </xf>
    <xf numFmtId="41" fontId="46" fillId="0" borderId="0" xfId="3" applyNumberFormat="1" applyFont="1" applyAlignment="1">
      <alignment vertical="top"/>
    </xf>
    <xf numFmtId="49" fontId="52" fillId="0" borderId="0" xfId="3" applyNumberFormat="1" applyFont="1" applyAlignment="1">
      <alignment horizontal="left" vertical="top"/>
    </xf>
    <xf numFmtId="41" fontId="50" fillId="0" borderId="0" xfId="3" applyNumberFormat="1" applyFont="1" applyAlignment="1">
      <alignment vertical="top"/>
    </xf>
    <xf numFmtId="49" fontId="46" fillId="0" borderId="0" xfId="3" applyNumberFormat="1" applyFont="1" applyAlignment="1">
      <alignment horizontal="left" vertical="top"/>
    </xf>
    <xf numFmtId="0" fontId="50" fillId="0" borderId="0" xfId="3" applyFont="1" applyAlignment="1">
      <alignment horizontal="left" wrapText="1"/>
    </xf>
    <xf numFmtId="49" fontId="52" fillId="0" borderId="23" xfId="3" applyNumberFormat="1" applyFont="1" applyBorder="1" applyAlignment="1">
      <alignment horizontal="left" vertical="top"/>
    </xf>
    <xf numFmtId="0" fontId="46" fillId="0" borderId="23" xfId="3" applyFont="1" applyBorder="1" applyAlignment="1">
      <alignment vertical="top"/>
    </xf>
    <xf numFmtId="41" fontId="50" fillId="0" borderId="23" xfId="3" applyNumberFormat="1" applyFont="1" applyBorder="1" applyAlignment="1">
      <alignment vertical="top"/>
    </xf>
    <xf numFmtId="0" fontId="46" fillId="0" borderId="0" xfId="3" applyFont="1" applyAlignment="1">
      <alignment horizontal="left"/>
    </xf>
    <xf numFmtId="164" fontId="46" fillId="0" borderId="0" xfId="1" applyNumberFormat="1" applyFont="1"/>
    <xf numFmtId="164" fontId="50" fillId="0" borderId="0" xfId="1" applyNumberFormat="1" applyFont="1"/>
    <xf numFmtId="166" fontId="50" fillId="0" borderId="0" xfId="2" applyNumberFormat="1" applyFont="1" applyAlignment="1">
      <alignment vertical="top"/>
    </xf>
    <xf numFmtId="166" fontId="50" fillId="0" borderId="0" xfId="2" applyNumberFormat="1" applyFont="1" applyAlignment="1">
      <alignment horizontal="left" wrapText="1"/>
    </xf>
    <xf numFmtId="165" fontId="50" fillId="0" borderId="0" xfId="1" applyNumberFormat="1" applyFont="1" applyAlignment="1">
      <alignment vertical="top"/>
    </xf>
    <xf numFmtId="164" fontId="46" fillId="0" borderId="0" xfId="1" applyNumberFormat="1" applyFont="1" applyAlignment="1">
      <alignment vertical="top"/>
    </xf>
    <xf numFmtId="9" fontId="46" fillId="0" borderId="0" xfId="2" applyFont="1" applyAlignment="1">
      <alignment vertical="top"/>
    </xf>
    <xf numFmtId="49" fontId="50" fillId="0" borderId="0" xfId="3" applyNumberFormat="1" applyFont="1"/>
    <xf numFmtId="49" fontId="46" fillId="0" borderId="0" xfId="3" applyNumberFormat="1" applyFont="1"/>
    <xf numFmtId="0" fontId="46" fillId="0" borderId="0" xfId="3" applyFont="1" applyAlignment="1">
      <alignment horizontal="left" vertical="top"/>
    </xf>
    <xf numFmtId="41" fontId="46" fillId="0" borderId="0" xfId="1" applyNumberFormat="1" applyFont="1" applyAlignment="1">
      <alignment vertical="top"/>
    </xf>
    <xf numFmtId="41" fontId="50" fillId="0" borderId="4" xfId="1" applyNumberFormat="1" applyFont="1" applyBorder="1" applyAlignment="1">
      <alignment vertical="top"/>
    </xf>
    <xf numFmtId="0" fontId="50" fillId="0" borderId="0" xfId="3" applyFont="1" applyAlignment="1">
      <alignment horizontal="left" vertical="top"/>
    </xf>
    <xf numFmtId="41" fontId="50" fillId="0" borderId="0" xfId="1" applyNumberFormat="1" applyFont="1" applyAlignment="1">
      <alignment vertical="top"/>
    </xf>
    <xf numFmtId="41" fontId="46" fillId="0" borderId="0" xfId="3" applyNumberFormat="1" applyFont="1"/>
    <xf numFmtId="49" fontId="40" fillId="0" borderId="0" xfId="3" applyNumberFormat="1" applyFont="1" applyAlignment="1">
      <alignment horizontal="center" vertical="center" wrapText="1"/>
    </xf>
    <xf numFmtId="49" fontId="40" fillId="0" borderId="0" xfId="3" applyNumberFormat="1" applyFont="1" applyAlignment="1">
      <alignment horizontal="center"/>
    </xf>
    <xf numFmtId="49" fontId="42" fillId="0" borderId="0" xfId="3" applyNumberFormat="1" applyFont="1" applyAlignment="1">
      <alignment horizontal="left" vertical="top"/>
    </xf>
    <xf numFmtId="49" fontId="40" fillId="0" borderId="0" xfId="3" applyNumberFormat="1" applyFont="1" applyAlignment="1">
      <alignment vertical="top"/>
    </xf>
    <xf numFmtId="49" fontId="42" fillId="0" borderId="0" xfId="3" applyNumberFormat="1" applyFont="1" applyAlignment="1">
      <alignment vertical="top"/>
    </xf>
    <xf numFmtId="0" fontId="7" fillId="0" borderId="0" xfId="3" applyFont="1" applyAlignment="1">
      <alignment horizontal="left" vertical="top"/>
    </xf>
    <xf numFmtId="49" fontId="50" fillId="0" borderId="0" xfId="3" applyNumberFormat="1" applyFont="1" applyAlignment="1">
      <alignment horizontal="left" vertical="top"/>
    </xf>
    <xf numFmtId="49" fontId="7" fillId="0" borderId="0" xfId="3" applyNumberFormat="1" applyFont="1" applyAlignment="1">
      <alignment vertical="top"/>
    </xf>
    <xf numFmtId="49" fontId="46" fillId="0" borderId="0" xfId="3" applyNumberFormat="1" applyFont="1" applyAlignment="1">
      <alignment vertical="top"/>
    </xf>
    <xf numFmtId="49" fontId="50" fillId="0" borderId="0" xfId="3" applyNumberFormat="1" applyFont="1" applyAlignment="1">
      <alignment vertical="top"/>
    </xf>
    <xf numFmtId="49" fontId="46" fillId="0" borderId="0" xfId="3" applyNumberFormat="1" applyFont="1" applyAlignment="1">
      <alignment horizontal="center"/>
    </xf>
    <xf numFmtId="49" fontId="46" fillId="0" borderId="0" xfId="3" applyNumberFormat="1" applyFont="1" applyAlignment="1">
      <alignment horizontal="center" vertical="center" wrapText="1"/>
    </xf>
    <xf numFmtId="0" fontId="43" fillId="0" borderId="0" xfId="3" applyFont="1" applyAlignment="1">
      <alignment horizontal="left" vertical="top"/>
    </xf>
    <xf numFmtId="0" fontId="7" fillId="0" borderId="0" xfId="3" applyFont="1" applyAlignment="1">
      <alignment vertical="top"/>
    </xf>
    <xf numFmtId="166" fontId="7" fillId="0" borderId="0" xfId="2" applyNumberFormat="1" applyFont="1"/>
    <xf numFmtId="0" fontId="7" fillId="0" borderId="0" xfId="3" applyFont="1"/>
    <xf numFmtId="0" fontId="6" fillId="0" borderId="0" xfId="3" applyFont="1" applyAlignment="1">
      <alignment horizontal="left"/>
    </xf>
    <xf numFmtId="0" fontId="6" fillId="0" borderId="0" xfId="3" applyFont="1" applyAlignment="1">
      <alignment horizontal="left" vertical="top"/>
    </xf>
    <xf numFmtId="0" fontId="7" fillId="0" borderId="0" xfId="2" applyNumberFormat="1" applyFont="1"/>
    <xf numFmtId="165" fontId="6" fillId="0" borderId="0" xfId="1" applyNumberFormat="1" applyFont="1" applyAlignment="1">
      <alignment vertical="top"/>
    </xf>
    <xf numFmtId="1" fontId="6" fillId="0" borderId="0" xfId="3" applyNumberFormat="1" applyFont="1"/>
    <xf numFmtId="3" fontId="6" fillId="0" borderId="0" xfId="3" applyNumberFormat="1" applyFont="1"/>
    <xf numFmtId="43" fontId="6" fillId="0" borderId="0" xfId="3" applyNumberFormat="1" applyFont="1"/>
    <xf numFmtId="0" fontId="5" fillId="0" borderId="0" xfId="3" applyFont="1"/>
    <xf numFmtId="0" fontId="41" fillId="0" borderId="0" xfId="1" applyNumberFormat="1" applyFont="1"/>
    <xf numFmtId="0" fontId="47" fillId="0" borderId="0" xfId="3" applyFont="1"/>
    <xf numFmtId="0" fontId="48" fillId="0" borderId="0" xfId="1" applyNumberFormat="1" applyFont="1" applyProtection="1">
      <protection hidden="1"/>
    </xf>
    <xf numFmtId="0" fontId="41" fillId="0" borderId="0" xfId="1" applyNumberFormat="1" applyFont="1" applyProtection="1">
      <protection hidden="1"/>
    </xf>
    <xf numFmtId="0" fontId="48" fillId="0" borderId="0" xfId="1" applyNumberFormat="1" applyFont="1"/>
    <xf numFmtId="0" fontId="12" fillId="0" borderId="0" xfId="3" applyFont="1"/>
    <xf numFmtId="0" fontId="10" fillId="0" borderId="6" xfId="0" applyFont="1" applyBorder="1"/>
    <xf numFmtId="0" fontId="10" fillId="0" borderId="11" xfId="0" applyFont="1" applyBorder="1"/>
    <xf numFmtId="0" fontId="10" fillId="0" borderId="13" xfId="0" applyFont="1" applyBorder="1"/>
    <xf numFmtId="0" fontId="10" fillId="0" borderId="4" xfId="0" applyFont="1" applyBorder="1"/>
    <xf numFmtId="43" fontId="46" fillId="0" borderId="0" xfId="1" applyFont="1" applyAlignment="1">
      <alignment vertical="top"/>
    </xf>
    <xf numFmtId="49" fontId="6" fillId="0" borderId="0" xfId="3" applyNumberFormat="1" applyFont="1" applyAlignment="1">
      <alignment vertical="top"/>
    </xf>
    <xf numFmtId="43" fontId="40" fillId="0" borderId="0" xfId="1" applyFont="1" applyAlignment="1">
      <alignment vertical="top"/>
    </xf>
    <xf numFmtId="43" fontId="40" fillId="0" borderId="6" xfId="1" applyFont="1" applyBorder="1" applyAlignment="1">
      <alignment vertical="top"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3" fillId="0" borderId="0" xfId="0" applyFont="1"/>
    <xf numFmtId="0" fontId="3" fillId="0" borderId="5" xfId="0" applyFont="1" applyBorder="1"/>
    <xf numFmtId="0" fontId="3" fillId="0" borderId="9" xfId="0" applyFont="1" applyBorder="1"/>
    <xf numFmtId="0" fontId="3" fillId="0" borderId="0" xfId="0" applyFont="1" applyAlignment="1">
      <alignment horizontal="left"/>
    </xf>
    <xf numFmtId="0" fontId="3" fillId="0" borderId="2" xfId="0" applyFont="1" applyBorder="1"/>
    <xf numFmtId="0" fontId="3" fillId="0" borderId="6" xfId="0" applyFont="1" applyBorder="1"/>
    <xf numFmtId="0" fontId="3" fillId="0" borderId="4" xfId="0" applyFont="1" applyBorder="1"/>
    <xf numFmtId="0" fontId="59" fillId="0" borderId="0" xfId="0" applyFont="1" applyAlignment="1">
      <alignment horizontal="left"/>
    </xf>
    <xf numFmtId="0" fontId="10" fillId="0" borderId="8" xfId="0" applyFont="1" applyBorder="1" applyAlignment="1">
      <alignment horizontal="center"/>
    </xf>
    <xf numFmtId="0" fontId="3" fillId="0" borderId="11" xfId="0" applyFont="1" applyBorder="1"/>
    <xf numFmtId="0" fontId="10" fillId="0" borderId="0" xfId="0" applyFont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164" fontId="10" fillId="0" borderId="13" xfId="0" applyNumberFormat="1" applyFont="1" applyBorder="1"/>
    <xf numFmtId="164" fontId="10" fillId="0" borderId="4" xfId="0" applyNumberFormat="1" applyFont="1" applyBorder="1"/>
    <xf numFmtId="1" fontId="10" fillId="0" borderId="11" xfId="0" applyNumberFormat="1" applyFont="1" applyBorder="1"/>
    <xf numFmtId="41" fontId="10" fillId="0" borderId="12" xfId="0" applyNumberFormat="1" applyFont="1" applyBorder="1"/>
    <xf numFmtId="41" fontId="10" fillId="0" borderId="4" xfId="0" applyNumberFormat="1" applyFont="1" applyBorder="1"/>
    <xf numFmtId="41" fontId="10" fillId="0" borderId="11" xfId="0" applyNumberFormat="1" applyFont="1" applyBorder="1"/>
    <xf numFmtId="41" fontId="10" fillId="0" borderId="13" xfId="0" applyNumberFormat="1" applyFont="1" applyBorder="1"/>
    <xf numFmtId="43" fontId="10" fillId="0" borderId="4" xfId="44" applyNumberFormat="1" applyFont="1" applyBorder="1"/>
    <xf numFmtId="43" fontId="10" fillId="0" borderId="11" xfId="44" applyNumberFormat="1" applyFont="1" applyBorder="1"/>
    <xf numFmtId="0" fontId="10" fillId="0" borderId="0" xfId="0" applyFont="1" applyAlignment="1">
      <alignment horizontal="left"/>
    </xf>
    <xf numFmtId="164" fontId="3" fillId="0" borderId="6" xfId="0" quotePrefix="1" applyNumberFormat="1" applyFont="1" applyBorder="1" applyAlignment="1">
      <alignment horizontal="center"/>
    </xf>
    <xf numFmtId="164" fontId="3" fillId="0" borderId="0" xfId="0" applyNumberFormat="1" applyFont="1"/>
    <xf numFmtId="14" fontId="3" fillId="0" borderId="0" xfId="0" applyNumberFormat="1" applyFont="1" applyAlignment="1">
      <alignment horizontal="center"/>
    </xf>
    <xf numFmtId="1" fontId="3" fillId="0" borderId="9" xfId="43" applyNumberFormat="1" applyFont="1" applyBorder="1" applyAlignment="1">
      <alignment horizontal="center"/>
    </xf>
    <xf numFmtId="164" fontId="3" fillId="0" borderId="28" xfId="0" applyNumberFormat="1" applyFont="1" applyBorder="1" applyAlignment="1">
      <alignment horizontal="center"/>
    </xf>
    <xf numFmtId="41" fontId="3" fillId="0" borderId="0" xfId="0" applyNumberFormat="1" applyFont="1"/>
    <xf numFmtId="41" fontId="3" fillId="0" borderId="9" xfId="0" applyNumberFormat="1" applyFont="1" applyBorder="1"/>
    <xf numFmtId="41" fontId="3" fillId="0" borderId="6" xfId="0" applyNumberFormat="1" applyFont="1" applyBorder="1"/>
    <xf numFmtId="43" fontId="3" fillId="0" borderId="0" xfId="44" applyNumberFormat="1" applyFont="1"/>
    <xf numFmtId="43" fontId="3" fillId="0" borderId="9" xfId="44" applyNumberFormat="1" applyFont="1" applyBorder="1"/>
    <xf numFmtId="0" fontId="3" fillId="0" borderId="6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10" fillId="0" borderId="1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3" xfId="0" applyFont="1" applyBorder="1" applyAlignment="1">
      <alignment horizontal="left"/>
    </xf>
    <xf numFmtId="43" fontId="10" fillId="0" borderId="0" xfId="44" applyNumberFormat="1" applyFont="1"/>
    <xf numFmtId="0" fontId="10" fillId="0" borderId="6" xfId="0" applyFont="1" applyBorder="1" applyAlignment="1">
      <alignment horizontal="left"/>
    </xf>
    <xf numFmtId="0" fontId="10" fillId="0" borderId="26" xfId="0" applyFont="1" applyBorder="1"/>
    <xf numFmtId="43" fontId="3" fillId="0" borderId="8" xfId="44" applyNumberFormat="1" applyFont="1" applyBorder="1"/>
    <xf numFmtId="43" fontId="3" fillId="0" borderId="5" xfId="44" applyNumberFormat="1" applyFont="1" applyBorder="1"/>
    <xf numFmtId="43" fontId="3" fillId="0" borderId="26" xfId="44" applyNumberFormat="1" applyFont="1" applyBorder="1"/>
    <xf numFmtId="0" fontId="10" fillId="0" borderId="9" xfId="0" applyFont="1" applyBorder="1"/>
    <xf numFmtId="43" fontId="3" fillId="0" borderId="6" xfId="44" applyNumberFormat="1" applyFont="1" applyBorder="1"/>
    <xf numFmtId="0" fontId="10" fillId="0" borderId="7" xfId="0" applyFont="1" applyBorder="1" applyAlignment="1">
      <alignment horizontal="left"/>
    </xf>
    <xf numFmtId="0" fontId="10" fillId="0" borderId="10" xfId="0" applyFont="1" applyBorder="1"/>
    <xf numFmtId="43" fontId="3" fillId="0" borderId="7" xfId="44" applyNumberFormat="1" applyFont="1" applyBorder="1"/>
    <xf numFmtId="43" fontId="3" fillId="0" borderId="2" xfId="44" applyNumberFormat="1" applyFont="1" applyBorder="1"/>
    <xf numFmtId="43" fontId="3" fillId="0" borderId="10" xfId="44" applyNumberFormat="1" applyFont="1" applyBorder="1"/>
    <xf numFmtId="0" fontId="6" fillId="0" borderId="0" xfId="0" applyFont="1"/>
    <xf numFmtId="10" fontId="3" fillId="0" borderId="0" xfId="44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5" fontId="6" fillId="0" borderId="0" xfId="0" applyNumberFormat="1" applyFont="1" applyAlignment="1">
      <alignment horizontal="right"/>
    </xf>
    <xf numFmtId="6" fontId="3" fillId="0" borderId="0" xfId="0" applyNumberFormat="1" applyFont="1" applyAlignment="1">
      <alignment horizontal="right"/>
    </xf>
    <xf numFmtId="168" fontId="3" fillId="0" borderId="0" xfId="0" applyNumberFormat="1" applyFont="1" applyAlignment="1">
      <alignment horizontal="right"/>
    </xf>
    <xf numFmtId="5" fontId="3" fillId="0" borderId="0" xfId="0" applyNumberFormat="1" applyFont="1" applyAlignment="1">
      <alignment horizontal="right"/>
    </xf>
    <xf numFmtId="10" fontId="3" fillId="0" borderId="2" xfId="0" applyNumberFormat="1" applyFont="1" applyBorder="1" applyAlignment="1">
      <alignment horizontal="right"/>
    </xf>
    <xf numFmtId="0" fontId="10" fillId="0" borderId="0" xfId="0" applyFont="1" applyAlignment="1">
      <alignment horizontal="center" wrapText="1"/>
    </xf>
    <xf numFmtId="164" fontId="60" fillId="0" borderId="2" xfId="0" quotePrefix="1" applyNumberFormat="1" applyFont="1" applyBorder="1" applyAlignment="1">
      <alignment horizontal="left"/>
    </xf>
    <xf numFmtId="164" fontId="3" fillId="0" borderId="2" xfId="0" applyNumberFormat="1" applyFont="1" applyBorder="1"/>
    <xf numFmtId="1" fontId="3" fillId="0" borderId="2" xfId="43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41" fontId="3" fillId="0" borderId="2" xfId="0" applyNumberFormat="1" applyFont="1" applyBorder="1"/>
    <xf numFmtId="164" fontId="3" fillId="0" borderId="0" xfId="0" applyNumberFormat="1" applyFont="1" applyAlignment="1">
      <alignment horizontal="left"/>
    </xf>
    <xf numFmtId="164" fontId="3" fillId="0" borderId="30" xfId="0" applyNumberFormat="1" applyFont="1" applyBorder="1" applyAlignment="1">
      <alignment horizontal="center"/>
    </xf>
    <xf numFmtId="0" fontId="10" fillId="0" borderId="28" xfId="0" applyFont="1" applyBorder="1"/>
    <xf numFmtId="0" fontId="10" fillId="0" borderId="1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10" fontId="3" fillId="0" borderId="0" xfId="44" applyNumberFormat="1" applyFont="1"/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left" wrapText="1"/>
    </xf>
    <xf numFmtId="0" fontId="60" fillId="0" borderId="0" xfId="0" applyFont="1"/>
    <xf numFmtId="41" fontId="60" fillId="0" borderId="0" xfId="0" applyNumberFormat="1" applyFont="1"/>
    <xf numFmtId="41" fontId="10" fillId="0" borderId="0" xfId="0" applyNumberFormat="1" applyFont="1"/>
    <xf numFmtId="9" fontId="3" fillId="0" borderId="0" xfId="44" applyFont="1"/>
    <xf numFmtId="0" fontId="10" fillId="0" borderId="5" xfId="0" applyFont="1" applyBorder="1"/>
    <xf numFmtId="41" fontId="10" fillId="0" borderId="5" xfId="0" applyNumberFormat="1" applyFont="1" applyBorder="1"/>
    <xf numFmtId="0" fontId="10" fillId="0" borderId="8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164" fontId="10" fillId="0" borderId="6" xfId="0" applyNumberFormat="1" applyFont="1" applyBorder="1"/>
    <xf numFmtId="0" fontId="3" fillId="0" borderId="6" xfId="0" applyFont="1" applyBorder="1" applyAlignment="1">
      <alignment vertical="top"/>
    </xf>
    <xf numFmtId="0" fontId="10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10" fillId="0" borderId="12" xfId="0" applyFont="1" applyBorder="1"/>
    <xf numFmtId="41" fontId="3" fillId="0" borderId="4" xfId="0" applyNumberFormat="1" applyFont="1" applyBorder="1"/>
    <xf numFmtId="41" fontId="3" fillId="0" borderId="26" xfId="0" applyNumberFormat="1" applyFont="1" applyBorder="1"/>
    <xf numFmtId="0" fontId="3" fillId="0" borderId="8" xfId="0" applyFont="1" applyBorder="1"/>
    <xf numFmtId="41" fontId="10" fillId="0" borderId="2" xfId="0" applyNumberFormat="1" applyFont="1" applyBorder="1"/>
    <xf numFmtId="41" fontId="3" fillId="0" borderId="10" xfId="0" applyNumberFormat="1" applyFont="1" applyBorder="1"/>
    <xf numFmtId="0" fontId="3" fillId="0" borderId="7" xfId="0" applyFont="1" applyBorder="1"/>
    <xf numFmtId="0" fontId="10" fillId="0" borderId="29" xfId="0" applyFont="1" applyBorder="1"/>
    <xf numFmtId="0" fontId="10" fillId="0" borderId="30" xfId="0" applyFont="1" applyBorder="1"/>
    <xf numFmtId="164" fontId="3" fillId="0" borderId="0" xfId="43" applyNumberFormat="1" applyFont="1"/>
    <xf numFmtId="10" fontId="60" fillId="0" borderId="0" xfId="44" applyNumberFormat="1" applyFont="1" applyAlignment="1">
      <alignment horizontal="right"/>
    </xf>
    <xf numFmtId="0" fontId="58" fillId="0" borderId="0" xfId="0" applyFont="1"/>
    <xf numFmtId="0" fontId="59" fillId="0" borderId="0" xfId="0" applyFont="1"/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left" indent="2"/>
    </xf>
    <xf numFmtId="0" fontId="3" fillId="0" borderId="7" xfId="0" applyFont="1" applyBorder="1" applyAlignment="1">
      <alignment horizontal="left"/>
    </xf>
    <xf numFmtId="10" fontId="61" fillId="0" borderId="0" xfId="44" applyNumberFormat="1" applyFont="1" applyAlignment="1">
      <alignment horizontal="left"/>
    </xf>
    <xf numFmtId="0" fontId="10" fillId="0" borderId="4" xfId="0" applyFont="1" applyBorder="1" applyAlignment="1">
      <alignment horizontal="center"/>
    </xf>
    <xf numFmtId="164" fontId="3" fillId="0" borderId="4" xfId="43" applyNumberFormat="1" applyFont="1" applyBorder="1"/>
    <xf numFmtId="0" fontId="3" fillId="0" borderId="10" xfId="43" applyNumberFormat="1" applyFont="1" applyBorder="1"/>
    <xf numFmtId="0" fontId="10" fillId="0" borderId="11" xfId="0" applyFont="1" applyBorder="1" applyAlignment="1">
      <alignment horizontal="center"/>
    </xf>
    <xf numFmtId="164" fontId="3" fillId="0" borderId="2" xfId="43" applyNumberFormat="1" applyFont="1" applyBorder="1"/>
    <xf numFmtId="0" fontId="2" fillId="0" borderId="2" xfId="0" applyFont="1" applyBorder="1" applyAlignment="1">
      <alignment horizontal="center"/>
    </xf>
    <xf numFmtId="0" fontId="3" fillId="0" borderId="9" xfId="43" applyNumberFormat="1" applyFont="1" applyBorder="1"/>
    <xf numFmtId="166" fontId="3" fillId="0" borderId="0" xfId="2" applyNumberFormat="1" applyFont="1"/>
    <xf numFmtId="0" fontId="6" fillId="0" borderId="9" xfId="0" applyFont="1" applyBorder="1" applyAlignment="1">
      <alignment horizontal="right"/>
    </xf>
    <xf numFmtId="0" fontId="3" fillId="0" borderId="11" xfId="43" applyNumberFormat="1" applyFont="1" applyBorder="1"/>
    <xf numFmtId="0" fontId="3" fillId="0" borderId="9" xfId="44" applyNumberFormat="1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166" fontId="2" fillId="0" borderId="0" xfId="2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/>
    <xf numFmtId="0" fontId="1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" fillId="0" borderId="0" xfId="0" applyFont="1"/>
    <xf numFmtId="0" fontId="0" fillId="0" borderId="31" xfId="0" applyBorder="1"/>
    <xf numFmtId="0" fontId="0" fillId="0" borderId="32" xfId="0" applyBorder="1"/>
    <xf numFmtId="0" fontId="1" fillId="0" borderId="32" xfId="0" applyFont="1" applyBorder="1"/>
    <xf numFmtId="0" fontId="1" fillId="0" borderId="33" xfId="0" applyFont="1" applyBorder="1"/>
    <xf numFmtId="0" fontId="1" fillId="0" borderId="34" xfId="0" applyFont="1" applyBorder="1"/>
    <xf numFmtId="0" fontId="1" fillId="0" borderId="0" xfId="0" applyFont="1" applyBorder="1"/>
    <xf numFmtId="0" fontId="1" fillId="0" borderId="35" xfId="0" applyFont="1" applyBorder="1"/>
    <xf numFmtId="0" fontId="62" fillId="0" borderId="35" xfId="0" applyFont="1" applyBorder="1"/>
    <xf numFmtId="0" fontId="62" fillId="0" borderId="36" xfId="0" applyFont="1" applyBorder="1" applyAlignment="1">
      <alignment horizontal="center"/>
    </xf>
    <xf numFmtId="41" fontId="1" fillId="0" borderId="37" xfId="0" applyNumberFormat="1" applyFont="1" applyBorder="1"/>
    <xf numFmtId="0" fontId="62" fillId="0" borderId="0" xfId="0" applyFont="1" applyBorder="1" applyAlignment="1">
      <alignment horizontal="center"/>
    </xf>
    <xf numFmtId="0" fontId="62" fillId="0" borderId="38" xfId="0" applyFont="1" applyBorder="1" applyAlignment="1">
      <alignment horizontal="center"/>
    </xf>
    <xf numFmtId="41" fontId="1" fillId="0" borderId="35" xfId="0" applyNumberFormat="1" applyFont="1" applyBorder="1" applyAlignment="1">
      <alignment horizontal="center"/>
    </xf>
    <xf numFmtId="41" fontId="1" fillId="0" borderId="0" xfId="0" applyNumberFormat="1" applyFont="1" applyBorder="1"/>
    <xf numFmtId="164" fontId="1" fillId="3" borderId="39" xfId="8" applyNumberFormat="1" applyFont="1" applyFill="1" applyBorder="1" applyAlignment="1">
      <alignment horizontal="right"/>
    </xf>
    <xf numFmtId="164" fontId="1" fillId="3" borderId="40" xfId="8" applyNumberFormat="1" applyFont="1" applyFill="1" applyBorder="1" applyAlignment="1">
      <alignment horizontal="right"/>
    </xf>
    <xf numFmtId="164" fontId="1" fillId="3" borderId="41" xfId="8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0" fillId="0" borderId="34" xfId="0" applyBorder="1"/>
    <xf numFmtId="0" fontId="0" fillId="0" borderId="0" xfId="0" applyBorder="1"/>
    <xf numFmtId="166" fontId="64" fillId="39" borderId="47" xfId="0" applyNumberFormat="1" applyFont="1" applyFill="1" applyBorder="1" applyAlignment="1">
      <alignment wrapText="1" readingOrder="1"/>
    </xf>
    <xf numFmtId="164" fontId="64" fillId="39" borderId="47" xfId="8" applyNumberFormat="1" applyFont="1" applyFill="1" applyBorder="1" applyAlignment="1">
      <alignment wrapText="1" readingOrder="1"/>
    </xf>
    <xf numFmtId="0" fontId="65" fillId="0" borderId="54" xfId="0" applyFont="1" applyBorder="1" applyAlignment="1">
      <alignment wrapText="1" readingOrder="1"/>
    </xf>
    <xf numFmtId="0" fontId="66" fillId="0" borderId="55" xfId="0" applyFont="1" applyBorder="1" applyAlignment="1">
      <alignment wrapText="1" readingOrder="1"/>
    </xf>
    <xf numFmtId="0" fontId="66" fillId="0" borderId="56" xfId="0" applyFont="1" applyBorder="1" applyAlignment="1">
      <alignment horizontal="left" wrapText="1" readingOrder="1"/>
    </xf>
    <xf numFmtId="0" fontId="66" fillId="0" borderId="57" xfId="0" applyFont="1" applyBorder="1" applyAlignment="1">
      <alignment horizontal="left" wrapText="1" readingOrder="1"/>
    </xf>
    <xf numFmtId="0" fontId="65" fillId="0" borderId="53" xfId="0" applyFont="1" applyBorder="1" applyAlignment="1">
      <alignment horizontal="center" vertical="center" wrapText="1" readingOrder="1"/>
    </xf>
    <xf numFmtId="164" fontId="65" fillId="0" borderId="58" xfId="8" applyNumberFormat="1" applyFont="1" applyBorder="1" applyAlignment="1">
      <alignment wrapText="1" readingOrder="1"/>
    </xf>
    <xf numFmtId="164" fontId="65" fillId="0" borderId="59" xfId="8" applyNumberFormat="1" applyFont="1" applyBorder="1" applyAlignment="1">
      <alignment wrapText="1" readingOrder="1"/>
    </xf>
    <xf numFmtId="0" fontId="65" fillId="0" borderId="62" xfId="0" applyFont="1" applyBorder="1" applyAlignment="1">
      <alignment horizontal="center" vertical="center" wrapText="1" readingOrder="1"/>
    </xf>
    <xf numFmtId="164" fontId="65" fillId="0" borderId="63" xfId="8" applyNumberFormat="1" applyFont="1" applyBorder="1" applyAlignment="1">
      <alignment wrapText="1" readingOrder="1"/>
    </xf>
    <xf numFmtId="164" fontId="65" fillId="0" borderId="64" xfId="8" applyNumberFormat="1" applyFont="1" applyBorder="1" applyAlignment="1">
      <alignment wrapText="1" readingOrder="1"/>
    </xf>
    <xf numFmtId="37" fontId="64" fillId="0" borderId="67" xfId="0" applyNumberFormat="1" applyFont="1" applyBorder="1" applyAlignment="1">
      <alignment vertical="center" wrapText="1" readingOrder="1"/>
    </xf>
    <xf numFmtId="37" fontId="64" fillId="0" borderId="68" xfId="0" applyNumberFormat="1" applyFont="1" applyBorder="1" applyAlignment="1">
      <alignment vertical="center" wrapText="1" readingOrder="1"/>
    </xf>
    <xf numFmtId="0" fontId="64" fillId="0" borderId="69" xfId="0" applyFont="1" applyBorder="1" applyAlignment="1">
      <alignment horizontal="left" vertical="center" wrapText="1" readingOrder="1"/>
    </xf>
    <xf numFmtId="0" fontId="64" fillId="0" borderId="70" xfId="0" applyFont="1" applyBorder="1" applyAlignment="1">
      <alignment horizontal="left" vertical="center" wrapText="1" readingOrder="1"/>
    </xf>
    <xf numFmtId="0" fontId="66" fillId="0" borderId="62" xfId="0" applyFont="1" applyBorder="1" applyAlignment="1">
      <alignment vertical="center" wrapText="1" readingOrder="1"/>
    </xf>
    <xf numFmtId="164" fontId="64" fillId="40" borderId="71" xfId="8" applyNumberFormat="1" applyFont="1" applyFill="1" applyBorder="1" applyAlignment="1">
      <alignment vertical="center" wrapText="1" readingOrder="1"/>
    </xf>
    <xf numFmtId="164" fontId="64" fillId="40" borderId="72" xfId="8" applyNumberFormat="1" applyFont="1" applyFill="1" applyBorder="1" applyAlignment="1">
      <alignment vertical="center" wrapText="1" readingOrder="1"/>
    </xf>
    <xf numFmtId="0" fontId="66" fillId="0" borderId="75" xfId="0" applyFont="1" applyBorder="1" applyAlignment="1">
      <alignment vertical="center" wrapText="1" readingOrder="1"/>
    </xf>
    <xf numFmtId="3" fontId="64" fillId="0" borderId="67" xfId="0" applyNumberFormat="1" applyFont="1" applyBorder="1" applyAlignment="1">
      <alignment wrapText="1" readingOrder="1"/>
    </xf>
    <xf numFmtId="3" fontId="64" fillId="0" borderId="68" xfId="0" applyNumberFormat="1" applyFont="1" applyBorder="1" applyAlignment="1">
      <alignment wrapText="1" readingOrder="1"/>
    </xf>
    <xf numFmtId="0" fontId="67" fillId="0" borderId="76" xfId="0" applyFont="1" applyBorder="1" applyAlignment="1">
      <alignment horizontal="left" wrapText="1" readingOrder="1"/>
    </xf>
    <xf numFmtId="0" fontId="67" fillId="0" borderId="77" xfId="0" applyFont="1" applyBorder="1" applyAlignment="1">
      <alignment horizontal="left" wrapText="1" readingOrder="1"/>
    </xf>
    <xf numFmtId="0" fontId="65" fillId="0" borderId="78" xfId="0" applyFont="1" applyBorder="1" applyAlignment="1">
      <alignment horizontal="center" vertical="center" wrapText="1" readingOrder="1"/>
    </xf>
    <xf numFmtId="164" fontId="64" fillId="0" borderId="79" xfId="8" applyNumberFormat="1" applyFont="1" applyBorder="1" applyAlignment="1">
      <alignment wrapText="1" readingOrder="1"/>
    </xf>
    <xf numFmtId="164" fontId="64" fillId="0" borderId="80" xfId="8" applyNumberFormat="1" applyFont="1" applyBorder="1" applyAlignment="1">
      <alignment wrapText="1" readingOrder="1"/>
    </xf>
    <xf numFmtId="164" fontId="65" fillId="0" borderId="84" xfId="8" applyNumberFormat="1" applyFont="1" applyBorder="1" applyAlignment="1">
      <alignment wrapText="1" readingOrder="1"/>
    </xf>
    <xf numFmtId="164" fontId="65" fillId="0" borderId="85" xfId="8" quotePrefix="1" applyNumberFormat="1" applyFont="1" applyBorder="1" applyAlignment="1">
      <alignment wrapText="1" readingOrder="1"/>
    </xf>
    <xf numFmtId="0" fontId="10" fillId="0" borderId="0" xfId="0" applyFont="1" applyBorder="1"/>
    <xf numFmtId="164" fontId="65" fillId="0" borderId="47" xfId="8" applyNumberFormat="1" applyFont="1" applyBorder="1" applyAlignment="1">
      <alignment wrapText="1" readingOrder="1"/>
    </xf>
    <xf numFmtId="164" fontId="65" fillId="0" borderId="48" xfId="8" quotePrefix="1" applyNumberFormat="1" applyFont="1" applyBorder="1" applyAlignment="1">
      <alignment wrapText="1" readingOrder="1"/>
    </xf>
    <xf numFmtId="164" fontId="65" fillId="0" borderId="48" xfId="8" applyNumberFormat="1" applyFont="1" applyBorder="1" applyAlignment="1">
      <alignment wrapText="1" readingOrder="1"/>
    </xf>
    <xf numFmtId="164" fontId="1" fillId="0" borderId="34" xfId="0" applyNumberFormat="1" applyFont="1" applyBorder="1"/>
    <xf numFmtId="164" fontId="1" fillId="0" borderId="34" xfId="8" applyNumberFormat="1" applyFont="1" applyBorder="1"/>
    <xf numFmtId="164" fontId="1" fillId="0" borderId="0" xfId="8" applyNumberFormat="1" applyFont="1" applyBorder="1"/>
    <xf numFmtId="164" fontId="1" fillId="0" borderId="0" xfId="0" applyNumberFormat="1" applyFont="1" applyBorder="1"/>
    <xf numFmtId="164" fontId="6" fillId="0" borderId="0" xfId="8" applyNumberFormat="1" applyFont="1" applyBorder="1"/>
    <xf numFmtId="164" fontId="64" fillId="0" borderId="93" xfId="8" applyNumberFormat="1" applyFont="1" applyBorder="1" applyAlignment="1">
      <alignment wrapText="1" readingOrder="1"/>
    </xf>
    <xf numFmtId="164" fontId="64" fillId="0" borderId="94" xfId="8" applyNumberFormat="1" applyFont="1" applyBorder="1" applyAlignment="1">
      <alignment wrapText="1" readingOrder="1"/>
    </xf>
    <xf numFmtId="0" fontId="67" fillId="0" borderId="95" xfId="0" applyFont="1" applyBorder="1" applyAlignment="1">
      <alignment horizontal="left" wrapText="1" readingOrder="1"/>
    </xf>
    <xf numFmtId="0" fontId="67" fillId="0" borderId="96" xfId="0" applyFont="1" applyBorder="1" applyAlignment="1">
      <alignment horizontal="left" wrapText="1" readingOrder="1"/>
    </xf>
    <xf numFmtId="0" fontId="65" fillId="0" borderId="97" xfId="0" applyFont="1" applyBorder="1" applyAlignment="1">
      <alignment vertical="center" wrapText="1" readingOrder="1"/>
    </xf>
    <xf numFmtId="164" fontId="64" fillId="0" borderId="98" xfId="8" applyNumberFormat="1" applyFont="1" applyBorder="1" applyAlignment="1">
      <alignment vertical="center" wrapText="1" readingOrder="1"/>
    </xf>
    <xf numFmtId="164" fontId="64" fillId="0" borderId="99" xfId="8" applyNumberFormat="1" applyFont="1" applyBorder="1" applyAlignment="1">
      <alignment vertical="center" wrapText="1" readingOrder="1"/>
    </xf>
    <xf numFmtId="164" fontId="65" fillId="0" borderId="103" xfId="8" applyNumberFormat="1" applyFont="1" applyBorder="1" applyAlignment="1">
      <alignment wrapText="1" readingOrder="1"/>
    </xf>
    <xf numFmtId="164" fontId="65" fillId="0" borderId="104" xfId="8" applyNumberFormat="1" applyFont="1" applyBorder="1" applyAlignment="1">
      <alignment wrapText="1" readingOrder="1"/>
    </xf>
    <xf numFmtId="0" fontId="7" fillId="0" borderId="107" xfId="3" applyFont="1" applyBorder="1" applyAlignment="1">
      <alignment horizontal="center" vertical="center"/>
    </xf>
    <xf numFmtId="0" fontId="7" fillId="0" borderId="108" xfId="3" applyFont="1" applyBorder="1" applyAlignment="1">
      <alignment horizontal="center" vertical="center"/>
    </xf>
    <xf numFmtId="0" fontId="10" fillId="0" borderId="10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110" xfId="0" applyFont="1" applyBorder="1" applyAlignment="1">
      <alignment horizontal="center"/>
    </xf>
    <xf numFmtId="0" fontId="1" fillId="0" borderId="111" xfId="0" applyFont="1" applyBorder="1"/>
    <xf numFmtId="0" fontId="62" fillId="0" borderId="35" xfId="0" applyFont="1" applyBorder="1" applyAlignment="1">
      <alignment wrapText="1"/>
    </xf>
    <xf numFmtId="164" fontId="65" fillId="0" borderId="112" xfId="8" applyNumberFormat="1" applyFont="1" applyBorder="1" applyAlignment="1">
      <alignment wrapText="1" readingOrder="1"/>
    </xf>
    <xf numFmtId="164" fontId="65" fillId="0" borderId="51" xfId="8" applyNumberFormat="1" applyFont="1" applyBorder="1" applyAlignment="1">
      <alignment wrapText="1" readingOrder="1"/>
    </xf>
    <xf numFmtId="164" fontId="65" fillId="0" borderId="118" xfId="8" applyNumberFormat="1" applyFont="1" applyBorder="1" applyAlignment="1">
      <alignment wrapText="1" readingOrder="1"/>
    </xf>
    <xf numFmtId="164" fontId="65" fillId="0" borderId="119" xfId="8" applyNumberFormat="1" applyFont="1" applyBorder="1" applyAlignment="1">
      <alignment wrapText="1" readingOrder="1"/>
    </xf>
    <xf numFmtId="0" fontId="1" fillId="0" borderId="122" xfId="0" applyFont="1" applyBorder="1"/>
    <xf numFmtId="0" fontId="69" fillId="0" borderId="67" xfId="0" applyFont="1" applyBorder="1" applyAlignment="1">
      <alignment horizontal="right" wrapText="1" readingOrder="1"/>
    </xf>
    <xf numFmtId="0" fontId="69" fillId="0" borderId="123" xfId="0" applyFont="1" applyBorder="1" applyAlignment="1">
      <alignment horizontal="right" wrapText="1" readingOrder="1"/>
    </xf>
    <xf numFmtId="0" fontId="66" fillId="0" borderId="126" xfId="0" applyFont="1" applyBorder="1" applyAlignment="1">
      <alignment wrapText="1" readingOrder="1"/>
    </xf>
    <xf numFmtId="0" fontId="1" fillId="0" borderId="31" xfId="0" applyFont="1" applyBorder="1"/>
    <xf numFmtId="0" fontId="70" fillId="41" borderId="127" xfId="0" applyFont="1" applyFill="1" applyBorder="1" applyAlignment="1">
      <alignment horizontal="right" wrapText="1" readingOrder="1"/>
    </xf>
    <xf numFmtId="0" fontId="71" fillId="42" borderId="127" xfId="0" applyFont="1" applyFill="1" applyBorder="1" applyAlignment="1">
      <alignment horizontal="right" wrapText="1" readingOrder="1"/>
    </xf>
    <xf numFmtId="0" fontId="71" fillId="43" borderId="127" xfId="0" applyFont="1" applyFill="1" applyBorder="1" applyAlignment="1">
      <alignment horizontal="right" wrapText="1" readingOrder="1"/>
    </xf>
    <xf numFmtId="0" fontId="66" fillId="44" borderId="130" xfId="0" applyFont="1" applyFill="1" applyBorder="1" applyAlignment="1">
      <alignment wrapText="1" readingOrder="1"/>
    </xf>
    <xf numFmtId="0" fontId="62" fillId="2" borderId="12" xfId="0" applyFont="1" applyFill="1" applyBorder="1" applyAlignment="1">
      <alignment horizontal="center"/>
    </xf>
    <xf numFmtId="0" fontId="62" fillId="0" borderId="0" xfId="0" applyFont="1"/>
    <xf numFmtId="0" fontId="66" fillId="0" borderId="54" xfId="0" applyFont="1" applyBorder="1" applyAlignment="1">
      <alignment wrapText="1" readingOrder="1"/>
    </xf>
    <xf numFmtId="164" fontId="6" fillId="0" borderId="34" xfId="8" applyNumberFormat="1" applyFont="1" applyBorder="1"/>
    <xf numFmtId="0" fontId="1" fillId="3" borderId="131" xfId="0" applyFont="1" applyFill="1" applyBorder="1"/>
    <xf numFmtId="0" fontId="1" fillId="3" borderId="132" xfId="0" applyFont="1" applyFill="1" applyBorder="1"/>
    <xf numFmtId="164" fontId="65" fillId="0" borderId="133" xfId="8" applyNumberFormat="1" applyFont="1" applyBorder="1" applyAlignment="1">
      <alignment wrapText="1" readingOrder="1"/>
    </xf>
    <xf numFmtId="164" fontId="65" fillId="0" borderId="134" xfId="8" applyNumberFormat="1" applyFont="1" applyBorder="1" applyAlignment="1">
      <alignment wrapText="1" readingOrder="1"/>
    </xf>
    <xf numFmtId="0" fontId="72" fillId="45" borderId="127" xfId="0" applyFont="1" applyFill="1" applyBorder="1" applyAlignment="1">
      <alignment horizontal="right" wrapText="1" readingOrder="1"/>
    </xf>
    <xf numFmtId="0" fontId="72" fillId="46" borderId="127" xfId="0" applyFont="1" applyFill="1" applyBorder="1" applyAlignment="1">
      <alignment horizontal="right" wrapText="1" readingOrder="1"/>
    </xf>
    <xf numFmtId="0" fontId="72" fillId="42" borderId="127" xfId="0" applyFont="1" applyFill="1" applyBorder="1" applyAlignment="1">
      <alignment horizontal="right" wrapText="1" readingOrder="1"/>
    </xf>
    <xf numFmtId="0" fontId="72" fillId="47" borderId="127" xfId="0" applyFont="1" applyFill="1" applyBorder="1" applyAlignment="1">
      <alignment horizontal="right" wrapText="1" readingOrder="1"/>
    </xf>
    <xf numFmtId="0" fontId="10" fillId="0" borderId="108" xfId="0" applyFont="1" applyBorder="1" applyAlignment="1">
      <alignment horizontal="center" vertical="center"/>
    </xf>
    <xf numFmtId="0" fontId="1" fillId="0" borderId="135" xfId="0" applyFont="1" applyBorder="1" applyAlignment="1">
      <alignment horizontal="center" vertical="center"/>
    </xf>
    <xf numFmtId="0" fontId="1" fillId="0" borderId="111" xfId="0" applyFont="1" applyBorder="1" applyAlignment="1">
      <alignment horizontal="center" vertical="center"/>
    </xf>
    <xf numFmtId="0" fontId="10" fillId="0" borderId="111" xfId="0" applyFont="1" applyBorder="1" applyAlignment="1">
      <alignment horizontal="center" vertical="center"/>
    </xf>
    <xf numFmtId="0" fontId="10" fillId="0" borderId="110" xfId="0" applyFont="1" applyBorder="1" applyAlignment="1">
      <alignment horizontal="center" vertical="center"/>
    </xf>
    <xf numFmtId="0" fontId="10" fillId="3" borderId="136" xfId="0" applyFont="1" applyFill="1" applyBorder="1" applyAlignment="1" applyProtection="1">
      <alignment horizontal="center"/>
      <protection locked="0"/>
    </xf>
    <xf numFmtId="0" fontId="62" fillId="0" borderId="0" xfId="0" applyFont="1" applyAlignment="1">
      <alignment horizontal="center"/>
    </xf>
    <xf numFmtId="0" fontId="1" fillId="0" borderId="0" xfId="0" applyFont="1" applyFill="1"/>
    <xf numFmtId="0" fontId="42" fillId="0" borderId="4" xfId="3" applyFont="1" applyBorder="1" applyAlignment="1">
      <alignment horizontal="center" vertical="center" wrapText="1"/>
    </xf>
    <xf numFmtId="41" fontId="40" fillId="0" borderId="0" xfId="2" applyNumberFormat="1" applyFont="1" applyAlignment="1">
      <alignment vertical="top"/>
    </xf>
    <xf numFmtId="41" fontId="40" fillId="0" borderId="6" xfId="2" applyNumberFormat="1" applyFont="1" applyBorder="1" applyAlignment="1">
      <alignment vertical="top"/>
    </xf>
    <xf numFmtId="0" fontId="6" fillId="0" borderId="0" xfId="3" applyFont="1"/>
    <xf numFmtId="0" fontId="7" fillId="0" borderId="0" xfId="3" applyFont="1" applyAlignment="1">
      <alignment horizontal="center"/>
    </xf>
    <xf numFmtId="0" fontId="7" fillId="0" borderId="9" xfId="3" applyFont="1" applyBorder="1" applyAlignment="1">
      <alignment horizontal="center"/>
    </xf>
    <xf numFmtId="0" fontId="15" fillId="0" borderId="0" xfId="3" applyFont="1" applyAlignment="1">
      <alignment horizontal="center"/>
    </xf>
    <xf numFmtId="0" fontId="40" fillId="0" borderId="0" xfId="3" applyFont="1" applyAlignment="1">
      <alignment vertical="top"/>
    </xf>
    <xf numFmtId="0" fontId="42" fillId="0" borderId="0" xfId="3" applyFont="1" applyAlignment="1">
      <alignment vertical="top"/>
    </xf>
    <xf numFmtId="0" fontId="42" fillId="0" borderId="23" xfId="3" applyFont="1" applyBorder="1" applyAlignment="1">
      <alignment vertical="top"/>
    </xf>
    <xf numFmtId="43" fontId="42" fillId="0" borderId="4" xfId="1" applyFont="1" applyBorder="1" applyAlignment="1">
      <alignment vertical="top"/>
    </xf>
    <xf numFmtId="43" fontId="42" fillId="0" borderId="0" xfId="1" applyFont="1" applyAlignment="1">
      <alignment vertical="top"/>
    </xf>
    <xf numFmtId="43" fontId="40" fillId="0" borderId="0" xfId="1" applyFont="1" applyAlignment="1">
      <alignment vertical="top"/>
    </xf>
    <xf numFmtId="43" fontId="45" fillId="0" borderId="0" xfId="1" applyFont="1" applyAlignment="1">
      <alignment vertical="top"/>
    </xf>
    <xf numFmtId="169" fontId="42" fillId="0" borderId="0" xfId="3" applyNumberFormat="1" applyFont="1" applyAlignment="1">
      <alignment vertical="top"/>
    </xf>
    <xf numFmtId="169" fontId="7" fillId="0" borderId="0" xfId="1" applyNumberFormat="1" applyFont="1"/>
    <xf numFmtId="169" fontId="7" fillId="0" borderId="0" xfId="3" applyNumberFormat="1" applyFont="1"/>
    <xf numFmtId="169" fontId="7" fillId="0" borderId="9" xfId="3" applyNumberFormat="1" applyFont="1" applyBorder="1"/>
    <xf numFmtId="169" fontId="7" fillId="0" borderId="0" xfId="3" applyNumberFormat="1" applyFont="1" applyAlignment="1">
      <alignment horizontal="center"/>
    </xf>
    <xf numFmtId="169" fontId="7" fillId="0" borderId="9" xfId="3" applyNumberFormat="1" applyFont="1" applyBorder="1" applyAlignment="1">
      <alignment horizontal="center"/>
    </xf>
    <xf numFmtId="169" fontId="6" fillId="0" borderId="0" xfId="3" applyNumberFormat="1" applyFont="1"/>
    <xf numFmtId="169" fontId="6" fillId="0" borderId="9" xfId="3" applyNumberFormat="1" applyFont="1" applyBorder="1"/>
    <xf numFmtId="169" fontId="6" fillId="0" borderId="0" xfId="1" applyNumberFormat="1" applyFont="1"/>
    <xf numFmtId="169" fontId="6" fillId="0" borderId="9" xfId="1" applyNumberFormat="1" applyFont="1" applyBorder="1"/>
    <xf numFmtId="169" fontId="7" fillId="0" borderId="9" xfId="1" applyNumberFormat="1" applyFont="1" applyBorder="1"/>
    <xf numFmtId="169" fontId="7" fillId="0" borderId="2" xfId="3" applyNumberFormat="1" applyFont="1" applyBorder="1"/>
    <xf numFmtId="169" fontId="7" fillId="0" borderId="10" xfId="1" applyNumberFormat="1" applyFont="1" applyBorder="1"/>
    <xf numFmtId="169" fontId="7" fillId="0" borderId="23" xfId="3" applyNumberFormat="1" applyFont="1" applyBorder="1"/>
    <xf numFmtId="169" fontId="7" fillId="0" borderId="25" xfId="3" applyNumberFormat="1" applyFont="1" applyBorder="1"/>
    <xf numFmtId="165" fontId="46" fillId="0" borderId="0" xfId="1" applyNumberFormat="1" applyFont="1" applyAlignment="1">
      <alignment vertical="top"/>
    </xf>
    <xf numFmtId="164" fontId="50" fillId="0" borderId="0" xfId="1" applyNumberFormat="1" applyFont="1" applyAlignment="1">
      <alignment vertical="top"/>
    </xf>
    <xf numFmtId="164" fontId="50" fillId="0" borderId="23" xfId="1" applyNumberFormat="1" applyFont="1" applyBorder="1" applyAlignment="1">
      <alignment vertical="top"/>
    </xf>
    <xf numFmtId="164" fontId="50" fillId="0" borderId="4" xfId="1" applyNumberFormat="1" applyFont="1" applyBorder="1" applyAlignment="1">
      <alignment vertical="top"/>
    </xf>
    <xf numFmtId="164" fontId="53" fillId="0" borderId="0" xfId="1" applyNumberFormat="1" applyFont="1" applyAlignment="1">
      <alignment vertical="top"/>
    </xf>
    <xf numFmtId="165" fontId="40" fillId="0" borderId="0" xfId="1" applyNumberFormat="1" applyFont="1" applyAlignment="1">
      <alignment vertical="top"/>
    </xf>
    <xf numFmtId="165" fontId="40" fillId="0" borderId="6" xfId="1" applyNumberFormat="1" applyFont="1" applyBorder="1" applyAlignment="1">
      <alignment vertical="top"/>
    </xf>
    <xf numFmtId="164" fontId="42" fillId="0" borderId="4" xfId="1" applyNumberFormat="1" applyFont="1" applyBorder="1" applyAlignment="1">
      <alignment vertical="top"/>
    </xf>
    <xf numFmtId="164" fontId="42" fillId="0" borderId="13" xfId="1" applyNumberFormat="1" applyFont="1" applyBorder="1" applyAlignment="1">
      <alignment vertical="top"/>
    </xf>
    <xf numFmtId="164" fontId="42" fillId="0" borderId="0" xfId="1" applyNumberFormat="1" applyFont="1" applyAlignment="1">
      <alignment vertical="top"/>
    </xf>
    <xf numFmtId="164" fontId="42" fillId="0" borderId="6" xfId="1" applyNumberFormat="1" applyFont="1" applyBorder="1" applyAlignment="1">
      <alignment vertical="top"/>
    </xf>
    <xf numFmtId="164" fontId="45" fillId="0" borderId="0" xfId="1" applyNumberFormat="1" applyFont="1" applyAlignment="1">
      <alignment vertical="top"/>
    </xf>
    <xf numFmtId="164" fontId="45" fillId="0" borderId="6" xfId="1" applyNumberFormat="1" applyFont="1" applyBorder="1" applyAlignment="1">
      <alignment vertical="top"/>
    </xf>
    <xf numFmtId="164" fontId="42" fillId="0" borderId="23" xfId="1" applyNumberFormat="1" applyFont="1" applyBorder="1" applyAlignment="1">
      <alignment vertical="top"/>
    </xf>
    <xf numFmtId="164" fontId="42" fillId="0" borderId="24" xfId="1" applyNumberFormat="1" applyFont="1" applyBorder="1" applyAlignment="1">
      <alignment vertical="top"/>
    </xf>
    <xf numFmtId="43" fontId="40" fillId="0" borderId="0" xfId="1" applyNumberFormat="1" applyFont="1" applyAlignment="1">
      <alignment vertical="top"/>
    </xf>
    <xf numFmtId="0" fontId="42" fillId="0" borderId="4" xfId="3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0" fillId="0" borderId="0" xfId="0" applyProtection="1"/>
    <xf numFmtId="0" fontId="3" fillId="0" borderId="0" xfId="0" applyFont="1" applyProtection="1"/>
    <xf numFmtId="0" fontId="10" fillId="0" borderId="0" xfId="0" applyFont="1" applyAlignment="1" applyProtection="1">
      <alignment horizontal="left"/>
    </xf>
    <xf numFmtId="164" fontId="3" fillId="0" borderId="6" xfId="0" quotePrefix="1" applyNumberFormat="1" applyFont="1" applyBorder="1" applyAlignment="1" applyProtection="1">
      <alignment horizontal="center"/>
    </xf>
    <xf numFmtId="164" fontId="3" fillId="0" borderId="0" xfId="0" applyNumberFormat="1" applyFont="1" applyProtection="1"/>
    <xf numFmtId="14" fontId="3" fillId="0" borderId="0" xfId="0" applyNumberFormat="1" applyFont="1" applyAlignment="1" applyProtection="1">
      <alignment horizontal="center"/>
    </xf>
    <xf numFmtId="1" fontId="3" fillId="0" borderId="9" xfId="43" applyNumberFormat="1" applyFont="1" applyBorder="1" applyAlignment="1" applyProtection="1">
      <alignment horizontal="center"/>
    </xf>
    <xf numFmtId="164" fontId="3" fillId="0" borderId="28" xfId="0" applyNumberFormat="1" applyFont="1" applyBorder="1" applyAlignment="1" applyProtection="1">
      <alignment horizontal="center"/>
    </xf>
    <xf numFmtId="41" fontId="3" fillId="0" borderId="0" xfId="0" applyNumberFormat="1" applyFont="1" applyProtection="1"/>
    <xf numFmtId="41" fontId="3" fillId="0" borderId="9" xfId="0" applyNumberFormat="1" applyFont="1" applyBorder="1" applyProtection="1"/>
    <xf numFmtId="41" fontId="3" fillId="0" borderId="6" xfId="0" applyNumberFormat="1" applyFont="1" applyBorder="1" applyProtection="1"/>
    <xf numFmtId="43" fontId="3" fillId="0" borderId="0" xfId="44" applyNumberFormat="1" applyFont="1" applyProtection="1"/>
    <xf numFmtId="43" fontId="3" fillId="0" borderId="9" xfId="44" applyNumberFormat="1" applyFont="1" applyBorder="1" applyProtection="1"/>
    <xf numFmtId="0" fontId="3" fillId="0" borderId="6" xfId="0" applyFont="1" applyBorder="1" applyProtection="1"/>
    <xf numFmtId="0" fontId="3" fillId="0" borderId="6" xfId="0" applyFont="1" applyBorder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3" fillId="0" borderId="9" xfId="0" applyFont="1" applyBorder="1" applyAlignment="1" applyProtection="1">
      <alignment horizontal="center"/>
    </xf>
    <xf numFmtId="0" fontId="10" fillId="0" borderId="9" xfId="0" applyFont="1" applyBorder="1" applyAlignment="1" applyProtection="1">
      <alignment horizontal="center"/>
    </xf>
    <xf numFmtId="10" fontId="3" fillId="0" borderId="0" xfId="44" applyNumberFormat="1" applyFont="1" applyProtection="1"/>
    <xf numFmtId="0" fontId="3" fillId="0" borderId="6" xfId="0" applyFont="1" applyBorder="1" applyAlignment="1" applyProtection="1">
      <alignment horizontal="left" indent="2"/>
    </xf>
    <xf numFmtId="6" fontId="3" fillId="0" borderId="0" xfId="0" applyNumberFormat="1" applyFont="1" applyAlignment="1" applyProtection="1">
      <alignment horizontal="right"/>
    </xf>
    <xf numFmtId="168" fontId="3" fillId="0" borderId="0" xfId="0" applyNumberFormat="1" applyFont="1" applyAlignment="1" applyProtection="1">
      <alignment horizontal="right"/>
    </xf>
    <xf numFmtId="0" fontId="3" fillId="0" borderId="9" xfId="0" applyFont="1" applyBorder="1" applyAlignment="1" applyProtection="1">
      <alignment horizontal="right"/>
    </xf>
    <xf numFmtId="0" fontId="50" fillId="0" borderId="3" xfId="3" applyFont="1" applyBorder="1" applyAlignment="1">
      <alignment horizontal="center" vertical="center" wrapText="1"/>
    </xf>
    <xf numFmtId="0" fontId="50" fillId="0" borderId="2" xfId="3" applyFont="1" applyBorder="1" applyAlignment="1">
      <alignment horizontal="center" vertical="center" wrapText="1"/>
    </xf>
    <xf numFmtId="0" fontId="42" fillId="0" borderId="4" xfId="3" applyFont="1" applyBorder="1" applyAlignment="1">
      <alignment horizontal="center" vertical="center" wrapText="1"/>
    </xf>
    <xf numFmtId="0" fontId="42" fillId="0" borderId="3" xfId="3" applyFont="1" applyBorder="1" applyAlignment="1">
      <alignment horizontal="center"/>
    </xf>
    <xf numFmtId="0" fontId="42" fillId="0" borderId="2" xfId="3" applyFont="1" applyBorder="1" applyAlignment="1">
      <alignment horizontal="center"/>
    </xf>
    <xf numFmtId="0" fontId="42" fillId="0" borderId="11" xfId="3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/>
    </xf>
    <xf numFmtId="0" fontId="58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10" fillId="0" borderId="8" xfId="0" applyFont="1" applyBorder="1" applyAlignment="1">
      <alignment horizontal="center"/>
    </xf>
    <xf numFmtId="0" fontId="10" fillId="0" borderId="8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26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9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59" fillId="0" borderId="29" xfId="0" applyFont="1" applyBorder="1" applyAlignment="1">
      <alignment horizontal="center" vertical="center" wrapText="1"/>
    </xf>
    <xf numFmtId="0" fontId="59" fillId="0" borderId="3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68" fillId="0" borderId="83" xfId="0" applyFont="1" applyBorder="1" applyAlignment="1">
      <alignment horizontal="center" vertical="center" wrapText="1" readingOrder="1"/>
    </xf>
    <xf numFmtId="0" fontId="68" fillId="0" borderId="102" xfId="0" applyFont="1" applyBorder="1" applyAlignment="1">
      <alignment horizontal="center" vertical="center" wrapText="1" readingOrder="1"/>
    </xf>
    <xf numFmtId="49" fontId="65" fillId="0" borderId="121" xfId="0" applyNumberFormat="1" applyFont="1" applyBorder="1" applyAlignment="1">
      <alignment horizontal="left" wrapText="1" readingOrder="1"/>
    </xf>
    <xf numFmtId="49" fontId="65" fillId="0" borderId="120" xfId="0" applyNumberFormat="1" applyFont="1" applyBorder="1" applyAlignment="1">
      <alignment horizontal="left" wrapText="1" readingOrder="1"/>
    </xf>
    <xf numFmtId="0" fontId="65" fillId="0" borderId="114" xfId="0" applyFont="1" applyBorder="1" applyAlignment="1">
      <alignment horizontal="left" wrapText="1" readingOrder="1"/>
    </xf>
    <xf numFmtId="0" fontId="65" fillId="0" borderId="113" xfId="0" applyFont="1" applyBorder="1" applyAlignment="1">
      <alignment horizontal="left" wrapText="1" readingOrder="1"/>
    </xf>
    <xf numFmtId="0" fontId="63" fillId="38" borderId="46" xfId="0" applyFont="1" applyFill="1" applyBorder="1" applyAlignment="1">
      <alignment horizontal="center" vertical="center"/>
    </xf>
    <xf numFmtId="0" fontId="63" fillId="38" borderId="45" xfId="0" applyFont="1" applyFill="1" applyBorder="1" applyAlignment="1">
      <alignment horizontal="center" vertical="center"/>
    </xf>
    <xf numFmtId="0" fontId="63" fillId="38" borderId="44" xfId="0" applyFont="1" applyFill="1" applyBorder="1" applyAlignment="1">
      <alignment horizontal="center" vertical="center"/>
    </xf>
    <xf numFmtId="0" fontId="64" fillId="0" borderId="74" xfId="0" applyFont="1" applyBorder="1" applyAlignment="1">
      <alignment horizontal="left" vertical="center" wrapText="1" readingOrder="1"/>
    </xf>
    <xf numFmtId="0" fontId="64" fillId="0" borderId="73" xfId="0" applyFont="1" applyBorder="1" applyAlignment="1">
      <alignment horizontal="left" vertical="center" wrapText="1" readingOrder="1"/>
    </xf>
    <xf numFmtId="0" fontId="65" fillId="0" borderId="66" xfId="0" applyFont="1" applyBorder="1" applyAlignment="1">
      <alignment horizontal="left" wrapText="1" readingOrder="1"/>
    </xf>
    <xf numFmtId="0" fontId="65" fillId="0" borderId="65" xfId="0" applyFont="1" applyBorder="1" applyAlignment="1">
      <alignment horizontal="left" wrapText="1" readingOrder="1"/>
    </xf>
    <xf numFmtId="0" fontId="65" fillId="0" borderId="61" xfId="0" applyFont="1" applyBorder="1" applyAlignment="1">
      <alignment horizontal="left" wrapText="1" readingOrder="1"/>
    </xf>
    <xf numFmtId="0" fontId="65" fillId="0" borderId="60" xfId="0" applyFont="1" applyBorder="1" applyAlignment="1">
      <alignment horizontal="left" wrapText="1" readingOrder="1"/>
    </xf>
    <xf numFmtId="0" fontId="64" fillId="0" borderId="53" xfId="0" applyFont="1" applyBorder="1" applyAlignment="1">
      <alignment horizontal="left" wrapText="1" readingOrder="1"/>
    </xf>
    <xf numFmtId="0" fontId="64" fillId="0" borderId="52" xfId="0" applyFont="1" applyBorder="1" applyAlignment="1">
      <alignment horizontal="left" wrapText="1" readingOrder="1"/>
    </xf>
    <xf numFmtId="0" fontId="64" fillId="0" borderId="51" xfId="0" applyFont="1" applyBorder="1" applyAlignment="1">
      <alignment horizontal="left" wrapText="1" readingOrder="1"/>
    </xf>
    <xf numFmtId="0" fontId="64" fillId="0" borderId="50" xfId="0" applyFont="1" applyBorder="1" applyAlignment="1">
      <alignment horizontal="left" wrapText="1" readingOrder="1"/>
    </xf>
    <xf numFmtId="0" fontId="64" fillId="0" borderId="49" xfId="0" applyFont="1" applyBorder="1" applyAlignment="1">
      <alignment horizontal="left" wrapText="1" readingOrder="1"/>
    </xf>
    <xf numFmtId="0" fontId="64" fillId="0" borderId="48" xfId="0" applyFont="1" applyBorder="1" applyAlignment="1">
      <alignment horizontal="left" wrapText="1" readingOrder="1"/>
    </xf>
    <xf numFmtId="0" fontId="65" fillId="0" borderId="92" xfId="0" applyFont="1" applyBorder="1" applyAlignment="1">
      <alignment horizontal="center" vertical="center" wrapText="1" readingOrder="1"/>
    </xf>
    <xf numFmtId="0" fontId="65" fillId="0" borderId="83" xfId="0" applyFont="1" applyBorder="1" applyAlignment="1">
      <alignment horizontal="center" vertical="center" wrapText="1" readingOrder="1"/>
    </xf>
    <xf numFmtId="49" fontId="65" fillId="0" borderId="91" xfId="0" applyNumberFormat="1" applyFont="1" applyBorder="1" applyAlignment="1">
      <alignment horizontal="left" wrapText="1" readingOrder="1"/>
    </xf>
    <xf numFmtId="49" fontId="65" fillId="0" borderId="90" xfId="0" applyNumberFormat="1" applyFont="1" applyBorder="1" applyAlignment="1">
      <alignment horizontal="left" wrapText="1" readingOrder="1"/>
    </xf>
    <xf numFmtId="0" fontId="65" fillId="0" borderId="91" xfId="0" applyFont="1" applyBorder="1" applyAlignment="1">
      <alignment horizontal="left" wrapText="1" readingOrder="1"/>
    </xf>
    <xf numFmtId="0" fontId="65" fillId="0" borderId="90" xfId="0" applyFont="1" applyBorder="1" applyAlignment="1">
      <alignment horizontal="left" wrapText="1" readingOrder="1"/>
    </xf>
    <xf numFmtId="0" fontId="65" fillId="0" borderId="89" xfId="0" applyFont="1" applyBorder="1" applyAlignment="1">
      <alignment horizontal="left" wrapText="1" readingOrder="1"/>
    </xf>
    <xf numFmtId="0" fontId="65" fillId="0" borderId="88" xfId="0" applyFont="1" applyBorder="1" applyAlignment="1">
      <alignment horizontal="left" wrapText="1" readingOrder="1"/>
    </xf>
    <xf numFmtId="0" fontId="65" fillId="0" borderId="87" xfId="0" applyFont="1" applyBorder="1" applyAlignment="1">
      <alignment horizontal="left" wrapText="1" readingOrder="1"/>
    </xf>
    <xf numFmtId="0" fontId="65" fillId="0" borderId="86" xfId="0" applyFont="1" applyBorder="1" applyAlignment="1">
      <alignment horizontal="left" wrapText="1" readingOrder="1"/>
    </xf>
    <xf numFmtId="0" fontId="64" fillId="0" borderId="82" xfId="0" applyFont="1" applyBorder="1" applyAlignment="1">
      <alignment horizontal="left" wrapText="1" readingOrder="1"/>
    </xf>
    <xf numFmtId="0" fontId="64" fillId="0" borderId="81" xfId="0" applyFont="1" applyBorder="1" applyAlignment="1">
      <alignment horizontal="left" wrapText="1" readingOrder="1"/>
    </xf>
    <xf numFmtId="0" fontId="65" fillId="0" borderId="106" xfId="0" applyFont="1" applyBorder="1" applyAlignment="1">
      <alignment horizontal="left" wrapText="1" readingOrder="1"/>
    </xf>
    <xf numFmtId="0" fontId="65" fillId="0" borderId="105" xfId="0" applyFont="1" applyBorder="1" applyAlignment="1">
      <alignment horizontal="left" wrapText="1" readingOrder="1"/>
    </xf>
    <xf numFmtId="0" fontId="66" fillId="0" borderId="125" xfId="0" applyFont="1" applyBorder="1" applyAlignment="1">
      <alignment horizontal="center" wrapText="1" readingOrder="1"/>
    </xf>
    <xf numFmtId="0" fontId="66" fillId="0" borderId="124" xfId="0" applyFont="1" applyBorder="1" applyAlignment="1">
      <alignment horizontal="center" wrapText="1" readingOrder="1"/>
    </xf>
    <xf numFmtId="0" fontId="64" fillId="0" borderId="101" xfId="0" applyFont="1" applyBorder="1" applyAlignment="1">
      <alignment horizontal="left" vertical="center" wrapText="1" readingOrder="1"/>
    </xf>
    <xf numFmtId="0" fontId="64" fillId="0" borderId="100" xfId="0" applyFont="1" applyBorder="1" applyAlignment="1">
      <alignment horizontal="left" vertical="center" wrapText="1" readingOrder="1"/>
    </xf>
    <xf numFmtId="0" fontId="63" fillId="38" borderId="117" xfId="0" applyFont="1" applyFill="1" applyBorder="1" applyAlignment="1">
      <alignment horizontal="center" vertical="center"/>
    </xf>
    <xf numFmtId="0" fontId="63" fillId="38" borderId="116" xfId="0" applyFont="1" applyFill="1" applyBorder="1" applyAlignment="1">
      <alignment horizontal="center" vertical="center"/>
    </xf>
    <xf numFmtId="0" fontId="63" fillId="38" borderId="115" xfId="0" applyFont="1" applyFill="1" applyBorder="1" applyAlignment="1">
      <alignment horizontal="center" vertical="center"/>
    </xf>
    <xf numFmtId="0" fontId="66" fillId="44" borderId="129" xfId="0" applyFont="1" applyFill="1" applyBorder="1" applyAlignment="1">
      <alignment horizontal="center" wrapText="1" readingOrder="1"/>
    </xf>
    <xf numFmtId="0" fontId="66" fillId="44" borderId="128" xfId="0" applyFont="1" applyFill="1" applyBorder="1" applyAlignment="1">
      <alignment horizontal="center" wrapText="1" readingOrder="1"/>
    </xf>
  </cellXfs>
  <cellStyles count="1120">
    <cellStyle name="20% - Accent1" xfId="26" builtinId="30" customBuiltin="1"/>
    <cellStyle name="20% - Accent1 10" xfId="307" xr:uid="{7D2E63E7-9F38-4071-9E44-AF65F331EA1E}"/>
    <cellStyle name="20% - Accent1 10 2" xfId="673" xr:uid="{D9FE8FFF-E33F-4345-BD2D-29BC850296CC}"/>
    <cellStyle name="20% - Accent1 11" xfId="320" xr:uid="{42A8A495-46D9-4911-821B-35FF1EEB55F8}"/>
    <cellStyle name="20% - Accent1 11 2" xfId="686" xr:uid="{40F6BD6F-3288-4870-BE32-3F738FA6C7AF}"/>
    <cellStyle name="20% - Accent1 12" xfId="333" xr:uid="{35F464EB-3FE9-46C2-8DB9-AECEB53C057E}"/>
    <cellStyle name="20% - Accent1 12 2" xfId="699" xr:uid="{47871FF4-1EC2-4571-9073-94E75E0DD512}"/>
    <cellStyle name="20% - Accent1 13" xfId="346" xr:uid="{34267EDC-08AD-478E-BCA0-7EA77235B7B9}"/>
    <cellStyle name="20% - Accent1 13 2" xfId="714" xr:uid="{9DB2AF4C-F167-49DC-AC59-9925899D63BE}"/>
    <cellStyle name="20% - Accent1 14" xfId="359" xr:uid="{4BAD274B-2F9F-4424-91B6-6C77D169461C}"/>
    <cellStyle name="20% - Accent1 14 2" xfId="727" xr:uid="{2028D0C4-ACDE-4675-8F54-A6B5B26C7EF6}"/>
    <cellStyle name="20% - Accent1 15" xfId="372" xr:uid="{E9800FBE-EA6A-40FD-A2E8-B7CD6A198C61}"/>
    <cellStyle name="20% - Accent1 15 2" xfId="740" xr:uid="{5DE933FA-693A-4EAF-A750-427A61B778F6}"/>
    <cellStyle name="20% - Accent1 16" xfId="385" xr:uid="{CE769D3D-D4AE-4686-ADE6-7BA74E896E01}"/>
    <cellStyle name="20% - Accent1 16 2" xfId="753" xr:uid="{4D14008C-DB3B-4129-8DDC-571641F5F7A6}"/>
    <cellStyle name="20% - Accent1 17" xfId="398" xr:uid="{3D6829EE-E69C-4B34-A523-0BEAB84B6E61}"/>
    <cellStyle name="20% - Accent1 17 2" xfId="766" xr:uid="{04624505-037A-4713-81E7-657344E98FF8}"/>
    <cellStyle name="20% - Accent1 18" xfId="411" xr:uid="{A736FDD1-26EA-4FF5-BA57-4E2D4B15801E}"/>
    <cellStyle name="20% - Accent1 18 2" xfId="779" xr:uid="{17173E0A-5159-47D7-A421-DD7B8F91F6EA}"/>
    <cellStyle name="20% - Accent1 19" xfId="424" xr:uid="{519993AA-E0EB-4E19-9EF7-69D0A1596FE8}"/>
    <cellStyle name="20% - Accent1 19 2" xfId="792" xr:uid="{209EB432-DA70-41A3-A19A-3C8A529217D6}"/>
    <cellStyle name="20% - Accent1 2" xfId="68" xr:uid="{00000000-0005-0000-0000-000001000000}"/>
    <cellStyle name="20% - Accent1 2 2" xfId="211" xr:uid="{836B48F3-AF9B-4429-A511-A9B09FD42595}"/>
    <cellStyle name="20% - Accent1 2 2 2" xfId="578" xr:uid="{159C4C8A-2C80-44E0-B994-D5E8756F6493}"/>
    <cellStyle name="20% - Accent1 2 3" xfId="533" xr:uid="{113780AE-D5DB-4FD8-8E77-72FFD3AB0732}"/>
    <cellStyle name="20% - Accent1 20" xfId="437" xr:uid="{22D7BC97-C566-4AA9-BA37-9A3549119613}"/>
    <cellStyle name="20% - Accent1 20 2" xfId="805" xr:uid="{42D1387D-7BB5-4D33-A114-DED9817947CA}"/>
    <cellStyle name="20% - Accent1 21" xfId="455" xr:uid="{8537D762-47A4-4C91-9518-2D8A9F08B202}"/>
    <cellStyle name="20% - Accent1 21 2" xfId="819" xr:uid="{FF8FFCB3-B455-4463-B32F-88FC5DD2D280}"/>
    <cellStyle name="20% - Accent1 22" xfId="474" xr:uid="{10540EB2-0C7D-4766-8368-7AE4E2B13CD2}"/>
    <cellStyle name="20% - Accent1 22 2" xfId="833" xr:uid="{CE44EF02-4F6C-4CA9-BA86-638FBA760835}"/>
    <cellStyle name="20% - Accent1 23" xfId="493" xr:uid="{FB037690-8795-4E4A-890D-8D161494E938}"/>
    <cellStyle name="20% - Accent1 23 2" xfId="846" xr:uid="{6F419664-E0B7-4B8E-AF78-B43FC4C47AA1}"/>
    <cellStyle name="20% - Accent1 24" xfId="506" xr:uid="{D7A90A47-7CB3-4D30-9692-4F25DFB9FBC8}"/>
    <cellStyle name="20% - Accent1 24 2" xfId="859" xr:uid="{15121B93-A80A-43B9-8774-409D47049054}"/>
    <cellStyle name="20% - Accent1 25" xfId="872" xr:uid="{CE7B97B0-B957-43A6-A6E7-DBEF09027C7C}"/>
    <cellStyle name="20% - Accent1 26" xfId="885" xr:uid="{3C4EABC9-0B22-4A46-AE8B-F63FE13C4E06}"/>
    <cellStyle name="20% - Accent1 27" xfId="898" xr:uid="{85F8784C-9F61-43A3-80A8-FAD7BEE4D1FE}"/>
    <cellStyle name="20% - Accent1 28" xfId="911" xr:uid="{30F53798-3236-4DE3-A330-4B28A3D0C291}"/>
    <cellStyle name="20% - Accent1 29" xfId="924" xr:uid="{C386FFE0-EA84-4911-854D-825B3BB7437A}"/>
    <cellStyle name="20% - Accent1 3" xfId="196" xr:uid="{974CE802-E323-47B1-BFB6-7A32466EEFB3}"/>
    <cellStyle name="20% - Accent1 3 2" xfId="564" xr:uid="{E5EDB9F9-072E-46B7-A194-814A342C4AF5}"/>
    <cellStyle name="20% - Accent1 30" xfId="939" xr:uid="{AD800D98-430B-4251-8AA2-26005BCBC60F}"/>
    <cellStyle name="20% - Accent1 31" xfId="952" xr:uid="{D8598B56-F73D-47E9-A801-58764D2E859B}"/>
    <cellStyle name="20% - Accent1 32" xfId="965" xr:uid="{01078BD2-9245-4062-9C3F-A6B9D40B693B}"/>
    <cellStyle name="20% - Accent1 33" xfId="978" xr:uid="{EA9BE17E-072C-470B-B583-6F6F920439FC}"/>
    <cellStyle name="20% - Accent1 34" xfId="991" xr:uid="{F1EF85BD-477E-4929-90A7-9A6899BEFFFB}"/>
    <cellStyle name="20% - Accent1 35" xfId="1004" xr:uid="{8774EB05-842A-47C9-9F7B-8B31E1B19547}"/>
    <cellStyle name="20% - Accent1 36" xfId="1017" xr:uid="{A4AA4CB8-5345-423D-8D56-6B6B6D9BE3A8}"/>
    <cellStyle name="20% - Accent1 37" xfId="1033" xr:uid="{A6D49377-5962-4B0F-A419-896ADDB0748C}"/>
    <cellStyle name="20% - Accent1 38" xfId="1053" xr:uid="{6EE0E2ED-3B54-4A33-A401-3C252756001E}"/>
    <cellStyle name="20% - Accent1 39" xfId="544" xr:uid="{3CB03107-FCB7-4A10-893A-A19ACB025C90}"/>
    <cellStyle name="20% - Accent1 4" xfId="225" xr:uid="{813DB9CD-EF26-4095-BCA8-116087D89251}"/>
    <cellStyle name="20% - Accent1 4 2" xfId="592" xr:uid="{EED37618-9C00-47F5-BB91-9ABA15575536}"/>
    <cellStyle name="20% - Accent1 40" xfId="1072" xr:uid="{2C672377-722D-4ED0-B915-FCB8A86B70EA}"/>
    <cellStyle name="20% - Accent1 5" xfId="238" xr:uid="{A9AEEF10-4952-4E67-BFFC-A5B8A5295D73}"/>
    <cellStyle name="20% - Accent1 5 2" xfId="605" xr:uid="{9CDB5C90-F888-4B7C-89F5-3E72CEE25E5B}"/>
    <cellStyle name="20% - Accent1 6" xfId="251" xr:uid="{9633850F-6091-472A-BA8C-037FE0B09791}"/>
    <cellStyle name="20% - Accent1 6 2" xfId="618" xr:uid="{595773F8-51C9-4AA0-82ED-9F3B159C004F}"/>
    <cellStyle name="20% - Accent1 7" xfId="267" xr:uid="{02A8D0A1-6D15-48F9-BB49-B7321375F75C}"/>
    <cellStyle name="20% - Accent1 7 2" xfId="633" xr:uid="{D80BD6C0-B4D5-449B-BAFC-655A01C047DF}"/>
    <cellStyle name="20% - Accent1 8" xfId="281" xr:uid="{225A9A01-2A82-4343-AC05-E4A1C1CC6C10}"/>
    <cellStyle name="20% - Accent1 8 2" xfId="647" xr:uid="{CDE97112-47C9-4551-978D-4D7F7F3BA65E}"/>
    <cellStyle name="20% - Accent1 9" xfId="294" xr:uid="{951051F4-E35A-43E6-8001-9686B6486269}"/>
    <cellStyle name="20% - Accent1 9 2" xfId="660" xr:uid="{0D603642-BF79-4772-AF17-2B3D10285712}"/>
    <cellStyle name="20% - Accent2" xfId="29" builtinId="34" customBuiltin="1"/>
    <cellStyle name="20% - Accent2 10" xfId="309" xr:uid="{72208B3E-5E68-4370-A01D-0ADCC1E9FFDB}"/>
    <cellStyle name="20% - Accent2 10 2" xfId="675" xr:uid="{8C4502CB-484F-471A-AA20-F64054E05E3A}"/>
    <cellStyle name="20% - Accent2 11" xfId="322" xr:uid="{B1F60098-81FB-4A51-A54B-FD98DB7E8C8D}"/>
    <cellStyle name="20% - Accent2 11 2" xfId="688" xr:uid="{94978810-F91A-4D58-BD56-D0943D04C50E}"/>
    <cellStyle name="20% - Accent2 12" xfId="335" xr:uid="{8398FCC1-B27F-4A31-B750-380BCAACF17B}"/>
    <cellStyle name="20% - Accent2 12 2" xfId="701" xr:uid="{4AB1C8C6-4129-4B46-8E05-DF5D65734F90}"/>
    <cellStyle name="20% - Accent2 13" xfId="348" xr:uid="{D4517E0A-7C28-4E69-BD9B-109E97BA740C}"/>
    <cellStyle name="20% - Accent2 13 2" xfId="716" xr:uid="{21463F0F-AF6F-49C9-AEB1-4D5AD6B77664}"/>
    <cellStyle name="20% - Accent2 14" xfId="361" xr:uid="{2597561C-202C-4058-A063-F373549BF61F}"/>
    <cellStyle name="20% - Accent2 14 2" xfId="729" xr:uid="{E5FF5568-3EFA-4334-8EDC-AB847743FE33}"/>
    <cellStyle name="20% - Accent2 15" xfId="374" xr:uid="{623B3865-F263-421E-AF5D-62375C26FF10}"/>
    <cellStyle name="20% - Accent2 15 2" xfId="742" xr:uid="{5B9748A5-213A-4186-93DD-AC1DAC6CBB04}"/>
    <cellStyle name="20% - Accent2 16" xfId="387" xr:uid="{A85BAF5E-92A3-438C-83B9-81C9399F21E4}"/>
    <cellStyle name="20% - Accent2 16 2" xfId="755" xr:uid="{DF1F4CD6-EF50-46A0-BFF3-CC842AC6F5EF}"/>
    <cellStyle name="20% - Accent2 17" xfId="400" xr:uid="{C95AA233-DF21-41AE-8D63-4E39036EEFDA}"/>
    <cellStyle name="20% - Accent2 17 2" xfId="768" xr:uid="{AF0732E4-1160-4F00-B326-6E2C18C0E2A3}"/>
    <cellStyle name="20% - Accent2 18" xfId="413" xr:uid="{EBE1AB95-4251-492B-BD10-05693722AA1D}"/>
    <cellStyle name="20% - Accent2 18 2" xfId="781" xr:uid="{491720F6-5705-4D30-B715-3FC68D7A35F4}"/>
    <cellStyle name="20% - Accent2 19" xfId="426" xr:uid="{152B2AE3-03D0-4908-AF20-F05BDB463DFB}"/>
    <cellStyle name="20% - Accent2 19 2" xfId="794" xr:uid="{C3359978-0D14-4D6E-A178-ABE2FBA9796E}"/>
    <cellStyle name="20% - Accent2 2" xfId="198" xr:uid="{D7E91DB4-35EF-4879-8168-389A1C0E1DF1}"/>
    <cellStyle name="20% - Accent2 2 2" xfId="566" xr:uid="{6251C4CB-5B91-4ACC-92B4-14507F74DD78}"/>
    <cellStyle name="20% - Accent2 20" xfId="439" xr:uid="{3721382A-88A8-41FA-AC01-B029B6D698EF}"/>
    <cellStyle name="20% - Accent2 20 2" xfId="807" xr:uid="{86952E1A-0081-42EE-8E39-DF2F9DB63C76}"/>
    <cellStyle name="20% - Accent2 21" xfId="458" xr:uid="{A54CE9F3-D732-4BD6-88F0-D5AC50615ADD}"/>
    <cellStyle name="20% - Accent2 21 2" xfId="821" xr:uid="{0479D8BF-EC7D-4743-A901-B93446700B15}"/>
    <cellStyle name="20% - Accent2 22" xfId="477" xr:uid="{63C78CC0-C0E7-4795-AAEC-C915A97C0CA5}"/>
    <cellStyle name="20% - Accent2 22 2" xfId="835" xr:uid="{47697286-EB37-4ACB-9317-218F82793EE0}"/>
    <cellStyle name="20% - Accent2 23" xfId="495" xr:uid="{BC4E4A45-8209-4C84-8824-04DA04B1B8F7}"/>
    <cellStyle name="20% - Accent2 23 2" xfId="848" xr:uid="{0C44B2DC-8232-44D4-A386-EE6CEABC75EA}"/>
    <cellStyle name="20% - Accent2 24" xfId="509" xr:uid="{E8E201F6-F474-401C-BBB3-563E34F2CF9D}"/>
    <cellStyle name="20% - Accent2 24 2" xfId="861" xr:uid="{0A0EFECE-EA85-4F00-980D-A5D60C2F9F49}"/>
    <cellStyle name="20% - Accent2 25" xfId="874" xr:uid="{811F2AF3-344C-4B25-9BF6-DA42A5A97115}"/>
    <cellStyle name="20% - Accent2 26" xfId="887" xr:uid="{B3355166-32AC-4B99-BF9F-9576F467CD7D}"/>
    <cellStyle name="20% - Accent2 27" xfId="900" xr:uid="{ECDBC98E-F103-4BF1-A370-BABBAB977A21}"/>
    <cellStyle name="20% - Accent2 28" xfId="913" xr:uid="{CEA677C5-8158-49BF-A250-A46D98C59EA4}"/>
    <cellStyle name="20% - Accent2 29" xfId="926" xr:uid="{2DC127B0-C24E-4832-9080-D3FB3E8D89D2}"/>
    <cellStyle name="20% - Accent2 3" xfId="214" xr:uid="{9A9256D3-69A4-494D-A8FD-91F117D5BDD5}"/>
    <cellStyle name="20% - Accent2 3 2" xfId="581" xr:uid="{52D575C2-081B-4550-ABEB-BFC20997D9FE}"/>
    <cellStyle name="20% - Accent2 30" xfId="941" xr:uid="{E5FB34EA-F395-4740-96E9-92716AFDB372}"/>
    <cellStyle name="20% - Accent2 31" xfId="954" xr:uid="{C3CA1DE7-CB8C-4CDF-93E0-207BDB4416D7}"/>
    <cellStyle name="20% - Accent2 32" xfId="967" xr:uid="{E24D8A73-6C0B-4FA3-A64E-72237F96CC3C}"/>
    <cellStyle name="20% - Accent2 33" xfId="980" xr:uid="{ACEEA2B9-77BF-4B8E-862F-E284EB119144}"/>
    <cellStyle name="20% - Accent2 34" xfId="993" xr:uid="{CC350286-361A-4754-98AF-D1367FB67C4A}"/>
    <cellStyle name="20% - Accent2 35" xfId="1006" xr:uid="{995E770B-18FA-4A52-9BEF-3D098B4726DA}"/>
    <cellStyle name="20% - Accent2 36" xfId="1019" xr:uid="{6DA237E1-C405-4303-A31B-9071E8E9124E}"/>
    <cellStyle name="20% - Accent2 37" xfId="1036" xr:uid="{60923830-CBB6-4950-A461-50D72245EDE2}"/>
    <cellStyle name="20% - Accent2 38" xfId="1056" xr:uid="{63E49995-ACB0-4C95-9183-5801407A52FB}"/>
    <cellStyle name="20% - Accent2 39" xfId="546" xr:uid="{204DE2B0-FCDE-4705-ADC1-F979D8FB1608}"/>
    <cellStyle name="20% - Accent2 4" xfId="227" xr:uid="{826539F2-0ECB-45BA-A21D-E8037F57FE7D}"/>
    <cellStyle name="20% - Accent2 4 2" xfId="594" xr:uid="{5FE8C835-9128-4C22-A3A4-6E68E8DC22DF}"/>
    <cellStyle name="20% - Accent2 40" xfId="1075" xr:uid="{A2F40ED4-8E06-4CA9-B374-F6239309C8F4}"/>
    <cellStyle name="20% - Accent2 5" xfId="240" xr:uid="{44557924-E494-469A-AF9B-614996EE2D65}"/>
    <cellStyle name="20% - Accent2 5 2" xfId="607" xr:uid="{6F15D6A0-3391-47AC-A657-37A1A8A26691}"/>
    <cellStyle name="20% - Accent2 6" xfId="253" xr:uid="{55783C87-9D37-4EC5-9CE0-2ABF368E7C08}"/>
    <cellStyle name="20% - Accent2 6 2" xfId="620" xr:uid="{BAA2B74E-F725-4183-962E-FBF6CB5BB097}"/>
    <cellStyle name="20% - Accent2 7" xfId="269" xr:uid="{BAE297DF-D924-4562-9DC2-9E642D1BD7B1}"/>
    <cellStyle name="20% - Accent2 7 2" xfId="635" xr:uid="{B94E8A19-E712-4C6E-AEFA-141806FC3E2E}"/>
    <cellStyle name="20% - Accent2 8" xfId="283" xr:uid="{3410D274-92A4-4ABC-A9D5-18236F9801AD}"/>
    <cellStyle name="20% - Accent2 8 2" xfId="649" xr:uid="{8FE0B383-34D3-4E0D-A9F9-9DEF9E70456A}"/>
    <cellStyle name="20% - Accent2 9" xfId="296" xr:uid="{5FB81353-190E-46D1-8004-3CF76F9C7416}"/>
    <cellStyle name="20% - Accent2 9 2" xfId="662" xr:uid="{51489202-9C76-48B3-8E91-EC35C43D093B}"/>
    <cellStyle name="20% - Accent3" xfId="32" builtinId="38" customBuiltin="1"/>
    <cellStyle name="20% - Accent3 10" xfId="311" xr:uid="{8A2C216D-8B35-4AD2-A2E3-08D0FFCFFD58}"/>
    <cellStyle name="20% - Accent3 10 2" xfId="677" xr:uid="{DF5B9B04-4D0E-4B6E-89D3-3D667789311D}"/>
    <cellStyle name="20% - Accent3 11" xfId="324" xr:uid="{00882E53-102D-45B3-98A2-61FD1DAD37DC}"/>
    <cellStyle name="20% - Accent3 11 2" xfId="690" xr:uid="{BD37F1F1-36A8-4E23-8FF0-D69A565F3A8A}"/>
    <cellStyle name="20% - Accent3 12" xfId="337" xr:uid="{7220C4DC-5EDA-4F38-BE2D-EFA29CB79042}"/>
    <cellStyle name="20% - Accent3 12 2" xfId="703" xr:uid="{0795A9DA-A568-4215-AC01-233D95DFDC78}"/>
    <cellStyle name="20% - Accent3 13" xfId="350" xr:uid="{5F1AD021-67FC-4FA1-9D8D-67196D01056E}"/>
    <cellStyle name="20% - Accent3 13 2" xfId="718" xr:uid="{78553CF7-1C1A-4D4D-B6BC-7DCF906714DC}"/>
    <cellStyle name="20% - Accent3 14" xfId="363" xr:uid="{1C870422-A877-45EA-A8B8-7AA077F8377F}"/>
    <cellStyle name="20% - Accent3 14 2" xfId="731" xr:uid="{5E5D3E0E-BC22-4B63-9300-2AD0B3B72AF2}"/>
    <cellStyle name="20% - Accent3 15" xfId="376" xr:uid="{6FEF4F39-276F-4B7E-A116-C5D9FE97E716}"/>
    <cellStyle name="20% - Accent3 15 2" xfId="744" xr:uid="{D40E4E05-5782-4E77-BDBC-23224B80087A}"/>
    <cellStyle name="20% - Accent3 16" xfId="389" xr:uid="{C6D56370-DE53-4ECB-96A1-37ACA18CEE83}"/>
    <cellStyle name="20% - Accent3 16 2" xfId="757" xr:uid="{03B0C724-B105-42D7-9764-4C69194AC539}"/>
    <cellStyle name="20% - Accent3 17" xfId="402" xr:uid="{06B8E224-7321-4069-9A43-454DF6CDF3FC}"/>
    <cellStyle name="20% - Accent3 17 2" xfId="770" xr:uid="{1799042E-0588-4747-BED0-C621CD30340E}"/>
    <cellStyle name="20% - Accent3 18" xfId="415" xr:uid="{616971B6-83E1-4BF8-9694-12194B5E2669}"/>
    <cellStyle name="20% - Accent3 18 2" xfId="783" xr:uid="{89316397-DC4F-4F05-A89D-7DB9F3A07406}"/>
    <cellStyle name="20% - Accent3 19" xfId="428" xr:uid="{155AD6B6-6610-47F3-AA70-AEE5593C8BB1}"/>
    <cellStyle name="20% - Accent3 19 2" xfId="796" xr:uid="{151F5C6C-78BE-4CBB-B7B0-AC7244759BD2}"/>
    <cellStyle name="20% - Accent3 2" xfId="200" xr:uid="{B70D0E4B-9E43-40F2-A143-F766EE2DA337}"/>
    <cellStyle name="20% - Accent3 2 2" xfId="568" xr:uid="{F8947558-3D81-4A7D-8F2D-B0F9EA39E032}"/>
    <cellStyle name="20% - Accent3 20" xfId="441" xr:uid="{B1F94C44-3741-4AFA-9B46-EF8A5DE2DC8D}"/>
    <cellStyle name="20% - Accent3 20 2" xfId="809" xr:uid="{F42F5388-B60C-4AC6-85D7-A671298857FE}"/>
    <cellStyle name="20% - Accent3 21" xfId="461" xr:uid="{5C02B616-14CE-431B-8AA3-8E9F8285DEE8}"/>
    <cellStyle name="20% - Accent3 21 2" xfId="823" xr:uid="{893291C1-7DA7-44B4-B20F-A6F350B8C7EB}"/>
    <cellStyle name="20% - Accent3 22" xfId="480" xr:uid="{C14D1BB8-20F0-413F-8A15-23E398741F85}"/>
    <cellStyle name="20% - Accent3 22 2" xfId="837" xr:uid="{A1BCB5BF-FAF7-4699-A13C-B007B99A8552}"/>
    <cellStyle name="20% - Accent3 23" xfId="497" xr:uid="{BE682AA0-12C4-4AEB-961C-70C067736382}"/>
    <cellStyle name="20% - Accent3 23 2" xfId="850" xr:uid="{926588D6-CD44-4077-AA36-9D6388F3EB43}"/>
    <cellStyle name="20% - Accent3 24" xfId="512" xr:uid="{551328E5-8267-47C6-BA7A-505D6F4E20F4}"/>
    <cellStyle name="20% - Accent3 24 2" xfId="863" xr:uid="{095DF636-E003-43AA-93E9-F15257A71769}"/>
    <cellStyle name="20% - Accent3 25" xfId="876" xr:uid="{DBC225BF-981F-464C-821C-4201B45893BD}"/>
    <cellStyle name="20% - Accent3 26" xfId="889" xr:uid="{268D025F-EFD9-4165-BF12-4D6E784B613F}"/>
    <cellStyle name="20% - Accent3 27" xfId="902" xr:uid="{12D1CB70-6D5C-47FD-B7E3-C33E4F2AE799}"/>
    <cellStyle name="20% - Accent3 28" xfId="915" xr:uid="{D71E43A8-9071-4F87-9B65-C6C4F1749F6F}"/>
    <cellStyle name="20% - Accent3 29" xfId="928" xr:uid="{DD0E5709-6DD7-4DB0-885D-E61AFF5CCA26}"/>
    <cellStyle name="20% - Accent3 3" xfId="216" xr:uid="{DA5E933E-93EA-4BCC-B84F-645D7C70562F}"/>
    <cellStyle name="20% - Accent3 3 2" xfId="583" xr:uid="{0EA82881-DC04-4333-B8DF-B91A0015369A}"/>
    <cellStyle name="20% - Accent3 30" xfId="943" xr:uid="{4EFEDCB1-974D-4E90-855C-146E6BEB2E2E}"/>
    <cellStyle name="20% - Accent3 31" xfId="956" xr:uid="{974DAE69-4224-414C-A164-F88E82FC3F8A}"/>
    <cellStyle name="20% - Accent3 32" xfId="969" xr:uid="{DC59A91A-77D0-44C5-9A6E-B3C82C3B85E3}"/>
    <cellStyle name="20% - Accent3 33" xfId="982" xr:uid="{DB76EF70-00BF-4A90-81FB-1E3EBD985834}"/>
    <cellStyle name="20% - Accent3 34" xfId="995" xr:uid="{976C97FD-23A0-4B6B-8390-54E9504BAAFE}"/>
    <cellStyle name="20% - Accent3 35" xfId="1008" xr:uid="{49FC5119-0E2B-430D-90C5-E82B9CD7E45D}"/>
    <cellStyle name="20% - Accent3 36" xfId="1021" xr:uid="{B415BC1D-F71B-4B52-91E2-48B03E6FEC5E}"/>
    <cellStyle name="20% - Accent3 37" xfId="1039" xr:uid="{B70F1C71-C0F5-45C0-ADAE-B87D8A8435DC}"/>
    <cellStyle name="20% - Accent3 38" xfId="1059" xr:uid="{9ABB9B25-A85B-4FEF-B535-42830606B87F}"/>
    <cellStyle name="20% - Accent3 39" xfId="548" xr:uid="{3FFA769D-64E1-4FD3-BE3D-9A8D9715499C}"/>
    <cellStyle name="20% - Accent3 4" xfId="229" xr:uid="{D5B6B3F6-5942-45FA-A1FD-5B46385E9B4F}"/>
    <cellStyle name="20% - Accent3 4 2" xfId="596" xr:uid="{645BC726-4B28-4FBA-8C72-7ADBBDB1E7E0}"/>
    <cellStyle name="20% - Accent3 40" xfId="1078" xr:uid="{DBAD2943-32B1-42EA-955A-7771F76542CC}"/>
    <cellStyle name="20% - Accent3 5" xfId="242" xr:uid="{5A2073BE-7722-42B1-8C77-BF3B0D3638F5}"/>
    <cellStyle name="20% - Accent3 5 2" xfId="609" xr:uid="{7DB44DBA-EEBF-4916-A2B6-3FCCE0882179}"/>
    <cellStyle name="20% - Accent3 6" xfId="255" xr:uid="{F6C7EC8D-876C-4995-8F17-7C076A96A214}"/>
    <cellStyle name="20% - Accent3 6 2" xfId="622" xr:uid="{FD0B19B6-724F-44B4-924A-44F2F28259D0}"/>
    <cellStyle name="20% - Accent3 7" xfId="271" xr:uid="{8CDB6721-B5CF-4517-B0C5-6DE32FC5A807}"/>
    <cellStyle name="20% - Accent3 7 2" xfId="637" xr:uid="{38212FD0-6B5C-4683-85F5-3AEA41FAD9A0}"/>
    <cellStyle name="20% - Accent3 8" xfId="285" xr:uid="{3D9A726E-79C6-4D18-9C8D-FF5991685BC7}"/>
    <cellStyle name="20% - Accent3 8 2" xfId="651" xr:uid="{28466636-64DE-446C-841B-E6B1DADDF2AE}"/>
    <cellStyle name="20% - Accent3 9" xfId="298" xr:uid="{BFD1C8B7-6CE6-4FF9-A6E2-92DC67810F2B}"/>
    <cellStyle name="20% - Accent3 9 2" xfId="664" xr:uid="{DF05A01E-CBBB-4E23-AFE4-62F30CE9C5EF}"/>
    <cellStyle name="20% - Accent4" xfId="35" builtinId="42" customBuiltin="1"/>
    <cellStyle name="20% - Accent4 10" xfId="313" xr:uid="{70F486A5-1E16-4162-A61B-ED653A117071}"/>
    <cellStyle name="20% - Accent4 10 2" xfId="679" xr:uid="{688A0349-6A51-49B6-A514-A2979E1F12A3}"/>
    <cellStyle name="20% - Accent4 11" xfId="326" xr:uid="{F5523708-091E-4564-90B2-2DC77777C158}"/>
    <cellStyle name="20% - Accent4 11 2" xfId="692" xr:uid="{472E3D85-9340-41C2-A714-C39901B51D55}"/>
    <cellStyle name="20% - Accent4 12" xfId="339" xr:uid="{22B0431E-D947-44CD-94B4-B61324BA379D}"/>
    <cellStyle name="20% - Accent4 12 2" xfId="705" xr:uid="{119632BB-410F-44B7-BD23-6EBF903FE266}"/>
    <cellStyle name="20% - Accent4 13" xfId="352" xr:uid="{7B272135-8DB9-458A-8366-38C8B65CFC9F}"/>
    <cellStyle name="20% - Accent4 13 2" xfId="720" xr:uid="{8D831B14-6B78-459F-860E-2C350D27B40F}"/>
    <cellStyle name="20% - Accent4 14" xfId="365" xr:uid="{5E0779AA-21C3-468B-B0A2-58E7DF4F620C}"/>
    <cellStyle name="20% - Accent4 14 2" xfId="733" xr:uid="{8575F543-57EA-4AF3-AEEF-0044CD4AAE41}"/>
    <cellStyle name="20% - Accent4 15" xfId="378" xr:uid="{B549D66A-BD25-4301-ADB0-AD418EFC15FD}"/>
    <cellStyle name="20% - Accent4 15 2" xfId="746" xr:uid="{F3B5F865-1723-43C2-8F14-BC2E285B73F5}"/>
    <cellStyle name="20% - Accent4 16" xfId="391" xr:uid="{BDDA8A96-F4F1-4DFB-862F-5D5F02A81DFE}"/>
    <cellStyle name="20% - Accent4 16 2" xfId="759" xr:uid="{01EDC08C-59CD-4E5A-AAA3-4FBE38D9A85E}"/>
    <cellStyle name="20% - Accent4 17" xfId="404" xr:uid="{6826AA53-7BCB-4069-8142-97CAAB6A642E}"/>
    <cellStyle name="20% - Accent4 17 2" xfId="772" xr:uid="{4FF928B8-918A-4FE9-89BD-2F530E3F7681}"/>
    <cellStyle name="20% - Accent4 18" xfId="417" xr:uid="{6F8E0573-BC2F-4724-BE1C-7497BC1AF3D2}"/>
    <cellStyle name="20% - Accent4 18 2" xfId="785" xr:uid="{C64A087F-307E-46B5-8322-8BB606B97A81}"/>
    <cellStyle name="20% - Accent4 19" xfId="430" xr:uid="{CCF36460-3AFA-453E-A626-929020946027}"/>
    <cellStyle name="20% - Accent4 19 2" xfId="798" xr:uid="{C5F75401-1B33-470D-BF8B-A2BA325E22F0}"/>
    <cellStyle name="20% - Accent4 2" xfId="202" xr:uid="{DA53DC1E-7246-4245-A0E7-40F76BB14FCE}"/>
    <cellStyle name="20% - Accent4 2 2" xfId="570" xr:uid="{32A4341B-498F-430F-9339-741F06043748}"/>
    <cellStyle name="20% - Accent4 20" xfId="443" xr:uid="{A83AED27-005A-4A93-B181-E06487D9AD5D}"/>
    <cellStyle name="20% - Accent4 20 2" xfId="811" xr:uid="{5C22DE88-2F1C-40B7-A431-64F50E5DB8A7}"/>
    <cellStyle name="20% - Accent4 21" xfId="464" xr:uid="{9A443C89-D207-4E2F-82BC-E3065F7EB910}"/>
    <cellStyle name="20% - Accent4 21 2" xfId="825" xr:uid="{2D99AF5C-44F9-4609-9E24-E4172FCED83C}"/>
    <cellStyle name="20% - Accent4 22" xfId="483" xr:uid="{621461CB-5E00-491C-AD0F-4D757BE872AB}"/>
    <cellStyle name="20% - Accent4 22 2" xfId="839" xr:uid="{C7CDD9A5-39D7-4E80-B35E-F161B7FDBB1D}"/>
    <cellStyle name="20% - Accent4 23" xfId="499" xr:uid="{95DA2C33-AE3B-4885-A581-4E96B73DD158}"/>
    <cellStyle name="20% - Accent4 23 2" xfId="852" xr:uid="{3C08FA76-AE8E-437B-832E-EC9413D027A2}"/>
    <cellStyle name="20% - Accent4 24" xfId="515" xr:uid="{BCAA0711-C64C-424A-9EE4-9823E92E97F8}"/>
    <cellStyle name="20% - Accent4 24 2" xfId="865" xr:uid="{5836B7A8-1C7E-4112-AEBE-3BA7FDE4F3DB}"/>
    <cellStyle name="20% - Accent4 25" xfId="878" xr:uid="{6A3EAB62-630E-4352-85D0-059111CEBA6F}"/>
    <cellStyle name="20% - Accent4 26" xfId="891" xr:uid="{807C2F48-A1DA-4B1D-94C0-E631B3DCD10E}"/>
    <cellStyle name="20% - Accent4 27" xfId="904" xr:uid="{6E79A76D-23FB-4DBD-9B76-CB1B1A410059}"/>
    <cellStyle name="20% - Accent4 28" xfId="917" xr:uid="{FE0EF7A5-7B23-4AD5-AA73-96D91B8693E6}"/>
    <cellStyle name="20% - Accent4 29" xfId="930" xr:uid="{BC2224F4-B1B2-4C1B-9B19-234206231A00}"/>
    <cellStyle name="20% - Accent4 3" xfId="218" xr:uid="{93FB92EF-E0FA-41B7-A6B9-CF8A357C1E5A}"/>
    <cellStyle name="20% - Accent4 3 2" xfId="585" xr:uid="{351740E6-2174-47A2-872F-C5B246F9FD80}"/>
    <cellStyle name="20% - Accent4 30" xfId="945" xr:uid="{59121E74-7337-43B4-89FB-795DEF56D0BC}"/>
    <cellStyle name="20% - Accent4 31" xfId="958" xr:uid="{6C997C1D-670A-4D1A-BABF-304E3B468AC8}"/>
    <cellStyle name="20% - Accent4 32" xfId="971" xr:uid="{793B537D-579C-4D16-810A-10ECC84BFA39}"/>
    <cellStyle name="20% - Accent4 33" xfId="984" xr:uid="{A24E3E28-5632-4E63-B80A-7F8D234656CD}"/>
    <cellStyle name="20% - Accent4 34" xfId="997" xr:uid="{F75AF287-1C4D-4BF6-A10E-812CFDB1D0D4}"/>
    <cellStyle name="20% - Accent4 35" xfId="1010" xr:uid="{7FF7ACC0-C123-4681-B86F-79F244D4F0BC}"/>
    <cellStyle name="20% - Accent4 36" xfId="1023" xr:uid="{64CB4C83-AF9F-4043-AA33-1DEEFFADA44D}"/>
    <cellStyle name="20% - Accent4 37" xfId="1042" xr:uid="{65CEBF13-205E-4AA6-8636-1CBC3CFDDD9B}"/>
    <cellStyle name="20% - Accent4 38" xfId="1062" xr:uid="{FEB3E92D-7B2E-4C1E-8653-0FE170E16958}"/>
    <cellStyle name="20% - Accent4 39" xfId="550" xr:uid="{58003BAC-9DA7-422F-B6CE-70CDC972521D}"/>
    <cellStyle name="20% - Accent4 4" xfId="231" xr:uid="{C802B89D-0762-4957-9333-B49D6D03BE59}"/>
    <cellStyle name="20% - Accent4 4 2" xfId="598" xr:uid="{1184DDC4-C010-4552-929E-CD97331E3459}"/>
    <cellStyle name="20% - Accent4 40" xfId="1081" xr:uid="{0D94CB22-4476-49DB-8A58-974791D5BD06}"/>
    <cellStyle name="20% - Accent4 5" xfId="244" xr:uid="{3EFFC0A0-952B-462A-B7C9-2D68518EB9BF}"/>
    <cellStyle name="20% - Accent4 5 2" xfId="611" xr:uid="{CF24D462-37B2-44F9-8485-3D6148BBCFCB}"/>
    <cellStyle name="20% - Accent4 6" xfId="257" xr:uid="{02F56271-2C6B-43DF-A74D-92FD515C1605}"/>
    <cellStyle name="20% - Accent4 6 2" xfId="624" xr:uid="{9B0BAB3A-2B43-4900-9FAC-9D2E30D98BA2}"/>
    <cellStyle name="20% - Accent4 7" xfId="273" xr:uid="{9120AFD1-4B70-4A70-A767-BB8EF0252353}"/>
    <cellStyle name="20% - Accent4 7 2" xfId="639" xr:uid="{A0C0B136-AF71-4662-AB11-333FB9B62628}"/>
    <cellStyle name="20% - Accent4 8" xfId="287" xr:uid="{E75D7B88-FB88-4614-8320-76A76A9CFD05}"/>
    <cellStyle name="20% - Accent4 8 2" xfId="653" xr:uid="{0B781609-F5B9-4D30-B357-FFA6E2B4FDF9}"/>
    <cellStyle name="20% - Accent4 9" xfId="300" xr:uid="{7FCC3309-AFD2-4D42-8140-B50CE6ED3FAA}"/>
    <cellStyle name="20% - Accent4 9 2" xfId="666" xr:uid="{5094C1D2-6032-44ED-9D14-250003075BC9}"/>
    <cellStyle name="20% - Accent5" xfId="38" builtinId="46" customBuiltin="1"/>
    <cellStyle name="20% - Accent5 10" xfId="315" xr:uid="{92CF347D-D1EB-4709-91AD-EE15C7963446}"/>
    <cellStyle name="20% - Accent5 10 2" xfId="681" xr:uid="{F0AB8930-D749-4AF3-88AA-E0466D23007E}"/>
    <cellStyle name="20% - Accent5 11" xfId="328" xr:uid="{16C3B6CA-6B6D-4AD4-B4A4-220C2B3461B7}"/>
    <cellStyle name="20% - Accent5 11 2" xfId="694" xr:uid="{537608E7-45E3-4ED8-8608-FFEC2223349A}"/>
    <cellStyle name="20% - Accent5 12" xfId="341" xr:uid="{BDA9AD18-A2E3-49B4-A0F9-541F7D43124A}"/>
    <cellStyle name="20% - Accent5 12 2" xfId="707" xr:uid="{9F39A598-5825-4D39-85D8-DFF5946E5F01}"/>
    <cellStyle name="20% - Accent5 13" xfId="354" xr:uid="{215722C5-ADA4-412E-8C2A-662E183AE28E}"/>
    <cellStyle name="20% - Accent5 13 2" xfId="722" xr:uid="{A9C85D78-5198-4C78-BB7D-85F74967E59B}"/>
    <cellStyle name="20% - Accent5 14" xfId="367" xr:uid="{024E5C9D-AC50-44CD-918C-998A169F6ADF}"/>
    <cellStyle name="20% - Accent5 14 2" xfId="735" xr:uid="{B1BEC0E0-E9C4-4A24-91D3-8912DAD6BFEB}"/>
    <cellStyle name="20% - Accent5 15" xfId="380" xr:uid="{BC008453-9E4F-4B11-BE78-6D4BA2B36207}"/>
    <cellStyle name="20% - Accent5 15 2" xfId="748" xr:uid="{ED57DAA5-D9E0-4775-AA0B-F3957903A01D}"/>
    <cellStyle name="20% - Accent5 16" xfId="393" xr:uid="{A8803E7F-5057-403E-848B-7D28FEFC37E2}"/>
    <cellStyle name="20% - Accent5 16 2" xfId="761" xr:uid="{4A5657FD-B102-4736-9036-0EC458227B3F}"/>
    <cellStyle name="20% - Accent5 17" xfId="406" xr:uid="{B79E728F-EB31-4EDF-8B78-73BAE42C85C9}"/>
    <cellStyle name="20% - Accent5 17 2" xfId="774" xr:uid="{F4832471-FF04-463E-8183-24DA692D973F}"/>
    <cellStyle name="20% - Accent5 18" xfId="419" xr:uid="{B4D444AA-AFB9-4D1C-BF81-C9297D5AD7D2}"/>
    <cellStyle name="20% - Accent5 18 2" xfId="787" xr:uid="{B4AFA3F9-3252-40A1-B61D-02A2B7E11C54}"/>
    <cellStyle name="20% - Accent5 19" xfId="432" xr:uid="{E3ECC07A-871F-460F-937F-2446C140A644}"/>
    <cellStyle name="20% - Accent5 19 2" xfId="800" xr:uid="{4AFD5283-A958-4A76-9B10-8011A6BB6E5C}"/>
    <cellStyle name="20% - Accent5 2" xfId="204" xr:uid="{19F3F686-5D4F-4EA6-B46F-957ED752565A}"/>
    <cellStyle name="20% - Accent5 2 2" xfId="572" xr:uid="{FBEB3086-984E-4EF8-A097-B7B66ACCB567}"/>
    <cellStyle name="20% - Accent5 20" xfId="445" xr:uid="{98A25128-1240-4098-A6AC-12582F119DB2}"/>
    <cellStyle name="20% - Accent5 20 2" xfId="813" xr:uid="{17B34617-9E1E-4900-B4AF-6D05C11F0B02}"/>
    <cellStyle name="20% - Accent5 21" xfId="467" xr:uid="{E90A1814-3445-4473-8BC4-FFFD275BA24F}"/>
    <cellStyle name="20% - Accent5 21 2" xfId="827" xr:uid="{C6357FDC-B42A-4223-B3B6-E8CF1B5D00EF}"/>
    <cellStyle name="20% - Accent5 22" xfId="486" xr:uid="{CA90F796-E850-4C8C-8B48-DBAA604FBAFC}"/>
    <cellStyle name="20% - Accent5 22 2" xfId="841" xr:uid="{CAEA7153-F7E2-4AE9-B19C-7ED56D066629}"/>
    <cellStyle name="20% - Accent5 23" xfId="501" xr:uid="{F0D8013A-4610-4B85-856A-76606736D761}"/>
    <cellStyle name="20% - Accent5 23 2" xfId="854" xr:uid="{C35F011B-E09B-47E6-A457-29E8644AF1D3}"/>
    <cellStyle name="20% - Accent5 24" xfId="518" xr:uid="{2FD88420-A733-4F7B-918D-4F3264EDF287}"/>
    <cellStyle name="20% - Accent5 24 2" xfId="867" xr:uid="{0BB05AF7-BDE5-4C0D-8EDA-7212E163D4E5}"/>
    <cellStyle name="20% - Accent5 25" xfId="880" xr:uid="{71F9771E-1F3A-4746-888F-7BA6A6AC4427}"/>
    <cellStyle name="20% - Accent5 26" xfId="893" xr:uid="{32631031-9DBC-4ABE-8AC6-772A3DE712D8}"/>
    <cellStyle name="20% - Accent5 27" xfId="906" xr:uid="{E4BEE757-E625-48DF-B0CA-F5CEBDCFEFA4}"/>
    <cellStyle name="20% - Accent5 28" xfId="919" xr:uid="{DF4B0B92-5EF9-4AF7-BB3C-81993811ED8F}"/>
    <cellStyle name="20% - Accent5 29" xfId="932" xr:uid="{E45AC77F-95F6-4B7C-AC85-19468A2A867E}"/>
    <cellStyle name="20% - Accent5 3" xfId="220" xr:uid="{099075A9-E9AA-42D3-A999-5F050371230A}"/>
    <cellStyle name="20% - Accent5 3 2" xfId="587" xr:uid="{05D73953-4E7F-4594-9B5B-EB0AFFAC1F6F}"/>
    <cellStyle name="20% - Accent5 30" xfId="947" xr:uid="{14F44ABA-ED7B-47BF-81B7-3FC7C17AA99A}"/>
    <cellStyle name="20% - Accent5 31" xfId="960" xr:uid="{4AA1C631-B4DA-4C72-90B8-139B49EAC30C}"/>
    <cellStyle name="20% - Accent5 32" xfId="973" xr:uid="{B68A5767-E979-4011-8BC4-8AA5963EDB18}"/>
    <cellStyle name="20% - Accent5 33" xfId="986" xr:uid="{ACA5CC59-48A3-4038-A8DF-02841089FCB3}"/>
    <cellStyle name="20% - Accent5 34" xfId="999" xr:uid="{DCB7F49D-DC2E-41B6-B56C-4FB7562C722E}"/>
    <cellStyle name="20% - Accent5 35" xfId="1012" xr:uid="{34BB7F92-461A-4F9A-9A45-94DD3A7843F8}"/>
    <cellStyle name="20% - Accent5 36" xfId="1025" xr:uid="{A5460241-4776-4B9D-BD19-F412D4B9FBA5}"/>
    <cellStyle name="20% - Accent5 37" xfId="1045" xr:uid="{CB25C75E-5BA6-4727-9954-0AA23639C518}"/>
    <cellStyle name="20% - Accent5 38" xfId="1065" xr:uid="{9ACD5AFA-E064-41FD-9665-491DD19CFC02}"/>
    <cellStyle name="20% - Accent5 39" xfId="552" xr:uid="{F07F91DA-7C41-46C8-B246-E1971F8F8D59}"/>
    <cellStyle name="20% - Accent5 4" xfId="233" xr:uid="{E246A947-1FFB-4B8F-AD34-65D0F0212CDF}"/>
    <cellStyle name="20% - Accent5 4 2" xfId="600" xr:uid="{D843C72A-3B46-4AD7-86EF-A92BAF75EFFF}"/>
    <cellStyle name="20% - Accent5 40" xfId="1084" xr:uid="{F74D81F6-F30A-4CD4-BD2A-3FF0CA9E75EB}"/>
    <cellStyle name="20% - Accent5 5" xfId="246" xr:uid="{B125A506-6956-4172-AB59-1BE65DD3FCAD}"/>
    <cellStyle name="20% - Accent5 5 2" xfId="613" xr:uid="{219104E8-89BE-4CCA-AD2F-3B493617A508}"/>
    <cellStyle name="20% - Accent5 6" xfId="259" xr:uid="{9F7BBF22-1E11-4FDC-9B3E-F5C797087298}"/>
    <cellStyle name="20% - Accent5 6 2" xfId="626" xr:uid="{6D8AFDC9-432F-4D95-8332-709F5C32C9D1}"/>
    <cellStyle name="20% - Accent5 7" xfId="275" xr:uid="{AB35BA56-3CAE-4AAB-A189-58BB8B6E952D}"/>
    <cellStyle name="20% - Accent5 7 2" xfId="641" xr:uid="{600C160B-57D7-4C5A-9920-E60B658E6D2F}"/>
    <cellStyle name="20% - Accent5 8" xfId="289" xr:uid="{D315382B-4F06-478E-923C-3AE73CEC558F}"/>
    <cellStyle name="20% - Accent5 8 2" xfId="655" xr:uid="{444CE079-283F-43A4-B062-861B57FB5BC8}"/>
    <cellStyle name="20% - Accent5 9" xfId="302" xr:uid="{6DF644D8-11DD-49F5-92C8-6AB3522EFB8E}"/>
    <cellStyle name="20% - Accent5 9 2" xfId="668" xr:uid="{E54BF90F-8D9E-41B9-B385-E9FD4CA07DDC}"/>
    <cellStyle name="20% - Accent6" xfId="41" builtinId="50" customBuiltin="1"/>
    <cellStyle name="20% - Accent6 10" xfId="317" xr:uid="{D7CC8194-6FFA-4524-8B0E-6AB77FF68D60}"/>
    <cellStyle name="20% - Accent6 10 2" xfId="683" xr:uid="{C060A63B-1FD4-408B-AFB2-FCE320A796C7}"/>
    <cellStyle name="20% - Accent6 11" xfId="330" xr:uid="{642DA730-70B2-4314-8C26-EC43F50AE4F6}"/>
    <cellStyle name="20% - Accent6 11 2" xfId="696" xr:uid="{3BD54F2A-84A5-4C54-9161-90E21B5F7FAA}"/>
    <cellStyle name="20% - Accent6 12" xfId="343" xr:uid="{BF97856C-D22D-40FA-9EE1-FCC01B900A02}"/>
    <cellStyle name="20% - Accent6 12 2" xfId="709" xr:uid="{BF62B700-E15A-4A2F-B096-8DAA0962BCB5}"/>
    <cellStyle name="20% - Accent6 13" xfId="356" xr:uid="{083165D5-24D0-4D3A-8B9E-C239102FE826}"/>
    <cellStyle name="20% - Accent6 13 2" xfId="724" xr:uid="{4D3C4BC4-0CBB-43D5-B5D1-0910A16163A1}"/>
    <cellStyle name="20% - Accent6 14" xfId="369" xr:uid="{E4BE3DB0-C25E-4E91-B7C6-56BB67C1CCC8}"/>
    <cellStyle name="20% - Accent6 14 2" xfId="737" xr:uid="{0A467F50-4585-487D-AA43-16E1B714DD90}"/>
    <cellStyle name="20% - Accent6 15" xfId="382" xr:uid="{AD7B1023-A4D7-4E91-9599-11AD2398577A}"/>
    <cellStyle name="20% - Accent6 15 2" xfId="750" xr:uid="{1E0A7E6C-9F45-4096-A4F7-67910A771443}"/>
    <cellStyle name="20% - Accent6 16" xfId="395" xr:uid="{1DD3A57D-234A-4E47-B840-BF1FD8906CE1}"/>
    <cellStyle name="20% - Accent6 16 2" xfId="763" xr:uid="{4AA2C881-28F7-4E31-832E-F8A178BA54EE}"/>
    <cellStyle name="20% - Accent6 17" xfId="408" xr:uid="{C2F5403D-8B24-4B75-8B24-DF59CD1689FD}"/>
    <cellStyle name="20% - Accent6 17 2" xfId="776" xr:uid="{0AD9971C-D4CC-4B89-AC3B-2733B4BDF8CA}"/>
    <cellStyle name="20% - Accent6 18" xfId="421" xr:uid="{AF1F3D11-A2BB-4002-98EB-36180A66C4F5}"/>
    <cellStyle name="20% - Accent6 18 2" xfId="789" xr:uid="{D2E42D79-CA34-4A48-A98B-E1BC92C38004}"/>
    <cellStyle name="20% - Accent6 19" xfId="434" xr:uid="{54B2DA18-F381-4DC0-9D0A-47E2250802FA}"/>
    <cellStyle name="20% - Accent6 19 2" xfId="802" xr:uid="{58F1DA92-199A-4D16-938C-1A9B1096EA69}"/>
    <cellStyle name="20% - Accent6 2" xfId="206" xr:uid="{500189B9-EE65-4A77-A06E-1AA7ED355301}"/>
    <cellStyle name="20% - Accent6 2 2" xfId="574" xr:uid="{F7B8B59A-DC8C-41B9-8232-D9925A96F000}"/>
    <cellStyle name="20% - Accent6 20" xfId="447" xr:uid="{24DD0FF9-226D-4619-8CCB-8437FE03E3CE}"/>
    <cellStyle name="20% - Accent6 20 2" xfId="815" xr:uid="{7DDEEC5F-6436-45E0-A7AB-27FB74D52CCF}"/>
    <cellStyle name="20% - Accent6 21" xfId="470" xr:uid="{903BE05C-C16E-4995-9D2B-E5DF2B764168}"/>
    <cellStyle name="20% - Accent6 21 2" xfId="829" xr:uid="{4072F072-544A-4281-8C37-B3BF16C00816}"/>
    <cellStyle name="20% - Accent6 22" xfId="489" xr:uid="{6266BB80-ADBF-460F-92A5-69D08DDBFCDA}"/>
    <cellStyle name="20% - Accent6 22 2" xfId="843" xr:uid="{8B9C7A57-560E-4531-AD90-4A4D2B99F868}"/>
    <cellStyle name="20% - Accent6 23" xfId="503" xr:uid="{9945203C-B101-4795-A802-F8C3D1E87980}"/>
    <cellStyle name="20% - Accent6 23 2" xfId="856" xr:uid="{DA64E6AE-6138-41A9-9A78-E6A25EB907DD}"/>
    <cellStyle name="20% - Accent6 24" xfId="521" xr:uid="{89D21FE2-F6AB-4CC0-96E0-6647C11D1463}"/>
    <cellStyle name="20% - Accent6 24 2" xfId="869" xr:uid="{E1CF26A4-DE46-4E94-8438-09036789E0A0}"/>
    <cellStyle name="20% - Accent6 25" xfId="882" xr:uid="{B9014C3D-8A31-476B-BA9D-745D9A4D4753}"/>
    <cellStyle name="20% - Accent6 26" xfId="895" xr:uid="{59234D41-956A-4D08-A020-9527A3CC459C}"/>
    <cellStyle name="20% - Accent6 27" xfId="908" xr:uid="{6BB2EE62-B8D7-4BDF-AA54-D7D8E20080F4}"/>
    <cellStyle name="20% - Accent6 28" xfId="921" xr:uid="{671068F4-08D2-41EB-B090-F8BEEF3341BF}"/>
    <cellStyle name="20% - Accent6 29" xfId="934" xr:uid="{9D528D31-4605-4E58-A04D-0EEC156A4A07}"/>
    <cellStyle name="20% - Accent6 3" xfId="222" xr:uid="{F8819E2A-F86E-4908-B0A4-CD580962251D}"/>
    <cellStyle name="20% - Accent6 3 2" xfId="589" xr:uid="{BD862799-58CD-4F85-99BD-7D110E68EE71}"/>
    <cellStyle name="20% - Accent6 30" xfId="949" xr:uid="{1095F2D1-5F9C-4983-9258-82F719892D62}"/>
    <cellStyle name="20% - Accent6 31" xfId="962" xr:uid="{BBDD4EBB-6F32-4766-80CF-B77A2454CA5E}"/>
    <cellStyle name="20% - Accent6 32" xfId="975" xr:uid="{3CA785C2-A6A9-4162-AC8D-459873E7F539}"/>
    <cellStyle name="20% - Accent6 33" xfId="988" xr:uid="{FF4B26C9-2ED5-4C83-8505-A82810B86D26}"/>
    <cellStyle name="20% - Accent6 34" xfId="1001" xr:uid="{B5D10C9F-815B-4586-A898-1F42744D2A5C}"/>
    <cellStyle name="20% - Accent6 35" xfId="1014" xr:uid="{1F8B1301-F7EB-49F3-8F46-85C69B946305}"/>
    <cellStyle name="20% - Accent6 36" xfId="1027" xr:uid="{B9044482-7E76-4BE8-B811-F477FCD3F3AB}"/>
    <cellStyle name="20% - Accent6 37" xfId="1048" xr:uid="{CB49DE5D-171A-4915-9390-96D3A1D63ED5}"/>
    <cellStyle name="20% - Accent6 38" xfId="1068" xr:uid="{6F9F8E72-C5BC-4BE1-BE8F-4DDCFD07CB95}"/>
    <cellStyle name="20% - Accent6 39" xfId="554" xr:uid="{41408FCF-7B24-4877-AD4F-F74D1D4255A5}"/>
    <cellStyle name="20% - Accent6 4" xfId="235" xr:uid="{512ED92A-5E02-4991-9201-B7B0047C10E2}"/>
    <cellStyle name="20% - Accent6 4 2" xfId="602" xr:uid="{FADAE2EF-957B-4A12-AD13-F904899BCAA2}"/>
    <cellStyle name="20% - Accent6 40" xfId="1087" xr:uid="{97FF8F5A-95B0-4490-B697-901C2D67315B}"/>
    <cellStyle name="20% - Accent6 5" xfId="248" xr:uid="{D0D06A2C-7A2B-4FF2-A422-D9073D994651}"/>
    <cellStyle name="20% - Accent6 5 2" xfId="615" xr:uid="{D91449E8-7BD8-4268-9DEC-5A8A7BBCD7F5}"/>
    <cellStyle name="20% - Accent6 6" xfId="261" xr:uid="{3EA816DC-DC59-43E4-B1B1-FCFD0E8DF707}"/>
    <cellStyle name="20% - Accent6 6 2" xfId="628" xr:uid="{0F53E5D9-BFEA-4F08-81B0-7935CC667CF7}"/>
    <cellStyle name="20% - Accent6 7" xfId="277" xr:uid="{5AE6093E-EB2D-4FAE-BE32-B0C3F540D997}"/>
    <cellStyle name="20% - Accent6 7 2" xfId="643" xr:uid="{604C6880-3143-4B33-ABF4-AAFE9AEA9255}"/>
    <cellStyle name="20% - Accent6 8" xfId="291" xr:uid="{0C1F7654-89F4-4C21-AA84-D290469AB69A}"/>
    <cellStyle name="20% - Accent6 8 2" xfId="657" xr:uid="{1A80E8C2-3D81-42CF-B125-8DA010B24594}"/>
    <cellStyle name="20% - Accent6 9" xfId="304" xr:uid="{DB298B9D-1E14-4BF2-9B46-B71C016D5C53}"/>
    <cellStyle name="20% - Accent6 9 2" xfId="670" xr:uid="{0DA2ED82-549D-4729-8E93-6979EE33A9B3}"/>
    <cellStyle name="40% - Accent1" xfId="27" builtinId="31" customBuiltin="1"/>
    <cellStyle name="40% - Accent1 10" xfId="308" xr:uid="{ECC1028E-84C5-4089-94FD-5EAC476B20D1}"/>
    <cellStyle name="40% - Accent1 10 2" xfId="674" xr:uid="{7506EAA3-A9D7-485F-9748-191B827AC963}"/>
    <cellStyle name="40% - Accent1 11" xfId="321" xr:uid="{55385318-F472-4D48-A1DA-F7065E34A663}"/>
    <cellStyle name="40% - Accent1 11 2" xfId="687" xr:uid="{5663825C-B27B-4FF8-AE04-1023F12F73CE}"/>
    <cellStyle name="40% - Accent1 12" xfId="334" xr:uid="{1666C7E1-A047-4870-8D5E-FE91DAA5866D}"/>
    <cellStyle name="40% - Accent1 12 2" xfId="700" xr:uid="{88671C2B-6BC9-4F61-9AB9-772AD885E994}"/>
    <cellStyle name="40% - Accent1 13" xfId="347" xr:uid="{A5692BDD-A0AF-4D91-8C62-E3E27CA392DF}"/>
    <cellStyle name="40% - Accent1 13 2" xfId="715" xr:uid="{09F0BE3B-21FF-4107-8DDC-89433964DA4B}"/>
    <cellStyle name="40% - Accent1 14" xfId="360" xr:uid="{1301FEE2-049D-4EA8-A2EE-7578D7B291EE}"/>
    <cellStyle name="40% - Accent1 14 2" xfId="728" xr:uid="{C706BB85-987D-48F0-BA44-B157FDB91560}"/>
    <cellStyle name="40% - Accent1 15" xfId="373" xr:uid="{10F12879-4A4C-490C-B6C2-0A01AA619328}"/>
    <cellStyle name="40% - Accent1 15 2" xfId="741" xr:uid="{E8B0D6AF-1D7B-42C4-916A-6C637DA55715}"/>
    <cellStyle name="40% - Accent1 16" xfId="386" xr:uid="{750FF19E-A457-4267-B8FB-E945EB76D2F9}"/>
    <cellStyle name="40% - Accent1 16 2" xfId="754" xr:uid="{0EF16981-F3E9-41C6-9FDA-C3803577C490}"/>
    <cellStyle name="40% - Accent1 17" xfId="399" xr:uid="{414C3446-958B-4705-81A4-AF360D1544CD}"/>
    <cellStyle name="40% - Accent1 17 2" xfId="767" xr:uid="{4F80A983-B9AB-493B-ACEC-01826C16954D}"/>
    <cellStyle name="40% - Accent1 18" xfId="412" xr:uid="{61441625-D192-4189-AF3D-7834EAF55245}"/>
    <cellStyle name="40% - Accent1 18 2" xfId="780" xr:uid="{9844EEB9-D792-419C-A5BB-C21C2FDF82AB}"/>
    <cellStyle name="40% - Accent1 19" xfId="425" xr:uid="{253E4587-747B-47F4-A68B-F97E25057FE2}"/>
    <cellStyle name="40% - Accent1 19 2" xfId="793" xr:uid="{D65A203F-6FC2-460B-AA34-6CB6A24DCC0D}"/>
    <cellStyle name="40% - Accent1 2" xfId="197" xr:uid="{BF74563E-BF62-4387-B4C6-9DE431B62E4F}"/>
    <cellStyle name="40% - Accent1 2 2" xfId="565" xr:uid="{912A34DC-FF52-47F4-BC21-DE184506A706}"/>
    <cellStyle name="40% - Accent1 20" xfId="438" xr:uid="{570D5E8A-61F0-4875-85EC-AAEC60D55FFD}"/>
    <cellStyle name="40% - Accent1 20 2" xfId="806" xr:uid="{9600B8E0-152C-4963-894F-419A5F93BFB2}"/>
    <cellStyle name="40% - Accent1 21" xfId="456" xr:uid="{8D0547F7-3D64-4F74-B247-93CF85FAFB89}"/>
    <cellStyle name="40% - Accent1 21 2" xfId="820" xr:uid="{F3E4D2EC-C315-4ABB-9FEE-0B6CC5744405}"/>
    <cellStyle name="40% - Accent1 22" xfId="475" xr:uid="{5B37ED08-2167-4834-ADC3-6187AF966A41}"/>
    <cellStyle name="40% - Accent1 22 2" xfId="834" xr:uid="{2787C068-EA88-4E43-9A2F-FDA3C3312AB0}"/>
    <cellStyle name="40% - Accent1 23" xfId="494" xr:uid="{9847A913-7FF6-4994-B6BC-1B2831E2E6B8}"/>
    <cellStyle name="40% - Accent1 23 2" xfId="847" xr:uid="{EAE7365E-F442-40A9-8959-19C1CA325562}"/>
    <cellStyle name="40% - Accent1 24" xfId="507" xr:uid="{99A8ECA4-D8F7-4017-B1AA-02C19BCE3B82}"/>
    <cellStyle name="40% - Accent1 24 2" xfId="860" xr:uid="{8E29120C-6C6B-49BE-A2B9-E243179A0228}"/>
    <cellStyle name="40% - Accent1 25" xfId="873" xr:uid="{50BF36E9-D115-4A72-BB17-3AF58B153789}"/>
    <cellStyle name="40% - Accent1 26" xfId="886" xr:uid="{9B633BE8-8454-451E-B658-83338177B170}"/>
    <cellStyle name="40% - Accent1 27" xfId="899" xr:uid="{005FEA38-115A-4D68-BFD4-35181882C451}"/>
    <cellStyle name="40% - Accent1 28" xfId="912" xr:uid="{2BA6AB1F-2193-4D1E-9478-E0F94B5D027A}"/>
    <cellStyle name="40% - Accent1 29" xfId="925" xr:uid="{F77A50FF-A01B-4A4F-8099-B2E39A708D1D}"/>
    <cellStyle name="40% - Accent1 3" xfId="213" xr:uid="{1D5ACF2D-982A-45C1-8264-287C3E6E8D65}"/>
    <cellStyle name="40% - Accent1 3 2" xfId="580" xr:uid="{3F8E4C07-15FF-47AE-8196-115F927368B2}"/>
    <cellStyle name="40% - Accent1 30" xfId="940" xr:uid="{6F7231E5-1230-4DC7-A9A4-B4556AD32826}"/>
    <cellStyle name="40% - Accent1 31" xfId="953" xr:uid="{D5E70FD4-B6C3-4A51-A8A3-9817A863F3CA}"/>
    <cellStyle name="40% - Accent1 32" xfId="966" xr:uid="{6A03F7B9-4E43-4B7A-939C-4AFFBF1C0CBA}"/>
    <cellStyle name="40% - Accent1 33" xfId="979" xr:uid="{05E6D982-0E9A-4023-BCFC-B7D89D21037A}"/>
    <cellStyle name="40% - Accent1 34" xfId="992" xr:uid="{A22CEF81-1B3C-4042-9D6A-A465367996E8}"/>
    <cellStyle name="40% - Accent1 35" xfId="1005" xr:uid="{587F025C-ABA1-4F63-A9A4-A35AA81470B6}"/>
    <cellStyle name="40% - Accent1 36" xfId="1018" xr:uid="{F939DAE5-FD29-4DED-A7A5-228B113BAFCF}"/>
    <cellStyle name="40% - Accent1 37" xfId="1034" xr:uid="{CCED4444-053F-469F-AC06-02E8CDBAE507}"/>
    <cellStyle name="40% - Accent1 38" xfId="1054" xr:uid="{55285E18-BB46-45A9-9FAA-6E9A0A41EDFD}"/>
    <cellStyle name="40% - Accent1 39" xfId="545" xr:uid="{44EB0EED-1415-44A3-82C3-1C4A08B7AC70}"/>
    <cellStyle name="40% - Accent1 4" xfId="226" xr:uid="{BC72A5EF-55DF-4855-838D-5F5445DA0184}"/>
    <cellStyle name="40% - Accent1 4 2" xfId="593" xr:uid="{B5BF3DF9-469B-45C7-BC3F-C9742EA8E7B3}"/>
    <cellStyle name="40% - Accent1 40" xfId="1073" xr:uid="{3FD8DB95-A51C-4521-A150-531C73D85FB4}"/>
    <cellStyle name="40% - Accent1 5" xfId="239" xr:uid="{981311F1-CBCF-4F7B-AE04-86272E8D206E}"/>
    <cellStyle name="40% - Accent1 5 2" xfId="606" xr:uid="{39328401-06FB-4B97-A602-63403472699A}"/>
    <cellStyle name="40% - Accent1 6" xfId="252" xr:uid="{7C27B8C0-D441-4D93-9298-7CB7A8D969D2}"/>
    <cellStyle name="40% - Accent1 6 2" xfId="619" xr:uid="{12285A4D-AFE8-4E31-BD3A-5723350FA7F8}"/>
    <cellStyle name="40% - Accent1 7" xfId="268" xr:uid="{BEFCDAD0-2D9B-4351-920B-DD4D778B401F}"/>
    <cellStyle name="40% - Accent1 7 2" xfId="634" xr:uid="{9D738E00-AE5E-414D-BF52-B0EBE8A8F6F1}"/>
    <cellStyle name="40% - Accent1 8" xfId="282" xr:uid="{BDD0B437-03D9-497F-A15F-49EC9317D13A}"/>
    <cellStyle name="40% - Accent1 8 2" xfId="648" xr:uid="{0AF2D770-7585-483D-A980-EAD85B199E90}"/>
    <cellStyle name="40% - Accent1 9" xfId="295" xr:uid="{6D046B1C-EAC7-4083-8FFD-972D240EB7B8}"/>
    <cellStyle name="40% - Accent1 9 2" xfId="661" xr:uid="{4A646569-5FBA-4ACD-9821-B33B3F7F10A2}"/>
    <cellStyle name="40% - Accent2" xfId="30" builtinId="35" customBuiltin="1"/>
    <cellStyle name="40% - Accent2 10" xfId="310" xr:uid="{98BDA824-93C4-4036-BF33-D22C8D862B35}"/>
    <cellStyle name="40% - Accent2 10 2" xfId="676" xr:uid="{DFDF24C5-9D9B-4E87-AB4B-D9D19F52E73F}"/>
    <cellStyle name="40% - Accent2 11" xfId="323" xr:uid="{8DB4B2B0-8754-48E3-9C9D-E2B7DD149015}"/>
    <cellStyle name="40% - Accent2 11 2" xfId="689" xr:uid="{7D7CFB5E-1FB5-4520-B8C8-730AF6C5CEB5}"/>
    <cellStyle name="40% - Accent2 12" xfId="336" xr:uid="{B431C14F-DAC2-4119-9FD7-9397E9B57A23}"/>
    <cellStyle name="40% - Accent2 12 2" xfId="702" xr:uid="{C05825D2-2613-4781-89F2-B7E71012907A}"/>
    <cellStyle name="40% - Accent2 13" xfId="349" xr:uid="{DEB080C0-32A5-4E0E-819B-7C0E39980A25}"/>
    <cellStyle name="40% - Accent2 13 2" xfId="717" xr:uid="{0045DCD0-DC8A-4CAE-BF9B-3F7121B4B59D}"/>
    <cellStyle name="40% - Accent2 14" xfId="362" xr:uid="{3EDCD103-778A-4ED7-BBB1-FE4948FA1455}"/>
    <cellStyle name="40% - Accent2 14 2" xfId="730" xr:uid="{85B12051-D4D1-42E9-976B-E46ED9DB9B0C}"/>
    <cellStyle name="40% - Accent2 15" xfId="375" xr:uid="{71796899-BB8C-4860-A191-FC75FCCADC84}"/>
    <cellStyle name="40% - Accent2 15 2" xfId="743" xr:uid="{3CDE092C-5546-475C-BE6D-CC6A1B7C465C}"/>
    <cellStyle name="40% - Accent2 16" xfId="388" xr:uid="{8558723A-A655-4B34-B694-33CF0736B7FD}"/>
    <cellStyle name="40% - Accent2 16 2" xfId="756" xr:uid="{AEC7FA90-29D9-4ED6-B57E-B2781FB1EC43}"/>
    <cellStyle name="40% - Accent2 17" xfId="401" xr:uid="{74C66080-3BEF-4B20-BC9C-869371850182}"/>
    <cellStyle name="40% - Accent2 17 2" xfId="769" xr:uid="{60D5CAAA-1EF1-44FA-AF8E-E691A963CBB0}"/>
    <cellStyle name="40% - Accent2 18" xfId="414" xr:uid="{60417412-3C25-4479-B703-DDA042C69358}"/>
    <cellStyle name="40% - Accent2 18 2" xfId="782" xr:uid="{B5A9C7C2-7A4F-4025-8AF3-C12864168B55}"/>
    <cellStyle name="40% - Accent2 19" xfId="427" xr:uid="{8DD42DFA-5F44-4AA7-80F9-BEE8D53A2129}"/>
    <cellStyle name="40% - Accent2 19 2" xfId="795" xr:uid="{F3C957BC-3291-4406-A186-17371FA0D65E}"/>
    <cellStyle name="40% - Accent2 2" xfId="199" xr:uid="{8195B455-F1F6-41AC-B7B4-5384008EA1AD}"/>
    <cellStyle name="40% - Accent2 2 2" xfId="567" xr:uid="{A9D9D8DD-7014-4CEE-9A34-C81E6C3CDC8F}"/>
    <cellStyle name="40% - Accent2 20" xfId="440" xr:uid="{93858870-D50B-463B-962E-0B6FFBBFAD5D}"/>
    <cellStyle name="40% - Accent2 20 2" xfId="808" xr:uid="{171D6A35-B77E-4172-8A44-9C00B57766D2}"/>
    <cellStyle name="40% - Accent2 21" xfId="459" xr:uid="{414AADB5-94F3-4F64-A489-E1A5EA818B97}"/>
    <cellStyle name="40% - Accent2 21 2" xfId="822" xr:uid="{187B9532-542F-434C-8A38-DBE0C343A27A}"/>
    <cellStyle name="40% - Accent2 22" xfId="478" xr:uid="{2F06F63F-0ECC-415E-BDA8-BC3C2D9FCE83}"/>
    <cellStyle name="40% - Accent2 22 2" xfId="836" xr:uid="{E633A071-14A6-435B-ABAF-AC8190F5CDCE}"/>
    <cellStyle name="40% - Accent2 23" xfId="496" xr:uid="{0AC27243-EDFF-4065-B903-2FB8C121EE74}"/>
    <cellStyle name="40% - Accent2 23 2" xfId="849" xr:uid="{6F4C31A7-128E-48CA-9D46-B8ACA2BA7BED}"/>
    <cellStyle name="40% - Accent2 24" xfId="510" xr:uid="{7792EDA3-A807-43A9-A1D8-0F164DF7CF30}"/>
    <cellStyle name="40% - Accent2 24 2" xfId="862" xr:uid="{913DD0C2-A562-4506-93A7-FDFC868184EC}"/>
    <cellStyle name="40% - Accent2 25" xfId="875" xr:uid="{46D3B5D1-F697-4BE6-B5DA-5204FEF35B26}"/>
    <cellStyle name="40% - Accent2 26" xfId="888" xr:uid="{7962A170-0FC8-44AC-ABE1-99DA7BFEA1B3}"/>
    <cellStyle name="40% - Accent2 27" xfId="901" xr:uid="{05696100-9CB3-48C1-9A09-3B8296032CAB}"/>
    <cellStyle name="40% - Accent2 28" xfId="914" xr:uid="{7B5E3DEF-6025-47AF-B66D-7938F9A7B9E4}"/>
    <cellStyle name="40% - Accent2 29" xfId="927" xr:uid="{72BA37DB-5670-4798-8B47-6882049CA913}"/>
    <cellStyle name="40% - Accent2 3" xfId="215" xr:uid="{904FE8BD-1E41-403D-8C58-288227587F1C}"/>
    <cellStyle name="40% - Accent2 3 2" xfId="582" xr:uid="{C19F4BCA-DE2C-4F16-8354-D48AF5F1F037}"/>
    <cellStyle name="40% - Accent2 30" xfId="942" xr:uid="{4FBCCBC7-DC22-4F01-BC89-DF5188E1CFB4}"/>
    <cellStyle name="40% - Accent2 31" xfId="955" xr:uid="{BF86BF69-5FF1-4EF8-A6AC-DA0DEEC0EE58}"/>
    <cellStyle name="40% - Accent2 32" xfId="968" xr:uid="{D85E9419-AA5E-4FF2-AB1E-6BB44F43C5E0}"/>
    <cellStyle name="40% - Accent2 33" xfId="981" xr:uid="{041CB06E-C785-4B6C-8DCA-30F1F490ADFF}"/>
    <cellStyle name="40% - Accent2 34" xfId="994" xr:uid="{98929D8A-A66A-48E5-B21A-784C48C5490A}"/>
    <cellStyle name="40% - Accent2 35" xfId="1007" xr:uid="{EBDFB5B7-9365-444A-A84A-1DA66CE98E0D}"/>
    <cellStyle name="40% - Accent2 36" xfId="1020" xr:uid="{69E27880-77E4-4406-A011-CD366247AC65}"/>
    <cellStyle name="40% - Accent2 37" xfId="1037" xr:uid="{7C96D054-7DCC-4EBF-9ECF-822E97178E34}"/>
    <cellStyle name="40% - Accent2 38" xfId="1057" xr:uid="{4575426F-5671-47E5-AE32-3BD49C8371CA}"/>
    <cellStyle name="40% - Accent2 39" xfId="547" xr:uid="{9F785C36-D242-4D9A-832F-A43906442E48}"/>
    <cellStyle name="40% - Accent2 4" xfId="228" xr:uid="{2473BA99-30F1-493E-9532-E5FAFE4F5A53}"/>
    <cellStyle name="40% - Accent2 4 2" xfId="595" xr:uid="{BF2E7E15-F17D-4F3F-9326-E4A4B28F444D}"/>
    <cellStyle name="40% - Accent2 40" xfId="1076" xr:uid="{8C40E91B-BC14-422D-8DD0-71E9A66056F0}"/>
    <cellStyle name="40% - Accent2 5" xfId="241" xr:uid="{4945D97B-0205-4D00-B210-9C6012EC91C4}"/>
    <cellStyle name="40% - Accent2 5 2" xfId="608" xr:uid="{0D286DFF-1094-4B7E-94BC-195BEB112F9C}"/>
    <cellStyle name="40% - Accent2 6" xfId="254" xr:uid="{1E5F059E-125E-44D6-8D8C-FAA7A8F37C76}"/>
    <cellStyle name="40% - Accent2 6 2" xfId="621" xr:uid="{32FCB253-5EB0-4F29-B3AE-C7C43084B16E}"/>
    <cellStyle name="40% - Accent2 7" xfId="270" xr:uid="{16BDA0C3-23FD-4475-AEEB-5D7E496B74C0}"/>
    <cellStyle name="40% - Accent2 7 2" xfId="636" xr:uid="{2E4A77D9-E373-4682-B6A3-3D631F4B3715}"/>
    <cellStyle name="40% - Accent2 8" xfId="284" xr:uid="{5339B42F-AB17-415D-AB43-57B2A76AED23}"/>
    <cellStyle name="40% - Accent2 8 2" xfId="650" xr:uid="{2C02DD8D-4624-40F7-96B5-D76C6DDCC0A3}"/>
    <cellStyle name="40% - Accent2 9" xfId="297" xr:uid="{6C117846-E175-4670-BC31-D6F3F9B4549A}"/>
    <cellStyle name="40% - Accent2 9 2" xfId="663" xr:uid="{C3E6E622-A3D0-478A-B0FA-21AC1584A4C0}"/>
    <cellStyle name="40% - Accent3" xfId="33" builtinId="39" customBuiltin="1"/>
    <cellStyle name="40% - Accent3 10" xfId="312" xr:uid="{3704074D-8E7A-4BE1-AC30-4643E63CD590}"/>
    <cellStyle name="40% - Accent3 10 2" xfId="678" xr:uid="{3856CD22-D399-4C6B-9E0A-3E7835761AFE}"/>
    <cellStyle name="40% - Accent3 11" xfId="325" xr:uid="{A9DB63DA-B909-428E-A049-BFDB9EDF4210}"/>
    <cellStyle name="40% - Accent3 11 2" xfId="691" xr:uid="{FCD746DC-57C3-4EF8-8261-7F1F76EAAEA0}"/>
    <cellStyle name="40% - Accent3 12" xfId="338" xr:uid="{7B30323C-59FA-437D-939F-6952CFD60DDA}"/>
    <cellStyle name="40% - Accent3 12 2" xfId="704" xr:uid="{35236A33-E852-4BB3-B2BE-0AD16771BB0E}"/>
    <cellStyle name="40% - Accent3 13" xfId="351" xr:uid="{12D887E6-4215-4A2A-9105-5823EFF297BA}"/>
    <cellStyle name="40% - Accent3 13 2" xfId="719" xr:uid="{AC77D011-B288-4456-BE6A-A220B65246DA}"/>
    <cellStyle name="40% - Accent3 14" xfId="364" xr:uid="{8ADC6475-1F12-481E-9D1A-0600EEE77070}"/>
    <cellStyle name="40% - Accent3 14 2" xfId="732" xr:uid="{4A4F8A87-642C-4580-A705-E5FC5D3ADF5B}"/>
    <cellStyle name="40% - Accent3 15" xfId="377" xr:uid="{1EE69D46-E8E4-40E6-87B2-21808D067BA1}"/>
    <cellStyle name="40% - Accent3 15 2" xfId="745" xr:uid="{FEA7830C-2501-4829-BB4F-C08347F3B56D}"/>
    <cellStyle name="40% - Accent3 16" xfId="390" xr:uid="{D2C77322-7CE8-48DC-B8EF-02DA2A68A0F6}"/>
    <cellStyle name="40% - Accent3 16 2" xfId="758" xr:uid="{ED567B19-1C52-4380-AD41-4101E63B6050}"/>
    <cellStyle name="40% - Accent3 17" xfId="403" xr:uid="{3658C451-D255-4FE7-A11D-D775E46439B1}"/>
    <cellStyle name="40% - Accent3 17 2" xfId="771" xr:uid="{DBE6D5A9-C5F6-4358-A0B8-3FEAA7758C48}"/>
    <cellStyle name="40% - Accent3 18" xfId="416" xr:uid="{DE5EBB45-B303-4B04-8BFB-C665576D8E40}"/>
    <cellStyle name="40% - Accent3 18 2" xfId="784" xr:uid="{0F5898B1-3BBF-4184-B707-6794618A3F39}"/>
    <cellStyle name="40% - Accent3 19" xfId="429" xr:uid="{0D124364-9290-418A-9BE5-C7BFB680C950}"/>
    <cellStyle name="40% - Accent3 19 2" xfId="797" xr:uid="{4DA3EEA1-845A-4E7F-B93D-8E78F2E43A1F}"/>
    <cellStyle name="40% - Accent3 2" xfId="201" xr:uid="{E255F0B3-25EB-4840-A16F-DD77EAB4779F}"/>
    <cellStyle name="40% - Accent3 2 2" xfId="569" xr:uid="{6BF951AD-6786-489D-A5D6-84D976BB5842}"/>
    <cellStyle name="40% - Accent3 20" xfId="442" xr:uid="{957119D9-2FAE-43D8-AB10-9FE6C0EB89AC}"/>
    <cellStyle name="40% - Accent3 20 2" xfId="810" xr:uid="{AAC2B404-5F04-4D33-BA12-E476578FC197}"/>
    <cellStyle name="40% - Accent3 21" xfId="462" xr:uid="{6A04371F-660A-4572-A628-C4ACDC4A0AF3}"/>
    <cellStyle name="40% - Accent3 21 2" xfId="824" xr:uid="{EB0B81E3-21E6-4849-A57A-32CE8EB04536}"/>
    <cellStyle name="40% - Accent3 22" xfId="481" xr:uid="{0FE0935D-F80B-4FB5-95E6-4519D763ABB6}"/>
    <cellStyle name="40% - Accent3 22 2" xfId="838" xr:uid="{C7E4F3E1-E1EF-4D8A-832D-5A455D70AEC0}"/>
    <cellStyle name="40% - Accent3 23" xfId="498" xr:uid="{74946A4E-F955-4253-A036-DF970F2EEEC8}"/>
    <cellStyle name="40% - Accent3 23 2" xfId="851" xr:uid="{EDF58481-A51C-4C95-AFE4-6C0683FAD043}"/>
    <cellStyle name="40% - Accent3 24" xfId="513" xr:uid="{39FF140B-81A7-4746-AA6D-7B1D22F63BB0}"/>
    <cellStyle name="40% - Accent3 24 2" xfId="864" xr:uid="{D7AEF3F6-C2CC-425F-A42A-C5A2639C728B}"/>
    <cellStyle name="40% - Accent3 25" xfId="877" xr:uid="{B5C22A3F-561A-43C8-833F-479008F43C9A}"/>
    <cellStyle name="40% - Accent3 26" xfId="890" xr:uid="{DDE20951-A04D-40E9-BDA1-78CD7C674F0B}"/>
    <cellStyle name="40% - Accent3 27" xfId="903" xr:uid="{C4D6FF09-4094-443F-A3C7-EFCC121035CB}"/>
    <cellStyle name="40% - Accent3 28" xfId="916" xr:uid="{B05EADFE-896A-4224-9222-1A7ED5D10B65}"/>
    <cellStyle name="40% - Accent3 29" xfId="929" xr:uid="{69A1AF5E-39F0-4636-A719-BF376D0B4F09}"/>
    <cellStyle name="40% - Accent3 3" xfId="217" xr:uid="{4563F723-C283-4C33-8544-83E8EF4312C7}"/>
    <cellStyle name="40% - Accent3 3 2" xfId="584" xr:uid="{19AAD83E-4C0D-4625-BA7A-2921D1D893EA}"/>
    <cellStyle name="40% - Accent3 30" xfId="944" xr:uid="{1EC064C7-E77E-448C-A8DC-4CD3678DFE6D}"/>
    <cellStyle name="40% - Accent3 31" xfId="957" xr:uid="{F881A30E-1425-43AF-965D-7ADEB2FA8783}"/>
    <cellStyle name="40% - Accent3 32" xfId="970" xr:uid="{24CCE2BB-6967-426F-9179-589C3D5F9B30}"/>
    <cellStyle name="40% - Accent3 33" xfId="983" xr:uid="{DBD73D7C-7D63-463F-880D-0A921A846D37}"/>
    <cellStyle name="40% - Accent3 34" xfId="996" xr:uid="{2A14D629-BB65-47CD-B503-4019EF79FFDF}"/>
    <cellStyle name="40% - Accent3 35" xfId="1009" xr:uid="{2BEC3A47-365C-4C6B-B7AF-1033BCD18BEE}"/>
    <cellStyle name="40% - Accent3 36" xfId="1022" xr:uid="{AFBC1F7D-279F-4B05-AA30-FCB41DAB1AD0}"/>
    <cellStyle name="40% - Accent3 37" xfId="1040" xr:uid="{06086B62-B06B-45B4-8285-2A754BD279CC}"/>
    <cellStyle name="40% - Accent3 38" xfId="1060" xr:uid="{C97FA3A5-C8C6-47FE-B819-BEB46B19E365}"/>
    <cellStyle name="40% - Accent3 39" xfId="549" xr:uid="{704A1537-E2FA-4149-9D78-A912869FE893}"/>
    <cellStyle name="40% - Accent3 4" xfId="230" xr:uid="{C917E7C5-DF27-4BB5-B594-706820152C9A}"/>
    <cellStyle name="40% - Accent3 4 2" xfId="597" xr:uid="{313CECF2-EAD9-41A8-A00D-03BBB69BB5DD}"/>
    <cellStyle name="40% - Accent3 40" xfId="1079" xr:uid="{C81C1990-5C38-49E8-AF7B-BAA417695B54}"/>
    <cellStyle name="40% - Accent3 5" xfId="243" xr:uid="{5453D556-855F-46B3-99D7-E2F740829EDC}"/>
    <cellStyle name="40% - Accent3 5 2" xfId="610" xr:uid="{D0F55DFD-84E5-4F73-B8F4-94907C9EB3C7}"/>
    <cellStyle name="40% - Accent3 6" xfId="256" xr:uid="{5E2EEBC6-160D-438C-AEB1-76EC7B2C3EF0}"/>
    <cellStyle name="40% - Accent3 6 2" xfId="623" xr:uid="{3B0B94BA-8B4B-45E7-AF25-B779FA518906}"/>
    <cellStyle name="40% - Accent3 7" xfId="272" xr:uid="{D9B38A13-7CC9-4FE8-8E5E-9E3BB3D8DA05}"/>
    <cellStyle name="40% - Accent3 7 2" xfId="638" xr:uid="{62127333-7F67-4779-9B59-A90FDB76AB0C}"/>
    <cellStyle name="40% - Accent3 8" xfId="286" xr:uid="{FA0FBE69-9DD0-4CA7-8BF9-90BBECC6CA3D}"/>
    <cellStyle name="40% - Accent3 8 2" xfId="652" xr:uid="{E3B025FB-8AFB-4DE1-A895-9A36AD23A9C2}"/>
    <cellStyle name="40% - Accent3 9" xfId="299" xr:uid="{E32A76DD-567B-438A-BD7E-ACDA3B8DB650}"/>
    <cellStyle name="40% - Accent3 9 2" xfId="665" xr:uid="{09377C9D-C68F-4BE5-97E2-E9F31D0E10AC}"/>
    <cellStyle name="40% - Accent4" xfId="36" builtinId="43" customBuiltin="1"/>
    <cellStyle name="40% - Accent4 10" xfId="314" xr:uid="{DB76F839-28E6-45B5-A0CD-5064B77EAA47}"/>
    <cellStyle name="40% - Accent4 10 2" xfId="680" xr:uid="{0C2F143A-8713-4011-A6F0-9E17B1BF55E3}"/>
    <cellStyle name="40% - Accent4 11" xfId="327" xr:uid="{23F4DD07-7F3F-4115-BC5C-9E1F6D3DAE64}"/>
    <cellStyle name="40% - Accent4 11 2" xfId="693" xr:uid="{5886E227-22A7-4EAD-8B15-8FAE44D58490}"/>
    <cellStyle name="40% - Accent4 12" xfId="340" xr:uid="{9E13445F-046A-4DB9-B758-EA08EA0CE977}"/>
    <cellStyle name="40% - Accent4 12 2" xfId="706" xr:uid="{F20617CA-1FA4-4541-9CA5-FA601D42C610}"/>
    <cellStyle name="40% - Accent4 13" xfId="353" xr:uid="{DB2267E5-77E9-4F3E-A6BB-4DF0F172478B}"/>
    <cellStyle name="40% - Accent4 13 2" xfId="721" xr:uid="{60ED18D1-72A5-4CE3-AE1C-6E31140054EE}"/>
    <cellStyle name="40% - Accent4 14" xfId="366" xr:uid="{6CE972B3-225A-46A1-9E24-613A20A4B638}"/>
    <cellStyle name="40% - Accent4 14 2" xfId="734" xr:uid="{BAFB03D6-29B6-4E47-84F2-1FCB3CB65962}"/>
    <cellStyle name="40% - Accent4 15" xfId="379" xr:uid="{C46CABFB-FA63-431B-A32E-1527DFB8FDD4}"/>
    <cellStyle name="40% - Accent4 15 2" xfId="747" xr:uid="{C48EF9BB-349E-43C4-B365-BCE3ABB09287}"/>
    <cellStyle name="40% - Accent4 16" xfId="392" xr:uid="{9F0F353A-16CF-409F-8D04-88C881A3DF16}"/>
    <cellStyle name="40% - Accent4 16 2" xfId="760" xr:uid="{CA01D78A-9498-4AC6-BA4D-8450C59484C3}"/>
    <cellStyle name="40% - Accent4 17" xfId="405" xr:uid="{040F2F29-F712-473F-BFAB-A168ED1581CD}"/>
    <cellStyle name="40% - Accent4 17 2" xfId="773" xr:uid="{55B5C244-9DA5-44CD-9FAF-3D9D27FE1CAB}"/>
    <cellStyle name="40% - Accent4 18" xfId="418" xr:uid="{CC70EF08-9416-4139-9197-097098AAD000}"/>
    <cellStyle name="40% - Accent4 18 2" xfId="786" xr:uid="{EEFA92C5-DCCA-496F-81E5-16F9E83D74D1}"/>
    <cellStyle name="40% - Accent4 19" xfId="431" xr:uid="{1A29A922-4743-480A-B867-F57E121422C2}"/>
    <cellStyle name="40% - Accent4 19 2" xfId="799" xr:uid="{577FB243-3CCC-45B5-B3A7-37201C071C20}"/>
    <cellStyle name="40% - Accent4 2" xfId="203" xr:uid="{CA1C2A33-B08B-41FD-9D63-FA6FE870D1CD}"/>
    <cellStyle name="40% - Accent4 2 2" xfId="571" xr:uid="{DF6138DE-4046-4F8B-9511-5DF4F56A99E7}"/>
    <cellStyle name="40% - Accent4 20" xfId="444" xr:uid="{01BA3688-F401-480A-96C4-B1DE42F01A70}"/>
    <cellStyle name="40% - Accent4 20 2" xfId="812" xr:uid="{C083FBAE-DEBC-49C5-8332-C60F56C33BF5}"/>
    <cellStyle name="40% - Accent4 21" xfId="465" xr:uid="{948BBB0D-981E-40E2-A754-A3898EF93BC7}"/>
    <cellStyle name="40% - Accent4 21 2" xfId="826" xr:uid="{8295AC8F-6C0F-4E7F-AB35-1E511DA1A4DE}"/>
    <cellStyle name="40% - Accent4 22" xfId="484" xr:uid="{12F75099-EDB5-4C25-805E-645C58FCE5A0}"/>
    <cellStyle name="40% - Accent4 22 2" xfId="840" xr:uid="{901E0E9D-AA28-4DD2-AFA7-797F9F103750}"/>
    <cellStyle name="40% - Accent4 23" xfId="500" xr:uid="{1C3844BC-BD69-49D0-BAEF-B02E225C42BA}"/>
    <cellStyle name="40% - Accent4 23 2" xfId="853" xr:uid="{EF338044-F44A-40ED-8FB9-E5CB0991503C}"/>
    <cellStyle name="40% - Accent4 24" xfId="516" xr:uid="{3CDCA0BA-9B97-4087-89FB-0BC37E61D472}"/>
    <cellStyle name="40% - Accent4 24 2" xfId="866" xr:uid="{AFF0E52E-29A1-45E9-BA3F-3773EDAF5D01}"/>
    <cellStyle name="40% - Accent4 25" xfId="879" xr:uid="{A2ED5742-8108-45B5-A1B8-9596D59A4AE3}"/>
    <cellStyle name="40% - Accent4 26" xfId="892" xr:uid="{413F9181-9589-490A-BB89-B88688FC8723}"/>
    <cellStyle name="40% - Accent4 27" xfId="905" xr:uid="{582C0BD0-D455-4AAC-8626-10387D49F94F}"/>
    <cellStyle name="40% - Accent4 28" xfId="918" xr:uid="{45FECD4C-16B3-47D9-9043-9070C9C02E0B}"/>
    <cellStyle name="40% - Accent4 29" xfId="931" xr:uid="{C9A314BD-AE09-4CD2-8B7A-79BFE9951598}"/>
    <cellStyle name="40% - Accent4 3" xfId="219" xr:uid="{4BE679FE-551D-43AF-8DC5-427564E756DC}"/>
    <cellStyle name="40% - Accent4 3 2" xfId="586" xr:uid="{CA290FDB-AB2F-4F98-908C-DBBD773B9A2B}"/>
    <cellStyle name="40% - Accent4 30" xfId="946" xr:uid="{2881364D-4213-48AE-AE43-3FFD01C49DCB}"/>
    <cellStyle name="40% - Accent4 31" xfId="959" xr:uid="{17C18A1F-81EA-4F05-A353-A732B2EA636B}"/>
    <cellStyle name="40% - Accent4 32" xfId="972" xr:uid="{CAF344E1-1E7C-45EF-85FF-737E3F386466}"/>
    <cellStyle name="40% - Accent4 33" xfId="985" xr:uid="{C0DFF28F-6F1B-4C86-818A-A5DD3A2555CB}"/>
    <cellStyle name="40% - Accent4 34" xfId="998" xr:uid="{0674F33F-1E9F-4EEB-B107-027B6AF25BC0}"/>
    <cellStyle name="40% - Accent4 35" xfId="1011" xr:uid="{AC646B42-BC0B-492C-93F6-6DF385036530}"/>
    <cellStyle name="40% - Accent4 36" xfId="1024" xr:uid="{6152AB67-B1C3-49BD-8223-01FDA04C483D}"/>
    <cellStyle name="40% - Accent4 37" xfId="1043" xr:uid="{07B27422-0376-4D5B-A0D5-BC1DDA6252D7}"/>
    <cellStyle name="40% - Accent4 38" xfId="1063" xr:uid="{D1C9206C-88E2-4FBE-AF39-CB17D0F05E35}"/>
    <cellStyle name="40% - Accent4 39" xfId="551" xr:uid="{A05BE6C5-8847-472E-8C1F-CD54E473F97D}"/>
    <cellStyle name="40% - Accent4 4" xfId="232" xr:uid="{4C277400-D6BA-4637-8DB2-7C1DC9CD4BF6}"/>
    <cellStyle name="40% - Accent4 4 2" xfId="599" xr:uid="{673FE299-AEB9-4B94-87D9-94C2B46421A4}"/>
    <cellStyle name="40% - Accent4 40" xfId="1082" xr:uid="{FA5D56F8-51D2-4EE9-AEB7-26DFBA5BF63D}"/>
    <cellStyle name="40% - Accent4 5" xfId="245" xr:uid="{71F753F2-6761-4B3B-A847-3C03C1B99649}"/>
    <cellStyle name="40% - Accent4 5 2" xfId="612" xr:uid="{1964041D-17ED-4057-B24D-95C64B59D841}"/>
    <cellStyle name="40% - Accent4 6" xfId="258" xr:uid="{CA596463-7979-4E24-917E-D6D99CA4F832}"/>
    <cellStyle name="40% - Accent4 6 2" xfId="625" xr:uid="{EFB29D30-74BC-4027-AE1A-39C2542B17BA}"/>
    <cellStyle name="40% - Accent4 7" xfId="274" xr:uid="{61FDDCAD-61D0-4312-AD4B-2146A421B05F}"/>
    <cellStyle name="40% - Accent4 7 2" xfId="640" xr:uid="{01E1FEED-907F-4952-905C-55C2FA7BBD68}"/>
    <cellStyle name="40% - Accent4 8" xfId="288" xr:uid="{3AE836B6-8C73-476A-A885-7A1E84D41E7B}"/>
    <cellStyle name="40% - Accent4 8 2" xfId="654" xr:uid="{A419A01F-6248-4C09-ACAC-06BF88EB91DD}"/>
    <cellStyle name="40% - Accent4 9" xfId="301" xr:uid="{E2336FCB-5693-4841-9D39-371C5D1130A3}"/>
    <cellStyle name="40% - Accent4 9 2" xfId="667" xr:uid="{E9166E79-08EB-4609-AF33-84090C123E9E}"/>
    <cellStyle name="40% - Accent5" xfId="39" builtinId="47" customBuiltin="1"/>
    <cellStyle name="40% - Accent5 10" xfId="316" xr:uid="{0A584844-EA65-49B6-A6ED-B0FEAE9BC2FD}"/>
    <cellStyle name="40% - Accent5 10 2" xfId="682" xr:uid="{84C72069-95C4-466F-9B47-70D1FCE7B849}"/>
    <cellStyle name="40% - Accent5 11" xfId="329" xr:uid="{8E4FD1DF-8960-4043-85C1-755CB94605B4}"/>
    <cellStyle name="40% - Accent5 11 2" xfId="695" xr:uid="{7CFA4403-54B3-41FB-9629-46CB053F930D}"/>
    <cellStyle name="40% - Accent5 12" xfId="342" xr:uid="{22C25A1F-3772-409A-9113-66E5423FC381}"/>
    <cellStyle name="40% - Accent5 12 2" xfId="708" xr:uid="{CC338E75-9F33-4C45-AC98-86FA0F62F18D}"/>
    <cellStyle name="40% - Accent5 13" xfId="355" xr:uid="{B76ACEE4-35A3-43A2-B047-FA8E51D3692E}"/>
    <cellStyle name="40% - Accent5 13 2" xfId="723" xr:uid="{0D72775B-993A-42AE-AB1D-AE7F3CC4B9EC}"/>
    <cellStyle name="40% - Accent5 14" xfId="368" xr:uid="{5C4A840D-5F53-452E-A5E6-5211733E9CB5}"/>
    <cellStyle name="40% - Accent5 14 2" xfId="736" xr:uid="{42856DF6-2791-4B8E-9A28-E143AB903A9E}"/>
    <cellStyle name="40% - Accent5 15" xfId="381" xr:uid="{3D7F4CB3-1E8F-4981-94F6-3F48F864F55F}"/>
    <cellStyle name="40% - Accent5 15 2" xfId="749" xr:uid="{238FCB39-8574-44CE-8700-6CA9AF961CB5}"/>
    <cellStyle name="40% - Accent5 16" xfId="394" xr:uid="{00AA0EDD-8BEB-4D15-BFEA-3D9D81AA77DA}"/>
    <cellStyle name="40% - Accent5 16 2" xfId="762" xr:uid="{860552F2-02DA-4EFA-8B11-7B6B268EA43D}"/>
    <cellStyle name="40% - Accent5 17" xfId="407" xr:uid="{FEF6FA04-0E78-4740-88A8-D62C5EC1228F}"/>
    <cellStyle name="40% - Accent5 17 2" xfId="775" xr:uid="{C1D7680C-F32A-419F-BDB4-8AA2EA3E5EF9}"/>
    <cellStyle name="40% - Accent5 18" xfId="420" xr:uid="{BDC87BE9-1C6E-49C7-85B1-6506658C4C30}"/>
    <cellStyle name="40% - Accent5 18 2" xfId="788" xr:uid="{68B8F28C-9D78-41C6-A9D8-C9CF0A13DEE8}"/>
    <cellStyle name="40% - Accent5 19" xfId="433" xr:uid="{A423FB8D-FC61-41B8-93F2-F16DBE0C5F38}"/>
    <cellStyle name="40% - Accent5 19 2" xfId="801" xr:uid="{43A1E6FF-5074-4285-B7BC-D1D51E0F5843}"/>
    <cellStyle name="40% - Accent5 2" xfId="205" xr:uid="{0E9485A5-4ADD-441A-BDF5-55EDBB9C232F}"/>
    <cellStyle name="40% - Accent5 2 2" xfId="573" xr:uid="{9DCB05CA-DD6D-4926-9BB1-F15EAFE1189E}"/>
    <cellStyle name="40% - Accent5 20" xfId="446" xr:uid="{EC6A5D31-FBDB-4F43-A6CB-9352D04C5D81}"/>
    <cellStyle name="40% - Accent5 20 2" xfId="814" xr:uid="{707B9E79-3035-44B1-A478-3D3AA6C53EE6}"/>
    <cellStyle name="40% - Accent5 21" xfId="468" xr:uid="{0A03031D-945F-4D75-A2DB-3F8540A569F9}"/>
    <cellStyle name="40% - Accent5 21 2" xfId="828" xr:uid="{77FFD961-F1FB-48A9-9A24-D881EBD4B833}"/>
    <cellStyle name="40% - Accent5 22" xfId="487" xr:uid="{B403CFCF-92E9-455F-A2E9-DCBDD0B32CEE}"/>
    <cellStyle name="40% - Accent5 22 2" xfId="842" xr:uid="{FF457881-352E-4B53-A0D7-189C947AC6BE}"/>
    <cellStyle name="40% - Accent5 23" xfId="502" xr:uid="{31B27931-27B5-40EC-BAC0-E3B58C67BED3}"/>
    <cellStyle name="40% - Accent5 23 2" xfId="855" xr:uid="{40C00BA1-85DA-41EA-A8EC-9B98532793C8}"/>
    <cellStyle name="40% - Accent5 24" xfId="519" xr:uid="{C4FE21E0-8D64-4E02-A350-8F305C8FAAB6}"/>
    <cellStyle name="40% - Accent5 24 2" xfId="868" xr:uid="{BB9308AA-6994-4F69-91A3-5851D48FD94D}"/>
    <cellStyle name="40% - Accent5 25" xfId="881" xr:uid="{34CA53CF-7956-4A1D-8602-F28D432B8773}"/>
    <cellStyle name="40% - Accent5 26" xfId="894" xr:uid="{8B442ABC-6894-4F3E-9B6A-06B44DAB550F}"/>
    <cellStyle name="40% - Accent5 27" xfId="907" xr:uid="{99EA4E02-7A3F-4A85-9B59-F350294C321F}"/>
    <cellStyle name="40% - Accent5 28" xfId="920" xr:uid="{4D2B76CF-3D25-4B03-AEDC-A49303F6A513}"/>
    <cellStyle name="40% - Accent5 29" xfId="933" xr:uid="{F03C3E24-2C78-4806-A9C3-DE82E54007ED}"/>
    <cellStyle name="40% - Accent5 3" xfId="221" xr:uid="{F661CA96-07E1-460A-853D-1460F3556129}"/>
    <cellStyle name="40% - Accent5 3 2" xfId="588" xr:uid="{AE19DF8E-FD56-484B-B813-2182F3D60148}"/>
    <cellStyle name="40% - Accent5 30" xfId="948" xr:uid="{0AB2E8C0-697D-4FD4-B439-4877889B535C}"/>
    <cellStyle name="40% - Accent5 31" xfId="961" xr:uid="{B4C63953-D257-442B-B65C-C4B454FCE2F6}"/>
    <cellStyle name="40% - Accent5 32" xfId="974" xr:uid="{7A85D677-3B15-4B30-A095-04791C3BCDCB}"/>
    <cellStyle name="40% - Accent5 33" xfId="987" xr:uid="{1F805520-DDC1-4A2E-B861-C5C01821D1C2}"/>
    <cellStyle name="40% - Accent5 34" xfId="1000" xr:uid="{E9619D7F-0BA2-48B4-8623-14E8A9C3EB95}"/>
    <cellStyle name="40% - Accent5 35" xfId="1013" xr:uid="{B958682D-1D0D-4704-9EF8-E903B2A76EC7}"/>
    <cellStyle name="40% - Accent5 36" xfId="1026" xr:uid="{209AD6D9-C9E5-41D2-B5CB-7499C9DEAB2F}"/>
    <cellStyle name="40% - Accent5 37" xfId="1046" xr:uid="{00AFCCA6-6CD2-4F29-B84D-660033F4C7E1}"/>
    <cellStyle name="40% - Accent5 38" xfId="1066" xr:uid="{66F3EB7A-652A-4E24-A3EE-3BBDED4D87D6}"/>
    <cellStyle name="40% - Accent5 39" xfId="553" xr:uid="{AEBA69F2-9037-4E57-BC47-5061A80BE9E1}"/>
    <cellStyle name="40% - Accent5 4" xfId="234" xr:uid="{0F9E498A-2F62-4043-A28D-E9B3E3E4EE34}"/>
    <cellStyle name="40% - Accent5 4 2" xfId="601" xr:uid="{ED9623BE-F3C1-4DA0-BA0A-5001D0869D1C}"/>
    <cellStyle name="40% - Accent5 40" xfId="1085" xr:uid="{7CCB754E-F0B0-46F8-BA81-EF6DEB352B82}"/>
    <cellStyle name="40% - Accent5 5" xfId="247" xr:uid="{B996482D-4582-44CC-A511-7E286CCDADC8}"/>
    <cellStyle name="40% - Accent5 5 2" xfId="614" xr:uid="{A57F1DD3-B9BF-4649-BF2A-3FE8C23D6B80}"/>
    <cellStyle name="40% - Accent5 6" xfId="260" xr:uid="{49A68C31-B055-4B05-BF56-E9BC88140CBE}"/>
    <cellStyle name="40% - Accent5 6 2" xfId="627" xr:uid="{1852C7E1-F4C9-4B8E-A29D-C1264FEE3C58}"/>
    <cellStyle name="40% - Accent5 7" xfId="276" xr:uid="{22155AC4-9321-4EFE-94E0-8844EFF82F7A}"/>
    <cellStyle name="40% - Accent5 7 2" xfId="642" xr:uid="{82A02A36-6388-4098-AE56-D68A8ECFC6E2}"/>
    <cellStyle name="40% - Accent5 8" xfId="290" xr:uid="{5CD52405-D224-452C-B34E-80DA0D7E14A1}"/>
    <cellStyle name="40% - Accent5 8 2" xfId="656" xr:uid="{92F6502D-634F-4905-AC3F-AB9FDAABAB69}"/>
    <cellStyle name="40% - Accent5 9" xfId="303" xr:uid="{5DD38A5B-157C-432A-B64F-1004FB176B81}"/>
    <cellStyle name="40% - Accent5 9 2" xfId="669" xr:uid="{F7B6B107-67CA-4E10-BD51-AC8F53A64BD3}"/>
    <cellStyle name="40% - Accent6" xfId="42" builtinId="51" customBuiltin="1"/>
    <cellStyle name="40% - Accent6 10" xfId="318" xr:uid="{4C95992F-DA3B-43CE-8D89-A48E982C265E}"/>
    <cellStyle name="40% - Accent6 10 2" xfId="684" xr:uid="{9DBD5CFE-80AD-49A6-86DD-1FAE23AE4DB9}"/>
    <cellStyle name="40% - Accent6 11" xfId="331" xr:uid="{99C16DEC-832D-4303-949F-97AC91844041}"/>
    <cellStyle name="40% - Accent6 11 2" xfId="697" xr:uid="{62A3FFDE-FF9E-45B4-A6CF-846AD61359C8}"/>
    <cellStyle name="40% - Accent6 12" xfId="344" xr:uid="{10287E5A-8173-4BBE-96A7-80CBBAFACEFB}"/>
    <cellStyle name="40% - Accent6 12 2" xfId="710" xr:uid="{E135415B-CEED-4DF5-B769-35BACFBA64BD}"/>
    <cellStyle name="40% - Accent6 13" xfId="357" xr:uid="{7986801F-CE9E-4B63-AF36-BBD3109E32DA}"/>
    <cellStyle name="40% - Accent6 13 2" xfId="725" xr:uid="{DBBAAA48-B459-41F5-B2A7-33571953E907}"/>
    <cellStyle name="40% - Accent6 14" xfId="370" xr:uid="{ABC79F60-56BF-45A5-B503-828A0FFE6528}"/>
    <cellStyle name="40% - Accent6 14 2" xfId="738" xr:uid="{C13F33E8-2978-446C-87CB-8935E40727A6}"/>
    <cellStyle name="40% - Accent6 15" xfId="383" xr:uid="{0D3FD8DB-3EF3-41C3-BE36-B4BCD61F4E1C}"/>
    <cellStyle name="40% - Accent6 15 2" xfId="751" xr:uid="{FC273115-6E01-440B-96AB-82A0B6560ECA}"/>
    <cellStyle name="40% - Accent6 16" xfId="396" xr:uid="{44EBBB6E-24E5-475B-BAF5-2E3C103CA73B}"/>
    <cellStyle name="40% - Accent6 16 2" xfId="764" xr:uid="{E657783D-68FD-48EA-8647-8406547AD816}"/>
    <cellStyle name="40% - Accent6 17" xfId="409" xr:uid="{029A0D7A-FD93-4EDC-8A45-EE20481C6436}"/>
    <cellStyle name="40% - Accent6 17 2" xfId="777" xr:uid="{1284E2AA-DBDD-4D3E-A27A-D6EA82638194}"/>
    <cellStyle name="40% - Accent6 18" xfId="422" xr:uid="{096C9C2F-0EA4-456B-B112-ECC5D28E6128}"/>
    <cellStyle name="40% - Accent6 18 2" xfId="790" xr:uid="{AD673510-1ACB-4147-BA07-481C3EE3F78F}"/>
    <cellStyle name="40% - Accent6 19" xfId="435" xr:uid="{7BB6EAD4-C1F8-4570-B635-BCBAF362E04B}"/>
    <cellStyle name="40% - Accent6 19 2" xfId="803" xr:uid="{F5849B47-EE70-4766-81CC-DD873CBF9D58}"/>
    <cellStyle name="40% - Accent6 2" xfId="207" xr:uid="{644FD1FC-8109-4F39-81D6-76952579C478}"/>
    <cellStyle name="40% - Accent6 2 2" xfId="575" xr:uid="{6BAC7F1A-AE60-420B-B738-E485A3DA3D72}"/>
    <cellStyle name="40% - Accent6 20" xfId="448" xr:uid="{D483C86A-5A48-452F-9E16-26401F1BE638}"/>
    <cellStyle name="40% - Accent6 20 2" xfId="816" xr:uid="{C664DF5C-FEFD-4479-9ECF-B964EB7C3843}"/>
    <cellStyle name="40% - Accent6 21" xfId="471" xr:uid="{3B9EFBF7-138A-4CBB-A701-45B648A122FC}"/>
    <cellStyle name="40% - Accent6 21 2" xfId="830" xr:uid="{E84BF488-36C0-44B1-88C1-12347172CB9A}"/>
    <cellStyle name="40% - Accent6 22" xfId="490" xr:uid="{DE4E329C-228F-4A68-8681-3EF2C2B8E80C}"/>
    <cellStyle name="40% - Accent6 22 2" xfId="844" xr:uid="{6D23FACC-7E98-4DA9-A0A3-1560810A14E9}"/>
    <cellStyle name="40% - Accent6 23" xfId="504" xr:uid="{7732BFBC-6434-443D-A455-B169F95768AF}"/>
    <cellStyle name="40% - Accent6 23 2" xfId="857" xr:uid="{E5715822-7C56-4E4E-9273-0B4092E6AF71}"/>
    <cellStyle name="40% - Accent6 24" xfId="522" xr:uid="{65DB0E39-9D4A-4149-B416-682E505A1BA9}"/>
    <cellStyle name="40% - Accent6 24 2" xfId="870" xr:uid="{96222ED5-A6D0-44F2-9948-C4F847F8491A}"/>
    <cellStyle name="40% - Accent6 25" xfId="883" xr:uid="{84456C75-D761-4B8D-90AE-22E013100DEA}"/>
    <cellStyle name="40% - Accent6 26" xfId="896" xr:uid="{989BD2F8-FC4D-48F2-BDB8-0F9DEEC5CC58}"/>
    <cellStyle name="40% - Accent6 27" xfId="909" xr:uid="{09457F5C-608D-4E79-9613-B4973DB73AD3}"/>
    <cellStyle name="40% - Accent6 28" xfId="922" xr:uid="{2617A58A-A468-4166-A552-7E3A6EB9F690}"/>
    <cellStyle name="40% - Accent6 29" xfId="935" xr:uid="{1B3DA832-6280-4DE4-805D-9CAE3ED042B1}"/>
    <cellStyle name="40% - Accent6 3" xfId="223" xr:uid="{8BB7CD66-6129-4CF4-B17D-AF0B541A375B}"/>
    <cellStyle name="40% - Accent6 3 2" xfId="590" xr:uid="{B420B42C-75DE-4E03-B604-2036E9246617}"/>
    <cellStyle name="40% - Accent6 30" xfId="950" xr:uid="{F390C39C-1E70-4457-A4DE-9A0B143BA023}"/>
    <cellStyle name="40% - Accent6 31" xfId="963" xr:uid="{6AFBE398-F1AB-4A01-9006-C958EED66A97}"/>
    <cellStyle name="40% - Accent6 32" xfId="976" xr:uid="{D354F8AB-C20A-44C5-AEF7-CA27C47FB126}"/>
    <cellStyle name="40% - Accent6 33" xfId="989" xr:uid="{8819A021-BAC1-4264-88E8-BA32DF21CF8B}"/>
    <cellStyle name="40% - Accent6 34" xfId="1002" xr:uid="{42B0E748-04F4-401F-9896-41B55906E26F}"/>
    <cellStyle name="40% - Accent6 35" xfId="1015" xr:uid="{B94B4E60-CA86-41DB-802D-9B022FE03C30}"/>
    <cellStyle name="40% - Accent6 36" xfId="1028" xr:uid="{1A490023-1B0B-4ACF-856A-ECDE76BD42FE}"/>
    <cellStyle name="40% - Accent6 37" xfId="1049" xr:uid="{627C73D1-E0CA-4587-A6B9-0F15CBEF270D}"/>
    <cellStyle name="40% - Accent6 38" xfId="1069" xr:uid="{415382B8-4E64-4CD7-B446-0D1F2D3528FB}"/>
    <cellStyle name="40% - Accent6 39" xfId="555" xr:uid="{EB940F23-0909-43B1-A80A-85BF9B867322}"/>
    <cellStyle name="40% - Accent6 4" xfId="236" xr:uid="{0290BDA2-6AFD-4437-BCE8-AF0B4D894C55}"/>
    <cellStyle name="40% - Accent6 4 2" xfId="603" xr:uid="{9833B6AF-0572-4C67-A65D-490DBEB34657}"/>
    <cellStyle name="40% - Accent6 40" xfId="1088" xr:uid="{D3B9BF61-EF74-4398-81B6-088A893CED5B}"/>
    <cellStyle name="40% - Accent6 5" xfId="249" xr:uid="{EAD291B8-0BFD-4174-9F1F-BCB017825332}"/>
    <cellStyle name="40% - Accent6 5 2" xfId="616" xr:uid="{D6405FE6-DFF0-4B88-ABEB-BEF90F4D084E}"/>
    <cellStyle name="40% - Accent6 6" xfId="262" xr:uid="{0CD6F9E6-9796-4EC5-A68A-1823057330EF}"/>
    <cellStyle name="40% - Accent6 6 2" xfId="629" xr:uid="{C34F77F7-0779-48D4-A086-83B444693842}"/>
    <cellStyle name="40% - Accent6 7" xfId="278" xr:uid="{FAD8E6CE-A95E-4F9F-BD2D-30381AA7FC84}"/>
    <cellStyle name="40% - Accent6 7 2" xfId="644" xr:uid="{9948F3FD-C2E1-49E0-BB4F-66C317622356}"/>
    <cellStyle name="40% - Accent6 8" xfId="292" xr:uid="{35FCF6F0-A311-4D06-ABB3-D1F0720F34DF}"/>
    <cellStyle name="40% - Accent6 8 2" xfId="658" xr:uid="{96D8C377-5224-4E8A-AB9D-73A94A994809}"/>
    <cellStyle name="40% - Accent6 9" xfId="305" xr:uid="{74C46FD9-CD33-4AFA-9556-99D0BBBF9D6B}"/>
    <cellStyle name="40% - Accent6 9 2" xfId="671" xr:uid="{C75679ED-FEF3-47B8-A4F6-B9B6CC24E433}"/>
    <cellStyle name="60% - Accent1" xfId="167" builtinId="32" customBuiltin="1"/>
    <cellStyle name="60% - Accent1 2" xfId="126" xr:uid="{00000000-0005-0000-0000-00000E000000}"/>
    <cellStyle name="60% - Accent1 2 2" xfId="1035" xr:uid="{79CD0D59-13CC-4D14-BF3E-76E1779C2D7F}"/>
    <cellStyle name="60% - Accent1 2 3" xfId="1094" xr:uid="{080E49F2-1288-43CA-95F8-13A8FF22FEF5}"/>
    <cellStyle name="60% - Accent1 2 4" xfId="457" xr:uid="{F90FCC5E-263D-4F60-9DCD-9B24EA2D3740}"/>
    <cellStyle name="60% - Accent1 3" xfId="160" xr:uid="{00000000-0005-0000-0000-00000F000000}"/>
    <cellStyle name="60% - Accent1 3 2" xfId="1055" xr:uid="{EAA46CAE-4EBD-4918-961E-E0A33DD737EB}"/>
    <cellStyle name="60% - Accent1 3 3" xfId="476" xr:uid="{F4433A87-98BC-4719-B04E-B7C4CD74692A}"/>
    <cellStyle name="60% - Accent1 4" xfId="174" xr:uid="{00000000-0005-0000-0000-000010000000}"/>
    <cellStyle name="60% - Accent1 5" xfId="508" xr:uid="{A8386B4D-7231-4B80-8F42-908D6E20520C}"/>
    <cellStyle name="60% - Accent1 5 2" xfId="1114" xr:uid="{2878C7A0-C0D9-4F7E-9BE9-77AC54C233AA}"/>
    <cellStyle name="60% - Accent1 5 3" xfId="1108" xr:uid="{49E139B6-5254-4269-9019-3CD8B4D6598F}"/>
    <cellStyle name="60% - Accent1 6" xfId="1074" xr:uid="{DAAE7155-3C14-409A-9403-B62CC7A734E9}"/>
    <cellStyle name="60% - Accent1 7" xfId="185" xr:uid="{4661BF84-7F68-4B9F-AAA0-88E9CB0C6B27}"/>
    <cellStyle name="60% - Accent2" xfId="168" builtinId="36" customBuiltin="1"/>
    <cellStyle name="60% - Accent2 2" xfId="127" xr:uid="{00000000-0005-0000-0000-000011000000}"/>
    <cellStyle name="60% - Accent2 2 2" xfId="1038" xr:uid="{3145D2C4-D309-4388-BC4C-07E750D57420}"/>
    <cellStyle name="60% - Accent2 2 3" xfId="1095" xr:uid="{D217E14E-6C7B-4696-8248-9A5C48F2626A}"/>
    <cellStyle name="60% - Accent2 2 4" xfId="460" xr:uid="{9D5261B5-75F5-43F2-B57E-22BBA6429527}"/>
    <cellStyle name="60% - Accent2 3" xfId="161" xr:uid="{00000000-0005-0000-0000-000012000000}"/>
    <cellStyle name="60% - Accent2 3 2" xfId="1058" xr:uid="{F74DB191-FAAA-4D54-8D0B-48C0C368F216}"/>
    <cellStyle name="60% - Accent2 3 3" xfId="479" xr:uid="{67A25079-3CE3-41D1-8919-DC542B0895B6}"/>
    <cellStyle name="60% - Accent2 4" xfId="175" xr:uid="{00000000-0005-0000-0000-000014000000}"/>
    <cellStyle name="60% - Accent2 5" xfId="511" xr:uid="{9540605F-5110-4705-927F-DC74E701C5AA}"/>
    <cellStyle name="60% - Accent2 5 2" xfId="1115" xr:uid="{449A8A90-7021-490F-828F-996E08E8EC1C}"/>
    <cellStyle name="60% - Accent2 5 3" xfId="1109" xr:uid="{F8ECF761-5F07-491E-A0E1-32862991AED5}"/>
    <cellStyle name="60% - Accent2 6" xfId="1077" xr:uid="{F9EF2BCE-16F3-4D85-B249-4C95158AE2B4}"/>
    <cellStyle name="60% - Accent2 7" xfId="186" xr:uid="{A0987BB1-19B3-45D4-B382-C12AD6C6B5DA}"/>
    <cellStyle name="60% - Accent3" xfId="169" builtinId="40" customBuiltin="1"/>
    <cellStyle name="60% - Accent3 2" xfId="128" xr:uid="{00000000-0005-0000-0000-000014000000}"/>
    <cellStyle name="60% - Accent3 2 2" xfId="1041" xr:uid="{606794A0-4C6C-4FD9-8EF8-C6229E2CE9DF}"/>
    <cellStyle name="60% - Accent3 2 3" xfId="1096" xr:uid="{D72B3516-6EE2-4141-961E-04F9B74135ED}"/>
    <cellStyle name="60% - Accent3 2 4" xfId="463" xr:uid="{ACC95615-2A50-4C75-BF07-35783C1EDB1D}"/>
    <cellStyle name="60% - Accent3 3" xfId="162" xr:uid="{00000000-0005-0000-0000-000015000000}"/>
    <cellStyle name="60% - Accent3 3 2" xfId="1061" xr:uid="{DDECB82E-B818-49FD-962D-1E6C55C40060}"/>
    <cellStyle name="60% - Accent3 3 3" xfId="482" xr:uid="{A63A8A42-8B93-44A9-A78C-C97BF593B144}"/>
    <cellStyle name="60% - Accent3 4" xfId="176" xr:uid="{00000000-0005-0000-0000-000018000000}"/>
    <cellStyle name="60% - Accent3 5" xfId="514" xr:uid="{A3D869AA-14A5-464C-997B-30FCFF4FFD30}"/>
    <cellStyle name="60% - Accent3 5 2" xfId="1116" xr:uid="{745759F2-2E63-47E4-AE63-D72D1E0563FE}"/>
    <cellStyle name="60% - Accent3 5 3" xfId="1110" xr:uid="{AB51EA6F-B0A3-44AE-81C3-7E6B15309FF7}"/>
    <cellStyle name="60% - Accent3 6" xfId="1080" xr:uid="{4273E710-96FD-40C3-9897-07CB0A8E2673}"/>
    <cellStyle name="60% - Accent3 7" xfId="187" xr:uid="{CDA321EA-6BD9-4F11-B492-11F70C35BF46}"/>
    <cellStyle name="60% - Accent4" xfId="170" builtinId="44" customBuiltin="1"/>
    <cellStyle name="60% - Accent4 2" xfId="129" xr:uid="{00000000-0005-0000-0000-000017000000}"/>
    <cellStyle name="60% - Accent4 2 2" xfId="1044" xr:uid="{668CB661-A242-4EAA-BABD-0BFD8B791BE8}"/>
    <cellStyle name="60% - Accent4 2 3" xfId="1097" xr:uid="{FB18F7C7-1B1A-45E1-B44E-27FECC621CED}"/>
    <cellStyle name="60% - Accent4 2 4" xfId="466" xr:uid="{1200E420-0F2B-4554-A8B9-3BA269DA9461}"/>
    <cellStyle name="60% - Accent4 3" xfId="163" xr:uid="{00000000-0005-0000-0000-000018000000}"/>
    <cellStyle name="60% - Accent4 3 2" xfId="1064" xr:uid="{5E9E1894-1604-4F2B-87BA-2C4302E76BE9}"/>
    <cellStyle name="60% - Accent4 3 3" xfId="485" xr:uid="{46BF0261-3F15-400A-B404-7D2619A54367}"/>
    <cellStyle name="60% - Accent4 4" xfId="177" xr:uid="{00000000-0005-0000-0000-00001C000000}"/>
    <cellStyle name="60% - Accent4 5" xfId="517" xr:uid="{78AE3055-7D01-4558-AD0D-FFBD532ACB61}"/>
    <cellStyle name="60% - Accent4 5 2" xfId="1117" xr:uid="{17BE87C2-4F40-41D6-871D-5B496149205B}"/>
    <cellStyle name="60% - Accent4 5 3" xfId="1111" xr:uid="{16DE1AD0-4D4E-46A8-A6B4-0F5A66667755}"/>
    <cellStyle name="60% - Accent4 6" xfId="1083" xr:uid="{28EF5047-870D-49CB-AD12-82FACD17C767}"/>
    <cellStyle name="60% - Accent4 7" xfId="188" xr:uid="{0B91EBD2-0F38-45A1-81CE-7E2CB89A6CEA}"/>
    <cellStyle name="60% - Accent5" xfId="171" builtinId="48" customBuiltin="1"/>
    <cellStyle name="60% - Accent5 2" xfId="130" xr:uid="{00000000-0005-0000-0000-00001A000000}"/>
    <cellStyle name="60% - Accent5 2 2" xfId="1047" xr:uid="{C02FFD70-E11B-4B51-8EB9-291780CC894C}"/>
    <cellStyle name="60% - Accent5 2 3" xfId="1098" xr:uid="{6949990B-3253-4687-AD42-387EFBBABD24}"/>
    <cellStyle name="60% - Accent5 2 4" xfId="469" xr:uid="{1459CE1D-7423-4FFD-9627-1ED184F21615}"/>
    <cellStyle name="60% - Accent5 3" xfId="164" xr:uid="{00000000-0005-0000-0000-00001B000000}"/>
    <cellStyle name="60% - Accent5 3 2" xfId="1067" xr:uid="{108D3D4A-0579-45E8-BAFC-B96C38AD3E22}"/>
    <cellStyle name="60% - Accent5 3 3" xfId="488" xr:uid="{6BD5D241-6294-4CEE-AF6E-F1E9309FB6A0}"/>
    <cellStyle name="60% - Accent5 4" xfId="178" xr:uid="{00000000-0005-0000-0000-000020000000}"/>
    <cellStyle name="60% - Accent5 5" xfId="520" xr:uid="{8A8AEBDD-9A86-4D83-B905-4FF79C28AFC4}"/>
    <cellStyle name="60% - Accent5 5 2" xfId="1118" xr:uid="{7C4BB89E-692F-4AFD-AF37-117D578FDF4B}"/>
    <cellStyle name="60% - Accent5 5 3" xfId="1112" xr:uid="{15EA0D37-BF46-4022-A620-49DF26283ACF}"/>
    <cellStyle name="60% - Accent5 6" xfId="1086" xr:uid="{10C739D7-26D9-438B-AB2A-960E16DF048E}"/>
    <cellStyle name="60% - Accent5 7" xfId="189" xr:uid="{9328A295-E6D2-4D8C-82DD-35428F4A2EAA}"/>
    <cellStyle name="60% - Accent6" xfId="172" builtinId="52" customBuiltin="1"/>
    <cellStyle name="60% - Accent6 2" xfId="131" xr:uid="{00000000-0005-0000-0000-00001D000000}"/>
    <cellStyle name="60% - Accent6 2 2" xfId="1050" xr:uid="{FB50EE58-5EC7-4CE5-A33D-2D0BA5B11C50}"/>
    <cellStyle name="60% - Accent6 2 3" xfId="1099" xr:uid="{9932898B-B139-48E6-AD03-EAA982C4CD71}"/>
    <cellStyle name="60% - Accent6 2 4" xfId="472" xr:uid="{AD64353C-8AEB-4B30-9414-9B153FB2871D}"/>
    <cellStyle name="60% - Accent6 3" xfId="165" xr:uid="{00000000-0005-0000-0000-00001E000000}"/>
    <cellStyle name="60% - Accent6 3 2" xfId="1070" xr:uid="{F0D62985-61EA-4692-8639-93BE32671937}"/>
    <cellStyle name="60% - Accent6 3 3" xfId="491" xr:uid="{130A51BD-D27E-4822-9DC4-62CE371B4D78}"/>
    <cellStyle name="60% - Accent6 4" xfId="179" xr:uid="{00000000-0005-0000-0000-000024000000}"/>
    <cellStyle name="60% - Accent6 5" xfId="523" xr:uid="{C887F1B3-25DA-4131-8DBD-AB1DF9C28DAC}"/>
    <cellStyle name="60% - Accent6 5 2" xfId="1119" xr:uid="{79DCC7E4-ED35-49DE-BAA5-AEA0CFEB4D6F}"/>
    <cellStyle name="60% - Accent6 5 3" xfId="1113" xr:uid="{78604126-8D10-4554-A545-755A54A906A9}"/>
    <cellStyle name="60% - Accent6 6" xfId="1089" xr:uid="{8D88C351-4115-44D6-8D36-3BA2BD11A1FB}"/>
    <cellStyle name="60% - Accent6 7" xfId="190" xr:uid="{3BFBCDE8-046F-49CE-8E2D-C413446502E9}"/>
    <cellStyle name="Accent1" xfId="25" builtinId="29" customBuiltin="1"/>
    <cellStyle name="Accent1 2" xfId="69" xr:uid="{00000000-0005-0000-0000-000020000000}"/>
    <cellStyle name="Accent2" xfId="28" builtinId="33" customBuiltin="1"/>
    <cellStyle name="Accent3" xfId="31" builtinId="37" customBuiltin="1"/>
    <cellStyle name="Accent3 2" xfId="114" xr:uid="{00000000-0005-0000-0000-000023000000}"/>
    <cellStyle name="Accent4" xfId="34" builtinId="41" customBuiltin="1"/>
    <cellStyle name="Accent5" xfId="37" builtinId="45" customBuiltin="1"/>
    <cellStyle name="Accent6" xfId="40" builtinId="49" customBuiltin="1"/>
    <cellStyle name="ALSTEC Bottom" xfId="46" xr:uid="{00000000-0005-0000-0000-000027000000}"/>
    <cellStyle name="ALSTEC Bottom 2" xfId="524" xr:uid="{E4EDA0FD-BD25-4C13-89D1-E4BBF7E1691B}"/>
    <cellStyle name="ALSTEC Bottom Left" xfId="47" xr:uid="{00000000-0005-0000-0000-000028000000}"/>
    <cellStyle name="ALSTEC Bottom Right" xfId="48" xr:uid="{00000000-0005-0000-0000-000029000000}"/>
    <cellStyle name="ALSTEC Bottom_Copy of GVCS Oct Financials - v2 - sbc - 110508" xfId="70" xr:uid="{00000000-0005-0000-0000-00002A000000}"/>
    <cellStyle name="ALSTEC Currency" xfId="49" xr:uid="{00000000-0005-0000-0000-00002B000000}"/>
    <cellStyle name="ALSTEC Currency 2" xfId="71" xr:uid="{00000000-0005-0000-0000-00002C000000}"/>
    <cellStyle name="ALSTEC Date" xfId="50" xr:uid="{00000000-0005-0000-0000-00002D000000}"/>
    <cellStyle name="ALSTEC Date 2" xfId="525" xr:uid="{C76E4FFC-24A8-47AC-BD81-E3D61DE2689C}"/>
    <cellStyle name="ALSTEC Detail Header" xfId="51" xr:uid="{00000000-0005-0000-0000-00002E000000}"/>
    <cellStyle name="ALSTEC Detail Header 2" xfId="526" xr:uid="{AF7DC1D1-738F-483E-9916-69721DC15A57}"/>
    <cellStyle name="ALSTEC DOUBLE" xfId="52" xr:uid="{00000000-0005-0000-0000-00002F000000}"/>
    <cellStyle name="ALSTEC DOUBLE 2" xfId="72" xr:uid="{00000000-0005-0000-0000-000030000000}"/>
    <cellStyle name="ALSTEC DOUBLE_Copy of GVCS Oct Financials - v2 - sbc - 110508" xfId="73" xr:uid="{00000000-0005-0000-0000-000031000000}"/>
    <cellStyle name="ALSTEC Left" xfId="53" xr:uid="{00000000-0005-0000-0000-000032000000}"/>
    <cellStyle name="ALSTEC Middle" xfId="54" xr:uid="{00000000-0005-0000-0000-000033000000}"/>
    <cellStyle name="ALSTEC Normal" xfId="55" xr:uid="{00000000-0005-0000-0000-000034000000}"/>
    <cellStyle name="ALSTEC Normal 2" xfId="74" xr:uid="{00000000-0005-0000-0000-000035000000}"/>
    <cellStyle name="ALSTEC Normal 3" xfId="4" xr:uid="{00000000-0005-0000-0000-000036000000}"/>
    <cellStyle name="ALSTEC Normal_April BS " xfId="75" xr:uid="{00000000-0005-0000-0000-000037000000}"/>
    <cellStyle name="ALSTEC Report Body" xfId="56" xr:uid="{00000000-0005-0000-0000-000038000000}"/>
    <cellStyle name="ALSTEC Report Body 2" xfId="527" xr:uid="{7D47362B-2E18-4ED7-B60B-17441DEEF65C}"/>
    <cellStyle name="ALSTEC Right" xfId="57" xr:uid="{00000000-0005-0000-0000-000039000000}"/>
    <cellStyle name="ALSTEC Subtotal" xfId="58" xr:uid="{00000000-0005-0000-0000-00003A000000}"/>
    <cellStyle name="ALSTEC Subtotal 2" xfId="76" xr:uid="{00000000-0005-0000-0000-00003B000000}"/>
    <cellStyle name="ALSTEC Subtotal 2 2" xfId="534" xr:uid="{F7634698-C1CF-420A-8043-4A77F71FF800}"/>
    <cellStyle name="ALSTEC Subtotal 3" xfId="528" xr:uid="{3BFBEF91-6FB9-4262-A5C9-D291CDD449A7}"/>
    <cellStyle name="ALSTEC Subtotal_Copy of GVCS Oct Financials - v2 - sbc - 110508" xfId="77" xr:uid="{00000000-0005-0000-0000-00003C000000}"/>
    <cellStyle name="ALSTEC Top" xfId="59" xr:uid="{00000000-0005-0000-0000-00003D000000}"/>
    <cellStyle name="ALSTEC Top Left" xfId="60" xr:uid="{00000000-0005-0000-0000-00003E000000}"/>
    <cellStyle name="ALSTEC Top Right" xfId="61" xr:uid="{00000000-0005-0000-0000-00003F000000}"/>
    <cellStyle name="ALSTEC Top_GVCS June Financials w 08-09 budget PL v2 - sbc - 091208 (EXCEL 2003)" xfId="78" xr:uid="{00000000-0005-0000-0000-000040000000}"/>
    <cellStyle name="ALSTEC Total" xfId="62" xr:uid="{00000000-0005-0000-0000-000041000000}"/>
    <cellStyle name="ALSTEC Total 2" xfId="79" xr:uid="{00000000-0005-0000-0000-000042000000}"/>
    <cellStyle name="ALSTEC Total_Copy of GVCS Oct Financials - v2 - sbc - 110508" xfId="80" xr:uid="{00000000-0005-0000-0000-000043000000}"/>
    <cellStyle name="Bad" xfId="16" builtinId="27" customBuiltin="1"/>
    <cellStyle name="Calculation" xfId="19" builtinId="22" customBuiltin="1"/>
    <cellStyle name="Check Cell" xfId="21" builtinId="23" customBuiltin="1"/>
    <cellStyle name="Comma" xfId="1" builtinId="3"/>
    <cellStyle name="Comma 10" xfId="43" xr:uid="{00000000-0005-0000-0000-000048000000}"/>
    <cellStyle name="Comma 10 2" xfId="158" xr:uid="{00000000-0005-0000-0000-000049000000}"/>
    <cellStyle name="Comma 10 3" xfId="150" xr:uid="{00000000-0005-0000-0000-00004A000000}"/>
    <cellStyle name="Comma 11" xfId="180" xr:uid="{00000000-0005-0000-0000-00005D000000}"/>
    <cellStyle name="Comma 12" xfId="1105" xr:uid="{1A8761FB-62CB-4DC2-A86D-B752D4E4AAE9}"/>
    <cellStyle name="Comma 2" xfId="8" xr:uid="{00000000-0005-0000-0000-00004B000000}"/>
    <cellStyle name="Comma 2 2" xfId="81" xr:uid="{00000000-0005-0000-0000-00004C000000}"/>
    <cellStyle name="Comma 2 3" xfId="82" xr:uid="{00000000-0005-0000-0000-00004D000000}"/>
    <cellStyle name="Comma 2 4" xfId="154" xr:uid="{00000000-0005-0000-0000-00004E000000}"/>
    <cellStyle name="Comma 3" xfId="83" xr:uid="{00000000-0005-0000-0000-00004F000000}"/>
    <cellStyle name="Comma 3 2" xfId="84" xr:uid="{00000000-0005-0000-0000-000050000000}"/>
    <cellStyle name="Comma 3 3" xfId="119" xr:uid="{00000000-0005-0000-0000-000051000000}"/>
    <cellStyle name="Comma 3 4" xfId="184" xr:uid="{BD84D9B0-D8EE-4F05-AC90-8CF162D1F5FA}"/>
    <cellStyle name="Comma 4" xfId="85" xr:uid="{00000000-0005-0000-0000-000052000000}"/>
    <cellStyle name="Comma 5" xfId="110" xr:uid="{00000000-0005-0000-0000-000053000000}"/>
    <cellStyle name="Comma 6" xfId="118" xr:uid="{00000000-0005-0000-0000-000054000000}"/>
    <cellStyle name="Comma 6 2" xfId="540" xr:uid="{46164151-3EEA-4549-8CB2-34D6A2306701}"/>
    <cellStyle name="Comma 7" xfId="139" xr:uid="{00000000-0005-0000-0000-000055000000}"/>
    <cellStyle name="Comma 7 2" xfId="561" xr:uid="{79795A7A-4041-4A13-8183-89E2AAD8663F}"/>
    <cellStyle name="Comma 8" xfId="141" xr:uid="{00000000-0005-0000-0000-000056000000}"/>
    <cellStyle name="Comma 8 2" xfId="711" xr:uid="{3B1F6F60-82EC-42ED-8FDF-92DD242683EE}"/>
    <cellStyle name="Comma 9" xfId="143" xr:uid="{00000000-0005-0000-0000-000057000000}"/>
    <cellStyle name="Currency [0] 2" xfId="112" xr:uid="{00000000-0005-0000-0000-000058000000}"/>
    <cellStyle name="Currency 2" xfId="9" xr:uid="{00000000-0005-0000-0000-000059000000}"/>
    <cellStyle name="Currency 2 2" xfId="86" xr:uid="{00000000-0005-0000-0000-00005A000000}"/>
    <cellStyle name="Currency 3" xfId="87" xr:uid="{00000000-0005-0000-0000-00005B000000}"/>
    <cellStyle name="Currency 3 2" xfId="152" xr:uid="{00000000-0005-0000-0000-00005C000000}"/>
    <cellStyle name="Currency 4" xfId="88" xr:uid="{00000000-0005-0000-0000-00005D000000}"/>
    <cellStyle name="Currency 4 2" xfId="535" xr:uid="{5FE24F7C-3550-4DBF-BD00-6F46C8FC71CE}"/>
    <cellStyle name="Currency 5" xfId="89" xr:uid="{00000000-0005-0000-0000-00005E000000}"/>
    <cellStyle name="Currency 6" xfId="120" xr:uid="{00000000-0005-0000-0000-00005F000000}"/>
    <cellStyle name="Currency 7" xfId="123" xr:uid="{00000000-0005-0000-0000-000060000000}"/>
    <cellStyle name="Currency 7 2" xfId="134" xr:uid="{00000000-0005-0000-0000-000061000000}"/>
    <cellStyle name="Currency 7 2 2" xfId="557" xr:uid="{085AB07A-2444-4DFC-A5CF-25E68F565BCD}"/>
    <cellStyle name="Currency 7 3" xfId="542" xr:uid="{1C5004F7-AAA0-4039-810D-4449CF8A0313}"/>
    <cellStyle name="Currency 8" xfId="145" xr:uid="{00000000-0005-0000-0000-000062000000}"/>
    <cellStyle name="Currency 8 2" xfId="1102" xr:uid="{FEEC8A1E-1851-42F9-AA63-56056F3FA6B8}"/>
    <cellStyle name="Currency 8 3" xfId="192" xr:uid="{17028E33-13D2-4A29-89BC-4CA5930A85B4}"/>
    <cellStyle name="Currency 9" xfId="147" xr:uid="{00000000-0005-0000-0000-000063000000}"/>
    <cellStyle name="Currency 9 2" xfId="1104" xr:uid="{D6CADB51-85C1-4A47-8C90-F872DB0FA5E6}"/>
    <cellStyle name="Currency 9 3" xfId="831" xr:uid="{C29C38A1-CBD7-4856-8F1A-BF3876ECB50D}"/>
    <cellStyle name="Explanatory Text" xfId="23" builtinId="53" customBuiltin="1"/>
    <cellStyle name="Good" xfId="15" builtinId="26" customBuiltin="1"/>
    <cellStyle name="Heading 1" xfId="11" builtinId="16" customBuiltin="1"/>
    <cellStyle name="Heading 2" xfId="12" builtinId="17" customBuiltin="1"/>
    <cellStyle name="Heading 3" xfId="13" builtinId="18" customBuiltin="1"/>
    <cellStyle name="Heading 3 2" xfId="90" xr:uid="{00000000-0005-0000-0000-000069000000}"/>
    <cellStyle name="Heading 4" xfId="14" builtinId="19" customBuiltin="1"/>
    <cellStyle name="Hyperlink 2" xfId="117" xr:uid="{00000000-0005-0000-0000-00006B000000}"/>
    <cellStyle name="Input" xfId="17" builtinId="20" customBuiltin="1"/>
    <cellStyle name="Linked Cell" xfId="20" builtinId="24" customBuiltin="1"/>
    <cellStyle name="Neutral" xfId="166" builtinId="28" customBuiltin="1"/>
    <cellStyle name="Neutral 2" xfId="125" xr:uid="{00000000-0005-0000-0000-00006F000000}"/>
    <cellStyle name="Neutral 2 2" xfId="1093" xr:uid="{9BD7D48A-390B-4792-931D-37E588CEBE09}"/>
    <cellStyle name="Neutral 2 3" xfId="453" xr:uid="{045FA4DD-1E4F-4269-BE59-80E783C4A48D}"/>
    <cellStyle name="Neutral 3" xfId="159" xr:uid="{00000000-0005-0000-0000-000070000000}"/>
    <cellStyle name="Neutral 4" xfId="173" xr:uid="{00000000-0005-0000-0000-000077000000}"/>
    <cellStyle name="Neutral 5" xfId="1107" xr:uid="{BF49224A-CB14-4568-ABB8-D6BD28DC622E}"/>
    <cellStyle name="Normal" xfId="0" builtinId="0"/>
    <cellStyle name="Normal 10" xfId="5" xr:uid="{00000000-0005-0000-0000-000072000000}"/>
    <cellStyle name="Normal 10 2" xfId="265" xr:uid="{222A9F13-268A-4F95-A3D5-31BA5BDF510D}"/>
    <cellStyle name="Normal 10 2 2" xfId="631" xr:uid="{A8372B10-022F-4A5D-92DB-DC2361139965}"/>
    <cellStyle name="Normal 10 3" xfId="536" xr:uid="{94AD1A34-9995-428C-A266-9155198B4589}"/>
    <cellStyle name="Normal 11" xfId="91" xr:uid="{00000000-0005-0000-0000-000073000000}"/>
    <cellStyle name="Normal 12" xfId="92" xr:uid="{00000000-0005-0000-0000-000074000000}"/>
    <cellStyle name="Normal 12 2" xfId="537" xr:uid="{91FB1205-9AED-4128-8764-D149FC2DDDF5}"/>
    <cellStyle name="Normal 13" xfId="93" xr:uid="{00000000-0005-0000-0000-000075000000}"/>
    <cellStyle name="Normal 13 2" xfId="136" xr:uid="{00000000-0005-0000-0000-000076000000}"/>
    <cellStyle name="Normal 13 2 2" xfId="137" xr:uid="{00000000-0005-0000-0000-000077000000}"/>
    <cellStyle name="Normal 13 2 2 2" xfId="560" xr:uid="{5FFB2714-8052-4BD4-8AD9-1A4F50616632}"/>
    <cellStyle name="Normal 13 2 3" xfId="559" xr:uid="{2E707B2F-8F18-425A-A5B6-2403A4828A0B}"/>
    <cellStyle name="Normal 14" xfId="109" xr:uid="{00000000-0005-0000-0000-000078000000}"/>
    <cellStyle name="Normal 15" xfId="115" xr:uid="{00000000-0005-0000-0000-000079000000}"/>
    <cellStyle name="Normal 15 2" xfId="538" xr:uid="{CEC64E50-B31E-4A12-BE46-52C6D1F7F80F}"/>
    <cellStyle name="Normal 16" xfId="122" xr:uid="{00000000-0005-0000-0000-00007A000000}"/>
    <cellStyle name="Normal 16 2" xfId="133" xr:uid="{00000000-0005-0000-0000-00007B000000}"/>
    <cellStyle name="Normal 16 2 2" xfId="151" xr:uid="{00000000-0005-0000-0000-00007C000000}"/>
    <cellStyle name="Normal 16 3" xfId="541" xr:uid="{E875DB04-B845-4E59-937B-1EB1EC95E448}"/>
    <cellStyle name="Normal 17" xfId="140" xr:uid="{00000000-0005-0000-0000-00007D000000}"/>
    <cellStyle name="Normal 17 2" xfId="1100" xr:uid="{8FE9C2C1-7D28-472E-ADAF-4A5B67C743B3}"/>
    <cellStyle name="Normal 17 3" xfId="191" xr:uid="{6A26C28A-CA01-4FC6-843E-8AC1A8930F0F}"/>
    <cellStyle name="Normal 18" xfId="142" xr:uid="{00000000-0005-0000-0000-00007E000000}"/>
    <cellStyle name="Normal 18 2" xfId="562" xr:uid="{C44FDA85-9BE4-41DF-9536-3E7A8662401E}"/>
    <cellStyle name="Normal 19" xfId="45" xr:uid="{00000000-0005-0000-0000-00007F000000}"/>
    <cellStyle name="Normal 19 2" xfId="144" xr:uid="{00000000-0005-0000-0000-000080000000}"/>
    <cellStyle name="Normal 19 2 2" xfId="1101" xr:uid="{5A67D5FE-5067-4A40-B3C3-DC3DFE6D7298}"/>
    <cellStyle name="Normal 19 2 3" xfId="630" xr:uid="{946D1CE5-19E7-41EA-BD68-DA5B883969BB}"/>
    <cellStyle name="Normal 19 3" xfId="156" xr:uid="{00000000-0005-0000-0000-000081000000}"/>
    <cellStyle name="Normal 19 3 2" xfId="1091" xr:uid="{E49E1B73-EACB-41C6-8A15-68D3D901D9DD}"/>
    <cellStyle name="Normal 19 4" xfId="263" xr:uid="{88501B9A-DD4E-43C7-AB4E-9BF7C3F5E77A}"/>
    <cellStyle name="Normal 2" xfId="3" xr:uid="{00000000-0005-0000-0000-000082000000}"/>
    <cellStyle name="Normal 2 2" xfId="94" xr:uid="{00000000-0005-0000-0000-000083000000}"/>
    <cellStyle name="Normal 2 3" xfId="95" xr:uid="{00000000-0005-0000-0000-000084000000}"/>
    <cellStyle name="Normal 2 4" xfId="208" xr:uid="{7772AA0E-835A-4820-BBF7-F7445DDC94F3}"/>
    <cellStyle name="Normal 2_Budget_3YearProjection_10 8 08" xfId="96" xr:uid="{00000000-0005-0000-0000-000085000000}"/>
    <cellStyle name="Normal 20" xfId="146" xr:uid="{00000000-0005-0000-0000-000086000000}"/>
    <cellStyle name="Normal 20 2" xfId="1103" xr:uid="{C19127AD-18DA-4E14-9EBE-32C11B0F5E78}"/>
    <cellStyle name="Normal 20 3" xfId="264" xr:uid="{2B142362-A6C5-4976-B9F3-E20624694C61}"/>
    <cellStyle name="Normal 21" xfId="279" xr:uid="{6B01BCAB-AE18-45EC-9C37-288D4E81ED06}"/>
    <cellStyle name="Normal 21 2" xfId="645" xr:uid="{E73B553F-FD47-42FC-B29A-01E214C9F5AF}"/>
    <cellStyle name="Normal 22" xfId="936" xr:uid="{FCD0282F-8108-48DD-8DFA-F716E166AD1B}"/>
    <cellStyle name="Normal 23" xfId="937" xr:uid="{A3E69E3A-86AA-4110-A620-84D016BACCC4}"/>
    <cellStyle name="Normal 24" xfId="452" xr:uid="{66A94E7F-EE44-4C79-9472-6C597C9A6E70}"/>
    <cellStyle name="Normal 24 2" xfId="1029" xr:uid="{168759DB-69D0-40FF-A025-458B0C9155E2}"/>
    <cellStyle name="Normal 25" xfId="451" xr:uid="{B5F80D21-B0FC-495E-AB7F-D6FA019FD1CD}"/>
    <cellStyle name="Normal 25 2" xfId="1030" xr:uid="{DC6B9C82-9851-44A4-8D10-FD13D5BF3D54}"/>
    <cellStyle name="Normal 26" xfId="1052" xr:uid="{692D9997-A346-495D-898C-6CD6DFBE68C9}"/>
    <cellStyle name="Normal 3" xfId="6" xr:uid="{00000000-0005-0000-0000-000087000000}"/>
    <cellStyle name="Normal 3 2" xfId="97" xr:uid="{00000000-0005-0000-0000-000088000000}"/>
    <cellStyle name="Normal 3 3" xfId="98" xr:uid="{00000000-0005-0000-0000-000089000000}"/>
    <cellStyle name="Normal 3 4" xfId="113" xr:uid="{00000000-0005-0000-0000-00008A000000}"/>
    <cellStyle name="Normal 3 5" xfId="7" xr:uid="{00000000-0005-0000-0000-00008B000000}"/>
    <cellStyle name="Normal 3 5 2" xfId="157" xr:uid="{00000000-0005-0000-0000-00008C000000}"/>
    <cellStyle name="Normal 3 5 2 2" xfId="576" xr:uid="{2A7CC039-B348-4957-AEB4-1E996D721BF4}"/>
    <cellStyle name="Normal 3 5 3" xfId="153" xr:uid="{00000000-0005-0000-0000-00008D000000}"/>
    <cellStyle name="Normal 3 5 3 2" xfId="1090" xr:uid="{49F3973A-384F-4996-9479-CA7C28224CC0}"/>
    <cellStyle name="Normal 3 5 4" xfId="209" xr:uid="{02F4EB88-8187-422F-81C1-F3484DA56496}"/>
    <cellStyle name="Normal 3_GVCS - Feb financial update - sbc - 031609 - Non Macro Version" xfId="99" xr:uid="{00000000-0005-0000-0000-00008E000000}"/>
    <cellStyle name="Normal 4" xfId="66" xr:uid="{00000000-0005-0000-0000-00008F000000}"/>
    <cellStyle name="Normal 4 2" xfId="100" xr:uid="{00000000-0005-0000-0000-000090000000}"/>
    <cellStyle name="Normal 4 3" xfId="212" xr:uid="{51F5E039-D2E1-4F5C-9FD1-95E83C5C500E}"/>
    <cellStyle name="Normal 4 3 2" xfId="579" xr:uid="{47549E8F-1DFE-48B8-AB80-A5B0599ADAB2}"/>
    <cellStyle name="Normal 4 4" xfId="531" xr:uid="{A2A99DCC-5E54-4D07-BDA4-4D425B732A57}"/>
    <cellStyle name="Normal 4 5" xfId="183" xr:uid="{D20FAA6E-BBC3-40A7-84C6-4039626207BB}"/>
    <cellStyle name="Normal 4_GVCS - Feb financial update - sbc - 031609 - Non Macro Version" xfId="101" xr:uid="{00000000-0005-0000-0000-000091000000}"/>
    <cellStyle name="Normal 5" xfId="67" xr:uid="{00000000-0005-0000-0000-000092000000}"/>
    <cellStyle name="Normal 5 2" xfId="532" xr:uid="{BBB95425-6D4A-492F-A8FE-8AD55C77FA8E}"/>
    <cellStyle name="Normal 57" xfId="182" xr:uid="{F20D8CE4-12E8-4936-BED0-CDD333858CCA}"/>
    <cellStyle name="Normal 6" xfId="63" xr:uid="{00000000-0005-0000-0000-000093000000}"/>
    <cellStyle name="Normal 6 2" xfId="138" xr:uid="{00000000-0005-0000-0000-000094000000}"/>
    <cellStyle name="Normal 6 3" xfId="529" xr:uid="{91B57F02-A6CC-45D4-9A15-25893963D7BB}"/>
    <cellStyle name="Normal 7" xfId="102" xr:uid="{00000000-0005-0000-0000-000095000000}"/>
    <cellStyle name="Normal 8" xfId="103" xr:uid="{00000000-0005-0000-0000-000096000000}"/>
    <cellStyle name="Normal 9" xfId="104" xr:uid="{00000000-0005-0000-0000-000097000000}"/>
    <cellStyle name="Note" xfId="149" builtinId="10" customBuiltin="1"/>
    <cellStyle name="Note 10" xfId="306" xr:uid="{2C3F5570-5F40-471C-BD3B-6EB1D1E8641C}"/>
    <cellStyle name="Note 10 2" xfId="672" xr:uid="{3FBB4398-FA81-4612-9FB6-42988700BCA9}"/>
    <cellStyle name="Note 11" xfId="319" xr:uid="{3BC68416-ECF2-4751-90FC-A2B2FBB7E0BB}"/>
    <cellStyle name="Note 11 2" xfId="685" xr:uid="{4A743C76-617E-4192-A731-DE2139EC3841}"/>
    <cellStyle name="Note 12" xfId="332" xr:uid="{66C6E7A5-C907-4CEE-AA2D-FF091B329129}"/>
    <cellStyle name="Note 12 2" xfId="698" xr:uid="{7433190A-BDFA-4C41-A46C-F49AA82D71B2}"/>
    <cellStyle name="Note 13" xfId="345" xr:uid="{31654DD8-EA38-4313-A053-3DED2F8B299F}"/>
    <cellStyle name="Note 13 2" xfId="713" xr:uid="{55FFCF95-C804-4172-A29D-6A7FC1FFFDA1}"/>
    <cellStyle name="Note 14" xfId="358" xr:uid="{861FDCE6-B453-4BDA-B5A0-DCA0FEAA6567}"/>
    <cellStyle name="Note 14 2" xfId="726" xr:uid="{0F7AA246-071D-42E7-A7D5-CA0EEA10DB9D}"/>
    <cellStyle name="Note 15" xfId="371" xr:uid="{FFC5DA4B-A532-427E-86C8-7183ECE2899B}"/>
    <cellStyle name="Note 15 2" xfId="739" xr:uid="{9B46E871-5D5C-477C-846D-EBBD93D62391}"/>
    <cellStyle name="Note 16" xfId="384" xr:uid="{C4A68D59-67DB-4853-A0D6-2B5EE1E66B70}"/>
    <cellStyle name="Note 16 2" xfId="752" xr:uid="{183CE43C-28F5-4662-BB65-B1004FCE11B2}"/>
    <cellStyle name="Note 17" xfId="397" xr:uid="{540AB961-0782-4B4E-B734-79D024EFFE07}"/>
    <cellStyle name="Note 17 2" xfId="765" xr:uid="{BFB8829D-9E4F-4241-BFAD-91AA2AE44BAA}"/>
    <cellStyle name="Note 18" xfId="410" xr:uid="{40B2CFC6-65EA-485A-B167-DE2967B91210}"/>
    <cellStyle name="Note 18 2" xfId="778" xr:uid="{E5478858-3429-4B2D-9445-D71C961205E9}"/>
    <cellStyle name="Note 19" xfId="423" xr:uid="{3593E731-3107-49F1-B3D3-16C680232996}"/>
    <cellStyle name="Note 19 2" xfId="791" xr:uid="{EF39206C-9EE2-4D10-9998-F66AA11421D1}"/>
    <cellStyle name="Note 2" xfId="132" xr:uid="{00000000-0005-0000-0000-000099000000}"/>
    <cellStyle name="Note 2 2" xfId="210" xr:uid="{73EB7580-F6D6-470A-8BDD-BBDDC4C1667D}"/>
    <cellStyle name="Note 2 2 2" xfId="577" xr:uid="{7F4B9CB1-15E2-4CE9-AA88-2A02D77DF953}"/>
    <cellStyle name="Note 2 3" xfId="449" xr:uid="{D9AF392B-D375-40C2-9BED-4657E2CF4FF9}"/>
    <cellStyle name="Note 2 3 2" xfId="450" xr:uid="{A123B0DC-9B5B-43E2-BF49-8AE3348D85E7}"/>
    <cellStyle name="Note 2 3 2 2" xfId="1031" xr:uid="{AAF223AC-D5D4-4BB0-AB53-5574A1AC35C4}"/>
    <cellStyle name="Note 2 3 3" xfId="817" xr:uid="{85BF608B-CC45-4D3D-8F88-5908FB588CE5}"/>
    <cellStyle name="Note 2 4" xfId="556" xr:uid="{BB08B76A-7BBC-4FB7-90F6-6B5D6626DEE9}"/>
    <cellStyle name="Note 20" xfId="436" xr:uid="{6900DF5D-82F4-46F1-B6C5-520A0F3A99DC}"/>
    <cellStyle name="Note 20 2" xfId="804" xr:uid="{31B2BFB1-A805-467A-967D-F9586924EE15}"/>
    <cellStyle name="Note 21" xfId="454" xr:uid="{7CCD9520-E8AC-4BDC-B00F-FC230EA7A68B}"/>
    <cellStyle name="Note 21 2" xfId="818" xr:uid="{FF127818-1429-4472-B5F9-86FCB812578A}"/>
    <cellStyle name="Note 22" xfId="473" xr:uid="{F625296C-C9D9-498F-984C-E69ECDD3089F}"/>
    <cellStyle name="Note 22 2" xfId="832" xr:uid="{671ECF68-FC70-4592-B3A7-C6EFF09AE955}"/>
    <cellStyle name="Note 23" xfId="492" xr:uid="{B8CA7B25-1583-457D-8369-8500B74EA8AB}"/>
    <cellStyle name="Note 23 2" xfId="845" xr:uid="{5F69BF35-542C-4AB8-B9E1-F257EB056070}"/>
    <cellStyle name="Note 24" xfId="505" xr:uid="{ADFD6DEF-229A-4921-AF02-EF4D0C6F9C3D}"/>
    <cellStyle name="Note 24 2" xfId="858" xr:uid="{98EE80D0-3DD9-4852-8A72-CCBD31BBD2C8}"/>
    <cellStyle name="Note 25" xfId="871" xr:uid="{E33A6E74-9AC2-446D-A9D8-89C04E2B59B9}"/>
    <cellStyle name="Note 26" xfId="884" xr:uid="{03C7376B-4C9E-4521-A0CA-269F712C4ADE}"/>
    <cellStyle name="Note 27" xfId="897" xr:uid="{3F4B058A-9233-4E05-A34B-CEA6F47CBDCD}"/>
    <cellStyle name="Note 28" xfId="910" xr:uid="{2A13BFC1-5119-44AB-85A5-FA58210D0149}"/>
    <cellStyle name="Note 29" xfId="923" xr:uid="{601613AB-FDDC-4E09-B7D5-CFB6A245C5C8}"/>
    <cellStyle name="Note 3" xfId="195" xr:uid="{4EC46EE9-76ED-475C-9CD3-DBA4B0AE0906}"/>
    <cellStyle name="Note 3 2" xfId="563" xr:uid="{B24D8966-DD20-4484-85AA-4654BE602C1C}"/>
    <cellStyle name="Note 30" xfId="938" xr:uid="{82774896-61E8-4F4E-B0BC-6188B18B41B0}"/>
    <cellStyle name="Note 31" xfId="951" xr:uid="{3AAE8C00-61DE-45C7-B8A2-4600F3DC5C29}"/>
    <cellStyle name="Note 32" xfId="964" xr:uid="{32DF14CB-6B81-4FBC-AC03-1997A92DC793}"/>
    <cellStyle name="Note 33" xfId="977" xr:uid="{C980594A-7EAD-4F39-B901-B170BA4F7028}"/>
    <cellStyle name="Note 34" xfId="990" xr:uid="{24025335-B72F-45E9-A5D1-CE03CF1EFAD2}"/>
    <cellStyle name="Note 35" xfId="1003" xr:uid="{F73734B9-6152-4CE8-B4C0-3B5255DFE45C}"/>
    <cellStyle name="Note 36" xfId="1016" xr:uid="{E785B076-CEDC-4333-92A7-B6B8E7941A61}"/>
    <cellStyle name="Note 37" xfId="1032" xr:uid="{DCE5EFB5-5E0F-4C9F-807A-88D0C59EDA77}"/>
    <cellStyle name="Note 38" xfId="1051" xr:uid="{4303C4E0-4753-4F0F-890F-90B63957ED88}"/>
    <cellStyle name="Note 39" xfId="1071" xr:uid="{6CE66F9A-9B05-48B0-9CDD-8D1CEC54E5E5}"/>
    <cellStyle name="Note 4" xfId="224" xr:uid="{456949A5-A426-4E5A-B907-26DEAC57BFD1}"/>
    <cellStyle name="Note 4 2" xfId="591" xr:uid="{05DFC294-AE72-44F2-AFB7-0FAB6FCA41B4}"/>
    <cellStyle name="Note 5" xfId="237" xr:uid="{89EB7A6F-872B-45C1-BD74-DF2707CA905F}"/>
    <cellStyle name="Note 5 2" xfId="604" xr:uid="{5BB93AD2-C93A-4985-A8F3-9F138EEAC4D1}"/>
    <cellStyle name="Note 6" xfId="250" xr:uid="{611A5F01-C506-430D-AD49-54B250AA7B43}"/>
    <cellStyle name="Note 6 2" xfId="617" xr:uid="{B0515C20-8FD4-4533-AF1D-51F82CE4EF06}"/>
    <cellStyle name="Note 7" xfId="266" xr:uid="{36B27601-CFDD-41ED-8CE1-1831E80F2332}"/>
    <cellStyle name="Note 7 2" xfId="632" xr:uid="{D61AA120-CD0C-43C4-8D7C-F00956A0FC2E}"/>
    <cellStyle name="Note 8" xfId="280" xr:uid="{CB77E848-8836-4EED-9049-D3347A9D8812}"/>
    <cellStyle name="Note 8 2" xfId="646" xr:uid="{8AF35855-CC72-4F51-ACA4-9577E14264D0}"/>
    <cellStyle name="Note 9" xfId="293" xr:uid="{CE28D7FC-CFDE-454A-AB94-80A37ABAD58E}"/>
    <cellStyle name="Note 9 2" xfId="659" xr:uid="{B708B287-AD53-48DF-940C-92AB6F02E4C3}"/>
    <cellStyle name="Output" xfId="18" builtinId="21" customBuiltin="1"/>
    <cellStyle name="Percent" xfId="2" builtinId="5"/>
    <cellStyle name="Percent 10" xfId="44" xr:uid="{00000000-0005-0000-0000-00009C000000}"/>
    <cellStyle name="Percent 10 2" xfId="712" xr:uid="{709A61FC-C340-40BF-834D-C96EA2AD9033}"/>
    <cellStyle name="Percent 11" xfId="181" xr:uid="{00000000-0005-0000-0000-000097000000}"/>
    <cellStyle name="Percent 12" xfId="1106" xr:uid="{0ABE471B-3927-42EE-8AA3-C9ADFD935564}"/>
    <cellStyle name="Percent 2" xfId="65" xr:uid="{00000000-0005-0000-0000-00009D000000}"/>
    <cellStyle name="Percent 2 2" xfId="105" xr:uid="{00000000-0005-0000-0000-00009E000000}"/>
    <cellStyle name="Percent 2 3" xfId="155" xr:uid="{00000000-0005-0000-0000-00009F000000}"/>
    <cellStyle name="Percent 2 3 2" xfId="530" xr:uid="{04E8A818-7A27-4522-B397-049E2D294614}"/>
    <cellStyle name="Percent 3" xfId="106" xr:uid="{00000000-0005-0000-0000-0000A0000000}"/>
    <cellStyle name="Percent 3 2" xfId="107" xr:uid="{00000000-0005-0000-0000-0000A1000000}"/>
    <cellStyle name="Percent 4" xfId="108" xr:uid="{00000000-0005-0000-0000-0000A2000000}"/>
    <cellStyle name="Percent 5" xfId="111" xr:uid="{00000000-0005-0000-0000-0000A3000000}"/>
    <cellStyle name="Percent 6" xfId="116" xr:uid="{00000000-0005-0000-0000-0000A4000000}"/>
    <cellStyle name="Percent 6 2" xfId="539" xr:uid="{9B103316-9291-4B52-8F31-706ED2CC2E50}"/>
    <cellStyle name="Percent 7" xfId="121" xr:uid="{00000000-0005-0000-0000-0000A5000000}"/>
    <cellStyle name="Percent 8" xfId="124" xr:uid="{00000000-0005-0000-0000-0000A6000000}"/>
    <cellStyle name="Percent 8 2" xfId="135" xr:uid="{00000000-0005-0000-0000-0000A7000000}"/>
    <cellStyle name="Percent 8 2 2" xfId="558" xr:uid="{D15C7F25-38D9-4235-AE05-80F1686CC1CE}"/>
    <cellStyle name="Percent 8 3" xfId="543" xr:uid="{98E26C76-A6DD-45A0-B585-0271880A6AAE}"/>
    <cellStyle name="Percent 9" xfId="64" xr:uid="{00000000-0005-0000-0000-0000A8000000}"/>
    <cellStyle name="Percent 9 2" xfId="148" xr:uid="{00000000-0005-0000-0000-0000A9000000}"/>
    <cellStyle name="Percent 9 3" xfId="1092" xr:uid="{C4EE16F2-9F67-40A0-A0B5-B08CD77997AB}"/>
    <cellStyle name="Percent 9 4" xfId="193" xr:uid="{FE1F8F0F-9578-497D-A0A1-9DBA6C9C0D7E}"/>
    <cellStyle name="Title" xfId="10" builtinId="15" customBuiltin="1"/>
    <cellStyle name="Title 2" xfId="194" xr:uid="{9A225320-402A-465D-B77B-AACAB1214602}"/>
    <cellStyle name="Total" xfId="24" builtinId="25" customBuiltin="1"/>
    <cellStyle name="Warning Text" xfId="22" builtinId="11" customBuiltin="1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color rgb="FFFF0000"/>
      </font>
    </dxf>
  </dxfs>
  <tableStyles count="0" defaultTableStyle="TableStyleMedium2" defaultPivotStyle="PivotStyleLight16"/>
  <colors>
    <mruColors>
      <color rgb="FFFFFFCC"/>
      <color rgb="FFCC99FF"/>
      <color rgb="FF66FF99"/>
      <color rgb="FF33CCFF"/>
      <color rgb="FF0099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18" Type="http://schemas.openxmlformats.org/officeDocument/2006/relationships/customXml" Target="../customXml/item7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17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20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19" Type="http://schemas.openxmlformats.org/officeDocument/2006/relationships/customXml" Target="../customXml/item8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Graphs!$L$5</c:f>
              <c:strCache>
                <c:ptCount val="1"/>
                <c:pt idx="0">
                  <c:v>Cash Balance - Actuals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Graphs!$M$3:$AB$4</c:f>
              <c:multiLvlStrCache>
                <c:ptCount val="16"/>
                <c:lvl>
                  <c:pt idx="0">
                    <c:v>Mar</c:v>
                  </c:pt>
                  <c:pt idx="1">
                    <c:v>Apr</c:v>
                  </c:pt>
                  <c:pt idx="2">
                    <c:v>May</c:v>
                  </c:pt>
                  <c:pt idx="3">
                    <c:v>Jun</c:v>
                  </c:pt>
                  <c:pt idx="4">
                    <c:v>Jul</c:v>
                  </c:pt>
                  <c:pt idx="5">
                    <c:v>Aug</c:v>
                  </c:pt>
                  <c:pt idx="6">
                    <c:v>Sep</c:v>
                  </c:pt>
                  <c:pt idx="7">
                    <c:v>Oct</c:v>
                  </c:pt>
                  <c:pt idx="8">
                    <c:v>Nov</c:v>
                  </c:pt>
                  <c:pt idx="9">
                    <c:v>Dec</c:v>
                  </c:pt>
                  <c:pt idx="10">
                    <c:v>Jan</c:v>
                  </c:pt>
                  <c:pt idx="11">
                    <c:v>Feb</c:v>
                  </c:pt>
                  <c:pt idx="12">
                    <c:v>Mar</c:v>
                  </c:pt>
                  <c:pt idx="13">
                    <c:v>Apr</c:v>
                  </c:pt>
                  <c:pt idx="14">
                    <c:v>May</c:v>
                  </c:pt>
                  <c:pt idx="15">
                    <c:v>Jun</c:v>
                  </c:pt>
                </c:lvl>
                <c:lvl>
                  <c:pt idx="0">
                    <c:v>Year 1</c:v>
                  </c:pt>
                  <c:pt idx="4">
                    <c:v>Year 2</c:v>
                  </c:pt>
                </c:lvl>
              </c:multiLvlStrCache>
            </c:multiLvlStrRef>
          </c:cat>
          <c:val>
            <c:numRef>
              <c:f>Graphs!$M$5:$AB$5</c:f>
              <c:numCache>
                <c:formatCode>_(* #,##0_);_(* \(#,##0\);_(* "-"_);_(@_)</c:formatCode>
                <c:ptCount val="16"/>
                <c:pt idx="0">
                  <c:v>2250961.7599999993</c:v>
                </c:pt>
                <c:pt idx="1">
                  <c:v>3181188.2599999993</c:v>
                </c:pt>
                <c:pt idx="2">
                  <c:v>3020092.2699999996</c:v>
                </c:pt>
                <c:pt idx="3">
                  <c:v>2701449.8399999994</c:v>
                </c:pt>
                <c:pt idx="4" formatCode="General">
                  <c:v>#N/A</c:v>
                </c:pt>
                <c:pt idx="5" formatCode="General">
                  <c:v>#N/A</c:v>
                </c:pt>
                <c:pt idx="6" formatCode="General">
                  <c:v>#N/A</c:v>
                </c:pt>
                <c:pt idx="7" formatCode="General">
                  <c:v>#N/A</c:v>
                </c:pt>
                <c:pt idx="8" formatCode="General">
                  <c:v>#N/A</c:v>
                </c:pt>
                <c:pt idx="9" formatCode="General">
                  <c:v>#N/A</c:v>
                </c:pt>
                <c:pt idx="10" formatCode="General">
                  <c:v>#N/A</c:v>
                </c:pt>
                <c:pt idx="11" formatCode="General">
                  <c:v>#N/A</c:v>
                </c:pt>
                <c:pt idx="12" formatCode="General">
                  <c:v>#N/A</c:v>
                </c:pt>
                <c:pt idx="13" formatCode="General">
                  <c:v>#N/A</c:v>
                </c:pt>
                <c:pt idx="14" formatCode="General">
                  <c:v>#N/A</c:v>
                </c:pt>
                <c:pt idx="15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02-495C-9F8B-667C866D5288}"/>
            </c:ext>
          </c:extLst>
        </c:ser>
        <c:ser>
          <c:idx val="0"/>
          <c:order val="1"/>
          <c:tx>
            <c:strRef>
              <c:f>Graphs!$L$6</c:f>
              <c:strCache>
                <c:ptCount val="1"/>
                <c:pt idx="0">
                  <c:v>Cash Balance - Forecast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multiLvlStrRef>
              <c:f>Graphs!$M$3:$AB$4</c:f>
              <c:multiLvlStrCache>
                <c:ptCount val="16"/>
                <c:lvl>
                  <c:pt idx="0">
                    <c:v>Mar</c:v>
                  </c:pt>
                  <c:pt idx="1">
                    <c:v>Apr</c:v>
                  </c:pt>
                  <c:pt idx="2">
                    <c:v>May</c:v>
                  </c:pt>
                  <c:pt idx="3">
                    <c:v>Jun</c:v>
                  </c:pt>
                  <c:pt idx="4">
                    <c:v>Jul</c:v>
                  </c:pt>
                  <c:pt idx="5">
                    <c:v>Aug</c:v>
                  </c:pt>
                  <c:pt idx="6">
                    <c:v>Sep</c:v>
                  </c:pt>
                  <c:pt idx="7">
                    <c:v>Oct</c:v>
                  </c:pt>
                  <c:pt idx="8">
                    <c:v>Nov</c:v>
                  </c:pt>
                  <c:pt idx="9">
                    <c:v>Dec</c:v>
                  </c:pt>
                  <c:pt idx="10">
                    <c:v>Jan</c:v>
                  </c:pt>
                  <c:pt idx="11">
                    <c:v>Feb</c:v>
                  </c:pt>
                  <c:pt idx="12">
                    <c:v>Mar</c:v>
                  </c:pt>
                  <c:pt idx="13">
                    <c:v>Apr</c:v>
                  </c:pt>
                  <c:pt idx="14">
                    <c:v>May</c:v>
                  </c:pt>
                  <c:pt idx="15">
                    <c:v>Jun</c:v>
                  </c:pt>
                </c:lvl>
                <c:lvl>
                  <c:pt idx="0">
                    <c:v>Year 1</c:v>
                  </c:pt>
                  <c:pt idx="4">
                    <c:v>Year 2</c:v>
                  </c:pt>
                </c:lvl>
              </c:multiLvlStrCache>
            </c:multiLvlStrRef>
          </c:cat>
          <c:val>
            <c:numRef>
              <c:f>Graphs!$M$6:$AB$6</c:f>
              <c:numCache>
                <c:formatCode>_(* #,##0_);_(* \(#,##0\);_(* "-"_);_(@_)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2267903.4738479159</c:v>
                </c:pt>
                <c:pt idx="5" formatCode="_(* #,##0_);_(* \(#,##0\);_(* &quot;-&quot;??_);_(@_)">
                  <c:v>3020669.4077546941</c:v>
                </c:pt>
                <c:pt idx="6" formatCode="_(* #,##0_);_(* \(#,##0\);_(* &quot;-&quot;??_);_(@_)">
                  <c:v>3063521.5326477322</c:v>
                </c:pt>
                <c:pt idx="7" formatCode="_(* #,##0_);_(* \(#,##0\);_(* &quot;-&quot;??_);_(@_)">
                  <c:v>3450491.2450147606</c:v>
                </c:pt>
                <c:pt idx="8" formatCode="_(* #,##0_);_(* \(#,##0\);_(* &quot;-&quot;??_);_(@_)">
                  <c:v>3496617.2073817896</c:v>
                </c:pt>
                <c:pt idx="9" formatCode="_(* #,##0_);_(* \(#,##0\);_(* &quot;-&quot;??_);_(@_)">
                  <c:v>3741691.9474233463</c:v>
                </c:pt>
                <c:pt idx="10" formatCode="_(* #,##0_);_(* \(#,##0\);_(* &quot;-&quot;??_);_(@_)">
                  <c:v>3853774.229902375</c:v>
                </c:pt>
                <c:pt idx="11" formatCode="_(* #,##0_);_(* \(#,##0\);_(* &quot;-&quot;??_);_(@_)">
                  <c:v>3915947.0313694039</c:v>
                </c:pt>
                <c:pt idx="12" formatCode="_(* #,##0_);_(* \(#,##0\);_(* &quot;-&quot;??_);_(@_)">
                  <c:v>4001401.6105109607</c:v>
                </c:pt>
                <c:pt idx="13" formatCode="_(* #,##0_);_(* \(#,##0\);_(* &quot;-&quot;??_);_(@_)">
                  <c:v>4050407.4119779896</c:v>
                </c:pt>
                <c:pt idx="14" formatCode="_(* #,##0_);_(* \(#,##0\);_(* &quot;-&quot;??_);_(@_)">
                  <c:v>3550378.0052591776</c:v>
                </c:pt>
                <c:pt idx="15" formatCode="_(* #,##0_);_(* \(#,##0\);_(* &quot;-&quot;??_);_(@_)">
                  <c:v>3656614.8244007342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02-495C-9F8B-667C866D5288}"/>
            </c:ext>
          </c:extLst>
        </c:ser>
        <c:ser>
          <c:idx val="1"/>
          <c:order val="2"/>
          <c:tx>
            <c:strRef>
              <c:f>Graphs!$L$7</c:f>
              <c:strCache>
                <c:ptCount val="1"/>
                <c:pt idx="0">
                  <c:v> Months Payroll (Year 2)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Graphs!$M$3:$AB$4</c:f>
              <c:multiLvlStrCache>
                <c:ptCount val="16"/>
                <c:lvl>
                  <c:pt idx="0">
                    <c:v>Mar</c:v>
                  </c:pt>
                  <c:pt idx="1">
                    <c:v>Apr</c:v>
                  </c:pt>
                  <c:pt idx="2">
                    <c:v>May</c:v>
                  </c:pt>
                  <c:pt idx="3">
                    <c:v>Jun</c:v>
                  </c:pt>
                  <c:pt idx="4">
                    <c:v>Jul</c:v>
                  </c:pt>
                  <c:pt idx="5">
                    <c:v>Aug</c:v>
                  </c:pt>
                  <c:pt idx="6">
                    <c:v>Sep</c:v>
                  </c:pt>
                  <c:pt idx="7">
                    <c:v>Oct</c:v>
                  </c:pt>
                  <c:pt idx="8">
                    <c:v>Nov</c:v>
                  </c:pt>
                  <c:pt idx="9">
                    <c:v>Dec</c:v>
                  </c:pt>
                  <c:pt idx="10">
                    <c:v>Jan</c:v>
                  </c:pt>
                  <c:pt idx="11">
                    <c:v>Feb</c:v>
                  </c:pt>
                  <c:pt idx="12">
                    <c:v>Mar</c:v>
                  </c:pt>
                  <c:pt idx="13">
                    <c:v>Apr</c:v>
                  </c:pt>
                  <c:pt idx="14">
                    <c:v>May</c:v>
                  </c:pt>
                  <c:pt idx="15">
                    <c:v>Jun</c:v>
                  </c:pt>
                </c:lvl>
                <c:lvl>
                  <c:pt idx="0">
                    <c:v>Year 1</c:v>
                  </c:pt>
                  <c:pt idx="4">
                    <c:v>Year 2</c:v>
                  </c:pt>
                </c:lvl>
              </c:multiLvlStrCache>
            </c:multiLvlStrRef>
          </c:cat>
          <c:val>
            <c:numRef>
              <c:f>Graphs!$M$7:$AB$7</c:f>
              <c:numCache>
                <c:formatCode>_(* #,##0_);_(* \(#,##0\);_(* "-"??_);_(@_)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D02-495C-9F8B-667C866D5288}"/>
            </c:ext>
          </c:extLst>
        </c:ser>
        <c:ser>
          <c:idx val="3"/>
          <c:order val="3"/>
          <c:tx>
            <c:strRef>
              <c:f>Graphs!$L$8</c:f>
              <c:strCache>
                <c:ptCount val="1"/>
                <c:pt idx="0">
                  <c:v> Months Expense (Year 2)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Graphs!$M$3:$AB$4</c:f>
              <c:multiLvlStrCache>
                <c:ptCount val="16"/>
                <c:lvl>
                  <c:pt idx="0">
                    <c:v>Mar</c:v>
                  </c:pt>
                  <c:pt idx="1">
                    <c:v>Apr</c:v>
                  </c:pt>
                  <c:pt idx="2">
                    <c:v>May</c:v>
                  </c:pt>
                  <c:pt idx="3">
                    <c:v>Jun</c:v>
                  </c:pt>
                  <c:pt idx="4">
                    <c:v>Jul</c:v>
                  </c:pt>
                  <c:pt idx="5">
                    <c:v>Aug</c:v>
                  </c:pt>
                  <c:pt idx="6">
                    <c:v>Sep</c:v>
                  </c:pt>
                  <c:pt idx="7">
                    <c:v>Oct</c:v>
                  </c:pt>
                  <c:pt idx="8">
                    <c:v>Nov</c:v>
                  </c:pt>
                  <c:pt idx="9">
                    <c:v>Dec</c:v>
                  </c:pt>
                  <c:pt idx="10">
                    <c:v>Jan</c:v>
                  </c:pt>
                  <c:pt idx="11">
                    <c:v>Feb</c:v>
                  </c:pt>
                  <c:pt idx="12">
                    <c:v>Mar</c:v>
                  </c:pt>
                  <c:pt idx="13">
                    <c:v>Apr</c:v>
                  </c:pt>
                  <c:pt idx="14">
                    <c:v>May</c:v>
                  </c:pt>
                  <c:pt idx="15">
                    <c:v>Jun</c:v>
                  </c:pt>
                </c:lvl>
                <c:lvl>
                  <c:pt idx="0">
                    <c:v>Year 1</c:v>
                  </c:pt>
                  <c:pt idx="4">
                    <c:v>Year 2</c:v>
                  </c:pt>
                </c:lvl>
              </c:multiLvlStrCache>
            </c:multiLvlStrRef>
          </c:cat>
          <c:val>
            <c:numRef>
              <c:f>Graphs!$M$8:$AB$8</c:f>
              <c:numCache>
                <c:formatCode>_(* #,##0_);_(* \(#,##0\);_(* "-"??_);_(@_)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D02-495C-9F8B-667C866D52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9971248"/>
        <c:axId val="291319760"/>
        <c:extLst/>
      </c:lineChart>
      <c:catAx>
        <c:axId val="289971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Franklin Gothic Book" panose="020B0503020102020204" pitchFamily="34" charset="0"/>
                <a:ea typeface="+mn-ea"/>
                <a:cs typeface="+mn-cs"/>
              </a:defRPr>
            </a:pPr>
            <a:endParaRPr lang="en-US"/>
          </a:p>
        </c:txPr>
        <c:crossAx val="291319760"/>
        <c:crosses val="autoZero"/>
        <c:auto val="1"/>
        <c:lblAlgn val="ctr"/>
        <c:lblOffset val="100"/>
        <c:noMultiLvlLbl val="0"/>
      </c:catAx>
      <c:valAx>
        <c:axId val="291319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&quot;$&quot;#,##0_);\(&quot;$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Franklin Gothic Book" panose="020B0503020102020204" pitchFamily="34" charset="0"/>
                <a:ea typeface="+mn-ea"/>
                <a:cs typeface="+mn-cs"/>
              </a:defRPr>
            </a:pPr>
            <a:endParaRPr lang="en-US"/>
          </a:p>
        </c:txPr>
        <c:crossAx val="289971248"/>
        <c:crosses val="autoZero"/>
        <c:crossBetween val="between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bg1">
                  <a:lumMod val="50000"/>
                </a:schemeClr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bg1">
              <a:lumMod val="50000"/>
            </a:schemeClr>
          </a:solidFill>
          <a:latin typeface="Franklin Gothic Book" panose="020B05030201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Graphs!$L$39</c:f>
              <c:strCache>
                <c:ptCount val="1"/>
                <c:pt idx="0">
                  <c:v>2018-19</c:v>
                </c:pt>
              </c:strCache>
            </c:strRef>
          </c:tx>
          <c:spPr>
            <a:ln w="28575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Graphs!$M$37:$AB$38</c:f>
              <c:multiLvlStrCache>
                <c:ptCount val="16"/>
                <c:lvl>
                  <c:pt idx="0">
                    <c:v>Sep</c:v>
                  </c:pt>
                  <c:pt idx="1">
                    <c:v>Dec</c:v>
                  </c:pt>
                  <c:pt idx="2">
                    <c:v>Mar</c:v>
                  </c:pt>
                  <c:pt idx="3">
                    <c:v>Jun</c:v>
                  </c:pt>
                  <c:pt idx="4">
                    <c:v>Sep</c:v>
                  </c:pt>
                  <c:pt idx="5">
                    <c:v>Dec</c:v>
                  </c:pt>
                  <c:pt idx="6">
                    <c:v>Mar</c:v>
                  </c:pt>
                  <c:pt idx="7">
                    <c:v>Jun</c:v>
                  </c:pt>
                  <c:pt idx="8">
                    <c:v>Sep</c:v>
                  </c:pt>
                  <c:pt idx="9">
                    <c:v>Dec</c:v>
                  </c:pt>
                  <c:pt idx="10">
                    <c:v>Mar</c:v>
                  </c:pt>
                  <c:pt idx="11">
                    <c:v>Jun</c:v>
                  </c:pt>
                  <c:pt idx="12">
                    <c:v>Sep</c:v>
                  </c:pt>
                  <c:pt idx="13">
                    <c:v>Dec</c:v>
                  </c:pt>
                  <c:pt idx="14">
                    <c:v>Mar</c:v>
                  </c:pt>
                  <c:pt idx="15">
                    <c:v>Jun</c:v>
                  </c:pt>
                </c:lvl>
                <c:lvl>
                  <c:pt idx="0">
                    <c:v>2018-19</c:v>
                  </c:pt>
                  <c:pt idx="4">
                    <c:v>2019-20</c:v>
                  </c:pt>
                  <c:pt idx="8">
                    <c:v>2020-21</c:v>
                  </c:pt>
                  <c:pt idx="12">
                    <c:v>2021-22</c:v>
                  </c:pt>
                </c:lvl>
              </c:multiLvlStrCache>
            </c:multiLvlStrRef>
          </c:cat>
          <c:val>
            <c:numRef>
              <c:f>Graphs!$M$39:$AB$39</c:f>
              <c:numCache>
                <c:formatCode>_(* #,##0_);_(* \(#,##0\);_(* "-"??_);_(@_)</c:formatCode>
                <c:ptCount val="16"/>
                <c:pt idx="0">
                  <c:v>1295365.8899999999</c:v>
                </c:pt>
                <c:pt idx="1">
                  <c:v>2201599.04</c:v>
                </c:pt>
                <c:pt idx="2">
                  <c:v>2599807.17</c:v>
                </c:pt>
                <c:pt idx="3">
                  <c:v>2036084.23</c:v>
                </c:pt>
                <c:pt idx="4" formatCode="General">
                  <c:v>#N/A</c:v>
                </c:pt>
                <c:pt idx="5" formatCode="General">
                  <c:v>#N/A</c:v>
                </c:pt>
                <c:pt idx="6" formatCode="General">
                  <c:v>#N/A</c:v>
                </c:pt>
                <c:pt idx="7" formatCode="General">
                  <c:v>#N/A</c:v>
                </c:pt>
                <c:pt idx="8" formatCode="General">
                  <c:v>#N/A</c:v>
                </c:pt>
                <c:pt idx="9" formatCode="General">
                  <c:v>#N/A</c:v>
                </c:pt>
                <c:pt idx="10" formatCode="General">
                  <c:v>#N/A</c:v>
                </c:pt>
                <c:pt idx="11" formatCode="General">
                  <c:v>#N/A</c:v>
                </c:pt>
                <c:pt idx="12" formatCode="General">
                  <c:v>#N/A</c:v>
                </c:pt>
                <c:pt idx="13" formatCode="General">
                  <c:v>#N/A</c:v>
                </c:pt>
                <c:pt idx="14" formatCode="General">
                  <c:v>#N/A</c:v>
                </c:pt>
                <c:pt idx="15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28-41EE-B818-2DACD16938ED}"/>
            </c:ext>
          </c:extLst>
        </c:ser>
        <c:ser>
          <c:idx val="1"/>
          <c:order val="1"/>
          <c:tx>
            <c:strRef>
              <c:f>Graphs!$L$41</c:f>
              <c:strCache>
                <c:ptCount val="1"/>
                <c:pt idx="0">
                  <c:v>2019-20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Graphs!$M$37:$AB$38</c:f>
              <c:multiLvlStrCache>
                <c:ptCount val="16"/>
                <c:lvl>
                  <c:pt idx="0">
                    <c:v>Sep</c:v>
                  </c:pt>
                  <c:pt idx="1">
                    <c:v>Dec</c:v>
                  </c:pt>
                  <c:pt idx="2">
                    <c:v>Mar</c:v>
                  </c:pt>
                  <c:pt idx="3">
                    <c:v>Jun</c:v>
                  </c:pt>
                  <c:pt idx="4">
                    <c:v>Sep</c:v>
                  </c:pt>
                  <c:pt idx="5">
                    <c:v>Dec</c:v>
                  </c:pt>
                  <c:pt idx="6">
                    <c:v>Mar</c:v>
                  </c:pt>
                  <c:pt idx="7">
                    <c:v>Jun</c:v>
                  </c:pt>
                  <c:pt idx="8">
                    <c:v>Sep</c:v>
                  </c:pt>
                  <c:pt idx="9">
                    <c:v>Dec</c:v>
                  </c:pt>
                  <c:pt idx="10">
                    <c:v>Mar</c:v>
                  </c:pt>
                  <c:pt idx="11">
                    <c:v>Jun</c:v>
                  </c:pt>
                  <c:pt idx="12">
                    <c:v>Sep</c:v>
                  </c:pt>
                  <c:pt idx="13">
                    <c:v>Dec</c:v>
                  </c:pt>
                  <c:pt idx="14">
                    <c:v>Mar</c:v>
                  </c:pt>
                  <c:pt idx="15">
                    <c:v>Jun</c:v>
                  </c:pt>
                </c:lvl>
                <c:lvl>
                  <c:pt idx="0">
                    <c:v>2018-19</c:v>
                  </c:pt>
                  <c:pt idx="4">
                    <c:v>2019-20</c:v>
                  </c:pt>
                  <c:pt idx="8">
                    <c:v>2020-21</c:v>
                  </c:pt>
                  <c:pt idx="12">
                    <c:v>2021-22</c:v>
                  </c:pt>
                </c:lvl>
              </c:multiLvlStrCache>
            </c:multiLvlStrRef>
          </c:cat>
          <c:val>
            <c:numRef>
              <c:f>Graphs!$M$41:$AB$41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 formatCode="_(* #,##0_);_(* \(#,##0\);_(* &quot;-&quot;??_);_(@_)">
                  <c:v>2036084.23</c:v>
                </c:pt>
                <c:pt idx="4" formatCode="_(* #,##0_);_(* \(#,##0\);_(* &quot;-&quot;??_);_(@_)">
                  <c:v>1918145.54</c:v>
                </c:pt>
                <c:pt idx="5" formatCode="_(* #,##0_);_(* \(#,##0\);_(* &quot;-&quot;??_);_(@_)">
                  <c:v>2204753.0999999996</c:v>
                </c:pt>
                <c:pt idx="6" formatCode="_(* #,##0_);_(* \(#,##0\);_(* &quot;-&quot;??_);_(@_)">
                  <c:v>2250961.7599999993</c:v>
                </c:pt>
                <c:pt idx="7" formatCode="_(* #,##0_);_(* \(#,##0\);_(* &quot;-&quot;??_);_(@_)">
                  <c:v>2701449.8399999994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28-41EE-B818-2DACD16938ED}"/>
            </c:ext>
          </c:extLst>
        </c:ser>
        <c:ser>
          <c:idx val="2"/>
          <c:order val="2"/>
          <c:tx>
            <c:strRef>
              <c:f>Graphs!$L$42</c:f>
              <c:strCache>
                <c:ptCount val="1"/>
                <c:pt idx="0">
                  <c:v>2019-20 Forecast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multiLvlStrRef>
              <c:f>Graphs!$M$37:$AB$38</c:f>
              <c:multiLvlStrCache>
                <c:ptCount val="16"/>
                <c:lvl>
                  <c:pt idx="0">
                    <c:v>Sep</c:v>
                  </c:pt>
                  <c:pt idx="1">
                    <c:v>Dec</c:v>
                  </c:pt>
                  <c:pt idx="2">
                    <c:v>Mar</c:v>
                  </c:pt>
                  <c:pt idx="3">
                    <c:v>Jun</c:v>
                  </c:pt>
                  <c:pt idx="4">
                    <c:v>Sep</c:v>
                  </c:pt>
                  <c:pt idx="5">
                    <c:v>Dec</c:v>
                  </c:pt>
                  <c:pt idx="6">
                    <c:v>Mar</c:v>
                  </c:pt>
                  <c:pt idx="7">
                    <c:v>Jun</c:v>
                  </c:pt>
                  <c:pt idx="8">
                    <c:v>Sep</c:v>
                  </c:pt>
                  <c:pt idx="9">
                    <c:v>Dec</c:v>
                  </c:pt>
                  <c:pt idx="10">
                    <c:v>Mar</c:v>
                  </c:pt>
                  <c:pt idx="11">
                    <c:v>Jun</c:v>
                  </c:pt>
                  <c:pt idx="12">
                    <c:v>Sep</c:v>
                  </c:pt>
                  <c:pt idx="13">
                    <c:v>Dec</c:v>
                  </c:pt>
                  <c:pt idx="14">
                    <c:v>Mar</c:v>
                  </c:pt>
                  <c:pt idx="15">
                    <c:v>Jun</c:v>
                  </c:pt>
                </c:lvl>
                <c:lvl>
                  <c:pt idx="0">
                    <c:v>2018-19</c:v>
                  </c:pt>
                  <c:pt idx="4">
                    <c:v>2019-20</c:v>
                  </c:pt>
                  <c:pt idx="8">
                    <c:v>2020-21</c:v>
                  </c:pt>
                  <c:pt idx="12">
                    <c:v>2021-22</c:v>
                  </c:pt>
                </c:lvl>
              </c:multiLvlStrCache>
            </c:multiLvlStrRef>
          </c:cat>
          <c:val>
            <c:numRef>
              <c:f>Graphs!$M$42:$AB$42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 formatCode="_(* #,##0_);_(* \(#,##0\);_(* &quot;-&quot;??_);_(@_)">
                  <c:v>#N/A</c:v>
                </c:pt>
                <c:pt idx="5" formatCode="_(* #,##0_);_(* \(#,##0\);_(* &quot;-&quot;??_);_(@_)">
                  <c:v>#N/A</c:v>
                </c:pt>
                <c:pt idx="6" formatCode="_(* #,##0_);_(* \(#,##0\);_(* &quot;-&quot;??_);_(@_)">
                  <c:v>#N/A</c:v>
                </c:pt>
                <c:pt idx="7" formatCode="_(* #,##0_);_(* \(#,##0\);_(* &quot;-&quot;??_);_(@_)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28-41EE-B818-2DACD16938ED}"/>
            </c:ext>
          </c:extLst>
        </c:ser>
        <c:ser>
          <c:idx val="3"/>
          <c:order val="3"/>
          <c:tx>
            <c:strRef>
              <c:f>Graphs!$L$43</c:f>
              <c:strCache>
                <c:ptCount val="1"/>
                <c:pt idx="0">
                  <c:v>2020-21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multiLvlStrRef>
              <c:f>Graphs!$M$37:$AB$38</c:f>
              <c:multiLvlStrCache>
                <c:ptCount val="16"/>
                <c:lvl>
                  <c:pt idx="0">
                    <c:v>Sep</c:v>
                  </c:pt>
                  <c:pt idx="1">
                    <c:v>Dec</c:v>
                  </c:pt>
                  <c:pt idx="2">
                    <c:v>Mar</c:v>
                  </c:pt>
                  <c:pt idx="3">
                    <c:v>Jun</c:v>
                  </c:pt>
                  <c:pt idx="4">
                    <c:v>Sep</c:v>
                  </c:pt>
                  <c:pt idx="5">
                    <c:v>Dec</c:v>
                  </c:pt>
                  <c:pt idx="6">
                    <c:v>Mar</c:v>
                  </c:pt>
                  <c:pt idx="7">
                    <c:v>Jun</c:v>
                  </c:pt>
                  <c:pt idx="8">
                    <c:v>Sep</c:v>
                  </c:pt>
                  <c:pt idx="9">
                    <c:v>Dec</c:v>
                  </c:pt>
                  <c:pt idx="10">
                    <c:v>Mar</c:v>
                  </c:pt>
                  <c:pt idx="11">
                    <c:v>Jun</c:v>
                  </c:pt>
                  <c:pt idx="12">
                    <c:v>Sep</c:v>
                  </c:pt>
                  <c:pt idx="13">
                    <c:v>Dec</c:v>
                  </c:pt>
                  <c:pt idx="14">
                    <c:v>Mar</c:v>
                  </c:pt>
                  <c:pt idx="15">
                    <c:v>Jun</c:v>
                  </c:pt>
                </c:lvl>
                <c:lvl>
                  <c:pt idx="0">
                    <c:v>2018-19</c:v>
                  </c:pt>
                  <c:pt idx="4">
                    <c:v>2019-20</c:v>
                  </c:pt>
                  <c:pt idx="8">
                    <c:v>2020-21</c:v>
                  </c:pt>
                  <c:pt idx="12">
                    <c:v>2021-22</c:v>
                  </c:pt>
                </c:lvl>
              </c:multiLvlStrCache>
            </c:multiLvlStrRef>
          </c:cat>
          <c:val>
            <c:numRef>
              <c:f>Graphs!$M$43:$AB$43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 formatCode="_(* #,##0_);_(* \(#,##0\);_(* &quot;-&quot;??_);_(@_)">
                  <c:v>#N/A</c:v>
                </c:pt>
                <c:pt idx="8" formatCode="_(* #,##0_);_(* \(#,##0\);_(* &quot;-&quot;??_);_(@_)">
                  <c:v>3063521.5326477322</c:v>
                </c:pt>
                <c:pt idx="9" formatCode="_(* #,##0_);_(* \(#,##0\);_(* &quot;-&quot;??_);_(@_)">
                  <c:v>3741691.9474233463</c:v>
                </c:pt>
                <c:pt idx="10" formatCode="_(* #,##0_);_(* \(#,##0\);_(* &quot;-&quot;??_);_(@_)">
                  <c:v>4001401.6105109607</c:v>
                </c:pt>
                <c:pt idx="11" formatCode="_(* #,##0_);_(* \(#,##0\);_(* &quot;-&quot;??_);_(@_)">
                  <c:v>3656614.8244007342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128-41EE-B818-2DACD16938ED}"/>
            </c:ext>
          </c:extLst>
        </c:ser>
        <c:ser>
          <c:idx val="4"/>
          <c:order val="4"/>
          <c:tx>
            <c:strRef>
              <c:f>Graphs!$L$44</c:f>
              <c:strCache>
                <c:ptCount val="1"/>
                <c:pt idx="0">
                  <c:v>2021-22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multiLvlStrRef>
              <c:f>Graphs!$M$37:$AB$38</c:f>
              <c:multiLvlStrCache>
                <c:ptCount val="16"/>
                <c:lvl>
                  <c:pt idx="0">
                    <c:v>Sep</c:v>
                  </c:pt>
                  <c:pt idx="1">
                    <c:v>Dec</c:v>
                  </c:pt>
                  <c:pt idx="2">
                    <c:v>Mar</c:v>
                  </c:pt>
                  <c:pt idx="3">
                    <c:v>Jun</c:v>
                  </c:pt>
                  <c:pt idx="4">
                    <c:v>Sep</c:v>
                  </c:pt>
                  <c:pt idx="5">
                    <c:v>Dec</c:v>
                  </c:pt>
                  <c:pt idx="6">
                    <c:v>Mar</c:v>
                  </c:pt>
                  <c:pt idx="7">
                    <c:v>Jun</c:v>
                  </c:pt>
                  <c:pt idx="8">
                    <c:v>Sep</c:v>
                  </c:pt>
                  <c:pt idx="9">
                    <c:v>Dec</c:v>
                  </c:pt>
                  <c:pt idx="10">
                    <c:v>Mar</c:v>
                  </c:pt>
                  <c:pt idx="11">
                    <c:v>Jun</c:v>
                  </c:pt>
                  <c:pt idx="12">
                    <c:v>Sep</c:v>
                  </c:pt>
                  <c:pt idx="13">
                    <c:v>Dec</c:v>
                  </c:pt>
                  <c:pt idx="14">
                    <c:v>Mar</c:v>
                  </c:pt>
                  <c:pt idx="15">
                    <c:v>Jun</c:v>
                  </c:pt>
                </c:lvl>
                <c:lvl>
                  <c:pt idx="0">
                    <c:v>2018-19</c:v>
                  </c:pt>
                  <c:pt idx="4">
                    <c:v>2019-20</c:v>
                  </c:pt>
                  <c:pt idx="8">
                    <c:v>2020-21</c:v>
                  </c:pt>
                  <c:pt idx="12">
                    <c:v>2021-22</c:v>
                  </c:pt>
                </c:lvl>
              </c:multiLvlStrCache>
            </c:multiLvlStrRef>
          </c:cat>
          <c:val>
            <c:numRef>
              <c:f>Graphs!$M$44:$AB$44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 formatCode="_(* #,##0_);_(* \(#,##0\);_(* &quot;-&quot;??_);_(@_)">
                  <c:v>3656614.8244007342</c:v>
                </c:pt>
                <c:pt idx="12" formatCode="_(* #,##0_);_(* \(#,##0\);_(* &quot;-&quot;??_);_(@_)">
                  <c:v>3325370.9351111688</c:v>
                </c:pt>
                <c:pt idx="13" formatCode="_(* #,##0_);_(* \(#,##0\);_(* &quot;-&quot;??_);_(@_)">
                  <c:v>3528517.2262293361</c:v>
                </c:pt>
                <c:pt idx="14" formatCode="_(* #,##0_);_(* \(#,##0\);_(* &quot;-&quot;??_);_(@_)">
                  <c:v>3782442.1106257434</c:v>
                </c:pt>
                <c:pt idx="15" formatCode="_(* #,##0_);_(* \(#,##0\);_(* &quot;-&quot;??_);_(@_)">
                  <c:v>3461264.7928333073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128-41EE-B818-2DACD1693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9971248"/>
        <c:axId val="291319760"/>
        <c:extLst/>
      </c:lineChart>
      <c:catAx>
        <c:axId val="289971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Franklin Gothic Book" panose="020B0503020102020204" pitchFamily="34" charset="0"/>
                <a:ea typeface="+mn-ea"/>
                <a:cs typeface="+mn-cs"/>
              </a:defRPr>
            </a:pPr>
            <a:endParaRPr lang="en-US"/>
          </a:p>
        </c:txPr>
        <c:crossAx val="291319760"/>
        <c:crosses val="autoZero"/>
        <c:auto val="1"/>
        <c:lblAlgn val="ctr"/>
        <c:lblOffset val="100"/>
        <c:noMultiLvlLbl val="0"/>
      </c:catAx>
      <c:valAx>
        <c:axId val="291319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&quot;$&quot;#,##0_);\(&quot;$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Franklin Gothic Book" panose="020B0503020102020204" pitchFamily="34" charset="0"/>
                <a:ea typeface="+mn-ea"/>
                <a:cs typeface="+mn-cs"/>
              </a:defRPr>
            </a:pPr>
            <a:endParaRPr lang="en-US"/>
          </a:p>
        </c:txPr>
        <c:crossAx val="289971248"/>
        <c:crosses val="autoZero"/>
        <c:crossBetween val="between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bg1">
              <a:lumMod val="50000"/>
            </a:schemeClr>
          </a:solidFill>
          <a:latin typeface="Franklin Gothic Book" panose="020B05030201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_xlchart.v1.2</cx:f>
      </cx:strDim>
      <cx:numDim type="val">
        <cx:f>_xlchart.v1.1</cx:f>
      </cx:numDim>
    </cx:data>
  </cx:chartData>
  <cx:chart>
    <cx:plotArea>
      <cx:plotAreaRegion>
        <cx:series layoutId="waterfall" uniqueId="{359D0B1F-CE17-4D43-89B6-4077A54470EC}">
          <cx:tx>
            <cx:txData>
              <cx:f>_xlchart.v1.0</cx:f>
              <cx:v>Change in EFB</cx:v>
            </cx:txData>
          </cx:tx>
          <cx:dataPt idx="0">
            <cx:spPr>
              <a:solidFill>
                <a:srgbClr val="005C9A"/>
              </a:solidFill>
            </cx:spPr>
          </cx:dataPt>
          <cx:dataPt idx="7">
            <cx:spPr>
              <a:solidFill>
                <a:srgbClr val="E7E6E6">
                  <a:lumMod val="90000"/>
                </a:srgbClr>
              </a:solidFill>
            </cx:spPr>
          </cx:dataPt>
          <cx:dataPt idx="8">
            <cx:spPr>
              <a:solidFill>
                <a:srgbClr val="E7E6E6">
                  <a:lumMod val="90000"/>
                </a:srgbClr>
              </a:solidFill>
            </cx:spPr>
          </cx:dataPt>
          <cx:dataPt idx="9">
            <cx:spPr>
              <a:solidFill>
                <a:srgbClr val="E7E6E6">
                  <a:lumMod val="90000"/>
                </a:srgbClr>
              </a:solidFill>
            </cx:spPr>
          </cx:dataPt>
          <cx:dataPt idx="10">
            <cx:spPr>
              <a:solidFill>
                <a:srgbClr val="005C9A"/>
              </a:solidFill>
            </cx:spPr>
          </cx:dataPt>
          <cx:dataLabels>
            <cx:numFmt formatCode="#,##0_);(#,##0)" sourceLinked="0"/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1100" b="1">
                    <a:solidFill>
                      <a:srgbClr val="002060"/>
                    </a:solidFill>
                    <a:latin typeface="Franklin Gothic Book" panose="020B0503020102020204" pitchFamily="34" charset="0"/>
                    <a:ea typeface="Franklin Gothic Book" panose="020B0503020102020204" pitchFamily="34" charset="0"/>
                    <a:cs typeface="Franklin Gothic Book" panose="020B0503020102020204" pitchFamily="34" charset="0"/>
                  </a:defRPr>
                </a:pPr>
                <a:endParaRPr lang="en-US" sz="1100" b="1" i="0" u="none" strike="noStrike" baseline="0">
                  <a:solidFill>
                    <a:srgbClr val="002060"/>
                  </a:solidFill>
                  <a:latin typeface="Franklin Gothic Book" panose="020B0503020102020204" pitchFamily="34" charset="0"/>
                </a:endParaRPr>
              </a:p>
            </cx:txPr>
            <cx:visibility seriesName="0" categoryName="0" value="1"/>
            <cx:separator>, </cx:separator>
          </cx:dataLabels>
          <cx:dataId val="0"/>
          <cx:layoutPr>
            <cx:subtotals>
              <cx:idx val="0"/>
              <cx:idx val="10"/>
            </cx:subtotals>
          </cx:layoutPr>
        </cx:series>
      </cx:plotAreaRegion>
      <cx:axis id="0">
        <cx:catScaling gapWidth="0.5"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100" b="0">
                <a:solidFill>
                  <a:schemeClr val="bg1">
                    <a:lumMod val="50000"/>
                  </a:schemeClr>
                </a:solidFill>
                <a:latin typeface="Franklin Gothic Book" panose="020B0503020102020204" pitchFamily="34" charset="0"/>
                <a:ea typeface="Franklin Gothic Book" panose="020B0503020102020204" pitchFamily="34" charset="0"/>
                <a:cs typeface="Franklin Gothic Book" panose="020B0503020102020204" pitchFamily="34" charset="0"/>
              </a:defRPr>
            </a:pPr>
            <a:endParaRPr lang="en-US" sz="1100" b="0" i="0" u="none" strike="noStrike" baseline="0">
              <a:solidFill>
                <a:schemeClr val="bg1">
                  <a:lumMod val="50000"/>
                </a:schemeClr>
              </a:solidFill>
              <a:latin typeface="Franklin Gothic Book" panose="020B0503020102020204" pitchFamily="34" charset="0"/>
            </a:endParaRPr>
          </a:p>
        </cx:txPr>
      </cx:axis>
      <cx:axis id="1">
        <cx:valScaling/>
        <cx:units unit="thousands">
          <cx:unitsLabel>
            <cx:tx>
              <cx:txData>
                <cx:v>Thousands</cx:v>
              </cx:txData>
            </cx:tx>
            <cx:txPr>
              <a:bodyPr vertOverflow="overflow" horzOverflow="overflow" wrap="square" lIns="0" tIns="0" rIns="0" bIns="0"/>
              <a:lstStyle/>
              <a:p>
                <a:pPr algn="ctr" rtl="0">
                  <a:defRPr sz="1100" b="0">
                    <a:solidFill>
                      <a:srgbClr val="7F7F7F"/>
                    </a:solidFill>
                    <a:latin typeface="Franklin Gothic Book" panose="020B0503020102020204" pitchFamily="34" charset="0"/>
                    <a:ea typeface="Franklin Gothic Book" panose="020B0503020102020204" pitchFamily="34" charset="0"/>
                    <a:cs typeface="Franklin Gothic Book" panose="020B0503020102020204" pitchFamily="34" charset="0"/>
                  </a:defRPr>
                </a:pPr>
                <a:r>
                  <a:rPr lang="en-US" sz="1100" b="0">
                    <a:latin typeface="Franklin Gothic Book" panose="020B0503020102020204" pitchFamily="34" charset="0"/>
                  </a:rPr>
                  <a:t>Thousands</a:t>
                </a:r>
              </a:p>
            </cx:txPr>
          </cx:unitsLabel>
        </cx:units>
        <cx:majorGridlines/>
        <cx:tickLabels/>
        <cx:numFmt formatCode="_($* #,##0_);_($* (#,##0);_($* &quot;-&quot;_);_(@_)" sourceLinked="0"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100" b="0">
                <a:solidFill>
                  <a:schemeClr val="bg1">
                    <a:lumMod val="50000"/>
                  </a:schemeClr>
                </a:solidFill>
                <a:latin typeface="Franklin Gothic Book" panose="020B0503020102020204" pitchFamily="34" charset="0"/>
                <a:ea typeface="Franklin Gothic Book" panose="020B0503020102020204" pitchFamily="34" charset="0"/>
                <a:cs typeface="Franklin Gothic Book" panose="020B0503020102020204" pitchFamily="34" charset="0"/>
              </a:defRPr>
            </a:pPr>
            <a:endParaRPr lang="en-US" sz="1100" b="0" i="0" u="none" strike="noStrike" baseline="0">
              <a:solidFill>
                <a:schemeClr val="bg1">
                  <a:lumMod val="50000"/>
                </a:schemeClr>
              </a:solidFill>
              <a:latin typeface="Franklin Gothic Book" panose="020B0503020102020204" pitchFamily="34" charset="0"/>
            </a:endParaRPr>
          </a:p>
        </cx:txPr>
      </cx:axis>
    </cx:plotArea>
  </cx:chart>
  <cx:spPr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microsoft.com/office/2014/relationships/chartEx" Target="../charts/chartEx1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740570</xdr:colOff>
      <xdr:row>8</xdr:row>
      <xdr:rowOff>102397</xdr:rowOff>
    </xdr:from>
    <xdr:to>
      <xdr:col>23</xdr:col>
      <xdr:colOff>696914</xdr:colOff>
      <xdr:row>33</xdr:row>
      <xdr:rowOff>425452</xdr:rowOff>
    </xdr:to>
    <xdr:graphicFrame macro="">
      <xdr:nvGraphicFramePr>
        <xdr:cNvPr id="2" name="Content Placeholder 4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561975</xdr:colOff>
      <xdr:row>72</xdr:row>
      <xdr:rowOff>28575</xdr:rowOff>
    </xdr:from>
    <xdr:to>
      <xdr:col>23</xdr:col>
      <xdr:colOff>515938</xdr:colOff>
      <xdr:row>103</xdr:row>
      <xdr:rowOff>96837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Content Placeholder 7">
              <a:extLst>
                <a:ext uri="{FF2B5EF4-FFF2-40B4-BE49-F238E27FC236}">
                  <a16:creationId xmlns:a16="http://schemas.microsoft.com/office/drawing/2014/main" id="{00000000-0008-0000-0500-000004000000}"/>
                </a:ext>
              </a:extLst>
            </xdr:cNvPr>
            <xdr:cNvGraphicFramePr>
              <a:graphicFrameLocks noGrp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3354050" y="14887575"/>
              <a:ext cx="8231188" cy="479266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12</xdr:col>
      <xdr:colOff>742950</xdr:colOff>
      <xdr:row>44</xdr:row>
      <xdr:rowOff>152400</xdr:rowOff>
    </xdr:from>
    <xdr:to>
      <xdr:col>23</xdr:col>
      <xdr:colOff>696913</xdr:colOff>
      <xdr:row>67</xdr:row>
      <xdr:rowOff>182562</xdr:rowOff>
    </xdr:to>
    <xdr:graphicFrame macro="">
      <xdr:nvGraphicFramePr>
        <xdr:cNvPr id="5" name="Content Placeholder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dTec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7FC04B"/>
      </a:accent1>
      <a:accent2>
        <a:srgbClr val="005C9A"/>
      </a:accent2>
      <a:accent3>
        <a:srgbClr val="EEA25C"/>
      </a:accent3>
      <a:accent4>
        <a:srgbClr val="8E008E"/>
      </a:accent4>
      <a:accent5>
        <a:srgbClr val="61BFFF"/>
      </a:accent5>
      <a:accent6>
        <a:srgbClr val="00A3A3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3">
    <tabColor rgb="FF0070C0"/>
    <pageSetUpPr fitToPage="1"/>
  </sheetPr>
  <dimension ref="A1:AM617"/>
  <sheetViews>
    <sheetView showGridLines="0" tabSelected="1" zoomScaleNormal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ColWidth="9.140625" defaultRowHeight="12" outlineLevelRow="1"/>
  <cols>
    <col min="1" max="1" width="11.42578125" style="110" customWidth="1" collapsed="1"/>
    <col min="2" max="2" width="58.140625" style="77" customWidth="1" collapsed="1"/>
    <col min="3" max="3" width="13" style="77" hidden="1" customWidth="1" collapsed="1"/>
    <col min="4" max="5" width="11" style="77" customWidth="1" collapsed="1"/>
    <col min="6" max="9" width="11" style="77" hidden="1" customWidth="1" collapsed="1"/>
    <col min="10" max="10" width="53.5703125" style="78" customWidth="1" collapsed="1"/>
    <col min="11" max="12" width="9.140625" style="77"/>
    <col min="13" max="13" width="9.140625" style="77" collapsed="1"/>
    <col min="14" max="39" width="9.140625" style="77"/>
    <col min="40" max="16384" width="9.140625" style="77" collapsed="1"/>
  </cols>
  <sheetData>
    <row r="1" spans="1:10" ht="15.75">
      <c r="A1" s="142" t="s">
        <v>911</v>
      </c>
    </row>
    <row r="2" spans="1:10" ht="12" customHeight="1">
      <c r="A2" s="145" t="s">
        <v>63</v>
      </c>
    </row>
    <row r="3" spans="1:10" ht="12" customHeight="1">
      <c r="A3" s="143" t="s">
        <v>912</v>
      </c>
      <c r="C3" s="79"/>
    </row>
    <row r="4" spans="1:10" ht="12" customHeight="1" thickBot="1">
      <c r="B4" s="80"/>
      <c r="C4" s="81"/>
    </row>
    <row r="5" spans="1:10" ht="13.5" customHeight="1" thickTop="1">
      <c r="C5" s="469" t="s">
        <v>60</v>
      </c>
      <c r="D5" s="82" t="s">
        <v>926</v>
      </c>
      <c r="E5" s="82" t="s">
        <v>933</v>
      </c>
      <c r="F5" s="82" t="s">
        <v>934</v>
      </c>
      <c r="G5" s="82" t="s">
        <v>935</v>
      </c>
      <c r="H5" s="82" t="s">
        <v>929</v>
      </c>
      <c r="I5" s="82" t="s">
        <v>931</v>
      </c>
      <c r="J5" s="469" t="s">
        <v>65</v>
      </c>
    </row>
    <row r="6" spans="1:10" ht="12" customHeight="1">
      <c r="C6" s="470"/>
      <c r="D6" s="83" t="s">
        <v>927</v>
      </c>
      <c r="E6" s="83" t="s">
        <v>936</v>
      </c>
      <c r="F6" s="83" t="s">
        <v>937</v>
      </c>
      <c r="G6" s="83" t="s">
        <v>938</v>
      </c>
      <c r="H6" s="83" t="s">
        <v>930</v>
      </c>
      <c r="I6" s="83" t="s">
        <v>932</v>
      </c>
      <c r="J6" s="470"/>
    </row>
    <row r="7" spans="1:10" s="84" customFormat="1" ht="24.75" hidden="1" customHeight="1">
      <c r="A7" s="128"/>
      <c r="C7" s="85"/>
    </row>
    <row r="8" spans="1:10" s="84" customFormat="1" hidden="1">
      <c r="A8" s="128"/>
      <c r="C8" s="86"/>
      <c r="J8" s="87"/>
    </row>
    <row r="9" spans="1:10" s="88" customFormat="1">
      <c r="A9" s="127"/>
      <c r="C9" s="89"/>
      <c r="J9" s="87"/>
    </row>
    <row r="10" spans="1:10" s="90" customFormat="1" ht="12" customHeight="1">
      <c r="A10" s="126" t="s">
        <v>13</v>
      </c>
      <c r="J10" s="87"/>
    </row>
    <row r="11" spans="1:10" s="90" customFormat="1" ht="12" customHeight="1">
      <c r="A11" s="126" t="s">
        <v>14</v>
      </c>
      <c r="J11" s="87"/>
    </row>
    <row r="12" spans="1:10" s="90" customFormat="1" ht="12" customHeight="1">
      <c r="A12" s="125"/>
      <c r="B12" s="129" t="s">
        <v>78</v>
      </c>
      <c r="C12" s="93">
        <f>C130</f>
        <v>0</v>
      </c>
      <c r="D12" s="107">
        <f t="shared" ref="D12:I12" si="0">D130</f>
        <v>14854.72</v>
      </c>
      <c r="E12" s="107">
        <f t="shared" si="0"/>
        <v>13770</v>
      </c>
      <c r="F12" s="107">
        <f t="shared" si="0"/>
        <v>15284.7</v>
      </c>
      <c r="G12" s="107">
        <f t="shared" si="0"/>
        <v>15590.394</v>
      </c>
      <c r="H12" s="107">
        <f t="shared" si="0"/>
        <v>15902.201880000001</v>
      </c>
      <c r="I12" s="107">
        <f t="shared" si="0"/>
        <v>16220.245917599999</v>
      </c>
      <c r="J12" s="87"/>
    </row>
    <row r="13" spans="1:10" s="90" customFormat="1" ht="12" customHeight="1">
      <c r="A13" s="125"/>
      <c r="B13" s="129" t="s">
        <v>77</v>
      </c>
      <c r="C13" s="93">
        <f>C167</f>
        <v>0</v>
      </c>
      <c r="D13" s="107">
        <f t="shared" ref="D13:I13" si="1">D167</f>
        <v>878222.23</v>
      </c>
      <c r="E13" s="107">
        <f t="shared" si="1"/>
        <v>1048407.569</v>
      </c>
      <c r="F13" s="107">
        <f t="shared" si="1"/>
        <v>209641.33478</v>
      </c>
      <c r="G13" s="107">
        <f t="shared" si="1"/>
        <v>209834.16147560001</v>
      </c>
      <c r="H13" s="107">
        <f t="shared" si="1"/>
        <v>210030.84470511199</v>
      </c>
      <c r="I13" s="107">
        <f t="shared" si="1"/>
        <v>210231.46159921424</v>
      </c>
      <c r="J13" s="87"/>
    </row>
    <row r="14" spans="1:10" s="90" customFormat="1" ht="12" customHeight="1">
      <c r="A14" s="125"/>
      <c r="B14" s="129" t="s">
        <v>79</v>
      </c>
      <c r="C14" s="93">
        <f>C206</f>
        <v>0</v>
      </c>
      <c r="D14" s="107">
        <f t="shared" ref="D14:I14" si="2">D206</f>
        <v>4752568.1000000006</v>
      </c>
      <c r="E14" s="107">
        <f t="shared" si="2"/>
        <v>5490352.0818584068</v>
      </c>
      <c r="F14" s="107">
        <f t="shared" si="2"/>
        <v>6045662.3827809189</v>
      </c>
      <c r="G14" s="107">
        <f t="shared" si="2"/>
        <v>6166575.6304365359</v>
      </c>
      <c r="H14" s="107">
        <f t="shared" si="2"/>
        <v>6289907.1430452671</v>
      </c>
      <c r="I14" s="107">
        <f t="shared" si="2"/>
        <v>6415705.2859061724</v>
      </c>
      <c r="J14" s="87"/>
    </row>
    <row r="15" spans="1:10" s="90" customFormat="1" ht="12" customHeight="1">
      <c r="A15" s="125"/>
      <c r="B15" s="129" t="s">
        <v>80</v>
      </c>
      <c r="C15" s="93">
        <f>C243</f>
        <v>0</v>
      </c>
      <c r="D15" s="107">
        <f t="shared" ref="D15:I15" si="3">D243</f>
        <v>935552.72999999986</v>
      </c>
      <c r="E15" s="107">
        <f t="shared" si="3"/>
        <v>267952.20743362809</v>
      </c>
      <c r="F15" s="107">
        <f t="shared" si="3"/>
        <v>222400.93223767402</v>
      </c>
      <c r="G15" s="107">
        <f t="shared" si="3"/>
        <v>222400.93223767402</v>
      </c>
      <c r="H15" s="107">
        <f t="shared" si="3"/>
        <v>222400.93223767402</v>
      </c>
      <c r="I15" s="107">
        <f t="shared" si="3"/>
        <v>222400.93223767402</v>
      </c>
      <c r="J15" s="87"/>
    </row>
    <row r="16" spans="1:10" s="90" customFormat="1" ht="12" hidden="1" customHeight="1">
      <c r="A16" s="125"/>
      <c r="B16" s="129" t="s">
        <v>81</v>
      </c>
      <c r="C16" s="93">
        <f>C259</f>
        <v>0</v>
      </c>
      <c r="D16" s="107">
        <f t="shared" ref="D16:I16" si="4">D259</f>
        <v>0</v>
      </c>
      <c r="E16" s="107">
        <f t="shared" si="4"/>
        <v>0</v>
      </c>
      <c r="F16" s="107">
        <f t="shared" si="4"/>
        <v>0</v>
      </c>
      <c r="G16" s="107">
        <f t="shared" si="4"/>
        <v>0</v>
      </c>
      <c r="H16" s="107">
        <f t="shared" si="4"/>
        <v>0</v>
      </c>
      <c r="I16" s="107">
        <f t="shared" si="4"/>
        <v>0</v>
      </c>
      <c r="J16" s="87"/>
    </row>
    <row r="17" spans="1:10" s="90" customFormat="1" ht="12" customHeight="1">
      <c r="A17" s="125"/>
      <c r="B17" s="94" t="s">
        <v>15</v>
      </c>
      <c r="C17" s="95">
        <f t="shared" ref="C17:I17" si="5">SUM(C12:C16)</f>
        <v>0</v>
      </c>
      <c r="D17" s="429">
        <f t="shared" si="5"/>
        <v>6581197.7800000003</v>
      </c>
      <c r="E17" s="429">
        <f t="shared" si="5"/>
        <v>6820481.8582920348</v>
      </c>
      <c r="F17" s="429">
        <f t="shared" si="5"/>
        <v>6492989.3497985937</v>
      </c>
      <c r="G17" s="429">
        <f t="shared" si="5"/>
        <v>6614401.1181498095</v>
      </c>
      <c r="H17" s="429">
        <f t="shared" si="5"/>
        <v>6738241.1218680535</v>
      </c>
      <c r="I17" s="429">
        <f t="shared" si="5"/>
        <v>6864557.9256606605</v>
      </c>
      <c r="J17" s="87"/>
    </row>
    <row r="18" spans="1:10" s="90" customFormat="1" ht="12" customHeight="1">
      <c r="A18" s="92"/>
      <c r="C18" s="93"/>
      <c r="D18" s="107"/>
      <c r="E18" s="107"/>
      <c r="F18" s="107"/>
      <c r="G18" s="107"/>
      <c r="H18" s="107"/>
      <c r="I18" s="107"/>
      <c r="J18" s="87"/>
    </row>
    <row r="19" spans="1:10" s="90" customFormat="1" ht="12" customHeight="1">
      <c r="A19" s="94" t="s">
        <v>16</v>
      </c>
      <c r="C19" s="93"/>
      <c r="D19" s="107"/>
      <c r="E19" s="107"/>
      <c r="F19" s="107"/>
      <c r="G19" s="107"/>
      <c r="H19" s="107"/>
      <c r="I19" s="107"/>
      <c r="J19" s="87"/>
    </row>
    <row r="20" spans="1:10" s="90" customFormat="1" ht="12" customHeight="1">
      <c r="A20" s="125"/>
      <c r="B20" s="129" t="s">
        <v>82</v>
      </c>
      <c r="C20" s="93">
        <f>C323</f>
        <v>0</v>
      </c>
      <c r="D20" s="107">
        <f t="shared" ref="D20:I20" si="6">D323</f>
        <v>2973597.4161488013</v>
      </c>
      <c r="E20" s="107">
        <f t="shared" si="6"/>
        <v>3432361.5199999996</v>
      </c>
      <c r="F20" s="107">
        <f t="shared" si="6"/>
        <v>3742932.3656000001</v>
      </c>
      <c r="G20" s="107">
        <f t="shared" si="6"/>
        <v>3855220.3365680007</v>
      </c>
      <c r="H20" s="107">
        <f t="shared" si="6"/>
        <v>3970876.9466650398</v>
      </c>
      <c r="I20" s="107">
        <f t="shared" si="6"/>
        <v>4090003.2550649946</v>
      </c>
      <c r="J20" s="87"/>
    </row>
    <row r="21" spans="1:10" s="90" customFormat="1" ht="12" customHeight="1">
      <c r="A21" s="125"/>
      <c r="B21" s="129" t="s">
        <v>83</v>
      </c>
      <c r="C21" s="93">
        <f>C342</f>
        <v>0</v>
      </c>
      <c r="D21" s="107">
        <f t="shared" ref="D21:I21" si="7">D342</f>
        <v>860946.73510487587</v>
      </c>
      <c r="E21" s="107">
        <f t="shared" si="7"/>
        <v>975446.46426904399</v>
      </c>
      <c r="F21" s="107">
        <f t="shared" si="7"/>
        <v>1069737.8357549428</v>
      </c>
      <c r="G21" s="107">
        <f t="shared" si="7"/>
        <v>1097454.1381195709</v>
      </c>
      <c r="H21" s="107">
        <f t="shared" si="7"/>
        <v>1125916.2543009752</v>
      </c>
      <c r="I21" s="107">
        <f t="shared" si="7"/>
        <v>1155144.8452085797</v>
      </c>
      <c r="J21" s="87"/>
    </row>
    <row r="22" spans="1:10" s="90" customFormat="1" ht="12" customHeight="1">
      <c r="A22" s="125"/>
      <c r="B22" s="129" t="s">
        <v>84</v>
      </c>
      <c r="C22" s="93">
        <f>C451</f>
        <v>0</v>
      </c>
      <c r="D22" s="107">
        <f t="shared" ref="D22:I22" si="8">D451</f>
        <v>1552135.3353475975</v>
      </c>
      <c r="E22" s="107">
        <f t="shared" si="8"/>
        <v>1204927.7641586086</v>
      </c>
      <c r="F22" s="107">
        <f t="shared" si="8"/>
        <v>1235981.9842188309</v>
      </c>
      <c r="G22" s="107">
        <f t="shared" si="8"/>
        <v>1268763.5153137536</v>
      </c>
      <c r="H22" s="107">
        <f t="shared" si="8"/>
        <v>1298408.3137728912</v>
      </c>
      <c r="I22" s="107">
        <f t="shared" si="8"/>
        <v>1328853.6897457964</v>
      </c>
      <c r="J22" s="87"/>
    </row>
    <row r="23" spans="1:10" s="90" customFormat="1" ht="12" customHeight="1">
      <c r="A23" s="125"/>
      <c r="B23" s="129" t="s">
        <v>85</v>
      </c>
      <c r="C23" s="93">
        <f>C528</f>
        <v>0</v>
      </c>
      <c r="D23" s="107">
        <f t="shared" ref="D23:I23" si="9">D528</f>
        <v>417345.25417062634</v>
      </c>
      <c r="E23" s="107">
        <f t="shared" si="9"/>
        <v>461360.98790726968</v>
      </c>
      <c r="F23" s="107">
        <f t="shared" si="9"/>
        <v>411134.52325136139</v>
      </c>
      <c r="G23" s="107">
        <f t="shared" si="9"/>
        <v>419257.21371638862</v>
      </c>
      <c r="H23" s="107">
        <f t="shared" si="9"/>
        <v>427542.35799071629</v>
      </c>
      <c r="I23" s="107">
        <f t="shared" si="9"/>
        <v>435993.20515053073</v>
      </c>
      <c r="J23" s="87"/>
    </row>
    <row r="24" spans="1:10" s="90" customFormat="1" ht="12" customHeight="1">
      <c r="A24" s="125"/>
      <c r="B24" s="129" t="s">
        <v>86</v>
      </c>
      <c r="C24" s="93">
        <f>C561</f>
        <v>0</v>
      </c>
      <c r="D24" s="107">
        <f t="shared" ref="D24:I24" si="10">D561</f>
        <v>415208.47982967901</v>
      </c>
      <c r="E24" s="107">
        <f t="shared" si="10"/>
        <v>213756.11129900842</v>
      </c>
      <c r="F24" s="107">
        <f t="shared" si="10"/>
        <v>134318.1497732487</v>
      </c>
      <c r="G24" s="107">
        <f t="shared" si="10"/>
        <v>103087.61947633259</v>
      </c>
      <c r="H24" s="107">
        <f t="shared" si="10"/>
        <v>106496.0278687164</v>
      </c>
      <c r="I24" s="107">
        <f t="shared" si="10"/>
        <v>47350.392472519299</v>
      </c>
      <c r="J24" s="87"/>
    </row>
    <row r="25" spans="1:10" s="90" customFormat="1" ht="12" customHeight="1">
      <c r="A25" s="125"/>
      <c r="B25" s="129" t="s">
        <v>87</v>
      </c>
      <c r="C25" s="93">
        <f>C582</f>
        <v>0</v>
      </c>
      <c r="D25" s="107">
        <f t="shared" ref="D25:I25" si="11">D582</f>
        <v>21243.22</v>
      </c>
      <c r="E25" s="107">
        <f t="shared" si="11"/>
        <v>9966.1297600215094</v>
      </c>
      <c r="F25" s="107">
        <f t="shared" si="11"/>
        <v>2450.72347990765</v>
      </c>
      <c r="G25" s="107">
        <f t="shared" si="11"/>
        <v>0</v>
      </c>
      <c r="H25" s="107">
        <f t="shared" si="11"/>
        <v>0</v>
      </c>
      <c r="I25" s="107">
        <f t="shared" si="11"/>
        <v>0</v>
      </c>
      <c r="J25" s="87"/>
    </row>
    <row r="26" spans="1:10" s="90" customFormat="1" ht="12" customHeight="1">
      <c r="A26" s="125"/>
      <c r="B26" s="129" t="s">
        <v>88</v>
      </c>
      <c r="C26" s="93">
        <f>C607</f>
        <v>0</v>
      </c>
      <c r="D26" s="107">
        <f t="shared" ref="D26:I26" si="12">D607</f>
        <v>10575.14</v>
      </c>
      <c r="E26" s="107">
        <f t="shared" si="12"/>
        <v>33000</v>
      </c>
      <c r="F26" s="107">
        <f t="shared" si="12"/>
        <v>5000</v>
      </c>
      <c r="G26" s="107">
        <f t="shared" si="12"/>
        <v>5100</v>
      </c>
      <c r="H26" s="107">
        <f t="shared" si="12"/>
        <v>5202</v>
      </c>
      <c r="I26" s="107">
        <f t="shared" si="12"/>
        <v>5306.04</v>
      </c>
      <c r="J26" s="87"/>
    </row>
    <row r="27" spans="1:10" s="90" customFormat="1" ht="12" hidden="1" customHeight="1">
      <c r="A27" s="125"/>
      <c r="B27" s="129" t="s">
        <v>89</v>
      </c>
      <c r="C27" s="93">
        <f>C612</f>
        <v>0</v>
      </c>
      <c r="D27" s="107">
        <f t="shared" ref="D27:I27" si="13">D612</f>
        <v>0</v>
      </c>
      <c r="E27" s="107">
        <f t="shared" si="13"/>
        <v>0</v>
      </c>
      <c r="F27" s="107">
        <f t="shared" si="13"/>
        <v>0</v>
      </c>
      <c r="G27" s="107">
        <f t="shared" si="13"/>
        <v>0</v>
      </c>
      <c r="H27" s="107">
        <f t="shared" si="13"/>
        <v>0</v>
      </c>
      <c r="I27" s="107">
        <f t="shared" si="13"/>
        <v>0</v>
      </c>
      <c r="J27" s="87"/>
    </row>
    <row r="28" spans="1:10" s="91" customFormat="1" ht="12" customHeight="1">
      <c r="A28" s="126"/>
      <c r="B28" s="94" t="s">
        <v>18</v>
      </c>
      <c r="C28" s="95">
        <f>SUM(C20:C27)</f>
        <v>0</v>
      </c>
      <c r="D28" s="429">
        <f t="shared" ref="D28:I28" si="14">SUM(D20:D27)</f>
        <v>6251051.5806015795</v>
      </c>
      <c r="E28" s="429">
        <f t="shared" si="14"/>
        <v>6330818.9773939513</v>
      </c>
      <c r="F28" s="429">
        <f t="shared" si="14"/>
        <v>6601555.582078292</v>
      </c>
      <c r="G28" s="429">
        <f t="shared" si="14"/>
        <v>6748882.8231940465</v>
      </c>
      <c r="H28" s="429">
        <f t="shared" si="14"/>
        <v>6934441.9005983388</v>
      </c>
      <c r="I28" s="429">
        <f t="shared" si="14"/>
        <v>7062651.4276424209</v>
      </c>
      <c r="J28" s="97"/>
    </row>
    <row r="29" spans="1:10" s="90" customFormat="1" ht="12" customHeight="1">
      <c r="A29" s="125"/>
      <c r="C29" s="93"/>
      <c r="D29" s="107"/>
      <c r="E29" s="107"/>
      <c r="F29" s="107"/>
      <c r="G29" s="107"/>
      <c r="H29" s="107"/>
      <c r="I29" s="107"/>
      <c r="J29" s="87"/>
    </row>
    <row r="30" spans="1:10" s="90" customFormat="1" ht="12" customHeight="1" thickBot="1">
      <c r="A30" s="98" t="s">
        <v>19</v>
      </c>
      <c r="B30" s="99"/>
      <c r="C30" s="100">
        <f t="shared" ref="C30:I30" si="15">C17-C28</f>
        <v>0</v>
      </c>
      <c r="D30" s="430">
        <f t="shared" si="15"/>
        <v>330146.19939842075</v>
      </c>
      <c r="E30" s="430">
        <f t="shared" si="15"/>
        <v>489662.88089808356</v>
      </c>
      <c r="F30" s="430">
        <f t="shared" si="15"/>
        <v>-108566.23227969836</v>
      </c>
      <c r="G30" s="430">
        <f t="shared" si="15"/>
        <v>-134481.70504423697</v>
      </c>
      <c r="H30" s="430">
        <f t="shared" si="15"/>
        <v>-196200.77873028535</v>
      </c>
      <c r="I30" s="430">
        <f t="shared" si="15"/>
        <v>-198093.50198176038</v>
      </c>
      <c r="J30" s="87"/>
    </row>
    <row r="31" spans="1:10" s="90" customFormat="1" ht="12" customHeight="1" thickTop="1">
      <c r="A31" s="125"/>
      <c r="C31" s="93"/>
      <c r="D31" s="107"/>
      <c r="E31" s="107"/>
      <c r="F31" s="107"/>
      <c r="G31" s="107"/>
      <c r="H31" s="107"/>
      <c r="I31" s="107"/>
      <c r="J31" s="87"/>
    </row>
    <row r="32" spans="1:10" s="90" customFormat="1" ht="12" customHeight="1">
      <c r="A32" s="94" t="s">
        <v>20</v>
      </c>
      <c r="C32" s="95"/>
      <c r="D32" s="107"/>
      <c r="E32" s="107"/>
      <c r="F32" s="107"/>
      <c r="G32" s="107"/>
      <c r="H32" s="107"/>
      <c r="I32" s="107"/>
      <c r="J32" s="87"/>
    </row>
    <row r="33" spans="1:10" s="90" customFormat="1" ht="12" customHeight="1">
      <c r="A33" s="125"/>
      <c r="B33" s="92" t="s">
        <v>21</v>
      </c>
      <c r="C33" s="95">
        <v>0</v>
      </c>
      <c r="D33" s="107">
        <v>2505620.33</v>
      </c>
      <c r="E33" s="107">
        <f>D38</f>
        <v>2646661.2593984208</v>
      </c>
      <c r="F33" s="107">
        <f t="shared" ref="F33:I33" si="16">E38</f>
        <v>3136324.1402965044</v>
      </c>
      <c r="G33" s="107">
        <f t="shared" si="16"/>
        <v>3027757.908016806</v>
      </c>
      <c r="H33" s="107">
        <f t="shared" si="16"/>
        <v>2893276.202972569</v>
      </c>
      <c r="I33" s="107">
        <f t="shared" si="16"/>
        <v>2697075.4242422837</v>
      </c>
      <c r="J33" s="87"/>
    </row>
    <row r="34" spans="1:10" s="90" customFormat="1" ht="12" customHeight="1">
      <c r="A34" s="94"/>
      <c r="B34" s="92" t="s">
        <v>22</v>
      </c>
      <c r="C34" s="95"/>
      <c r="D34" s="107">
        <v>-189105.27</v>
      </c>
      <c r="E34" s="107"/>
      <c r="F34" s="107"/>
      <c r="G34" s="107"/>
      <c r="H34" s="107"/>
      <c r="I34" s="107"/>
      <c r="J34" s="87"/>
    </row>
    <row r="35" spans="1:10" s="90" customFormat="1" ht="12" customHeight="1">
      <c r="A35" s="125"/>
      <c r="B35" s="92" t="s">
        <v>23</v>
      </c>
      <c r="C35" s="93">
        <f t="shared" ref="C35" si="17">SUM(C33:C34)</f>
        <v>0</v>
      </c>
      <c r="D35" s="107">
        <f t="shared" ref="D35:I35" si="18">SUM(D33:D34)</f>
        <v>2316515.06</v>
      </c>
      <c r="E35" s="107">
        <f t="shared" si="18"/>
        <v>2646661.2593984208</v>
      </c>
      <c r="F35" s="107">
        <f t="shared" si="18"/>
        <v>3136324.1402965044</v>
      </c>
      <c r="G35" s="107">
        <f t="shared" si="18"/>
        <v>3027757.908016806</v>
      </c>
      <c r="H35" s="107">
        <f t="shared" si="18"/>
        <v>2893276.202972569</v>
      </c>
      <c r="I35" s="107">
        <f t="shared" si="18"/>
        <v>2697075.4242422837</v>
      </c>
      <c r="J35" s="87"/>
    </row>
    <row r="36" spans="1:10" s="90" customFormat="1" ht="12" customHeight="1">
      <c r="A36" s="125"/>
      <c r="B36" s="92" t="s">
        <v>19</v>
      </c>
      <c r="C36" s="93">
        <f>+C30</f>
        <v>0</v>
      </c>
      <c r="D36" s="107">
        <f t="shared" ref="D36:I36" si="19">+D30</f>
        <v>330146.19939842075</v>
      </c>
      <c r="E36" s="107">
        <f t="shared" si="19"/>
        <v>489662.88089808356</v>
      </c>
      <c r="F36" s="107">
        <f t="shared" si="19"/>
        <v>-108566.23227969836</v>
      </c>
      <c r="G36" s="107">
        <f t="shared" si="19"/>
        <v>-134481.70504423697</v>
      </c>
      <c r="H36" s="107">
        <f t="shared" si="19"/>
        <v>-196200.77873028535</v>
      </c>
      <c r="I36" s="107">
        <f t="shared" si="19"/>
        <v>-198093.50198176038</v>
      </c>
      <c r="J36" s="87"/>
    </row>
    <row r="37" spans="1:10" s="90" customFormat="1" ht="12" customHeight="1">
      <c r="A37" s="125"/>
      <c r="B37" s="92"/>
      <c r="C37" s="93"/>
      <c r="D37" s="107"/>
      <c r="E37" s="107"/>
      <c r="F37" s="107"/>
      <c r="G37" s="107"/>
      <c r="H37" s="107"/>
      <c r="I37" s="107"/>
      <c r="J37" s="87"/>
    </row>
    <row r="38" spans="1:10" s="90" customFormat="1" ht="12" customHeight="1" thickBot="1">
      <c r="A38" s="98" t="s">
        <v>24</v>
      </c>
      <c r="B38" s="99"/>
      <c r="C38" s="100">
        <f>C35+C36</f>
        <v>0</v>
      </c>
      <c r="D38" s="430">
        <f t="shared" ref="D38:I38" si="20">D35+D36</f>
        <v>2646661.2593984208</v>
      </c>
      <c r="E38" s="430">
        <f t="shared" si="20"/>
        <v>3136324.1402965044</v>
      </c>
      <c r="F38" s="430">
        <f t="shared" si="20"/>
        <v>3027757.908016806</v>
      </c>
      <c r="G38" s="430">
        <f t="shared" si="20"/>
        <v>2893276.202972569</v>
      </c>
      <c r="H38" s="430">
        <f t="shared" si="20"/>
        <v>2697075.4242422837</v>
      </c>
      <c r="I38" s="430">
        <f t="shared" si="20"/>
        <v>2498981.9222605233</v>
      </c>
      <c r="J38" s="87"/>
    </row>
    <row r="39" spans="1:10" s="90" customFormat="1" ht="12" customHeight="1" thickTop="1">
      <c r="A39" s="125"/>
      <c r="B39" s="92"/>
      <c r="D39" s="107"/>
      <c r="E39" s="107"/>
      <c r="F39" s="107"/>
      <c r="G39" s="107"/>
      <c r="H39" s="107"/>
      <c r="I39" s="107"/>
      <c r="J39" s="87"/>
    </row>
    <row r="40" spans="1:10" s="90" customFormat="1" ht="12" customHeight="1">
      <c r="A40" s="124" t="s">
        <v>68</v>
      </c>
      <c r="B40" s="92"/>
      <c r="D40" s="107">
        <f>IFERROR(D17/D$72,"")</f>
        <v>14879.488537191952</v>
      </c>
      <c r="E40" s="107">
        <f t="shared" ref="E40:I40" si="21">IFERROR(E17/E$72,"")</f>
        <v>13666.785474981471</v>
      </c>
      <c r="F40" s="107">
        <f t="shared" si="21"/>
        <v>11935.642187129768</v>
      </c>
      <c r="G40" s="107">
        <f t="shared" si="21"/>
        <v>12158.825584834209</v>
      </c>
      <c r="H40" s="107">
        <f t="shared" si="21"/>
        <v>12386.472650492746</v>
      </c>
      <c r="I40" s="107">
        <f t="shared" si="21"/>
        <v>12618.672657464449</v>
      </c>
      <c r="J40" s="87"/>
    </row>
    <row r="41" spans="1:10" s="90" customFormat="1" ht="12" customHeight="1">
      <c r="A41" s="124" t="s">
        <v>69</v>
      </c>
      <c r="B41" s="92"/>
      <c r="D41" s="107">
        <f>IFERROR(D28/D$72,"")</f>
        <v>14133.058061500293</v>
      </c>
      <c r="E41" s="107">
        <f t="shared" ref="E41:I41" si="22">IFERROR(E28/E$72,"")</f>
        <v>12685.605891583042</v>
      </c>
      <c r="F41" s="107">
        <f t="shared" si="22"/>
        <v>12135.212467055684</v>
      </c>
      <c r="G41" s="107">
        <f t="shared" si="22"/>
        <v>12406.034601459643</v>
      </c>
      <c r="H41" s="107">
        <f t="shared" si="22"/>
        <v>12747.135846688123</v>
      </c>
      <c r="I41" s="107">
        <f t="shared" si="22"/>
        <v>12982.815124342686</v>
      </c>
      <c r="J41" s="87"/>
    </row>
    <row r="42" spans="1:10" s="90" customFormat="1" ht="12" customHeight="1">
      <c r="A42" s="124" t="s">
        <v>70</v>
      </c>
      <c r="B42" s="92"/>
      <c r="D42" s="107">
        <f>IFERROR(D30/D$72,"")</f>
        <v>746.4304756916589</v>
      </c>
      <c r="E42" s="107">
        <f t="shared" ref="E42:I42" si="23">IFERROR(E30/E$72,"")</f>
        <v>981.17958339842733</v>
      </c>
      <c r="F42" s="107">
        <f t="shared" si="23"/>
        <v>-199.57027992591611</v>
      </c>
      <c r="G42" s="107">
        <f t="shared" si="23"/>
        <v>-247.20901662543559</v>
      </c>
      <c r="H42" s="107">
        <f t="shared" si="23"/>
        <v>-360.66319619537751</v>
      </c>
      <c r="I42" s="107">
        <f t="shared" si="23"/>
        <v>-364.14246687823601</v>
      </c>
      <c r="J42" s="87"/>
    </row>
    <row r="43" spans="1:10" s="90" customFormat="1" ht="12" customHeight="1">
      <c r="A43" s="124" t="s">
        <v>91</v>
      </c>
      <c r="B43" s="92"/>
      <c r="C43" s="108" t="str">
        <f>IFERROR(C38/C30,"")</f>
        <v/>
      </c>
      <c r="D43" s="108">
        <f>IFERROR(D38/D28,"")</f>
        <v>0.42339456414207277</v>
      </c>
      <c r="E43" s="108">
        <f t="shared" ref="E43:I43" si="24">IFERROR(E38/E28,"")</f>
        <v>0.49540575263574443</v>
      </c>
      <c r="F43" s="108">
        <f t="shared" si="24"/>
        <v>0.45864309864124658</v>
      </c>
      <c r="G43" s="108">
        <f t="shared" si="24"/>
        <v>0.42870446543080842</v>
      </c>
      <c r="H43" s="108">
        <f t="shared" si="24"/>
        <v>0.38893907583385567</v>
      </c>
      <c r="I43" s="108">
        <f t="shared" si="24"/>
        <v>0.35383056177454686</v>
      </c>
      <c r="J43" s="87"/>
    </row>
    <row r="44" spans="1:10" s="90" customFormat="1" ht="12" customHeight="1">
      <c r="A44" s="124" t="s">
        <v>92</v>
      </c>
      <c r="B44" s="92"/>
      <c r="C44" s="151"/>
      <c r="D44" s="151">
        <f t="shared" ref="D44:I44" si="25">IFERROR((D30+SUMIF($A$89:$A$902,514,D$89:D$902)+D25)/(D25+D45),"")</f>
        <v>3.6551512743999992</v>
      </c>
      <c r="E44" s="151" t="str">
        <f t="shared" si="25"/>
        <v/>
      </c>
      <c r="F44" s="151">
        <f t="shared" si="25"/>
        <v>-9.1747526692767215E-2</v>
      </c>
      <c r="G44" s="151" t="str">
        <f t="shared" si="25"/>
        <v/>
      </c>
      <c r="H44" s="151" t="str">
        <f t="shared" si="25"/>
        <v/>
      </c>
      <c r="I44" s="151" t="str">
        <f t="shared" si="25"/>
        <v/>
      </c>
      <c r="J44" s="87"/>
    </row>
    <row r="45" spans="1:10" s="90" customFormat="1" ht="12" hidden="1" customHeight="1">
      <c r="A45" s="152" t="s">
        <v>93</v>
      </c>
      <c r="B45" s="92"/>
      <c r="C45" s="151"/>
      <c r="D45" s="107">
        <v>178931.9</v>
      </c>
      <c r="E45" s="107" t="s">
        <v>598</v>
      </c>
      <c r="F45" s="107">
        <v>176482.616684557</v>
      </c>
      <c r="G45" s="107">
        <v>0</v>
      </c>
      <c r="H45" s="107">
        <v>0</v>
      </c>
      <c r="I45" s="107">
        <v>0</v>
      </c>
      <c r="J45" s="87"/>
    </row>
    <row r="46" spans="1:10" s="90" customFormat="1" ht="12" customHeight="1">
      <c r="A46" s="125"/>
      <c r="B46" s="92"/>
      <c r="J46" s="87"/>
    </row>
    <row r="47" spans="1:10" s="90" customFormat="1" ht="12" customHeight="1">
      <c r="A47" s="126" t="s">
        <v>61</v>
      </c>
      <c r="J47" s="87"/>
    </row>
    <row r="48" spans="1:10" ht="12" customHeight="1">
      <c r="A48" s="126"/>
      <c r="B48" s="93"/>
      <c r="J48" s="87"/>
    </row>
    <row r="49" spans="1:10" ht="12" customHeight="1">
      <c r="A49" s="109" t="s">
        <v>26</v>
      </c>
      <c r="B49" s="93"/>
      <c r="J49" s="87"/>
    </row>
    <row r="50" spans="1:10" ht="12" customHeight="1">
      <c r="A50" s="109"/>
      <c r="B50" s="101" t="s">
        <v>27</v>
      </c>
      <c r="D50" s="102">
        <v>78</v>
      </c>
      <c r="E50" s="102">
        <v>78</v>
      </c>
      <c r="F50" s="102">
        <v>78</v>
      </c>
      <c r="G50" s="102">
        <v>78</v>
      </c>
      <c r="H50" s="102">
        <v>78</v>
      </c>
      <c r="I50" s="102">
        <v>78</v>
      </c>
      <c r="J50" s="87"/>
    </row>
    <row r="51" spans="1:10" ht="12" customHeight="1">
      <c r="A51" s="109"/>
      <c r="B51" s="101">
        <v>1</v>
      </c>
      <c r="D51" s="102">
        <v>72</v>
      </c>
      <c r="E51" s="102">
        <v>72</v>
      </c>
      <c r="F51" s="102">
        <v>72</v>
      </c>
      <c r="G51" s="102">
        <v>72</v>
      </c>
      <c r="H51" s="102">
        <v>72</v>
      </c>
      <c r="I51" s="102">
        <v>72</v>
      </c>
      <c r="J51" s="87"/>
    </row>
    <row r="52" spans="1:10" ht="12" customHeight="1">
      <c r="A52" s="109"/>
      <c r="B52" s="101">
        <v>2</v>
      </c>
      <c r="D52" s="102">
        <v>66</v>
      </c>
      <c r="E52" s="102">
        <v>66</v>
      </c>
      <c r="F52" s="102">
        <v>66</v>
      </c>
      <c r="G52" s="102">
        <v>66</v>
      </c>
      <c r="H52" s="102">
        <v>66</v>
      </c>
      <c r="I52" s="102">
        <v>66</v>
      </c>
      <c r="J52" s="87"/>
    </row>
    <row r="53" spans="1:10" ht="12" customHeight="1">
      <c r="A53" s="109"/>
      <c r="B53" s="101">
        <v>3</v>
      </c>
      <c r="D53" s="102">
        <v>60</v>
      </c>
      <c r="E53" s="102">
        <v>60</v>
      </c>
      <c r="F53" s="102">
        <v>60</v>
      </c>
      <c r="G53" s="102">
        <v>60</v>
      </c>
      <c r="H53" s="102">
        <v>60</v>
      </c>
      <c r="I53" s="102">
        <v>60</v>
      </c>
      <c r="J53" s="87"/>
    </row>
    <row r="54" spans="1:10" ht="12" customHeight="1">
      <c r="A54" s="109"/>
      <c r="B54" s="101">
        <v>4</v>
      </c>
      <c r="D54" s="102">
        <v>60</v>
      </c>
      <c r="E54" s="102">
        <v>60</v>
      </c>
      <c r="F54" s="102">
        <v>60</v>
      </c>
      <c r="G54" s="102">
        <v>60</v>
      </c>
      <c r="H54" s="102">
        <v>60</v>
      </c>
      <c r="I54" s="102">
        <v>60</v>
      </c>
      <c r="J54" s="87"/>
    </row>
    <row r="55" spans="1:10" ht="12" customHeight="1">
      <c r="A55" s="109"/>
      <c r="B55" s="101">
        <v>5</v>
      </c>
      <c r="D55" s="102">
        <v>58</v>
      </c>
      <c r="E55" s="102">
        <v>58</v>
      </c>
      <c r="F55" s="102">
        <v>58</v>
      </c>
      <c r="G55" s="102">
        <v>58</v>
      </c>
      <c r="H55" s="102">
        <v>58</v>
      </c>
      <c r="I55" s="102">
        <v>58</v>
      </c>
      <c r="J55" s="87"/>
    </row>
    <row r="56" spans="1:10" ht="12" customHeight="1">
      <c r="A56" s="109"/>
      <c r="B56" s="101">
        <v>6</v>
      </c>
      <c r="D56" s="102">
        <v>58</v>
      </c>
      <c r="E56" s="102">
        <v>58</v>
      </c>
      <c r="F56" s="102">
        <v>58</v>
      </c>
      <c r="G56" s="102">
        <v>58</v>
      </c>
      <c r="H56" s="102">
        <v>58</v>
      </c>
      <c r="I56" s="102">
        <v>58</v>
      </c>
      <c r="J56" s="87"/>
    </row>
    <row r="57" spans="1:10" ht="12" customHeight="1">
      <c r="A57" s="109"/>
      <c r="B57" s="101">
        <v>7</v>
      </c>
      <c r="D57" s="102">
        <v>0</v>
      </c>
      <c r="E57" s="102">
        <v>58</v>
      </c>
      <c r="F57" s="102">
        <v>58</v>
      </c>
      <c r="G57" s="102">
        <v>58</v>
      </c>
      <c r="H57" s="102">
        <v>58</v>
      </c>
      <c r="I57" s="102">
        <v>58</v>
      </c>
      <c r="J57" s="87"/>
    </row>
    <row r="58" spans="1:10" ht="12" customHeight="1">
      <c r="A58" s="109"/>
      <c r="B58" s="101">
        <v>8</v>
      </c>
      <c r="D58" s="102">
        <v>0</v>
      </c>
      <c r="E58" s="102">
        <v>0</v>
      </c>
      <c r="F58" s="102">
        <v>45</v>
      </c>
      <c r="G58" s="102">
        <v>45</v>
      </c>
      <c r="H58" s="102">
        <v>45</v>
      </c>
      <c r="I58" s="102">
        <v>45</v>
      </c>
      <c r="J58" s="87"/>
    </row>
    <row r="59" spans="1:10" ht="12" hidden="1" customHeight="1">
      <c r="A59" s="109"/>
      <c r="B59" s="101">
        <v>9</v>
      </c>
      <c r="D59" s="102">
        <v>0</v>
      </c>
      <c r="E59" s="102">
        <v>0</v>
      </c>
      <c r="F59" s="102">
        <v>0</v>
      </c>
      <c r="G59" s="102">
        <v>0</v>
      </c>
      <c r="H59" s="102">
        <v>0</v>
      </c>
      <c r="I59" s="102">
        <v>0</v>
      </c>
      <c r="J59" s="87"/>
    </row>
    <row r="60" spans="1:10" ht="12" hidden="1" customHeight="1">
      <c r="A60" s="109"/>
      <c r="B60" s="101">
        <v>10</v>
      </c>
      <c r="D60" s="102">
        <v>0</v>
      </c>
      <c r="E60" s="102">
        <v>0</v>
      </c>
      <c r="F60" s="102">
        <v>0</v>
      </c>
      <c r="G60" s="102">
        <v>0</v>
      </c>
      <c r="H60" s="102">
        <v>0</v>
      </c>
      <c r="I60" s="102">
        <v>0</v>
      </c>
      <c r="J60" s="87"/>
    </row>
    <row r="61" spans="1:10" ht="12" hidden="1" customHeight="1">
      <c r="A61" s="109"/>
      <c r="B61" s="101">
        <v>11</v>
      </c>
      <c r="D61" s="102">
        <v>0</v>
      </c>
      <c r="E61" s="102">
        <v>0</v>
      </c>
      <c r="F61" s="102">
        <v>0</v>
      </c>
      <c r="G61" s="102">
        <v>0</v>
      </c>
      <c r="H61" s="102">
        <v>0</v>
      </c>
      <c r="I61" s="102">
        <v>0</v>
      </c>
      <c r="J61" s="87"/>
    </row>
    <row r="62" spans="1:10" ht="12" hidden="1" customHeight="1">
      <c r="A62" s="109"/>
      <c r="B62" s="101">
        <v>12</v>
      </c>
      <c r="D62" s="102">
        <v>0</v>
      </c>
      <c r="E62" s="102">
        <v>0</v>
      </c>
      <c r="F62" s="102">
        <v>0</v>
      </c>
      <c r="G62" s="102">
        <v>0</v>
      </c>
      <c r="H62" s="102">
        <v>0</v>
      </c>
      <c r="I62" s="102">
        <v>0</v>
      </c>
      <c r="J62" s="87"/>
    </row>
    <row r="63" spans="1:10" s="80" customFormat="1" ht="12" hidden="1" customHeight="1">
      <c r="A63" s="109" t="s">
        <v>28</v>
      </c>
      <c r="J63" s="97"/>
    </row>
    <row r="64" spans="1:10" ht="12" hidden="1" customHeight="1">
      <c r="B64" s="77" t="s">
        <v>29</v>
      </c>
      <c r="D64" s="102">
        <f t="shared" ref="D64:I64" si="26">SUM(D50:D53)</f>
        <v>276</v>
      </c>
      <c r="E64" s="102">
        <f t="shared" si="26"/>
        <v>276</v>
      </c>
      <c r="F64" s="102">
        <f t="shared" si="26"/>
        <v>276</v>
      </c>
      <c r="G64" s="102">
        <f t="shared" si="26"/>
        <v>276</v>
      </c>
      <c r="H64" s="102">
        <f t="shared" si="26"/>
        <v>276</v>
      </c>
      <c r="I64" s="102">
        <f t="shared" si="26"/>
        <v>276</v>
      </c>
      <c r="J64" s="87"/>
    </row>
    <row r="65" spans="1:10" ht="12" hidden="1" customHeight="1">
      <c r="B65" s="77" t="s">
        <v>30</v>
      </c>
      <c r="D65" s="102">
        <f t="shared" ref="D65:I65" si="27">SUM(D54:D56)</f>
        <v>176</v>
      </c>
      <c r="E65" s="102">
        <f t="shared" si="27"/>
        <v>176</v>
      </c>
      <c r="F65" s="102">
        <f t="shared" si="27"/>
        <v>176</v>
      </c>
      <c r="G65" s="102">
        <f t="shared" si="27"/>
        <v>176</v>
      </c>
      <c r="H65" s="102">
        <f t="shared" si="27"/>
        <v>176</v>
      </c>
      <c r="I65" s="102">
        <f t="shared" si="27"/>
        <v>176</v>
      </c>
      <c r="J65" s="87"/>
    </row>
    <row r="66" spans="1:10" ht="12" hidden="1" customHeight="1">
      <c r="B66" s="77" t="s">
        <v>31</v>
      </c>
      <c r="D66" s="102">
        <f t="shared" ref="D66:I66" si="28">SUM(D57:D58)</f>
        <v>0</v>
      </c>
      <c r="E66" s="102">
        <f t="shared" si="28"/>
        <v>58</v>
      </c>
      <c r="F66" s="102">
        <f t="shared" si="28"/>
        <v>103</v>
      </c>
      <c r="G66" s="102">
        <f t="shared" si="28"/>
        <v>103</v>
      </c>
      <c r="H66" s="102">
        <f t="shared" si="28"/>
        <v>103</v>
      </c>
      <c r="I66" s="102">
        <f t="shared" si="28"/>
        <v>103</v>
      </c>
      <c r="J66" s="87"/>
    </row>
    <row r="67" spans="1:10" ht="12" hidden="1" customHeight="1">
      <c r="B67" s="77" t="s">
        <v>32</v>
      </c>
      <c r="D67" s="102">
        <f t="shared" ref="D67:I67" si="29">SUM(D59:D62)</f>
        <v>0</v>
      </c>
      <c r="E67" s="102">
        <f t="shared" si="29"/>
        <v>0</v>
      </c>
      <c r="F67" s="102">
        <f t="shared" si="29"/>
        <v>0</v>
      </c>
      <c r="G67" s="102">
        <f t="shared" si="29"/>
        <v>0</v>
      </c>
      <c r="H67" s="102">
        <f t="shared" si="29"/>
        <v>0</v>
      </c>
      <c r="I67" s="102">
        <f t="shared" si="29"/>
        <v>0</v>
      </c>
      <c r="J67" s="87"/>
    </row>
    <row r="68" spans="1:10" s="80" customFormat="1" ht="12" customHeight="1">
      <c r="A68" s="80" t="s">
        <v>33</v>
      </c>
      <c r="D68" s="103">
        <f t="shared" ref="D68:I68" si="30">SUM(D64:D67)</f>
        <v>452</v>
      </c>
      <c r="E68" s="103">
        <f t="shared" si="30"/>
        <v>510</v>
      </c>
      <c r="F68" s="103">
        <f t="shared" si="30"/>
        <v>555</v>
      </c>
      <c r="G68" s="103">
        <f t="shared" si="30"/>
        <v>555</v>
      </c>
      <c r="H68" s="103">
        <f t="shared" si="30"/>
        <v>555</v>
      </c>
      <c r="I68" s="103">
        <f t="shared" si="30"/>
        <v>555</v>
      </c>
      <c r="J68" s="97"/>
    </row>
    <row r="69" spans="1:10" s="90" customFormat="1" ht="12" customHeight="1">
      <c r="A69" s="110"/>
      <c r="B69" s="77"/>
      <c r="J69" s="87"/>
    </row>
    <row r="70" spans="1:10" s="104" customFormat="1" ht="12" customHeight="1">
      <c r="A70" s="135" t="s">
        <v>71</v>
      </c>
      <c r="B70" s="131"/>
      <c r="C70" s="104" t="str">
        <f t="shared" ref="C70:I70" si="31">IFERROR(C72/C68,"")</f>
        <v/>
      </c>
      <c r="D70" s="104">
        <f t="shared" si="31"/>
        <v>0.97853982300884956</v>
      </c>
      <c r="E70" s="104">
        <f t="shared" si="31"/>
        <v>0.97853982300885101</v>
      </c>
      <c r="F70" s="104">
        <f t="shared" si="31"/>
        <v>0.98018018018018016</v>
      </c>
      <c r="G70" s="104">
        <f t="shared" si="31"/>
        <v>0.98018018018018016</v>
      </c>
      <c r="H70" s="104">
        <f t="shared" si="31"/>
        <v>0.98018018018018016</v>
      </c>
      <c r="I70" s="104">
        <f t="shared" si="31"/>
        <v>0.98018018018018016</v>
      </c>
      <c r="J70" s="105"/>
    </row>
    <row r="71" spans="1:10" s="90" customFormat="1" ht="12" customHeight="1">
      <c r="A71" s="110"/>
      <c r="B71" s="77"/>
      <c r="J71" s="87"/>
    </row>
    <row r="72" spans="1:10" s="91" customFormat="1" ht="12" customHeight="1">
      <c r="A72" s="135" t="s">
        <v>72</v>
      </c>
      <c r="B72" s="132"/>
      <c r="C72" s="2"/>
      <c r="D72" s="106">
        <v>442.3</v>
      </c>
      <c r="E72" s="106">
        <v>499.05530973451403</v>
      </c>
      <c r="F72" s="106">
        <v>544</v>
      </c>
      <c r="G72" s="106">
        <v>544</v>
      </c>
      <c r="H72" s="106">
        <v>544</v>
      </c>
      <c r="I72" s="106">
        <v>544</v>
      </c>
      <c r="J72" s="97"/>
    </row>
    <row r="73" spans="1:10" s="90" customFormat="1" ht="12" hidden="1" customHeight="1" outlineLevel="1">
      <c r="A73" s="110"/>
      <c r="B73" s="77"/>
      <c r="J73" s="87"/>
    </row>
    <row r="74" spans="1:10" s="90" customFormat="1" ht="12" hidden="1" customHeight="1" outlineLevel="1">
      <c r="A74" s="109" t="s">
        <v>34</v>
      </c>
      <c r="B74" s="77"/>
      <c r="J74" s="87"/>
    </row>
    <row r="75" spans="1:10" s="90" customFormat="1" ht="12" hidden="1" customHeight="1" outlineLevel="1">
      <c r="A75" s="110"/>
      <c r="B75" s="133" t="s">
        <v>73</v>
      </c>
      <c r="D75" s="107">
        <v>298</v>
      </c>
      <c r="E75" s="107">
        <v>336</v>
      </c>
      <c r="F75" s="107">
        <v>366</v>
      </c>
      <c r="G75" s="107">
        <v>366</v>
      </c>
      <c r="H75" s="107">
        <v>366</v>
      </c>
      <c r="I75" s="107">
        <v>366</v>
      </c>
      <c r="J75" s="87"/>
    </row>
    <row r="76" spans="1:10" s="90" customFormat="1" ht="12" hidden="1" customHeight="1" outlineLevel="1">
      <c r="A76" s="110"/>
      <c r="B76" s="133" t="s">
        <v>74</v>
      </c>
      <c r="D76" s="107">
        <v>0</v>
      </c>
      <c r="E76" s="107">
        <v>0</v>
      </c>
      <c r="F76" s="107">
        <v>0</v>
      </c>
      <c r="G76" s="107">
        <v>0</v>
      </c>
      <c r="H76" s="107">
        <v>0</v>
      </c>
      <c r="I76" s="107">
        <v>0</v>
      </c>
      <c r="J76" s="87"/>
    </row>
    <row r="77" spans="1:10" s="90" customFormat="1" ht="12" hidden="1" customHeight="1" outlineLevel="1">
      <c r="A77" s="110"/>
      <c r="B77" s="133" t="s">
        <v>75</v>
      </c>
      <c r="D77" s="107">
        <v>56.5</v>
      </c>
      <c r="E77" s="107">
        <v>64</v>
      </c>
      <c r="F77" s="107">
        <v>70</v>
      </c>
      <c r="G77" s="107">
        <v>70</v>
      </c>
      <c r="H77" s="107">
        <v>70</v>
      </c>
      <c r="I77" s="107">
        <v>70</v>
      </c>
      <c r="J77" s="87"/>
    </row>
    <row r="78" spans="1:10" s="90" customFormat="1" ht="12" hidden="1" customHeight="1" outlineLevel="1">
      <c r="A78" s="110"/>
      <c r="B78" s="133" t="s">
        <v>76</v>
      </c>
      <c r="D78" s="107">
        <v>55</v>
      </c>
      <c r="E78" s="107">
        <v>58</v>
      </c>
      <c r="F78" s="107">
        <v>45</v>
      </c>
      <c r="G78" s="107">
        <v>0</v>
      </c>
      <c r="H78" s="107">
        <v>0</v>
      </c>
      <c r="I78" s="107">
        <v>0</v>
      </c>
      <c r="J78" s="87"/>
    </row>
    <row r="79" spans="1:10" s="90" customFormat="1" ht="12" hidden="1" customHeight="1" outlineLevel="1">
      <c r="A79" s="110"/>
      <c r="B79" s="77"/>
      <c r="D79" s="107"/>
      <c r="E79" s="107"/>
      <c r="F79" s="107"/>
      <c r="G79" s="107"/>
      <c r="H79" s="107"/>
      <c r="I79" s="107"/>
      <c r="J79" s="87"/>
    </row>
    <row r="80" spans="1:10" s="90" customFormat="1" ht="12" hidden="1" customHeight="1" outlineLevel="1">
      <c r="A80" s="109" t="s">
        <v>35</v>
      </c>
      <c r="B80" s="77"/>
      <c r="D80" s="107"/>
      <c r="E80" s="107"/>
      <c r="F80" s="107"/>
      <c r="G80" s="107"/>
      <c r="H80" s="107"/>
      <c r="I80" s="107"/>
      <c r="J80" s="87"/>
    </row>
    <row r="81" spans="1:10" s="90" customFormat="1" ht="12" hidden="1" customHeight="1" outlineLevel="1">
      <c r="A81" s="110"/>
      <c r="B81" s="77" t="s">
        <v>36</v>
      </c>
      <c r="D81" s="428">
        <v>55.019004140402899</v>
      </c>
      <c r="E81" s="428">
        <v>59</v>
      </c>
      <c r="F81" s="428">
        <v>63</v>
      </c>
      <c r="G81" s="428">
        <v>63</v>
      </c>
      <c r="H81" s="428">
        <v>63</v>
      </c>
      <c r="I81" s="428">
        <v>63</v>
      </c>
      <c r="J81" s="87"/>
    </row>
    <row r="82" spans="1:10" s="90" customFormat="1" ht="12" hidden="1" customHeight="1" outlineLevel="1">
      <c r="A82" s="110"/>
      <c r="B82" s="77" t="s">
        <v>37</v>
      </c>
      <c r="D82" s="107">
        <v>32.313582993449501</v>
      </c>
      <c r="E82" s="107">
        <v>33</v>
      </c>
      <c r="F82" s="107">
        <v>36</v>
      </c>
      <c r="G82" s="107">
        <v>36</v>
      </c>
      <c r="H82" s="107">
        <v>36</v>
      </c>
      <c r="I82" s="107">
        <v>36</v>
      </c>
      <c r="J82" s="87"/>
    </row>
    <row r="83" spans="1:10" s="90" customFormat="1" ht="12" hidden="1" customHeight="1" outlineLevel="1">
      <c r="A83" s="110"/>
      <c r="B83" s="77" t="s">
        <v>67</v>
      </c>
      <c r="D83" s="108">
        <v>0.03</v>
      </c>
      <c r="E83" s="108">
        <v>0.03</v>
      </c>
      <c r="F83" s="108">
        <v>0.03</v>
      </c>
      <c r="G83" s="108">
        <v>0.03</v>
      </c>
      <c r="H83" s="108">
        <v>0.03</v>
      </c>
      <c r="I83" s="108">
        <v>0.03</v>
      </c>
      <c r="J83" s="87"/>
    </row>
    <row r="84" spans="1:10" s="90" customFormat="1" ht="12" hidden="1" customHeight="1" outlineLevel="1">
      <c r="A84" s="110"/>
      <c r="B84" s="77" t="s">
        <v>38</v>
      </c>
      <c r="D84" s="107">
        <v>180</v>
      </c>
      <c r="E84" s="107">
        <v>180</v>
      </c>
      <c r="F84" s="107">
        <v>180</v>
      </c>
      <c r="G84" s="107">
        <v>180</v>
      </c>
      <c r="H84" s="107">
        <v>180</v>
      </c>
      <c r="I84" s="107">
        <v>180</v>
      </c>
      <c r="J84" s="87"/>
    </row>
    <row r="85" spans="1:10" s="90" customFormat="1" ht="12" hidden="1" customHeight="1" outlineLevel="1">
      <c r="A85" s="110"/>
      <c r="B85" s="77" t="s">
        <v>66</v>
      </c>
      <c r="D85" s="108"/>
      <c r="E85" s="108">
        <v>0.02</v>
      </c>
      <c r="F85" s="108">
        <v>0.02</v>
      </c>
      <c r="G85" s="108">
        <v>0.02</v>
      </c>
      <c r="H85" s="108">
        <v>0.02</v>
      </c>
      <c r="I85" s="108">
        <v>0.02</v>
      </c>
      <c r="J85" s="87"/>
    </row>
    <row r="86" spans="1:10" s="90" customFormat="1" ht="12" customHeight="1" collapsed="1">
      <c r="A86" s="110"/>
      <c r="B86" s="77"/>
      <c r="D86" s="108"/>
      <c r="E86" s="108"/>
      <c r="F86" s="108"/>
      <c r="G86" s="108"/>
      <c r="H86" s="108"/>
      <c r="I86" s="108"/>
      <c r="J86" s="87"/>
    </row>
    <row r="87" spans="1:10" s="90" customFormat="1" ht="12" customHeight="1">
      <c r="A87" s="109" t="s">
        <v>39</v>
      </c>
      <c r="B87" s="110"/>
      <c r="C87" s="93"/>
      <c r="D87" s="93"/>
      <c r="E87" s="93"/>
      <c r="F87" s="93"/>
      <c r="G87" s="93"/>
      <c r="H87" s="93"/>
      <c r="I87" s="93"/>
      <c r="J87" s="87"/>
    </row>
    <row r="88" spans="1:10" s="90" customFormat="1" ht="12" customHeight="1">
      <c r="A88" s="96"/>
      <c r="B88" s="91"/>
      <c r="C88" s="112"/>
      <c r="D88" s="112"/>
      <c r="E88" s="112"/>
      <c r="F88" s="112"/>
      <c r="G88" s="112"/>
      <c r="H88" s="112"/>
      <c r="I88" s="112"/>
      <c r="J88" s="87"/>
    </row>
    <row r="89" spans="1:10" s="90" customFormat="1" ht="12" customHeight="1">
      <c r="A89" s="122" t="s">
        <v>78</v>
      </c>
      <c r="C89" s="112"/>
      <c r="D89" s="107"/>
      <c r="E89" s="107"/>
      <c r="F89" s="107"/>
      <c r="G89" s="107"/>
      <c r="H89" s="107"/>
      <c r="I89" s="107"/>
      <c r="J89" s="87"/>
    </row>
    <row r="90" spans="1:10" s="90" customFormat="1" ht="12" hidden="1" customHeight="1">
      <c r="A90" s="133" t="s">
        <v>25</v>
      </c>
      <c r="B90" s="111"/>
      <c r="C90" s="112"/>
      <c r="D90" s="107"/>
      <c r="E90" s="107"/>
      <c r="F90" s="107"/>
      <c r="G90" s="107"/>
      <c r="H90" s="107"/>
      <c r="I90" s="107"/>
      <c r="J90" s="87"/>
    </row>
    <row r="91" spans="1:10" s="90" customFormat="1" ht="12" hidden="1" customHeight="1">
      <c r="A91" s="133">
        <v>43000</v>
      </c>
      <c r="B91" s="111" t="s">
        <v>162</v>
      </c>
      <c r="C91" s="112"/>
      <c r="D91" s="107">
        <v>0</v>
      </c>
      <c r="E91" s="107">
        <v>0</v>
      </c>
      <c r="F91" s="107">
        <v>0</v>
      </c>
      <c r="G91" s="107">
        <v>0</v>
      </c>
      <c r="H91" s="107">
        <v>0</v>
      </c>
      <c r="I91" s="107">
        <v>0</v>
      </c>
      <c r="J91" s="87"/>
    </row>
    <row r="92" spans="1:10" s="90" customFormat="1" ht="12" hidden="1" customHeight="1">
      <c r="A92" s="133">
        <v>43500</v>
      </c>
      <c r="B92" s="111" t="s">
        <v>163</v>
      </c>
      <c r="C92" s="112"/>
      <c r="D92" s="107">
        <v>0</v>
      </c>
      <c r="E92" s="107">
        <v>0</v>
      </c>
      <c r="F92" s="107">
        <v>0</v>
      </c>
      <c r="G92" s="107">
        <v>0</v>
      </c>
      <c r="H92" s="107">
        <v>0</v>
      </c>
      <c r="I92" s="107">
        <v>0</v>
      </c>
      <c r="J92" s="87"/>
    </row>
    <row r="93" spans="1:10" s="90" customFormat="1" ht="12" hidden="1" customHeight="1">
      <c r="A93" s="133">
        <v>43511</v>
      </c>
      <c r="B93" s="111" t="s">
        <v>164</v>
      </c>
      <c r="C93" s="112"/>
      <c r="D93" s="107">
        <v>0</v>
      </c>
      <c r="E93" s="107">
        <v>0</v>
      </c>
      <c r="F93" s="107">
        <v>0</v>
      </c>
      <c r="G93" s="107">
        <v>0</v>
      </c>
      <c r="H93" s="107">
        <v>0</v>
      </c>
      <c r="I93" s="107">
        <v>0</v>
      </c>
      <c r="J93" s="87"/>
    </row>
    <row r="94" spans="1:10" s="90" customFormat="1" ht="12" hidden="1" customHeight="1">
      <c r="A94" s="133">
        <v>43513</v>
      </c>
      <c r="B94" s="111" t="s">
        <v>165</v>
      </c>
      <c r="C94" s="112"/>
      <c r="D94" s="107">
        <v>0</v>
      </c>
      <c r="E94" s="107">
        <v>0</v>
      </c>
      <c r="F94" s="107">
        <v>0</v>
      </c>
      <c r="G94" s="107">
        <v>0</v>
      </c>
      <c r="H94" s="107">
        <v>0</v>
      </c>
      <c r="I94" s="107">
        <v>0</v>
      </c>
      <c r="J94" s="87"/>
    </row>
    <row r="95" spans="1:10" s="90" customFormat="1" ht="12" hidden="1" customHeight="1">
      <c r="A95" s="133">
        <v>43515</v>
      </c>
      <c r="B95" s="111" t="s">
        <v>166</v>
      </c>
      <c r="C95" s="112"/>
      <c r="D95" s="107">
        <v>0</v>
      </c>
      <c r="E95" s="107">
        <v>0</v>
      </c>
      <c r="F95" s="107">
        <v>0</v>
      </c>
      <c r="G95" s="107">
        <v>0</v>
      </c>
      <c r="H95" s="107">
        <v>0</v>
      </c>
      <c r="I95" s="107">
        <v>0</v>
      </c>
      <c r="J95" s="87"/>
    </row>
    <row r="96" spans="1:10" s="90" customFormat="1" ht="12" hidden="1" customHeight="1">
      <c r="A96" s="133">
        <v>43516</v>
      </c>
      <c r="B96" s="111" t="s">
        <v>167</v>
      </c>
      <c r="C96" s="112"/>
      <c r="D96" s="107">
        <v>0</v>
      </c>
      <c r="E96" s="107">
        <v>0</v>
      </c>
      <c r="F96" s="107">
        <v>0</v>
      </c>
      <c r="G96" s="107">
        <v>0</v>
      </c>
      <c r="H96" s="107">
        <v>0</v>
      </c>
      <c r="I96" s="107">
        <v>0</v>
      </c>
      <c r="J96" s="87"/>
    </row>
    <row r="97" spans="1:10" s="90" customFormat="1" ht="12" hidden="1" customHeight="1">
      <c r="A97" s="133">
        <v>43517</v>
      </c>
      <c r="B97" s="111" t="s">
        <v>168</v>
      </c>
      <c r="C97" s="112"/>
      <c r="D97" s="107">
        <v>0</v>
      </c>
      <c r="E97" s="107">
        <v>0</v>
      </c>
      <c r="F97" s="107">
        <v>0</v>
      </c>
      <c r="G97" s="107">
        <v>0</v>
      </c>
      <c r="H97" s="107">
        <v>0</v>
      </c>
      <c r="I97" s="107">
        <v>0</v>
      </c>
      <c r="J97" s="87"/>
    </row>
    <row r="98" spans="1:10" s="90" customFormat="1" ht="12" hidden="1" customHeight="1">
      <c r="A98" s="133">
        <v>43518</v>
      </c>
      <c r="B98" s="111" t="s">
        <v>169</v>
      </c>
      <c r="C98" s="112"/>
      <c r="D98" s="107">
        <v>0</v>
      </c>
      <c r="E98" s="107">
        <v>0</v>
      </c>
      <c r="F98" s="107">
        <v>0</v>
      </c>
      <c r="G98" s="107">
        <v>0</v>
      </c>
      <c r="H98" s="107">
        <v>0</v>
      </c>
      <c r="I98" s="107">
        <v>0</v>
      </c>
      <c r="J98" s="87"/>
    </row>
    <row r="99" spans="1:10" s="90" customFormat="1" ht="12" hidden="1" customHeight="1">
      <c r="A99" s="133">
        <v>43519</v>
      </c>
      <c r="B99" s="111" t="s">
        <v>170</v>
      </c>
      <c r="C99" s="112"/>
      <c r="D99" s="107">
        <v>0</v>
      </c>
      <c r="E99" s="107">
        <v>0</v>
      </c>
      <c r="F99" s="107">
        <v>0</v>
      </c>
      <c r="G99" s="107">
        <v>0</v>
      </c>
      <c r="H99" s="107">
        <v>0</v>
      </c>
      <c r="I99" s="107">
        <v>0</v>
      </c>
      <c r="J99" s="87"/>
    </row>
    <row r="100" spans="1:10" s="90" customFormat="1" ht="12" hidden="1" customHeight="1">
      <c r="A100" s="133">
        <v>43521</v>
      </c>
      <c r="B100" s="111" t="s">
        <v>171</v>
      </c>
      <c r="C100" s="112"/>
      <c r="D100" s="107">
        <v>0</v>
      </c>
      <c r="E100" s="107">
        <v>0</v>
      </c>
      <c r="F100" s="107">
        <v>0</v>
      </c>
      <c r="G100" s="107">
        <v>0</v>
      </c>
      <c r="H100" s="107">
        <v>0</v>
      </c>
      <c r="I100" s="107">
        <v>0</v>
      </c>
      <c r="J100" s="87"/>
    </row>
    <row r="101" spans="1:10" s="90" customFormat="1" ht="12" hidden="1" customHeight="1">
      <c r="A101" s="133">
        <v>43522</v>
      </c>
      <c r="B101" s="111" t="s">
        <v>172</v>
      </c>
      <c r="C101" s="112"/>
      <c r="D101" s="107">
        <v>0</v>
      </c>
      <c r="E101" s="107">
        <v>0</v>
      </c>
      <c r="F101" s="107">
        <v>0</v>
      </c>
      <c r="G101" s="107">
        <v>0</v>
      </c>
      <c r="H101" s="107">
        <v>0</v>
      </c>
      <c r="I101" s="107">
        <v>0</v>
      </c>
      <c r="J101" s="87"/>
    </row>
    <row r="102" spans="1:10" s="90" customFormat="1" ht="12" hidden="1" customHeight="1">
      <c r="A102" s="133">
        <v>43523</v>
      </c>
      <c r="B102" s="111" t="s">
        <v>173</v>
      </c>
      <c r="C102" s="112"/>
      <c r="D102" s="107">
        <v>0</v>
      </c>
      <c r="E102" s="107">
        <v>0</v>
      </c>
      <c r="F102" s="107">
        <v>0</v>
      </c>
      <c r="G102" s="107">
        <v>0</v>
      </c>
      <c r="H102" s="107">
        <v>0</v>
      </c>
      <c r="I102" s="107">
        <v>0</v>
      </c>
      <c r="J102" s="87"/>
    </row>
    <row r="103" spans="1:10" s="90" customFormat="1" ht="12" hidden="1" customHeight="1">
      <c r="A103" s="133">
        <v>43524</v>
      </c>
      <c r="B103" s="111" t="s">
        <v>174</v>
      </c>
      <c r="C103" s="112"/>
      <c r="D103" s="107">
        <v>0</v>
      </c>
      <c r="E103" s="107">
        <v>0</v>
      </c>
      <c r="F103" s="107">
        <v>0</v>
      </c>
      <c r="G103" s="107">
        <v>0</v>
      </c>
      <c r="H103" s="107">
        <v>0</v>
      </c>
      <c r="I103" s="107">
        <v>0</v>
      </c>
      <c r="J103" s="87"/>
    </row>
    <row r="104" spans="1:10" s="90" customFormat="1" ht="12" hidden="1" customHeight="1">
      <c r="A104" s="133">
        <v>43525</v>
      </c>
      <c r="B104" s="111" t="s">
        <v>175</v>
      </c>
      <c r="C104" s="112"/>
      <c r="D104" s="107">
        <v>0</v>
      </c>
      <c r="E104" s="107">
        <v>0</v>
      </c>
      <c r="F104" s="107">
        <v>0</v>
      </c>
      <c r="G104" s="107">
        <v>0</v>
      </c>
      <c r="H104" s="107">
        <v>0</v>
      </c>
      <c r="I104" s="107">
        <v>0</v>
      </c>
      <c r="J104" s="87"/>
    </row>
    <row r="105" spans="1:10" s="90" customFormat="1" ht="12" customHeight="1">
      <c r="A105" s="133">
        <v>43526</v>
      </c>
      <c r="B105" s="111" t="s">
        <v>176</v>
      </c>
      <c r="C105" s="112"/>
      <c r="D105" s="107">
        <v>30</v>
      </c>
      <c r="E105" s="107">
        <v>0</v>
      </c>
      <c r="F105" s="107">
        <v>0</v>
      </c>
      <c r="G105" s="107">
        <v>0</v>
      </c>
      <c r="H105" s="107">
        <v>0</v>
      </c>
      <c r="I105" s="107">
        <v>0</v>
      </c>
      <c r="J105" s="87"/>
    </row>
    <row r="106" spans="1:10" s="90" customFormat="1" ht="12" customHeight="1">
      <c r="A106" s="133">
        <v>43527</v>
      </c>
      <c r="B106" s="111" t="s">
        <v>177</v>
      </c>
      <c r="C106" s="112"/>
      <c r="D106" s="107">
        <v>14824.72</v>
      </c>
      <c r="E106" s="107">
        <v>13770</v>
      </c>
      <c r="F106" s="107">
        <v>15284.7</v>
      </c>
      <c r="G106" s="107">
        <v>15590.394</v>
      </c>
      <c r="H106" s="107">
        <v>15902.201880000001</v>
      </c>
      <c r="I106" s="107">
        <v>16220.245917599999</v>
      </c>
      <c r="J106" s="87" t="s">
        <v>599</v>
      </c>
    </row>
    <row r="107" spans="1:10" s="90" customFormat="1" ht="12" hidden="1" customHeight="1">
      <c r="A107" s="133">
        <v>43531</v>
      </c>
      <c r="B107" s="111" t="s">
        <v>178</v>
      </c>
      <c r="C107" s="112"/>
      <c r="D107" s="107">
        <v>0</v>
      </c>
      <c r="E107" s="107">
        <v>0</v>
      </c>
      <c r="F107" s="107">
        <v>0</v>
      </c>
      <c r="G107" s="107">
        <v>0</v>
      </c>
      <c r="H107" s="107">
        <v>0</v>
      </c>
      <c r="I107" s="107">
        <v>0</v>
      </c>
      <c r="J107" s="87"/>
    </row>
    <row r="108" spans="1:10" s="90" customFormat="1" ht="12" hidden="1" customHeight="1">
      <c r="A108" s="133">
        <v>43532</v>
      </c>
      <c r="B108" s="111" t="s">
        <v>179</v>
      </c>
      <c r="C108" s="112"/>
      <c r="D108" s="107">
        <v>0</v>
      </c>
      <c r="E108" s="107">
        <v>0</v>
      </c>
      <c r="F108" s="107">
        <v>0</v>
      </c>
      <c r="G108" s="107">
        <v>0</v>
      </c>
      <c r="H108" s="107">
        <v>0</v>
      </c>
      <c r="I108" s="107">
        <v>0</v>
      </c>
      <c r="J108" s="87"/>
    </row>
    <row r="109" spans="1:10" s="90" customFormat="1" ht="12" hidden="1" customHeight="1">
      <c r="A109" s="133">
        <v>43533</v>
      </c>
      <c r="B109" s="111" t="s">
        <v>180</v>
      </c>
      <c r="C109" s="112"/>
      <c r="D109" s="107">
        <v>0</v>
      </c>
      <c r="E109" s="107">
        <v>0</v>
      </c>
      <c r="F109" s="107">
        <v>0</v>
      </c>
      <c r="G109" s="107">
        <v>0</v>
      </c>
      <c r="H109" s="107">
        <v>0</v>
      </c>
      <c r="I109" s="107">
        <v>0</v>
      </c>
      <c r="J109" s="87"/>
    </row>
    <row r="110" spans="1:10" s="90" customFormat="1" ht="12" hidden="1" customHeight="1">
      <c r="A110" s="133">
        <v>43541</v>
      </c>
      <c r="B110" s="111" t="s">
        <v>181</v>
      </c>
      <c r="C110" s="112"/>
      <c r="D110" s="107">
        <v>0</v>
      </c>
      <c r="E110" s="107">
        <v>0</v>
      </c>
      <c r="F110" s="107">
        <v>0</v>
      </c>
      <c r="G110" s="107">
        <v>0</v>
      </c>
      <c r="H110" s="107">
        <v>0</v>
      </c>
      <c r="I110" s="107">
        <v>0</v>
      </c>
      <c r="J110" s="87"/>
    </row>
    <row r="111" spans="1:10" s="90" customFormat="1" ht="12" hidden="1" customHeight="1">
      <c r="A111" s="133">
        <v>43542</v>
      </c>
      <c r="B111" s="111" t="s">
        <v>182</v>
      </c>
      <c r="C111" s="112"/>
      <c r="D111" s="107">
        <v>0</v>
      </c>
      <c r="E111" s="107">
        <v>0</v>
      </c>
      <c r="F111" s="107">
        <v>0</v>
      </c>
      <c r="G111" s="107">
        <v>0</v>
      </c>
      <c r="H111" s="107">
        <v>0</v>
      </c>
      <c r="I111" s="107">
        <v>0</v>
      </c>
      <c r="J111" s="87"/>
    </row>
    <row r="112" spans="1:10" s="90" customFormat="1" ht="12" hidden="1" customHeight="1">
      <c r="A112" s="133">
        <v>43543</v>
      </c>
      <c r="B112" s="111" t="s">
        <v>183</v>
      </c>
      <c r="C112" s="112"/>
      <c r="D112" s="107">
        <v>0</v>
      </c>
      <c r="E112" s="107">
        <v>0</v>
      </c>
      <c r="F112" s="107">
        <v>0</v>
      </c>
      <c r="G112" s="107">
        <v>0</v>
      </c>
      <c r="H112" s="107">
        <v>0</v>
      </c>
      <c r="I112" s="107">
        <v>0</v>
      </c>
      <c r="J112" s="87"/>
    </row>
    <row r="113" spans="1:10" s="90" customFormat="1" ht="12" hidden="1" customHeight="1">
      <c r="A113" s="133">
        <v>43544</v>
      </c>
      <c r="B113" s="111" t="s">
        <v>184</v>
      </c>
      <c r="C113" s="112"/>
      <c r="D113" s="107">
        <v>0</v>
      </c>
      <c r="E113" s="107">
        <v>0</v>
      </c>
      <c r="F113" s="107">
        <v>0</v>
      </c>
      <c r="G113" s="107">
        <v>0</v>
      </c>
      <c r="H113" s="107">
        <v>0</v>
      </c>
      <c r="I113" s="107">
        <v>0</v>
      </c>
      <c r="J113" s="87"/>
    </row>
    <row r="114" spans="1:10" s="90" customFormat="1" ht="12" hidden="1" customHeight="1">
      <c r="A114" s="133">
        <v>43545</v>
      </c>
      <c r="B114" s="111" t="s">
        <v>185</v>
      </c>
      <c r="C114" s="112"/>
      <c r="D114" s="107">
        <v>0</v>
      </c>
      <c r="E114" s="107">
        <v>0</v>
      </c>
      <c r="F114" s="107">
        <v>0</v>
      </c>
      <c r="G114" s="107">
        <v>0</v>
      </c>
      <c r="H114" s="107">
        <v>0</v>
      </c>
      <c r="I114" s="107">
        <v>0</v>
      </c>
      <c r="J114" s="87"/>
    </row>
    <row r="115" spans="1:10" s="90" customFormat="1" ht="12" hidden="1" customHeight="1">
      <c r="A115" s="133">
        <v>43546</v>
      </c>
      <c r="B115" s="111" t="s">
        <v>186</v>
      </c>
      <c r="C115" s="112"/>
      <c r="D115" s="107">
        <v>0</v>
      </c>
      <c r="E115" s="107">
        <v>0</v>
      </c>
      <c r="F115" s="107">
        <v>0</v>
      </c>
      <c r="G115" s="107">
        <v>0</v>
      </c>
      <c r="H115" s="107">
        <v>0</v>
      </c>
      <c r="I115" s="107">
        <v>0</v>
      </c>
      <c r="J115" s="87"/>
    </row>
    <row r="116" spans="1:10" s="90" customFormat="1" ht="12" hidden="1" customHeight="1">
      <c r="A116" s="133">
        <v>43547</v>
      </c>
      <c r="B116" s="111" t="s">
        <v>187</v>
      </c>
      <c r="C116" s="112"/>
      <c r="D116" s="107">
        <v>0</v>
      </c>
      <c r="E116" s="107">
        <v>0</v>
      </c>
      <c r="F116" s="107">
        <v>0</v>
      </c>
      <c r="G116" s="107">
        <v>0</v>
      </c>
      <c r="H116" s="107">
        <v>0</v>
      </c>
      <c r="I116" s="107">
        <v>0</v>
      </c>
      <c r="J116" s="87"/>
    </row>
    <row r="117" spans="1:10" s="90" customFormat="1" ht="12" hidden="1" customHeight="1">
      <c r="A117" s="133">
        <v>43551</v>
      </c>
      <c r="B117" s="111" t="s">
        <v>188</v>
      </c>
      <c r="C117" s="112"/>
      <c r="D117" s="107">
        <v>0</v>
      </c>
      <c r="E117" s="107">
        <v>0</v>
      </c>
      <c r="F117" s="107">
        <v>0</v>
      </c>
      <c r="G117" s="107">
        <v>0</v>
      </c>
      <c r="H117" s="107">
        <v>0</v>
      </c>
      <c r="I117" s="107">
        <v>0</v>
      </c>
      <c r="J117" s="87"/>
    </row>
    <row r="118" spans="1:10" s="90" customFormat="1" ht="12" hidden="1" customHeight="1">
      <c r="A118" s="133">
        <v>43570</v>
      </c>
      <c r="B118" s="111" t="s">
        <v>189</v>
      </c>
      <c r="C118" s="112"/>
      <c r="D118" s="107">
        <v>0</v>
      </c>
      <c r="E118" s="107">
        <v>0</v>
      </c>
      <c r="F118" s="107">
        <v>0</v>
      </c>
      <c r="G118" s="107">
        <v>0</v>
      </c>
      <c r="H118" s="107">
        <v>0</v>
      </c>
      <c r="I118" s="107">
        <v>0</v>
      </c>
      <c r="J118" s="87"/>
    </row>
    <row r="119" spans="1:10" s="90" customFormat="1" ht="12" hidden="1" customHeight="1">
      <c r="A119" s="133">
        <v>43581</v>
      </c>
      <c r="B119" s="111" t="s">
        <v>190</v>
      </c>
      <c r="C119" s="112"/>
      <c r="D119" s="107">
        <v>0</v>
      </c>
      <c r="E119" s="107">
        <v>0</v>
      </c>
      <c r="F119" s="107">
        <v>0</v>
      </c>
      <c r="G119" s="107">
        <v>0</v>
      </c>
      <c r="H119" s="107">
        <v>0</v>
      </c>
      <c r="I119" s="107">
        <v>0</v>
      </c>
      <c r="J119" s="87"/>
    </row>
    <row r="120" spans="1:10" s="90" customFormat="1" ht="12" hidden="1" customHeight="1">
      <c r="A120" s="133">
        <v>43582</v>
      </c>
      <c r="B120" s="111" t="s">
        <v>191</v>
      </c>
      <c r="C120" s="112"/>
      <c r="D120" s="107">
        <v>0</v>
      </c>
      <c r="E120" s="107">
        <v>0</v>
      </c>
      <c r="F120" s="107">
        <v>0</v>
      </c>
      <c r="G120" s="107">
        <v>0</v>
      </c>
      <c r="H120" s="107">
        <v>0</v>
      </c>
      <c r="I120" s="107">
        <v>0</v>
      </c>
      <c r="J120" s="87"/>
    </row>
    <row r="121" spans="1:10" s="90" customFormat="1" ht="12" hidden="1" customHeight="1">
      <c r="A121" s="133">
        <v>43583</v>
      </c>
      <c r="B121" s="111" t="s">
        <v>192</v>
      </c>
      <c r="C121" s="112"/>
      <c r="D121" s="107">
        <v>0</v>
      </c>
      <c r="E121" s="107">
        <v>0</v>
      </c>
      <c r="F121" s="107">
        <v>0</v>
      </c>
      <c r="G121" s="107">
        <v>0</v>
      </c>
      <c r="H121" s="107">
        <v>0</v>
      </c>
      <c r="I121" s="107">
        <v>0</v>
      </c>
      <c r="J121" s="87"/>
    </row>
    <row r="122" spans="1:10" s="90" customFormat="1" ht="12" hidden="1" customHeight="1">
      <c r="A122" s="133">
        <v>43990</v>
      </c>
      <c r="B122" s="111" t="s">
        <v>193</v>
      </c>
      <c r="C122" s="112"/>
      <c r="D122" s="107">
        <v>0</v>
      </c>
      <c r="E122" s="107">
        <v>0</v>
      </c>
      <c r="F122" s="107">
        <v>0</v>
      </c>
      <c r="G122" s="107">
        <v>0</v>
      </c>
      <c r="H122" s="107">
        <v>0</v>
      </c>
      <c r="I122" s="107">
        <v>0</v>
      </c>
      <c r="J122" s="87"/>
    </row>
    <row r="123" spans="1:10" s="90" customFormat="1" ht="12" hidden="1" customHeight="1">
      <c r="A123" s="133">
        <v>43990.13</v>
      </c>
      <c r="B123" s="111" t="s">
        <v>194</v>
      </c>
      <c r="C123" s="112"/>
      <c r="D123" s="107">
        <v>0</v>
      </c>
      <c r="E123" s="107">
        <v>0</v>
      </c>
      <c r="F123" s="107">
        <v>0</v>
      </c>
      <c r="G123" s="107">
        <v>0</v>
      </c>
      <c r="H123" s="107">
        <v>0</v>
      </c>
      <c r="I123" s="107">
        <v>0</v>
      </c>
      <c r="J123" s="87"/>
    </row>
    <row r="124" spans="1:10" s="90" customFormat="1" ht="12" hidden="1" customHeight="1">
      <c r="A124" s="133">
        <v>43990.133000000002</v>
      </c>
      <c r="B124" s="111">
        <v>43990.133000000002</v>
      </c>
      <c r="C124" s="112"/>
      <c r="D124" s="107">
        <v>0</v>
      </c>
      <c r="E124" s="107">
        <v>0</v>
      </c>
      <c r="F124" s="107">
        <v>0</v>
      </c>
      <c r="G124" s="107">
        <v>0</v>
      </c>
      <c r="H124" s="107">
        <v>0</v>
      </c>
      <c r="I124" s="107">
        <v>0</v>
      </c>
      <c r="J124" s="87"/>
    </row>
    <row r="125" spans="1:10" s="90" customFormat="1" ht="12" hidden="1" customHeight="1">
      <c r="A125" s="133">
        <v>43990.133999999998</v>
      </c>
      <c r="B125" s="111">
        <v>43990.133999999998</v>
      </c>
      <c r="C125" s="112"/>
      <c r="D125" s="107">
        <v>0</v>
      </c>
      <c r="E125" s="107">
        <v>0</v>
      </c>
      <c r="F125" s="107">
        <v>0</v>
      </c>
      <c r="G125" s="107">
        <v>0</v>
      </c>
      <c r="H125" s="107">
        <v>0</v>
      </c>
      <c r="I125" s="107">
        <v>0</v>
      </c>
      <c r="J125" s="87"/>
    </row>
    <row r="126" spans="1:10" s="90" customFormat="1" ht="12" hidden="1" customHeight="1">
      <c r="A126" s="133">
        <v>43990.135000000002</v>
      </c>
      <c r="B126" s="111">
        <v>43990.135000000002</v>
      </c>
      <c r="C126" s="112"/>
      <c r="D126" s="107">
        <v>0</v>
      </c>
      <c r="E126" s="107">
        <v>0</v>
      </c>
      <c r="F126" s="107">
        <v>0</v>
      </c>
      <c r="G126" s="107">
        <v>0</v>
      </c>
      <c r="H126" s="107">
        <v>0</v>
      </c>
      <c r="I126" s="107">
        <v>0</v>
      </c>
      <c r="J126" s="87"/>
    </row>
    <row r="127" spans="1:10" s="90" customFormat="1" ht="12" hidden="1" customHeight="1">
      <c r="A127" s="133">
        <v>43990.137999999999</v>
      </c>
      <c r="B127" s="111">
        <v>43990.137999999999</v>
      </c>
      <c r="C127" s="112"/>
      <c r="D127" s="107"/>
      <c r="E127" s="107"/>
      <c r="F127" s="107"/>
      <c r="G127" s="107"/>
      <c r="H127" s="107"/>
      <c r="I127" s="107"/>
      <c r="J127" s="87"/>
    </row>
    <row r="128" spans="1:10" s="90" customFormat="1" ht="12" hidden="1" customHeight="1">
      <c r="A128" s="133">
        <v>43990.14</v>
      </c>
      <c r="B128" s="111" t="s">
        <v>195</v>
      </c>
      <c r="C128" s="112"/>
      <c r="D128" s="107">
        <v>0</v>
      </c>
      <c r="E128" s="107">
        <v>0</v>
      </c>
      <c r="F128" s="107">
        <v>0</v>
      </c>
      <c r="G128" s="107">
        <v>0</v>
      </c>
      <c r="H128" s="107">
        <v>0</v>
      </c>
      <c r="I128" s="107">
        <v>0</v>
      </c>
      <c r="J128" s="87"/>
    </row>
    <row r="129" spans="1:10" s="90" customFormat="1" ht="12" hidden="1" customHeight="1">
      <c r="A129" s="133"/>
      <c r="B129" s="111"/>
      <c r="C129" s="112"/>
      <c r="D129" s="107"/>
      <c r="E129" s="107"/>
      <c r="F129" s="107"/>
      <c r="G129" s="107"/>
      <c r="H129" s="107"/>
      <c r="I129" s="107"/>
      <c r="J129" s="87"/>
    </row>
    <row r="130" spans="1:10" s="90" customFormat="1" ht="12" customHeight="1">
      <c r="A130" s="123"/>
      <c r="B130" s="122" t="s">
        <v>913</v>
      </c>
      <c r="C130" s="113">
        <f t="shared" ref="C130:I130" si="32">SUM(C90:C129)</f>
        <v>0</v>
      </c>
      <c r="D130" s="431">
        <f t="shared" si="32"/>
        <v>14854.72</v>
      </c>
      <c r="E130" s="431">
        <f t="shared" si="32"/>
        <v>13770</v>
      </c>
      <c r="F130" s="431">
        <f t="shared" si="32"/>
        <v>15284.7</v>
      </c>
      <c r="G130" s="431">
        <f t="shared" si="32"/>
        <v>15590.394</v>
      </c>
      <c r="H130" s="431">
        <f t="shared" si="32"/>
        <v>15902.201880000001</v>
      </c>
      <c r="I130" s="431">
        <f t="shared" si="32"/>
        <v>16220.245917599999</v>
      </c>
      <c r="J130" s="87"/>
    </row>
    <row r="131" spans="1:10" s="90" customFormat="1" ht="12" customHeight="1">
      <c r="A131" s="123"/>
      <c r="B131" s="122"/>
      <c r="C131" s="115"/>
      <c r="D131" s="429"/>
      <c r="E131" s="429"/>
      <c r="F131" s="429"/>
      <c r="G131" s="429"/>
      <c r="H131" s="429"/>
      <c r="I131" s="429"/>
      <c r="J131" s="87"/>
    </row>
    <row r="132" spans="1:10" s="90" customFormat="1" ht="12" customHeight="1">
      <c r="A132" s="122" t="s">
        <v>77</v>
      </c>
      <c r="C132" s="112"/>
      <c r="D132" s="107"/>
      <c r="E132" s="107"/>
      <c r="F132" s="107"/>
      <c r="G132" s="107"/>
      <c r="H132" s="107"/>
      <c r="I132" s="107"/>
      <c r="J132" s="87"/>
    </row>
    <row r="133" spans="1:10" s="90" customFormat="1" ht="12" hidden="1" customHeight="1">
      <c r="A133" s="133" t="s">
        <v>25</v>
      </c>
      <c r="B133" s="111"/>
      <c r="C133" s="112"/>
      <c r="D133" s="107"/>
      <c r="E133" s="107"/>
      <c r="F133" s="107"/>
      <c r="G133" s="107"/>
      <c r="H133" s="107"/>
      <c r="I133" s="107"/>
      <c r="J133" s="87"/>
    </row>
    <row r="134" spans="1:10" s="90" customFormat="1" ht="12" hidden="1" customHeight="1">
      <c r="A134" s="133">
        <v>44000</v>
      </c>
      <c r="B134" s="111" t="s">
        <v>77</v>
      </c>
      <c r="C134" s="112"/>
      <c r="D134" s="107">
        <v>0</v>
      </c>
      <c r="E134" s="107">
        <v>0</v>
      </c>
      <c r="F134" s="107">
        <v>0</v>
      </c>
      <c r="G134" s="107">
        <v>0</v>
      </c>
      <c r="H134" s="107">
        <v>0</v>
      </c>
      <c r="I134" s="107">
        <v>0</v>
      </c>
      <c r="J134" s="87"/>
    </row>
    <row r="135" spans="1:10" s="90" customFormat="1" ht="12" hidden="1" customHeight="1">
      <c r="A135" s="133">
        <v>44100</v>
      </c>
      <c r="B135" s="111" t="s">
        <v>196</v>
      </c>
      <c r="C135" s="112"/>
      <c r="D135" s="107">
        <v>0</v>
      </c>
      <c r="E135" s="107">
        <v>0</v>
      </c>
      <c r="F135" s="107">
        <v>0</v>
      </c>
      <c r="G135" s="107">
        <v>0</v>
      </c>
      <c r="H135" s="107">
        <v>0</v>
      </c>
      <c r="I135" s="107">
        <v>0</v>
      </c>
      <c r="J135" s="87"/>
    </row>
    <row r="136" spans="1:10" s="90" customFormat="1" ht="12" hidden="1" customHeight="1">
      <c r="A136" s="133">
        <v>44110</v>
      </c>
      <c r="B136" s="111" t="s">
        <v>197</v>
      </c>
      <c r="C136" s="112"/>
      <c r="D136" s="107">
        <v>0</v>
      </c>
      <c r="E136" s="107">
        <v>0</v>
      </c>
      <c r="F136" s="107">
        <v>0</v>
      </c>
      <c r="G136" s="107">
        <v>0</v>
      </c>
      <c r="H136" s="107">
        <v>0</v>
      </c>
      <c r="I136" s="107">
        <v>0</v>
      </c>
      <c r="J136" s="87"/>
    </row>
    <row r="137" spans="1:10" s="90" customFormat="1" ht="12" customHeight="1">
      <c r="A137" s="133">
        <v>44116</v>
      </c>
      <c r="B137" s="111" t="s">
        <v>198</v>
      </c>
      <c r="C137" s="112"/>
      <c r="D137" s="107">
        <v>8080</v>
      </c>
      <c r="E137" s="107">
        <v>8241.6</v>
      </c>
      <c r="F137" s="107">
        <v>8406.4320000000007</v>
      </c>
      <c r="G137" s="107">
        <v>8574.5606399999997</v>
      </c>
      <c r="H137" s="107">
        <v>8746.0518527999993</v>
      </c>
      <c r="I137" s="107">
        <v>8920.9728898560006</v>
      </c>
      <c r="J137" s="87" t="s">
        <v>600</v>
      </c>
    </row>
    <row r="138" spans="1:10" s="90" customFormat="1" ht="12" hidden="1" customHeight="1">
      <c r="A138" s="133">
        <v>44117</v>
      </c>
      <c r="B138" s="111" t="s">
        <v>199</v>
      </c>
      <c r="C138" s="112"/>
      <c r="D138" s="107">
        <v>0</v>
      </c>
      <c r="E138" s="107">
        <v>0</v>
      </c>
      <c r="F138" s="107">
        <v>0</v>
      </c>
      <c r="G138" s="107">
        <v>0</v>
      </c>
      <c r="H138" s="107">
        <v>0</v>
      </c>
      <c r="I138" s="107">
        <v>0</v>
      </c>
      <c r="J138" s="87"/>
    </row>
    <row r="139" spans="1:10" s="90" customFormat="1" ht="12" hidden="1" customHeight="1">
      <c r="A139" s="133">
        <v>44118</v>
      </c>
      <c r="B139" s="111" t="s">
        <v>200</v>
      </c>
      <c r="C139" s="112"/>
      <c r="D139" s="107">
        <v>0</v>
      </c>
      <c r="E139" s="107">
        <v>0</v>
      </c>
      <c r="F139" s="107">
        <v>0</v>
      </c>
      <c r="G139" s="107">
        <v>0</v>
      </c>
      <c r="H139" s="107">
        <v>0</v>
      </c>
      <c r="I139" s="107">
        <v>0</v>
      </c>
      <c r="J139" s="87"/>
    </row>
    <row r="140" spans="1:10" s="90" customFormat="1" ht="12" hidden="1" customHeight="1">
      <c r="A140" s="133">
        <v>44120</v>
      </c>
      <c r="B140" s="111" t="s">
        <v>201</v>
      </c>
      <c r="C140" s="112"/>
      <c r="D140" s="107">
        <v>0</v>
      </c>
      <c r="E140" s="107">
        <v>0</v>
      </c>
      <c r="F140" s="107">
        <v>0</v>
      </c>
      <c r="G140" s="107">
        <v>0</v>
      </c>
      <c r="H140" s="107">
        <v>0</v>
      </c>
      <c r="I140" s="107">
        <v>0</v>
      </c>
      <c r="J140" s="87"/>
    </row>
    <row r="141" spans="1:10" s="90" customFormat="1" ht="12" hidden="1" customHeight="1">
      <c r="A141" s="133">
        <v>44130</v>
      </c>
      <c r="B141" s="111" t="s">
        <v>202</v>
      </c>
      <c r="C141" s="112"/>
      <c r="D141" s="107">
        <v>0</v>
      </c>
      <c r="E141" s="107">
        <v>0</v>
      </c>
      <c r="F141" s="107">
        <v>0</v>
      </c>
      <c r="G141" s="107">
        <v>0</v>
      </c>
      <c r="H141" s="107">
        <v>0</v>
      </c>
      <c r="I141" s="107">
        <v>0</v>
      </c>
      <c r="J141" s="87"/>
    </row>
    <row r="142" spans="1:10" s="90" customFormat="1" ht="12" hidden="1" customHeight="1">
      <c r="A142" s="133">
        <v>44146</v>
      </c>
      <c r="B142" s="111" t="s">
        <v>203</v>
      </c>
      <c r="C142" s="112"/>
      <c r="D142" s="107">
        <v>0</v>
      </c>
      <c r="E142" s="107">
        <v>0</v>
      </c>
      <c r="F142" s="107">
        <v>0</v>
      </c>
      <c r="G142" s="107">
        <v>0</v>
      </c>
      <c r="H142" s="107">
        <v>0</v>
      </c>
      <c r="I142" s="107">
        <v>0</v>
      </c>
      <c r="J142" s="87"/>
    </row>
    <row r="143" spans="1:10" s="90" customFormat="1" ht="12" hidden="1" customHeight="1">
      <c r="A143" s="133">
        <v>44170</v>
      </c>
      <c r="B143" s="111" t="s">
        <v>204</v>
      </c>
      <c r="C143" s="112"/>
      <c r="D143" s="107">
        <v>0</v>
      </c>
      <c r="E143" s="107">
        <v>0</v>
      </c>
      <c r="F143" s="107">
        <v>0</v>
      </c>
      <c r="G143" s="107">
        <v>0</v>
      </c>
      <c r="H143" s="107">
        <v>0</v>
      </c>
      <c r="I143" s="107">
        <v>0</v>
      </c>
      <c r="J143" s="87"/>
    </row>
    <row r="144" spans="1:10" s="90" customFormat="1" ht="12" hidden="1" customHeight="1">
      <c r="A144" s="133">
        <v>44191</v>
      </c>
      <c r="B144" s="111" t="s">
        <v>205</v>
      </c>
      <c r="C144" s="112"/>
      <c r="D144" s="107">
        <v>0</v>
      </c>
      <c r="E144" s="107">
        <v>0</v>
      </c>
      <c r="F144" s="107">
        <v>0</v>
      </c>
      <c r="G144" s="107">
        <v>0</v>
      </c>
      <c r="H144" s="107">
        <v>0</v>
      </c>
      <c r="I144" s="107">
        <v>0</v>
      </c>
      <c r="J144" s="87"/>
    </row>
    <row r="145" spans="1:10" s="90" customFormat="1" ht="12" hidden="1" customHeight="1">
      <c r="A145" s="133">
        <v>44191.1</v>
      </c>
      <c r="B145" s="111" t="s">
        <v>206</v>
      </c>
      <c r="C145" s="112"/>
      <c r="D145" s="107">
        <v>0</v>
      </c>
      <c r="E145" s="107">
        <v>0</v>
      </c>
      <c r="F145" s="107">
        <v>0</v>
      </c>
      <c r="G145" s="107">
        <v>0</v>
      </c>
      <c r="H145" s="107">
        <v>0</v>
      </c>
      <c r="I145" s="107">
        <v>0</v>
      </c>
      <c r="J145" s="87"/>
    </row>
    <row r="146" spans="1:10" s="90" customFormat="1" ht="12" hidden="1" customHeight="1">
      <c r="A146" s="133">
        <v>44530</v>
      </c>
      <c r="B146" s="111" t="s">
        <v>207</v>
      </c>
      <c r="C146" s="112"/>
      <c r="D146" s="107">
        <v>0</v>
      </c>
      <c r="E146" s="107">
        <v>0</v>
      </c>
      <c r="F146" s="107">
        <v>0</v>
      </c>
      <c r="G146" s="107">
        <v>0</v>
      </c>
      <c r="H146" s="107">
        <v>0</v>
      </c>
      <c r="I146" s="107">
        <v>0</v>
      </c>
      <c r="J146" s="87"/>
    </row>
    <row r="147" spans="1:10" s="90" customFormat="1" ht="12" hidden="1" customHeight="1">
      <c r="A147" s="133">
        <v>44540</v>
      </c>
      <c r="B147" s="111" t="s">
        <v>208</v>
      </c>
      <c r="C147" s="112"/>
      <c r="D147" s="107">
        <v>0</v>
      </c>
      <c r="E147" s="107">
        <v>0</v>
      </c>
      <c r="F147" s="107">
        <v>0</v>
      </c>
      <c r="G147" s="107">
        <v>0</v>
      </c>
      <c r="H147" s="107">
        <v>0</v>
      </c>
      <c r="I147" s="107">
        <v>0</v>
      </c>
      <c r="J147" s="87"/>
    </row>
    <row r="148" spans="1:10" s="90" customFormat="1" ht="12" hidden="1" customHeight="1">
      <c r="A148" s="133">
        <v>44550</v>
      </c>
      <c r="B148" s="111" t="s">
        <v>209</v>
      </c>
      <c r="C148" s="112"/>
      <c r="D148" s="107">
        <v>0</v>
      </c>
      <c r="E148" s="107">
        <v>0</v>
      </c>
      <c r="F148" s="107">
        <v>0</v>
      </c>
      <c r="G148" s="107">
        <v>0</v>
      </c>
      <c r="H148" s="107">
        <v>0</v>
      </c>
      <c r="I148" s="107">
        <v>0</v>
      </c>
      <c r="J148" s="87"/>
    </row>
    <row r="149" spans="1:10" s="90" customFormat="1" ht="12" hidden="1" customHeight="1">
      <c r="A149" s="133">
        <v>44560</v>
      </c>
      <c r="B149" s="111" t="s">
        <v>210</v>
      </c>
      <c r="C149" s="112"/>
      <c r="D149" s="107">
        <v>0</v>
      </c>
      <c r="E149" s="107">
        <v>0</v>
      </c>
      <c r="F149" s="107">
        <v>0</v>
      </c>
      <c r="G149" s="107">
        <v>0</v>
      </c>
      <c r="H149" s="107">
        <v>0</v>
      </c>
      <c r="I149" s="107">
        <v>0</v>
      </c>
      <c r="J149" s="87"/>
    </row>
    <row r="150" spans="1:10" s="90" customFormat="1" ht="12" hidden="1" customHeight="1">
      <c r="A150" s="133">
        <v>44570</v>
      </c>
      <c r="B150" s="111" t="s">
        <v>211</v>
      </c>
      <c r="C150" s="112"/>
      <c r="D150" s="107">
        <v>0</v>
      </c>
      <c r="E150" s="107">
        <v>0</v>
      </c>
      <c r="F150" s="107">
        <v>0</v>
      </c>
      <c r="G150" s="107">
        <v>0</v>
      </c>
      <c r="H150" s="107">
        <v>0</v>
      </c>
      <c r="I150" s="107">
        <v>0</v>
      </c>
      <c r="J150" s="87"/>
    </row>
    <row r="151" spans="1:10" s="90" customFormat="1" ht="12" customHeight="1">
      <c r="A151" s="133">
        <v>44570.1</v>
      </c>
      <c r="B151" s="111" t="s">
        <v>212</v>
      </c>
      <c r="C151" s="112"/>
      <c r="D151" s="107">
        <v>1186.95</v>
      </c>
      <c r="E151" s="107">
        <v>1210.6890000000001</v>
      </c>
      <c r="F151" s="107">
        <v>1234.9027799999999</v>
      </c>
      <c r="G151" s="107">
        <v>1259.6008356</v>
      </c>
      <c r="H151" s="107">
        <v>1284.7928523119999</v>
      </c>
      <c r="I151" s="107">
        <v>1310.4887093582399</v>
      </c>
      <c r="J151" s="87" t="s">
        <v>601</v>
      </c>
    </row>
    <row r="152" spans="1:10" s="90" customFormat="1" ht="12" hidden="1" customHeight="1">
      <c r="A152" s="133">
        <v>44570.11</v>
      </c>
      <c r="B152" s="111" t="s">
        <v>213</v>
      </c>
      <c r="C152" s="112"/>
      <c r="D152" s="107">
        <v>0</v>
      </c>
      <c r="E152" s="107">
        <v>0</v>
      </c>
      <c r="F152" s="107">
        <v>0</v>
      </c>
      <c r="G152" s="107">
        <v>0</v>
      </c>
      <c r="H152" s="107">
        <v>0</v>
      </c>
      <c r="I152" s="107">
        <v>0</v>
      </c>
      <c r="J152" s="87"/>
    </row>
    <row r="153" spans="1:10" s="90" customFormat="1" ht="12" customHeight="1">
      <c r="A153" s="133">
        <v>44570.2</v>
      </c>
      <c r="B153" s="111" t="s">
        <v>214</v>
      </c>
      <c r="C153" s="112"/>
      <c r="D153" s="107">
        <v>148955.28</v>
      </c>
      <c r="E153" s="107">
        <v>148955.28</v>
      </c>
      <c r="F153" s="107">
        <v>100000</v>
      </c>
      <c r="G153" s="107">
        <v>100000</v>
      </c>
      <c r="H153" s="107">
        <v>100000</v>
      </c>
      <c r="I153" s="107">
        <v>100000</v>
      </c>
      <c r="J153" s="87" t="s">
        <v>602</v>
      </c>
    </row>
    <row r="154" spans="1:10" s="90" customFormat="1" ht="12" customHeight="1">
      <c r="A154" s="133">
        <v>44570.3</v>
      </c>
      <c r="B154" s="111" t="s">
        <v>215</v>
      </c>
      <c r="C154" s="112"/>
      <c r="D154" s="107">
        <v>180000</v>
      </c>
      <c r="E154" s="107">
        <v>150000</v>
      </c>
      <c r="F154" s="107">
        <v>0</v>
      </c>
      <c r="G154" s="107">
        <v>0</v>
      </c>
      <c r="H154" s="107">
        <v>0</v>
      </c>
      <c r="I154" s="107">
        <v>0</v>
      </c>
      <c r="J154" s="87" t="s">
        <v>603</v>
      </c>
    </row>
    <row r="155" spans="1:10" s="90" customFormat="1" ht="12" customHeight="1">
      <c r="A155" s="133">
        <v>44570.400000000001</v>
      </c>
      <c r="B155" s="111" t="s">
        <v>216</v>
      </c>
      <c r="C155" s="112"/>
      <c r="D155" s="107">
        <v>100000</v>
      </c>
      <c r="E155" s="107">
        <v>100000</v>
      </c>
      <c r="F155" s="107">
        <v>0</v>
      </c>
      <c r="G155" s="107">
        <v>0</v>
      </c>
      <c r="H155" s="107">
        <v>0</v>
      </c>
      <c r="I155" s="107">
        <v>0</v>
      </c>
      <c r="J155" s="87" t="s">
        <v>604</v>
      </c>
    </row>
    <row r="156" spans="1:10" s="90" customFormat="1" ht="12" customHeight="1">
      <c r="A156" s="133">
        <v>44570.5</v>
      </c>
      <c r="B156" s="111" t="s">
        <v>217</v>
      </c>
      <c r="C156" s="112"/>
      <c r="D156" s="107">
        <v>100000</v>
      </c>
      <c r="E156" s="107">
        <v>360000</v>
      </c>
      <c r="F156" s="107">
        <v>0</v>
      </c>
      <c r="G156" s="107">
        <v>0</v>
      </c>
      <c r="H156" s="107">
        <v>0</v>
      </c>
      <c r="I156" s="107">
        <v>0</v>
      </c>
      <c r="J156" s="87" t="s">
        <v>605</v>
      </c>
    </row>
    <row r="157" spans="1:10" s="90" customFormat="1" ht="12" customHeight="1">
      <c r="A157" s="133">
        <v>44570.6</v>
      </c>
      <c r="B157" s="111" t="s">
        <v>218</v>
      </c>
      <c r="C157" s="112"/>
      <c r="D157" s="107">
        <v>20000</v>
      </c>
      <c r="E157" s="107">
        <v>0</v>
      </c>
      <c r="F157" s="107">
        <v>0</v>
      </c>
      <c r="G157" s="107">
        <v>0</v>
      </c>
      <c r="H157" s="107">
        <v>0</v>
      </c>
      <c r="I157" s="107">
        <v>0</v>
      </c>
      <c r="J157" s="87" t="s">
        <v>606</v>
      </c>
    </row>
    <row r="158" spans="1:10" s="90" customFormat="1" ht="12" customHeight="1">
      <c r="A158" s="133">
        <v>44570.7</v>
      </c>
      <c r="B158" s="111" t="s">
        <v>219</v>
      </c>
      <c r="C158" s="112"/>
      <c r="D158" s="107">
        <v>0</v>
      </c>
      <c r="E158" s="107">
        <v>100000</v>
      </c>
      <c r="F158" s="107">
        <v>100000</v>
      </c>
      <c r="G158" s="107">
        <v>100000</v>
      </c>
      <c r="H158" s="107">
        <v>100000</v>
      </c>
      <c r="I158" s="107">
        <v>100000</v>
      </c>
      <c r="J158" s="87" t="s">
        <v>607</v>
      </c>
    </row>
    <row r="159" spans="1:10" s="90" customFormat="1" ht="12" customHeight="1">
      <c r="A159" s="133">
        <v>44570.8</v>
      </c>
      <c r="B159" s="111" t="s">
        <v>220</v>
      </c>
      <c r="C159" s="112"/>
      <c r="D159" s="107">
        <v>270000</v>
      </c>
      <c r="E159" s="107">
        <v>180000</v>
      </c>
      <c r="F159" s="107">
        <v>0</v>
      </c>
      <c r="G159" s="107">
        <v>0</v>
      </c>
      <c r="H159" s="107">
        <v>0</v>
      </c>
      <c r="I159" s="107">
        <v>0</v>
      </c>
      <c r="J159" s="87" t="s">
        <v>608</v>
      </c>
    </row>
    <row r="160" spans="1:10" s="90" customFormat="1" ht="12" customHeight="1">
      <c r="A160" s="133">
        <v>44570.9</v>
      </c>
      <c r="B160" s="111" t="s">
        <v>221</v>
      </c>
      <c r="C160" s="112"/>
      <c r="D160" s="107">
        <v>50000</v>
      </c>
      <c r="E160" s="107">
        <v>0</v>
      </c>
      <c r="F160" s="107">
        <v>0</v>
      </c>
      <c r="G160" s="107">
        <v>0</v>
      </c>
      <c r="H160" s="107">
        <v>0</v>
      </c>
      <c r="I160" s="107">
        <v>0</v>
      </c>
      <c r="J160" s="87" t="s">
        <v>609</v>
      </c>
    </row>
    <row r="161" spans="1:10" s="90" customFormat="1" ht="12" hidden="1" customHeight="1">
      <c r="A161" s="133">
        <v>44591</v>
      </c>
      <c r="B161" s="111" t="s">
        <v>222</v>
      </c>
      <c r="C161" s="112"/>
      <c r="D161" s="107">
        <v>0</v>
      </c>
      <c r="E161" s="107">
        <v>0</v>
      </c>
      <c r="F161" s="107">
        <v>0</v>
      </c>
      <c r="G161" s="107">
        <v>0</v>
      </c>
      <c r="H161" s="107">
        <v>0</v>
      </c>
      <c r="I161" s="107">
        <v>0</v>
      </c>
      <c r="J161" s="87"/>
    </row>
    <row r="162" spans="1:10" s="90" customFormat="1" ht="12" hidden="1" customHeight="1">
      <c r="A162" s="133">
        <v>44990</v>
      </c>
      <c r="B162" s="111" t="s">
        <v>223</v>
      </c>
      <c r="C162" s="112"/>
      <c r="D162" s="107">
        <v>0</v>
      </c>
      <c r="E162" s="107">
        <v>0</v>
      </c>
      <c r="F162" s="107">
        <v>0</v>
      </c>
      <c r="G162" s="107">
        <v>0</v>
      </c>
      <c r="H162" s="107">
        <v>0</v>
      </c>
      <c r="I162" s="107">
        <v>0</v>
      </c>
      <c r="J162" s="87"/>
    </row>
    <row r="163" spans="1:10" s="90" customFormat="1" ht="12" hidden="1" customHeight="1">
      <c r="A163" s="133">
        <v>44990.1</v>
      </c>
      <c r="B163" s="111" t="s">
        <v>224</v>
      </c>
      <c r="C163" s="112"/>
      <c r="D163" s="107">
        <v>0</v>
      </c>
      <c r="E163" s="107">
        <v>0</v>
      </c>
      <c r="F163" s="107">
        <v>0</v>
      </c>
      <c r="G163" s="107">
        <v>0</v>
      </c>
      <c r="H163" s="107">
        <v>0</v>
      </c>
      <c r="I163" s="107">
        <v>0</v>
      </c>
      <c r="J163" s="87"/>
    </row>
    <row r="164" spans="1:10" s="90" customFormat="1" ht="12" hidden="1" customHeight="1">
      <c r="A164" s="133">
        <v>44991</v>
      </c>
      <c r="B164" s="111" t="s">
        <v>225</v>
      </c>
      <c r="C164" s="112"/>
      <c r="D164" s="107">
        <v>0</v>
      </c>
      <c r="E164" s="107">
        <v>0</v>
      </c>
      <c r="F164" s="107">
        <v>0</v>
      </c>
      <c r="G164" s="107">
        <v>0</v>
      </c>
      <c r="H164" s="107">
        <v>0</v>
      </c>
      <c r="I164" s="107">
        <v>0</v>
      </c>
      <c r="J164" s="87"/>
    </row>
    <row r="165" spans="1:10" s="90" customFormat="1" ht="12" hidden="1" customHeight="1">
      <c r="A165" s="133">
        <v>44999</v>
      </c>
      <c r="B165" s="111" t="s">
        <v>226</v>
      </c>
      <c r="C165" s="112"/>
      <c r="D165" s="107">
        <v>0</v>
      </c>
      <c r="E165" s="107">
        <v>0</v>
      </c>
      <c r="F165" s="107">
        <v>0</v>
      </c>
      <c r="G165" s="107">
        <v>0</v>
      </c>
      <c r="H165" s="107">
        <v>0</v>
      </c>
      <c r="I165" s="107">
        <v>0</v>
      </c>
      <c r="J165" s="87"/>
    </row>
    <row r="166" spans="1:10" s="90" customFormat="1" ht="12" hidden="1" customHeight="1">
      <c r="A166" s="133"/>
      <c r="B166" s="111"/>
      <c r="C166" s="112"/>
      <c r="D166" s="107"/>
      <c r="E166" s="107"/>
      <c r="F166" s="107"/>
      <c r="G166" s="107"/>
      <c r="H166" s="107"/>
      <c r="I166" s="107"/>
      <c r="J166" s="87"/>
    </row>
    <row r="167" spans="1:10" s="90" customFormat="1" ht="12" customHeight="1">
      <c r="A167" s="123"/>
      <c r="B167" s="122" t="s">
        <v>914</v>
      </c>
      <c r="C167" s="113">
        <f t="shared" ref="C167:I167" si="33">SUM(C133:C166)</f>
        <v>0</v>
      </c>
      <c r="D167" s="431">
        <f t="shared" si="33"/>
        <v>878222.23</v>
      </c>
      <c r="E167" s="431">
        <f t="shared" si="33"/>
        <v>1048407.569</v>
      </c>
      <c r="F167" s="431">
        <f t="shared" si="33"/>
        <v>209641.33478</v>
      </c>
      <c r="G167" s="431">
        <f t="shared" si="33"/>
        <v>209834.16147560001</v>
      </c>
      <c r="H167" s="431">
        <f t="shared" si="33"/>
        <v>210030.84470511199</v>
      </c>
      <c r="I167" s="431">
        <f t="shared" si="33"/>
        <v>210231.46159921424</v>
      </c>
      <c r="J167" s="87"/>
    </row>
    <row r="168" spans="1:10" s="90" customFormat="1" ht="12" customHeight="1">
      <c r="A168" s="96"/>
      <c r="B168" s="114"/>
      <c r="C168" s="112"/>
      <c r="D168" s="107"/>
      <c r="E168" s="107"/>
      <c r="F168" s="107"/>
      <c r="G168" s="107"/>
      <c r="H168" s="107"/>
      <c r="I168" s="107"/>
      <c r="J168" s="87"/>
    </row>
    <row r="169" spans="1:10" s="90" customFormat="1" ht="12" customHeight="1">
      <c r="A169" s="122" t="s">
        <v>79</v>
      </c>
      <c r="C169" s="112"/>
      <c r="D169" s="107"/>
      <c r="E169" s="107"/>
      <c r="F169" s="107"/>
      <c r="G169" s="107"/>
      <c r="H169" s="107"/>
      <c r="I169" s="107"/>
      <c r="J169" s="87"/>
    </row>
    <row r="170" spans="1:10" s="90" customFormat="1" ht="12" hidden="1" customHeight="1">
      <c r="A170" s="133" t="s">
        <v>25</v>
      </c>
      <c r="B170" s="111"/>
      <c r="C170" s="112"/>
      <c r="D170" s="107"/>
      <c r="E170" s="107"/>
      <c r="F170" s="107"/>
      <c r="G170" s="107"/>
      <c r="H170" s="107"/>
      <c r="I170" s="107"/>
      <c r="J170" s="87"/>
    </row>
    <row r="171" spans="1:10" s="90" customFormat="1" ht="12" hidden="1" customHeight="1">
      <c r="A171" s="133">
        <v>46000</v>
      </c>
      <c r="B171" s="111" t="s">
        <v>79</v>
      </c>
      <c r="C171" s="112"/>
      <c r="D171" s="107">
        <v>0</v>
      </c>
      <c r="E171" s="107">
        <v>0</v>
      </c>
      <c r="F171" s="107">
        <v>0</v>
      </c>
      <c r="G171" s="107">
        <v>0</v>
      </c>
      <c r="H171" s="107">
        <v>0</v>
      </c>
      <c r="I171" s="107">
        <v>0</v>
      </c>
      <c r="J171" s="87"/>
    </row>
    <row r="172" spans="1:10" s="90" customFormat="1" ht="12" hidden="1" customHeight="1">
      <c r="A172" s="133">
        <v>46100</v>
      </c>
      <c r="B172" s="111" t="s">
        <v>227</v>
      </c>
      <c r="C172" s="112"/>
      <c r="D172" s="107">
        <v>0</v>
      </c>
      <c r="E172" s="107">
        <v>0</v>
      </c>
      <c r="F172" s="107">
        <v>0</v>
      </c>
      <c r="G172" s="107">
        <v>0</v>
      </c>
      <c r="H172" s="107">
        <v>0</v>
      </c>
      <c r="I172" s="107">
        <v>0</v>
      </c>
      <c r="J172" s="87"/>
    </row>
    <row r="173" spans="1:10" s="90" customFormat="1" ht="12" hidden="1" customHeight="1">
      <c r="A173" s="133">
        <v>46200</v>
      </c>
      <c r="B173" s="111" t="s">
        <v>228</v>
      </c>
      <c r="C173" s="112"/>
      <c r="D173" s="107">
        <v>0</v>
      </c>
      <c r="E173" s="107">
        <v>0</v>
      </c>
      <c r="F173" s="107">
        <v>0</v>
      </c>
      <c r="G173" s="107">
        <v>0</v>
      </c>
      <c r="H173" s="107">
        <v>0</v>
      </c>
      <c r="I173" s="107">
        <v>0</v>
      </c>
      <c r="J173" s="87"/>
    </row>
    <row r="174" spans="1:10" s="90" customFormat="1" ht="12" hidden="1" customHeight="1">
      <c r="A174" s="133">
        <v>46230</v>
      </c>
      <c r="B174" s="111" t="s">
        <v>229</v>
      </c>
      <c r="C174" s="112"/>
      <c r="D174" s="107">
        <v>0</v>
      </c>
      <c r="E174" s="107">
        <v>0</v>
      </c>
      <c r="F174" s="107">
        <v>0</v>
      </c>
      <c r="G174" s="107">
        <v>0</v>
      </c>
      <c r="H174" s="107">
        <v>0</v>
      </c>
      <c r="I174" s="107">
        <v>0</v>
      </c>
      <c r="J174" s="87"/>
    </row>
    <row r="175" spans="1:10" s="90" customFormat="1" ht="12" hidden="1" customHeight="1">
      <c r="A175" s="133">
        <v>46300</v>
      </c>
      <c r="B175" s="111" t="s">
        <v>230</v>
      </c>
      <c r="C175" s="112"/>
      <c r="D175" s="107">
        <v>0</v>
      </c>
      <c r="E175" s="107">
        <v>0</v>
      </c>
      <c r="F175" s="107">
        <v>0</v>
      </c>
      <c r="G175" s="107">
        <v>0</v>
      </c>
      <c r="H175" s="107">
        <v>0</v>
      </c>
      <c r="I175" s="107">
        <v>0</v>
      </c>
      <c r="J175" s="87"/>
    </row>
    <row r="176" spans="1:10" s="90" customFormat="1" ht="12" hidden="1" customHeight="1">
      <c r="A176" s="133">
        <v>46400</v>
      </c>
      <c r="B176" s="111" t="s">
        <v>231</v>
      </c>
      <c r="C176" s="112"/>
      <c r="D176" s="107">
        <v>0</v>
      </c>
      <c r="E176" s="107">
        <v>0</v>
      </c>
      <c r="F176" s="107">
        <v>0</v>
      </c>
      <c r="G176" s="107">
        <v>0</v>
      </c>
      <c r="H176" s="107">
        <v>0</v>
      </c>
      <c r="I176" s="107">
        <v>0</v>
      </c>
      <c r="J176" s="87"/>
    </row>
    <row r="177" spans="1:10" s="90" customFormat="1" ht="12" hidden="1" customHeight="1">
      <c r="A177" s="133">
        <v>46500</v>
      </c>
      <c r="B177" s="111" t="s">
        <v>232</v>
      </c>
      <c r="C177" s="112"/>
      <c r="D177" s="107">
        <v>0</v>
      </c>
      <c r="E177" s="107">
        <v>0</v>
      </c>
      <c r="F177" s="107">
        <v>0</v>
      </c>
      <c r="G177" s="107">
        <v>0</v>
      </c>
      <c r="H177" s="107">
        <v>0</v>
      </c>
      <c r="I177" s="107">
        <v>0</v>
      </c>
      <c r="J177" s="87"/>
    </row>
    <row r="178" spans="1:10" s="90" customFormat="1" ht="12" customHeight="1">
      <c r="A178" s="133">
        <v>46511</v>
      </c>
      <c r="B178" s="111" t="s">
        <v>233</v>
      </c>
      <c r="C178" s="112"/>
      <c r="D178" s="107">
        <v>4442461.2</v>
      </c>
      <c r="E178" s="107">
        <v>5398281.28539823</v>
      </c>
      <c r="F178" s="107">
        <v>5943292.4800000004</v>
      </c>
      <c r="G178" s="107">
        <v>6062158.3295999998</v>
      </c>
      <c r="H178" s="107">
        <v>6183401.4961919999</v>
      </c>
      <c r="I178" s="107">
        <v>6307069.5261158403</v>
      </c>
      <c r="J178" s="87" t="s">
        <v>610</v>
      </c>
    </row>
    <row r="179" spans="1:10" s="90" customFormat="1" ht="12" hidden="1" customHeight="1">
      <c r="A179" s="133">
        <v>46512</v>
      </c>
      <c r="B179" s="111" t="s">
        <v>234</v>
      </c>
      <c r="C179" s="112"/>
      <c r="D179" s="107">
        <v>0</v>
      </c>
      <c r="E179" s="107">
        <v>0</v>
      </c>
      <c r="F179" s="107">
        <v>0</v>
      </c>
      <c r="G179" s="107">
        <v>0</v>
      </c>
      <c r="H179" s="107">
        <v>0</v>
      </c>
      <c r="I179" s="107">
        <v>0</v>
      </c>
      <c r="J179" s="87"/>
    </row>
    <row r="180" spans="1:10" s="90" customFormat="1" ht="12" hidden="1" customHeight="1">
      <c r="A180" s="133">
        <v>46515</v>
      </c>
      <c r="B180" s="111" t="s">
        <v>235</v>
      </c>
      <c r="C180" s="112"/>
      <c r="D180" s="107">
        <v>0</v>
      </c>
      <c r="E180" s="107">
        <v>0</v>
      </c>
      <c r="F180" s="107">
        <v>0</v>
      </c>
      <c r="G180" s="107">
        <v>0</v>
      </c>
      <c r="H180" s="107">
        <v>0</v>
      </c>
      <c r="I180" s="107">
        <v>0</v>
      </c>
      <c r="J180" s="87"/>
    </row>
    <row r="181" spans="1:10" s="90" customFormat="1" ht="12" hidden="1" customHeight="1">
      <c r="A181" s="133">
        <v>46520</v>
      </c>
      <c r="B181" s="111" t="s">
        <v>236</v>
      </c>
      <c r="C181" s="112"/>
      <c r="D181" s="107">
        <v>0</v>
      </c>
      <c r="E181" s="107">
        <v>0</v>
      </c>
      <c r="F181" s="107">
        <v>0</v>
      </c>
      <c r="G181" s="107">
        <v>0</v>
      </c>
      <c r="H181" s="107">
        <v>0</v>
      </c>
      <c r="I181" s="107">
        <v>0</v>
      </c>
      <c r="J181" s="87"/>
    </row>
    <row r="182" spans="1:10" s="90" customFormat="1" ht="12" hidden="1" customHeight="1">
      <c r="A182" s="133">
        <v>46530</v>
      </c>
      <c r="B182" s="111" t="s">
        <v>237</v>
      </c>
      <c r="C182" s="112"/>
      <c r="D182" s="107">
        <v>0</v>
      </c>
      <c r="E182" s="107">
        <v>0</v>
      </c>
      <c r="F182" s="107">
        <v>0</v>
      </c>
      <c r="G182" s="107">
        <v>0</v>
      </c>
      <c r="H182" s="107">
        <v>0</v>
      </c>
      <c r="I182" s="107">
        <v>0</v>
      </c>
      <c r="J182" s="87"/>
    </row>
    <row r="183" spans="1:10" s="90" customFormat="1" ht="12" hidden="1" customHeight="1">
      <c r="A183" s="133">
        <v>46550</v>
      </c>
      <c r="B183" s="111" t="s">
        <v>238</v>
      </c>
      <c r="C183" s="112"/>
      <c r="D183" s="107">
        <v>0</v>
      </c>
      <c r="E183" s="107">
        <v>0</v>
      </c>
      <c r="F183" s="107">
        <v>0</v>
      </c>
      <c r="G183" s="107">
        <v>0</v>
      </c>
      <c r="H183" s="107">
        <v>0</v>
      </c>
      <c r="I183" s="107">
        <v>0</v>
      </c>
      <c r="J183" s="87"/>
    </row>
    <row r="184" spans="1:10" s="90" customFormat="1" ht="12" hidden="1" customHeight="1">
      <c r="A184" s="133">
        <v>46570</v>
      </c>
      <c r="B184" s="111" t="s">
        <v>239</v>
      </c>
      <c r="C184" s="112"/>
      <c r="D184" s="107">
        <v>0</v>
      </c>
      <c r="E184" s="107">
        <v>0</v>
      </c>
      <c r="F184" s="107">
        <v>0</v>
      </c>
      <c r="G184" s="107">
        <v>0</v>
      </c>
      <c r="H184" s="107">
        <v>0</v>
      </c>
      <c r="I184" s="107">
        <v>0</v>
      </c>
      <c r="J184" s="87"/>
    </row>
    <row r="185" spans="1:10" s="90" customFormat="1" ht="12" hidden="1" customHeight="1">
      <c r="A185" s="133">
        <v>46590</v>
      </c>
      <c r="B185" s="111" t="s">
        <v>240</v>
      </c>
      <c r="C185" s="112"/>
      <c r="D185" s="107">
        <v>0</v>
      </c>
      <c r="E185" s="107">
        <v>0</v>
      </c>
      <c r="F185" s="107">
        <v>0</v>
      </c>
      <c r="G185" s="107">
        <v>0</v>
      </c>
      <c r="H185" s="107">
        <v>0</v>
      </c>
      <c r="I185" s="107">
        <v>0</v>
      </c>
      <c r="J185" s="87"/>
    </row>
    <row r="186" spans="1:10" s="90" customFormat="1" ht="12" hidden="1" customHeight="1">
      <c r="A186" s="133">
        <v>46591</v>
      </c>
      <c r="B186" s="111" t="s">
        <v>241</v>
      </c>
      <c r="C186" s="112"/>
      <c r="D186" s="107">
        <v>0</v>
      </c>
      <c r="E186" s="107">
        <v>0</v>
      </c>
      <c r="F186" s="107">
        <v>0</v>
      </c>
      <c r="G186" s="107">
        <v>0</v>
      </c>
      <c r="H186" s="107">
        <v>0</v>
      </c>
      <c r="I186" s="107">
        <v>0</v>
      </c>
      <c r="J186" s="87"/>
    </row>
    <row r="187" spans="1:10" s="90" customFormat="1" ht="12" hidden="1" customHeight="1">
      <c r="A187" s="133">
        <v>46592</v>
      </c>
      <c r="B187" s="111" t="s">
        <v>242</v>
      </c>
      <c r="C187" s="112"/>
      <c r="D187" s="107">
        <v>0</v>
      </c>
      <c r="E187" s="107">
        <v>0</v>
      </c>
      <c r="F187" s="107">
        <v>0</v>
      </c>
      <c r="G187" s="107">
        <v>0</v>
      </c>
      <c r="H187" s="107">
        <v>0</v>
      </c>
      <c r="I187" s="107">
        <v>0</v>
      </c>
      <c r="J187" s="87"/>
    </row>
    <row r="188" spans="1:10" s="90" customFormat="1" ht="12" hidden="1" customHeight="1">
      <c r="A188" s="133">
        <v>46593</v>
      </c>
      <c r="B188" s="111" t="s">
        <v>243</v>
      </c>
      <c r="C188" s="112"/>
      <c r="D188" s="107">
        <v>0</v>
      </c>
      <c r="E188" s="107">
        <v>0</v>
      </c>
      <c r="F188" s="107">
        <v>0</v>
      </c>
      <c r="G188" s="107">
        <v>0</v>
      </c>
      <c r="H188" s="107">
        <v>0</v>
      </c>
      <c r="I188" s="107">
        <v>0</v>
      </c>
      <c r="J188" s="87"/>
    </row>
    <row r="189" spans="1:10" s="90" customFormat="1" ht="12" hidden="1" customHeight="1">
      <c r="A189" s="133">
        <v>46594</v>
      </c>
      <c r="B189" s="111" t="s">
        <v>244</v>
      </c>
      <c r="C189" s="112"/>
      <c r="D189" s="107">
        <v>0</v>
      </c>
      <c r="E189" s="107">
        <v>0</v>
      </c>
      <c r="F189" s="107">
        <v>0</v>
      </c>
      <c r="G189" s="107">
        <v>0</v>
      </c>
      <c r="H189" s="107">
        <v>0</v>
      </c>
      <c r="I189" s="107">
        <v>0</v>
      </c>
      <c r="J189" s="87"/>
    </row>
    <row r="190" spans="1:10" s="90" customFormat="1" ht="12" hidden="1" customHeight="1">
      <c r="A190" s="133">
        <v>46595</v>
      </c>
      <c r="B190" s="111" t="s">
        <v>245</v>
      </c>
      <c r="C190" s="112"/>
      <c r="D190" s="107">
        <v>0</v>
      </c>
      <c r="E190" s="107">
        <v>0</v>
      </c>
      <c r="F190" s="107">
        <v>0</v>
      </c>
      <c r="G190" s="107">
        <v>0</v>
      </c>
      <c r="H190" s="107">
        <v>0</v>
      </c>
      <c r="I190" s="107">
        <v>0</v>
      </c>
      <c r="J190" s="87"/>
    </row>
    <row r="191" spans="1:10" s="90" customFormat="1" ht="12" hidden="1" customHeight="1">
      <c r="A191" s="133">
        <v>46610</v>
      </c>
      <c r="B191" s="111" t="s">
        <v>246</v>
      </c>
      <c r="C191" s="112"/>
      <c r="D191" s="107">
        <v>0</v>
      </c>
      <c r="E191" s="107">
        <v>0</v>
      </c>
      <c r="F191" s="107">
        <v>0</v>
      </c>
      <c r="G191" s="107">
        <v>0</v>
      </c>
      <c r="H191" s="107">
        <v>0</v>
      </c>
      <c r="I191" s="107">
        <v>0</v>
      </c>
      <c r="J191" s="87"/>
    </row>
    <row r="192" spans="1:10" s="90" customFormat="1" ht="12" hidden="1" customHeight="1">
      <c r="A192" s="133">
        <v>46611</v>
      </c>
      <c r="B192" s="111" t="s">
        <v>247</v>
      </c>
      <c r="C192" s="112"/>
      <c r="D192" s="107">
        <v>0</v>
      </c>
      <c r="E192" s="107">
        <v>0</v>
      </c>
      <c r="F192" s="107">
        <v>0</v>
      </c>
      <c r="G192" s="107">
        <v>0</v>
      </c>
      <c r="H192" s="107">
        <v>0</v>
      </c>
      <c r="I192" s="107">
        <v>0</v>
      </c>
      <c r="J192" s="87"/>
    </row>
    <row r="193" spans="1:10" s="90" customFormat="1" ht="12" hidden="1" customHeight="1">
      <c r="A193" s="133">
        <v>46612</v>
      </c>
      <c r="B193" s="111" t="s">
        <v>248</v>
      </c>
      <c r="C193" s="112"/>
      <c r="D193" s="107">
        <v>0</v>
      </c>
      <c r="E193" s="107">
        <v>0</v>
      </c>
      <c r="F193" s="107">
        <v>0</v>
      </c>
      <c r="G193" s="107">
        <v>0</v>
      </c>
      <c r="H193" s="107">
        <v>0</v>
      </c>
      <c r="I193" s="107">
        <v>0</v>
      </c>
      <c r="J193" s="87"/>
    </row>
    <row r="194" spans="1:10" s="90" customFormat="1" ht="12" hidden="1" customHeight="1">
      <c r="A194" s="133">
        <v>46615</v>
      </c>
      <c r="B194" s="111" t="s">
        <v>249</v>
      </c>
      <c r="C194" s="112"/>
      <c r="D194" s="107">
        <v>0</v>
      </c>
      <c r="E194" s="107">
        <v>0</v>
      </c>
      <c r="F194" s="107">
        <v>0</v>
      </c>
      <c r="G194" s="107">
        <v>0</v>
      </c>
      <c r="H194" s="107">
        <v>0</v>
      </c>
      <c r="I194" s="107">
        <v>0</v>
      </c>
      <c r="J194" s="87"/>
    </row>
    <row r="195" spans="1:10" s="90" customFormat="1" ht="12" hidden="1" customHeight="1">
      <c r="A195" s="133">
        <v>46640</v>
      </c>
      <c r="B195" s="111" t="s">
        <v>250</v>
      </c>
      <c r="C195" s="112"/>
      <c r="D195" s="107">
        <v>0</v>
      </c>
      <c r="E195" s="107">
        <v>0</v>
      </c>
      <c r="F195" s="107">
        <v>0</v>
      </c>
      <c r="G195" s="107">
        <v>0</v>
      </c>
      <c r="H195" s="107">
        <v>0</v>
      </c>
      <c r="I195" s="107">
        <v>0</v>
      </c>
      <c r="J195" s="87"/>
    </row>
    <row r="196" spans="1:10" s="90" customFormat="1" ht="12" hidden="1" customHeight="1">
      <c r="A196" s="133">
        <v>46720</v>
      </c>
      <c r="B196" s="111" t="s">
        <v>251</v>
      </c>
      <c r="C196" s="112"/>
      <c r="D196" s="107">
        <v>0</v>
      </c>
      <c r="E196" s="107">
        <v>0</v>
      </c>
      <c r="F196" s="107">
        <v>0</v>
      </c>
      <c r="G196" s="107">
        <v>0</v>
      </c>
      <c r="H196" s="107">
        <v>0</v>
      </c>
      <c r="I196" s="107">
        <v>0</v>
      </c>
      <c r="J196" s="87"/>
    </row>
    <row r="197" spans="1:10" s="90" customFormat="1" ht="12" hidden="1" customHeight="1">
      <c r="A197" s="133">
        <v>46750</v>
      </c>
      <c r="B197" s="111" t="s">
        <v>252</v>
      </c>
      <c r="C197" s="112"/>
      <c r="D197" s="107">
        <v>0</v>
      </c>
      <c r="E197" s="107">
        <v>0</v>
      </c>
      <c r="F197" s="107">
        <v>0</v>
      </c>
      <c r="G197" s="107">
        <v>0</v>
      </c>
      <c r="H197" s="107">
        <v>0</v>
      </c>
      <c r="I197" s="107">
        <v>0</v>
      </c>
      <c r="J197" s="87"/>
    </row>
    <row r="198" spans="1:10" s="90" customFormat="1" ht="12" hidden="1" customHeight="1">
      <c r="A198" s="133">
        <v>46760</v>
      </c>
      <c r="B198" s="111" t="s">
        <v>253</v>
      </c>
      <c r="C198" s="112"/>
      <c r="D198" s="107">
        <v>0</v>
      </c>
      <c r="E198" s="107">
        <v>0</v>
      </c>
      <c r="F198" s="107">
        <v>0</v>
      </c>
      <c r="G198" s="107">
        <v>0</v>
      </c>
      <c r="H198" s="107">
        <v>0</v>
      </c>
      <c r="I198" s="107">
        <v>0</v>
      </c>
      <c r="J198" s="87"/>
    </row>
    <row r="199" spans="1:10" s="90" customFormat="1" ht="12" hidden="1" customHeight="1">
      <c r="A199" s="133">
        <v>46790</v>
      </c>
      <c r="B199" s="111" t="s">
        <v>254</v>
      </c>
      <c r="C199" s="112"/>
      <c r="D199" s="107">
        <v>0</v>
      </c>
      <c r="E199" s="107">
        <v>0</v>
      </c>
      <c r="F199" s="107">
        <v>0</v>
      </c>
      <c r="G199" s="107">
        <v>0</v>
      </c>
      <c r="H199" s="107">
        <v>0</v>
      </c>
      <c r="I199" s="107">
        <v>0</v>
      </c>
      <c r="J199" s="87"/>
    </row>
    <row r="200" spans="1:10" s="90" customFormat="1" ht="12" hidden="1" customHeight="1">
      <c r="A200" s="133">
        <v>46800</v>
      </c>
      <c r="B200" s="111" t="s">
        <v>255</v>
      </c>
      <c r="C200" s="112"/>
      <c r="D200" s="107">
        <v>0</v>
      </c>
      <c r="E200" s="107">
        <v>0</v>
      </c>
      <c r="F200" s="107">
        <v>0</v>
      </c>
      <c r="G200" s="107">
        <v>0</v>
      </c>
      <c r="H200" s="107">
        <v>0</v>
      </c>
      <c r="I200" s="107">
        <v>0</v>
      </c>
      <c r="J200" s="87"/>
    </row>
    <row r="201" spans="1:10" s="90" customFormat="1" ht="12" customHeight="1">
      <c r="A201" s="133">
        <v>46980</v>
      </c>
      <c r="B201" s="111" t="s">
        <v>256</v>
      </c>
      <c r="C201" s="112"/>
      <c r="D201" s="107">
        <v>240248</v>
      </c>
      <c r="E201" s="107">
        <v>0</v>
      </c>
      <c r="F201" s="107">
        <v>0</v>
      </c>
      <c r="G201" s="107">
        <v>0</v>
      </c>
      <c r="H201" s="107">
        <v>0</v>
      </c>
      <c r="I201" s="107">
        <v>0</v>
      </c>
      <c r="J201" s="87" t="s">
        <v>611</v>
      </c>
    </row>
    <row r="202" spans="1:10" s="90" customFormat="1" ht="12" hidden="1" customHeight="1">
      <c r="A202" s="133">
        <v>46981</v>
      </c>
      <c r="B202" s="111" t="s">
        <v>257</v>
      </c>
      <c r="C202" s="112"/>
      <c r="D202" s="107">
        <v>0</v>
      </c>
      <c r="E202" s="107">
        <v>0</v>
      </c>
      <c r="F202" s="107">
        <v>0</v>
      </c>
      <c r="G202" s="107">
        <v>0</v>
      </c>
      <c r="H202" s="107">
        <v>0</v>
      </c>
      <c r="I202" s="107">
        <v>0</v>
      </c>
      <c r="J202" s="87"/>
    </row>
    <row r="203" spans="1:10" s="90" customFormat="1" ht="12" customHeight="1">
      <c r="A203" s="133">
        <v>46990</v>
      </c>
      <c r="B203" s="111" t="s">
        <v>258</v>
      </c>
      <c r="C203" s="112"/>
      <c r="D203" s="107">
        <v>80000</v>
      </c>
      <c r="E203" s="107">
        <v>92070.796460177007</v>
      </c>
      <c r="F203" s="107">
        <v>102369.902780918</v>
      </c>
      <c r="G203" s="107">
        <v>104417.300836536</v>
      </c>
      <c r="H203" s="107">
        <v>106505.646853267</v>
      </c>
      <c r="I203" s="107">
        <v>108635.759790332</v>
      </c>
      <c r="J203" s="87" t="s">
        <v>612</v>
      </c>
    </row>
    <row r="204" spans="1:10" s="90" customFormat="1" ht="12" customHeight="1">
      <c r="A204" s="133">
        <v>46991</v>
      </c>
      <c r="B204" s="111" t="s">
        <v>259</v>
      </c>
      <c r="C204" s="112"/>
      <c r="D204" s="107">
        <v>-10141.1</v>
      </c>
      <c r="E204" s="107">
        <v>0</v>
      </c>
      <c r="F204" s="107">
        <v>0</v>
      </c>
      <c r="G204" s="107">
        <v>0</v>
      </c>
      <c r="H204" s="107">
        <v>0</v>
      </c>
      <c r="I204" s="107">
        <v>0</v>
      </c>
      <c r="J204" s="87" t="s">
        <v>613</v>
      </c>
    </row>
    <row r="205" spans="1:10" s="90" customFormat="1" ht="12" hidden="1" customHeight="1">
      <c r="A205" s="133"/>
      <c r="B205" s="111"/>
      <c r="C205" s="112"/>
      <c r="D205" s="107"/>
      <c r="E205" s="107"/>
      <c r="F205" s="107"/>
      <c r="G205" s="107"/>
      <c r="H205" s="107"/>
      <c r="I205" s="107"/>
      <c r="J205" s="87"/>
    </row>
    <row r="206" spans="1:10" s="90" customFormat="1" ht="12" customHeight="1">
      <c r="A206" s="96"/>
      <c r="B206" s="122" t="s">
        <v>915</v>
      </c>
      <c r="C206" s="113">
        <f t="shared" ref="C206:I206" si="34">SUM(C170:C205)</f>
        <v>0</v>
      </c>
      <c r="D206" s="431">
        <f t="shared" si="34"/>
        <v>4752568.1000000006</v>
      </c>
      <c r="E206" s="431">
        <f t="shared" si="34"/>
        <v>5490352.0818584068</v>
      </c>
      <c r="F206" s="431">
        <f t="shared" si="34"/>
        <v>6045662.3827809189</v>
      </c>
      <c r="G206" s="431">
        <f t="shared" si="34"/>
        <v>6166575.6304365359</v>
      </c>
      <c r="H206" s="431">
        <f t="shared" si="34"/>
        <v>6289907.1430452671</v>
      </c>
      <c r="I206" s="431">
        <f t="shared" si="34"/>
        <v>6415705.2859061724</v>
      </c>
      <c r="J206" s="87"/>
    </row>
    <row r="207" spans="1:10" s="90" customFormat="1" ht="12" customHeight="1">
      <c r="A207" s="96"/>
      <c r="B207" s="114"/>
      <c r="C207" s="112"/>
      <c r="D207" s="107"/>
      <c r="E207" s="107"/>
      <c r="F207" s="107"/>
      <c r="G207" s="107"/>
      <c r="H207" s="107"/>
      <c r="I207" s="107"/>
      <c r="J207" s="87"/>
    </row>
    <row r="208" spans="1:10" s="90" customFormat="1" ht="12" customHeight="1">
      <c r="A208" s="122" t="s">
        <v>80</v>
      </c>
      <c r="C208" s="112"/>
      <c r="D208" s="107"/>
      <c r="E208" s="107"/>
      <c r="F208" s="107"/>
      <c r="G208" s="107"/>
      <c r="H208" s="107"/>
      <c r="I208" s="107"/>
      <c r="J208" s="87"/>
    </row>
    <row r="209" spans="1:10" s="90" customFormat="1" ht="12" hidden="1" customHeight="1">
      <c r="A209" s="133" t="s">
        <v>25</v>
      </c>
      <c r="B209" s="111"/>
      <c r="C209" s="112"/>
      <c r="D209" s="107"/>
      <c r="E209" s="107"/>
      <c r="F209" s="107"/>
      <c r="G209" s="107"/>
      <c r="H209" s="107"/>
      <c r="I209" s="107"/>
      <c r="J209" s="87"/>
    </row>
    <row r="210" spans="1:10" s="90" customFormat="1" ht="12" hidden="1" customHeight="1">
      <c r="A210" s="133">
        <v>47000</v>
      </c>
      <c r="B210" s="111" t="s">
        <v>260</v>
      </c>
      <c r="C210" s="112"/>
      <c r="D210" s="107">
        <v>0</v>
      </c>
      <c r="E210" s="107">
        <v>0</v>
      </c>
      <c r="F210" s="107">
        <v>0</v>
      </c>
      <c r="G210" s="107">
        <v>0</v>
      </c>
      <c r="H210" s="107">
        <v>0</v>
      </c>
      <c r="I210" s="107">
        <v>0</v>
      </c>
      <c r="J210" s="87"/>
    </row>
    <row r="211" spans="1:10" s="90" customFormat="1" ht="12" hidden="1" customHeight="1">
      <c r="A211" s="133">
        <v>47100</v>
      </c>
      <c r="B211" s="111" t="s">
        <v>261</v>
      </c>
      <c r="C211" s="112"/>
      <c r="D211" s="107">
        <v>0</v>
      </c>
      <c r="E211" s="107">
        <v>0</v>
      </c>
      <c r="F211" s="107">
        <v>0</v>
      </c>
      <c r="G211" s="107">
        <v>0</v>
      </c>
      <c r="H211" s="107">
        <v>0</v>
      </c>
      <c r="I211" s="107">
        <v>0</v>
      </c>
      <c r="J211" s="87"/>
    </row>
    <row r="212" spans="1:10" s="90" customFormat="1" ht="12" hidden="1" customHeight="1">
      <c r="A212" s="133">
        <v>47100.1</v>
      </c>
      <c r="B212" s="111" t="s">
        <v>262</v>
      </c>
      <c r="C212" s="112"/>
      <c r="D212" s="107">
        <v>0</v>
      </c>
      <c r="E212" s="107">
        <v>0</v>
      </c>
      <c r="F212" s="107">
        <v>0</v>
      </c>
      <c r="G212" s="107">
        <v>0</v>
      </c>
      <c r="H212" s="107">
        <v>0</v>
      </c>
      <c r="I212" s="107">
        <v>0</v>
      </c>
      <c r="J212" s="87"/>
    </row>
    <row r="213" spans="1:10" s="90" customFormat="1" ht="12" hidden="1" customHeight="1">
      <c r="A213" s="133">
        <v>47100.2</v>
      </c>
      <c r="B213" s="111" t="s">
        <v>263</v>
      </c>
      <c r="C213" s="112"/>
      <c r="D213" s="107">
        <v>0</v>
      </c>
      <c r="E213" s="107">
        <v>0</v>
      </c>
      <c r="F213" s="107">
        <v>0</v>
      </c>
      <c r="G213" s="107">
        <v>0</v>
      </c>
      <c r="H213" s="107">
        <v>0</v>
      </c>
      <c r="I213" s="107">
        <v>0</v>
      </c>
      <c r="J213" s="87"/>
    </row>
    <row r="214" spans="1:10" s="90" customFormat="1" ht="12" hidden="1" customHeight="1">
      <c r="A214" s="133">
        <v>47111</v>
      </c>
      <c r="B214" s="111" t="s">
        <v>264</v>
      </c>
      <c r="C214" s="112"/>
      <c r="D214" s="107">
        <v>0</v>
      </c>
      <c r="E214" s="107">
        <v>0</v>
      </c>
      <c r="F214" s="107">
        <v>0</v>
      </c>
      <c r="G214" s="107">
        <v>0</v>
      </c>
      <c r="H214" s="107">
        <v>0</v>
      </c>
      <c r="I214" s="107">
        <v>0</v>
      </c>
      <c r="J214" s="87"/>
    </row>
    <row r="215" spans="1:10" s="90" customFormat="1" ht="12" hidden="1" customHeight="1">
      <c r="A215" s="133">
        <v>47112</v>
      </c>
      <c r="B215" s="111" t="s">
        <v>265</v>
      </c>
      <c r="C215" s="112"/>
      <c r="D215" s="107">
        <v>0</v>
      </c>
      <c r="E215" s="107">
        <v>0</v>
      </c>
      <c r="F215" s="107">
        <v>0</v>
      </c>
      <c r="G215" s="107">
        <v>0</v>
      </c>
      <c r="H215" s="107">
        <v>0</v>
      </c>
      <c r="I215" s="107">
        <v>0</v>
      </c>
      <c r="J215" s="87"/>
    </row>
    <row r="216" spans="1:10" s="90" customFormat="1" ht="12" hidden="1" customHeight="1">
      <c r="A216" s="133">
        <v>47113</v>
      </c>
      <c r="B216" s="111" t="s">
        <v>266</v>
      </c>
      <c r="C216" s="112"/>
      <c r="D216" s="107">
        <v>0</v>
      </c>
      <c r="E216" s="107">
        <v>0</v>
      </c>
      <c r="F216" s="107">
        <v>0</v>
      </c>
      <c r="G216" s="107">
        <v>0</v>
      </c>
      <c r="H216" s="107">
        <v>0</v>
      </c>
      <c r="I216" s="107">
        <v>0</v>
      </c>
      <c r="J216" s="87"/>
    </row>
    <row r="217" spans="1:10" s="90" customFormat="1" ht="12" hidden="1" customHeight="1">
      <c r="A217" s="133">
        <v>47114</v>
      </c>
      <c r="B217" s="111" t="s">
        <v>267</v>
      </c>
      <c r="C217" s="112"/>
      <c r="D217" s="107">
        <v>0</v>
      </c>
      <c r="E217" s="107">
        <v>0</v>
      </c>
      <c r="F217" s="107">
        <v>0</v>
      </c>
      <c r="G217" s="107">
        <v>0</v>
      </c>
      <c r="H217" s="107">
        <v>0</v>
      </c>
      <c r="I217" s="107">
        <v>0</v>
      </c>
      <c r="J217" s="87"/>
    </row>
    <row r="218" spans="1:10" s="90" customFormat="1" ht="12" hidden="1" customHeight="1">
      <c r="A218" s="133">
        <v>47115</v>
      </c>
      <c r="B218" s="111" t="s">
        <v>268</v>
      </c>
      <c r="C218" s="112"/>
      <c r="D218" s="107">
        <v>0</v>
      </c>
      <c r="E218" s="107">
        <v>0</v>
      </c>
      <c r="F218" s="107">
        <v>0</v>
      </c>
      <c r="G218" s="107">
        <v>0</v>
      </c>
      <c r="H218" s="107">
        <v>0</v>
      </c>
      <c r="I218" s="107">
        <v>0</v>
      </c>
      <c r="J218" s="87"/>
    </row>
    <row r="219" spans="1:10" s="90" customFormat="1" ht="12" hidden="1" customHeight="1">
      <c r="A219" s="133">
        <v>47120</v>
      </c>
      <c r="B219" s="111" t="s">
        <v>269</v>
      </c>
      <c r="C219" s="112"/>
      <c r="D219" s="107">
        <v>0</v>
      </c>
      <c r="E219" s="107">
        <v>0</v>
      </c>
      <c r="F219" s="107">
        <v>0</v>
      </c>
      <c r="G219" s="107">
        <v>0</v>
      </c>
      <c r="H219" s="107">
        <v>0</v>
      </c>
      <c r="I219" s="107">
        <v>0</v>
      </c>
      <c r="J219" s="87"/>
    </row>
    <row r="220" spans="1:10" s="90" customFormat="1" ht="12" hidden="1" customHeight="1">
      <c r="A220" s="133">
        <v>47131</v>
      </c>
      <c r="B220" s="111" t="s">
        <v>270</v>
      </c>
      <c r="C220" s="112"/>
      <c r="D220" s="107">
        <v>0</v>
      </c>
      <c r="E220" s="107">
        <v>0</v>
      </c>
      <c r="F220" s="107">
        <v>0</v>
      </c>
      <c r="G220" s="107">
        <v>0</v>
      </c>
      <c r="H220" s="107">
        <v>0</v>
      </c>
      <c r="I220" s="107">
        <v>0</v>
      </c>
      <c r="J220" s="87"/>
    </row>
    <row r="221" spans="1:10" s="90" customFormat="1" ht="12" hidden="1" customHeight="1">
      <c r="A221" s="133">
        <v>47139</v>
      </c>
      <c r="B221" s="111" t="s">
        <v>254</v>
      </c>
      <c r="C221" s="112"/>
      <c r="D221" s="107">
        <v>0</v>
      </c>
      <c r="E221" s="107">
        <v>0</v>
      </c>
      <c r="F221" s="107">
        <v>0</v>
      </c>
      <c r="G221" s="107">
        <v>0</v>
      </c>
      <c r="H221" s="107">
        <v>0</v>
      </c>
      <c r="I221" s="107">
        <v>0</v>
      </c>
      <c r="J221" s="87"/>
    </row>
    <row r="222" spans="1:10" s="90" customFormat="1" ht="12" customHeight="1">
      <c r="A222" s="133">
        <v>47141</v>
      </c>
      <c r="B222" s="111" t="s">
        <v>271</v>
      </c>
      <c r="C222" s="112"/>
      <c r="D222" s="107">
        <v>90750</v>
      </c>
      <c r="E222" s="107">
        <v>81000.000000000102</v>
      </c>
      <c r="F222" s="107">
        <v>88232.142857143001</v>
      </c>
      <c r="G222" s="107">
        <v>88232.142857143001</v>
      </c>
      <c r="H222" s="107">
        <v>88232.142857143001</v>
      </c>
      <c r="I222" s="107">
        <v>88232.142857143001</v>
      </c>
      <c r="J222" s="87" t="s">
        <v>614</v>
      </c>
    </row>
    <row r="223" spans="1:10" s="90" customFormat="1" ht="12" customHeight="1">
      <c r="A223" s="133">
        <v>47142</v>
      </c>
      <c r="B223" s="111" t="s">
        <v>272</v>
      </c>
      <c r="C223" s="112"/>
      <c r="D223" s="107">
        <v>13167</v>
      </c>
      <c r="E223" s="107">
        <v>13167</v>
      </c>
      <c r="F223" s="107">
        <v>13167</v>
      </c>
      <c r="G223" s="107">
        <v>13167</v>
      </c>
      <c r="H223" s="107">
        <v>13167</v>
      </c>
      <c r="I223" s="107">
        <v>13167</v>
      </c>
      <c r="J223" s="87" t="s">
        <v>615</v>
      </c>
    </row>
    <row r="224" spans="1:10" s="90" customFormat="1" ht="12" customHeight="1">
      <c r="A224" s="133">
        <v>47143</v>
      </c>
      <c r="B224" s="111" t="s">
        <v>273</v>
      </c>
      <c r="C224" s="112"/>
      <c r="D224" s="107">
        <v>97665.729999999894</v>
      </c>
      <c r="E224" s="107">
        <v>110630.20743362801</v>
      </c>
      <c r="F224" s="107">
        <v>121001.789380531</v>
      </c>
      <c r="G224" s="107">
        <v>121001.789380531</v>
      </c>
      <c r="H224" s="107">
        <v>121001.789380531</v>
      </c>
      <c r="I224" s="107">
        <v>121001.789380531</v>
      </c>
      <c r="J224" s="87" t="s">
        <v>616</v>
      </c>
    </row>
    <row r="225" spans="1:10" s="90" customFormat="1" ht="12" hidden="1" customHeight="1">
      <c r="A225" s="133">
        <v>47144</v>
      </c>
      <c r="B225" s="111" t="s">
        <v>274</v>
      </c>
      <c r="C225" s="112"/>
      <c r="D225" s="107">
        <v>0</v>
      </c>
      <c r="E225" s="107">
        <v>0</v>
      </c>
      <c r="F225" s="107">
        <v>0</v>
      </c>
      <c r="G225" s="107">
        <v>0</v>
      </c>
      <c r="H225" s="107">
        <v>0</v>
      </c>
      <c r="I225" s="107">
        <v>0</v>
      </c>
      <c r="J225" s="87"/>
    </row>
    <row r="226" spans="1:10" s="90" customFormat="1" ht="12" hidden="1" customHeight="1">
      <c r="A226" s="133">
        <v>47145</v>
      </c>
      <c r="B226" s="111" t="s">
        <v>275</v>
      </c>
      <c r="C226" s="112"/>
      <c r="D226" s="107">
        <v>0</v>
      </c>
      <c r="E226" s="107">
        <v>0</v>
      </c>
      <c r="F226" s="107">
        <v>0</v>
      </c>
      <c r="G226" s="107">
        <v>0</v>
      </c>
      <c r="H226" s="107">
        <v>0</v>
      </c>
      <c r="I226" s="107">
        <v>0</v>
      </c>
      <c r="J226" s="87"/>
    </row>
    <row r="227" spans="1:10" s="90" customFormat="1" ht="12" hidden="1" customHeight="1">
      <c r="A227" s="133">
        <v>47146</v>
      </c>
      <c r="B227" s="111" t="s">
        <v>276</v>
      </c>
      <c r="C227" s="112"/>
      <c r="D227" s="107">
        <v>0</v>
      </c>
      <c r="E227" s="107">
        <v>0</v>
      </c>
      <c r="F227" s="107">
        <v>0</v>
      </c>
      <c r="G227" s="107">
        <v>0</v>
      </c>
      <c r="H227" s="107">
        <v>0</v>
      </c>
      <c r="I227" s="107">
        <v>0</v>
      </c>
      <c r="J227" s="87"/>
    </row>
    <row r="228" spans="1:10" s="90" customFormat="1" ht="12" hidden="1" customHeight="1">
      <c r="A228" s="133">
        <v>47147</v>
      </c>
      <c r="B228" s="111" t="s">
        <v>277</v>
      </c>
      <c r="C228" s="112"/>
      <c r="D228" s="107">
        <v>0</v>
      </c>
      <c r="E228" s="107">
        <v>0</v>
      </c>
      <c r="F228" s="107">
        <v>0</v>
      </c>
      <c r="G228" s="107">
        <v>0</v>
      </c>
      <c r="H228" s="107">
        <v>0</v>
      </c>
      <c r="I228" s="107">
        <v>0</v>
      </c>
      <c r="J228" s="87"/>
    </row>
    <row r="229" spans="1:10" s="90" customFormat="1" ht="12" hidden="1" customHeight="1">
      <c r="A229" s="133">
        <v>47148</v>
      </c>
      <c r="B229" s="111" t="s">
        <v>278</v>
      </c>
      <c r="C229" s="112"/>
      <c r="D229" s="107">
        <v>0</v>
      </c>
      <c r="E229" s="107">
        <v>0</v>
      </c>
      <c r="F229" s="107">
        <v>0</v>
      </c>
      <c r="G229" s="107">
        <v>0</v>
      </c>
      <c r="H229" s="107">
        <v>0</v>
      </c>
      <c r="I229" s="107">
        <v>0</v>
      </c>
      <c r="J229" s="87"/>
    </row>
    <row r="230" spans="1:10" s="90" customFormat="1" ht="12" hidden="1" customHeight="1">
      <c r="A230" s="133">
        <v>47149</v>
      </c>
      <c r="B230" s="111" t="s">
        <v>279</v>
      </c>
      <c r="C230" s="112"/>
      <c r="D230" s="107">
        <v>0</v>
      </c>
      <c r="E230" s="107">
        <v>0</v>
      </c>
      <c r="F230" s="107">
        <v>0</v>
      </c>
      <c r="G230" s="107">
        <v>0</v>
      </c>
      <c r="H230" s="107">
        <v>0</v>
      </c>
      <c r="I230" s="107">
        <v>0</v>
      </c>
      <c r="J230" s="87"/>
    </row>
    <row r="231" spans="1:10" s="90" customFormat="1" ht="12" hidden="1" customHeight="1">
      <c r="A231" s="133">
        <v>47189</v>
      </c>
      <c r="B231" s="111" t="s">
        <v>280</v>
      </c>
      <c r="C231" s="112"/>
      <c r="D231" s="107">
        <v>0</v>
      </c>
      <c r="E231" s="107">
        <v>0</v>
      </c>
      <c r="F231" s="107">
        <v>0</v>
      </c>
      <c r="G231" s="107">
        <v>0</v>
      </c>
      <c r="H231" s="107">
        <v>0</v>
      </c>
      <c r="I231" s="107">
        <v>0</v>
      </c>
      <c r="J231" s="87"/>
    </row>
    <row r="232" spans="1:10" s="90" customFormat="1" ht="12" hidden="1" customHeight="1">
      <c r="A232" s="133">
        <v>47190</v>
      </c>
      <c r="B232" s="111" t="s">
        <v>281</v>
      </c>
      <c r="C232" s="112"/>
      <c r="D232" s="107">
        <v>0</v>
      </c>
      <c r="E232" s="107">
        <v>0</v>
      </c>
      <c r="F232" s="107">
        <v>0</v>
      </c>
      <c r="G232" s="107">
        <v>0</v>
      </c>
      <c r="H232" s="107">
        <v>0</v>
      </c>
      <c r="I232" s="107">
        <v>0</v>
      </c>
      <c r="J232" s="87"/>
    </row>
    <row r="233" spans="1:10" s="90" customFormat="1" ht="12" hidden="1" customHeight="1">
      <c r="A233" s="133">
        <v>47311</v>
      </c>
      <c r="B233" s="111" t="s">
        <v>282</v>
      </c>
      <c r="C233" s="112"/>
      <c r="D233" s="107">
        <v>0</v>
      </c>
      <c r="E233" s="107">
        <v>0</v>
      </c>
      <c r="F233" s="107">
        <v>0</v>
      </c>
      <c r="G233" s="107">
        <v>0</v>
      </c>
      <c r="H233" s="107">
        <v>0</v>
      </c>
      <c r="I233" s="107">
        <v>0</v>
      </c>
      <c r="J233" s="87"/>
    </row>
    <row r="234" spans="1:10" s="90" customFormat="1" ht="12" customHeight="1">
      <c r="A234" s="133">
        <v>47590</v>
      </c>
      <c r="B234" s="111" t="s">
        <v>283</v>
      </c>
      <c r="C234" s="112"/>
      <c r="D234" s="107">
        <v>733970</v>
      </c>
      <c r="E234" s="107">
        <v>63155</v>
      </c>
      <c r="F234" s="107">
        <v>0</v>
      </c>
      <c r="G234" s="107">
        <v>0</v>
      </c>
      <c r="H234" s="107">
        <v>0</v>
      </c>
      <c r="I234" s="107">
        <v>0</v>
      </c>
      <c r="J234" s="87" t="s">
        <v>617</v>
      </c>
    </row>
    <row r="235" spans="1:10" s="90" customFormat="1" ht="12" hidden="1" customHeight="1">
      <c r="A235" s="133">
        <v>47600</v>
      </c>
      <c r="B235" s="111" t="s">
        <v>284</v>
      </c>
      <c r="C235" s="112"/>
      <c r="D235" s="107">
        <v>0</v>
      </c>
      <c r="E235" s="107">
        <v>0</v>
      </c>
      <c r="F235" s="107">
        <v>0</v>
      </c>
      <c r="G235" s="107">
        <v>0</v>
      </c>
      <c r="H235" s="107">
        <v>0</v>
      </c>
      <c r="I235" s="107">
        <v>0</v>
      </c>
      <c r="J235" s="87"/>
    </row>
    <row r="236" spans="1:10" s="90" customFormat="1" ht="12" hidden="1" customHeight="1">
      <c r="A236" s="133">
        <v>47630</v>
      </c>
      <c r="B236" s="111" t="s">
        <v>285</v>
      </c>
      <c r="C236" s="112"/>
      <c r="D236" s="107">
        <v>0</v>
      </c>
      <c r="E236" s="107">
        <v>0</v>
      </c>
      <c r="F236" s="107">
        <v>0</v>
      </c>
      <c r="G236" s="107">
        <v>0</v>
      </c>
      <c r="H236" s="107">
        <v>0</v>
      </c>
      <c r="I236" s="107">
        <v>0</v>
      </c>
      <c r="J236" s="87"/>
    </row>
    <row r="237" spans="1:10" s="90" customFormat="1" ht="12" hidden="1" customHeight="1">
      <c r="A237" s="133">
        <v>47640</v>
      </c>
      <c r="B237" s="111" t="s">
        <v>286</v>
      </c>
      <c r="C237" s="112"/>
      <c r="D237" s="107">
        <v>0</v>
      </c>
      <c r="E237" s="107">
        <v>0</v>
      </c>
      <c r="F237" s="107">
        <v>0</v>
      </c>
      <c r="G237" s="107">
        <v>0</v>
      </c>
      <c r="H237" s="107">
        <v>0</v>
      </c>
      <c r="I237" s="107">
        <v>0</v>
      </c>
      <c r="J237" s="87"/>
    </row>
    <row r="238" spans="1:10" s="90" customFormat="1" ht="12" hidden="1" customHeight="1">
      <c r="A238" s="133">
        <v>47650</v>
      </c>
      <c r="B238" s="111" t="s">
        <v>287</v>
      </c>
      <c r="C238" s="112"/>
      <c r="D238" s="107">
        <v>0</v>
      </c>
      <c r="E238" s="107">
        <v>0</v>
      </c>
      <c r="F238" s="107">
        <v>0</v>
      </c>
      <c r="G238" s="107">
        <v>0</v>
      </c>
      <c r="H238" s="107">
        <v>0</v>
      </c>
      <c r="I238" s="107">
        <v>0</v>
      </c>
      <c r="J238" s="87"/>
    </row>
    <row r="239" spans="1:10" s="90" customFormat="1" ht="12" hidden="1" customHeight="1">
      <c r="A239" s="133">
        <v>47670</v>
      </c>
      <c r="B239" s="111" t="s">
        <v>288</v>
      </c>
      <c r="C239" s="112"/>
      <c r="D239" s="107">
        <v>0</v>
      </c>
      <c r="E239" s="107">
        <v>0</v>
      </c>
      <c r="F239" s="107">
        <v>0</v>
      </c>
      <c r="G239" s="107">
        <v>0</v>
      </c>
      <c r="H239" s="107">
        <v>0</v>
      </c>
      <c r="I239" s="107">
        <v>0</v>
      </c>
      <c r="J239" s="87"/>
    </row>
    <row r="240" spans="1:10" s="90" customFormat="1" ht="12" hidden="1" customHeight="1">
      <c r="A240" s="133">
        <v>47990</v>
      </c>
      <c r="B240" s="111" t="s">
        <v>289</v>
      </c>
      <c r="C240" s="112"/>
      <c r="D240" s="107">
        <v>0</v>
      </c>
      <c r="E240" s="107">
        <v>0</v>
      </c>
      <c r="F240" s="107">
        <v>0</v>
      </c>
      <c r="G240" s="107">
        <v>0</v>
      </c>
      <c r="H240" s="107">
        <v>0</v>
      </c>
      <c r="I240" s="107">
        <v>0</v>
      </c>
      <c r="J240" s="87"/>
    </row>
    <row r="241" spans="1:10" s="90" customFormat="1" ht="12" hidden="1" customHeight="1">
      <c r="A241" s="133">
        <v>47991</v>
      </c>
      <c r="B241" s="111" t="s">
        <v>290</v>
      </c>
      <c r="C241" s="112"/>
      <c r="D241" s="107">
        <v>0</v>
      </c>
      <c r="E241" s="107">
        <v>0</v>
      </c>
      <c r="F241" s="107">
        <v>0</v>
      </c>
      <c r="G241" s="107">
        <v>0</v>
      </c>
      <c r="H241" s="107">
        <v>0</v>
      </c>
      <c r="I241" s="107">
        <v>0</v>
      </c>
      <c r="J241" s="87"/>
    </row>
    <row r="242" spans="1:10" s="90" customFormat="1" ht="12" hidden="1" customHeight="1">
      <c r="A242" s="133"/>
      <c r="B242" s="111"/>
      <c r="C242" s="112"/>
      <c r="D242" s="107"/>
      <c r="E242" s="107"/>
      <c r="F242" s="107"/>
      <c r="G242" s="107"/>
      <c r="H242" s="107"/>
      <c r="I242" s="107"/>
      <c r="J242" s="87"/>
    </row>
    <row r="243" spans="1:10" s="90" customFormat="1" ht="12" customHeight="1">
      <c r="A243" s="123"/>
      <c r="B243" s="122" t="s">
        <v>916</v>
      </c>
      <c r="C243" s="113">
        <f t="shared" ref="C243:I243" si="35">SUM(C209:C242)</f>
        <v>0</v>
      </c>
      <c r="D243" s="431">
        <f t="shared" si="35"/>
        <v>935552.72999999986</v>
      </c>
      <c r="E243" s="431">
        <f t="shared" si="35"/>
        <v>267952.20743362809</v>
      </c>
      <c r="F243" s="431">
        <f t="shared" si="35"/>
        <v>222400.93223767402</v>
      </c>
      <c r="G243" s="431">
        <f t="shared" si="35"/>
        <v>222400.93223767402</v>
      </c>
      <c r="H243" s="431">
        <f t="shared" si="35"/>
        <v>222400.93223767402</v>
      </c>
      <c r="I243" s="431">
        <f t="shared" si="35"/>
        <v>222400.93223767402</v>
      </c>
      <c r="J243" s="87"/>
    </row>
    <row r="244" spans="1:10" s="90" customFormat="1" ht="12" customHeight="1">
      <c r="A244" s="123"/>
      <c r="B244" s="114"/>
      <c r="C244" s="112"/>
      <c r="D244" s="107"/>
      <c r="E244" s="107"/>
      <c r="F244" s="107"/>
      <c r="G244" s="107"/>
      <c r="H244" s="107"/>
      <c r="I244" s="107"/>
      <c r="J244" s="87"/>
    </row>
    <row r="245" spans="1:10" s="90" customFormat="1" ht="12" hidden="1" customHeight="1">
      <c r="A245" s="130" t="s">
        <v>81</v>
      </c>
      <c r="B245" s="91"/>
      <c r="C245" s="112"/>
      <c r="D245" s="107"/>
      <c r="E245" s="107"/>
      <c r="F245" s="107"/>
      <c r="G245" s="107"/>
      <c r="H245" s="107"/>
      <c r="I245" s="107"/>
      <c r="J245" s="87"/>
    </row>
    <row r="246" spans="1:10" s="90" customFormat="1" hidden="1">
      <c r="A246" s="133" t="s">
        <v>25</v>
      </c>
      <c r="C246" s="112"/>
      <c r="D246" s="107"/>
      <c r="E246" s="107"/>
      <c r="F246" s="107"/>
      <c r="G246" s="107"/>
      <c r="H246" s="107"/>
      <c r="I246" s="107"/>
      <c r="J246" s="87"/>
    </row>
    <row r="247" spans="1:10" s="90" customFormat="1" hidden="1">
      <c r="A247" s="133">
        <v>49000</v>
      </c>
      <c r="B247" s="90" t="s">
        <v>81</v>
      </c>
      <c r="C247" s="112"/>
      <c r="D247" s="107">
        <v>0</v>
      </c>
      <c r="E247" s="107">
        <v>0</v>
      </c>
      <c r="F247" s="107">
        <v>0</v>
      </c>
      <c r="G247" s="107">
        <v>0</v>
      </c>
      <c r="H247" s="107">
        <v>0</v>
      </c>
      <c r="I247" s="107">
        <v>0</v>
      </c>
      <c r="J247" s="87"/>
    </row>
    <row r="248" spans="1:10" s="90" customFormat="1" hidden="1">
      <c r="A248" s="133">
        <v>49100</v>
      </c>
      <c r="B248" s="90" t="s">
        <v>291</v>
      </c>
      <c r="C248" s="112"/>
      <c r="D248" s="107">
        <v>0</v>
      </c>
      <c r="E248" s="107">
        <v>0</v>
      </c>
      <c r="F248" s="107">
        <v>0</v>
      </c>
      <c r="G248" s="107">
        <v>0</v>
      </c>
      <c r="H248" s="107">
        <v>0</v>
      </c>
      <c r="I248" s="107">
        <v>0</v>
      </c>
      <c r="J248" s="87"/>
    </row>
    <row r="249" spans="1:10" s="90" customFormat="1" hidden="1">
      <c r="A249" s="133">
        <v>49200</v>
      </c>
      <c r="B249" s="90" t="s">
        <v>292</v>
      </c>
      <c r="C249" s="112"/>
      <c r="D249" s="107">
        <v>0</v>
      </c>
      <c r="E249" s="107">
        <v>0</v>
      </c>
      <c r="F249" s="107">
        <v>0</v>
      </c>
      <c r="G249" s="107">
        <v>0</v>
      </c>
      <c r="H249" s="107">
        <v>0</v>
      </c>
      <c r="I249" s="107">
        <v>0</v>
      </c>
      <c r="J249" s="87"/>
    </row>
    <row r="250" spans="1:10" s="90" customFormat="1" hidden="1">
      <c r="A250" s="133">
        <v>49300</v>
      </c>
      <c r="B250" s="90" t="s">
        <v>293</v>
      </c>
      <c r="C250" s="112"/>
      <c r="D250" s="107">
        <v>0</v>
      </c>
      <c r="E250" s="107">
        <v>0</v>
      </c>
      <c r="F250" s="107">
        <v>0</v>
      </c>
      <c r="G250" s="107">
        <v>0</v>
      </c>
      <c r="H250" s="107">
        <v>0</v>
      </c>
      <c r="I250" s="107">
        <v>0</v>
      </c>
      <c r="J250" s="87"/>
    </row>
    <row r="251" spans="1:10" s="90" customFormat="1" hidden="1">
      <c r="A251" s="133">
        <v>49400</v>
      </c>
      <c r="B251" s="90" t="s">
        <v>294</v>
      </c>
      <c r="C251" s="112"/>
      <c r="D251" s="107">
        <v>0</v>
      </c>
      <c r="E251" s="107">
        <v>0</v>
      </c>
      <c r="F251" s="107">
        <v>0</v>
      </c>
      <c r="G251" s="107">
        <v>0</v>
      </c>
      <c r="H251" s="107">
        <v>0</v>
      </c>
      <c r="I251" s="107">
        <v>0</v>
      </c>
      <c r="J251" s="87"/>
    </row>
    <row r="252" spans="1:10" s="90" customFormat="1" hidden="1">
      <c r="A252" s="133">
        <v>49500</v>
      </c>
      <c r="B252" s="90" t="s">
        <v>295</v>
      </c>
      <c r="C252" s="112"/>
      <c r="D252" s="107">
        <v>0</v>
      </c>
      <c r="E252" s="107">
        <v>0</v>
      </c>
      <c r="F252" s="107">
        <v>0</v>
      </c>
      <c r="G252" s="107">
        <v>0</v>
      </c>
      <c r="H252" s="107">
        <v>0</v>
      </c>
      <c r="I252" s="107">
        <v>0</v>
      </c>
      <c r="J252" s="87"/>
    </row>
    <row r="253" spans="1:10" s="90" customFormat="1" hidden="1">
      <c r="A253" s="133">
        <v>49600</v>
      </c>
      <c r="B253" s="90" t="s">
        <v>296</v>
      </c>
      <c r="C253" s="112"/>
      <c r="D253" s="107">
        <v>0</v>
      </c>
      <c r="E253" s="107">
        <v>0</v>
      </c>
      <c r="F253" s="107">
        <v>0</v>
      </c>
      <c r="G253" s="107">
        <v>0</v>
      </c>
      <c r="H253" s="107">
        <v>0</v>
      </c>
      <c r="I253" s="107">
        <v>0</v>
      </c>
      <c r="J253" s="87"/>
    </row>
    <row r="254" spans="1:10" s="90" customFormat="1" hidden="1">
      <c r="A254" s="133">
        <v>49800</v>
      </c>
      <c r="B254" s="90" t="s">
        <v>297</v>
      </c>
      <c r="C254" s="112"/>
      <c r="D254" s="107">
        <v>0</v>
      </c>
      <c r="E254" s="107">
        <v>0</v>
      </c>
      <c r="F254" s="107">
        <v>0</v>
      </c>
      <c r="G254" s="107">
        <v>0</v>
      </c>
      <c r="H254" s="107">
        <v>0</v>
      </c>
      <c r="I254" s="107">
        <v>0</v>
      </c>
      <c r="J254" s="87"/>
    </row>
    <row r="255" spans="1:10" s="90" customFormat="1" hidden="1">
      <c r="A255" s="133">
        <v>49950</v>
      </c>
      <c r="B255" s="90" t="s">
        <v>298</v>
      </c>
      <c r="C255" s="112"/>
      <c r="D255" s="107">
        <v>0</v>
      </c>
      <c r="E255" s="107">
        <v>0</v>
      </c>
      <c r="F255" s="107">
        <v>0</v>
      </c>
      <c r="G255" s="107">
        <v>0</v>
      </c>
      <c r="H255" s="107">
        <v>0</v>
      </c>
      <c r="I255" s="107">
        <v>0</v>
      </c>
      <c r="J255" s="87"/>
    </row>
    <row r="256" spans="1:10" s="90" customFormat="1" hidden="1">
      <c r="A256" s="133">
        <v>49955</v>
      </c>
      <c r="B256" s="90" t="s">
        <v>299</v>
      </c>
      <c r="C256" s="112"/>
      <c r="D256" s="107">
        <v>0</v>
      </c>
      <c r="E256" s="107">
        <v>0</v>
      </c>
      <c r="F256" s="107">
        <v>0</v>
      </c>
      <c r="G256" s="107">
        <v>0</v>
      </c>
      <c r="H256" s="107">
        <v>0</v>
      </c>
      <c r="I256" s="107">
        <v>0</v>
      </c>
      <c r="J256" s="87"/>
    </row>
    <row r="257" spans="1:10" s="90" customFormat="1" hidden="1">
      <c r="A257" s="133">
        <v>49960</v>
      </c>
      <c r="B257" s="90" t="s">
        <v>300</v>
      </c>
      <c r="C257" s="112"/>
      <c r="D257" s="107">
        <v>0</v>
      </c>
      <c r="E257" s="107">
        <v>0</v>
      </c>
      <c r="F257" s="107">
        <v>0</v>
      </c>
      <c r="G257" s="107">
        <v>0</v>
      </c>
      <c r="H257" s="107">
        <v>0</v>
      </c>
      <c r="I257" s="107">
        <v>0</v>
      </c>
      <c r="J257" s="87"/>
    </row>
    <row r="258" spans="1:10" s="90" customFormat="1" ht="12" hidden="1" customHeight="1">
      <c r="A258" s="133"/>
      <c r="B258" s="111"/>
      <c r="C258" s="112"/>
      <c r="D258" s="107"/>
      <c r="E258" s="107"/>
      <c r="F258" s="107"/>
      <c r="G258" s="107"/>
      <c r="H258" s="107"/>
      <c r="I258" s="107"/>
      <c r="J258" s="87"/>
    </row>
    <row r="259" spans="1:10" s="90" customFormat="1" ht="12" hidden="1" customHeight="1">
      <c r="A259" s="96"/>
      <c r="B259" s="122" t="s">
        <v>917</v>
      </c>
      <c r="C259" s="113">
        <f t="shared" ref="C259:I259" si="36">SUM(C246:C258)</f>
        <v>0</v>
      </c>
      <c r="D259" s="431">
        <f t="shared" si="36"/>
        <v>0</v>
      </c>
      <c r="E259" s="431">
        <f t="shared" si="36"/>
        <v>0</v>
      </c>
      <c r="F259" s="431">
        <f t="shared" si="36"/>
        <v>0</v>
      </c>
      <c r="G259" s="431">
        <f t="shared" si="36"/>
        <v>0</v>
      </c>
      <c r="H259" s="431">
        <f t="shared" si="36"/>
        <v>0</v>
      </c>
      <c r="I259" s="431">
        <f t="shared" si="36"/>
        <v>0</v>
      </c>
      <c r="J259" s="87"/>
    </row>
    <row r="260" spans="1:10" s="90" customFormat="1" ht="12" hidden="1" customHeight="1">
      <c r="A260" s="96"/>
      <c r="B260" s="93"/>
      <c r="C260" s="112"/>
      <c r="D260" s="107"/>
      <c r="E260" s="107"/>
      <c r="F260" s="107"/>
      <c r="G260" s="107"/>
      <c r="H260" s="107"/>
      <c r="I260" s="107"/>
      <c r="J260" s="87"/>
    </row>
    <row r="261" spans="1:10" s="90" customFormat="1" ht="12" hidden="1" customHeight="1">
      <c r="A261" s="96"/>
      <c r="B261" s="114"/>
      <c r="C261" s="112"/>
      <c r="D261" s="107"/>
      <c r="E261" s="107"/>
      <c r="F261" s="107"/>
      <c r="G261" s="107"/>
      <c r="H261" s="107"/>
      <c r="I261" s="107"/>
      <c r="J261" s="87"/>
    </row>
    <row r="262" spans="1:10" s="91" customFormat="1" ht="12" customHeight="1">
      <c r="A262" s="123" t="s">
        <v>40</v>
      </c>
      <c r="B262" s="114"/>
      <c r="C262" s="113">
        <f t="shared" ref="C262:I262" si="37">+C206+C130+C167+C243+C259</f>
        <v>0</v>
      </c>
      <c r="D262" s="431">
        <f t="shared" si="37"/>
        <v>6581197.7800000003</v>
      </c>
      <c r="E262" s="431">
        <f t="shared" si="37"/>
        <v>6820481.8582920348</v>
      </c>
      <c r="F262" s="431">
        <f t="shared" si="37"/>
        <v>6492989.3497985937</v>
      </c>
      <c r="G262" s="431">
        <f t="shared" si="37"/>
        <v>6614401.1181498095</v>
      </c>
      <c r="H262" s="431">
        <f t="shared" si="37"/>
        <v>6738241.1218680535</v>
      </c>
      <c r="I262" s="431">
        <f t="shared" si="37"/>
        <v>6864557.9256606605</v>
      </c>
      <c r="J262" s="97"/>
    </row>
    <row r="263" spans="1:10" s="91" customFormat="1" ht="12" customHeight="1">
      <c r="A263" s="123"/>
      <c r="B263" s="114"/>
      <c r="C263" s="115"/>
      <c r="D263" s="432"/>
      <c r="E263" s="432"/>
      <c r="F263" s="432"/>
      <c r="G263" s="432"/>
      <c r="H263" s="432"/>
      <c r="I263" s="432"/>
      <c r="J263" s="97"/>
    </row>
    <row r="264" spans="1:10" s="91" customFormat="1" ht="12" customHeight="1">
      <c r="A264" s="123" t="s">
        <v>41</v>
      </c>
      <c r="B264" s="114"/>
      <c r="C264" s="115"/>
      <c r="D264" s="432"/>
      <c r="E264" s="432"/>
      <c r="F264" s="432"/>
      <c r="G264" s="432"/>
      <c r="H264" s="432"/>
      <c r="I264" s="432"/>
      <c r="J264" s="97"/>
    </row>
    <row r="265" spans="1:10" s="91" customFormat="1" ht="12" customHeight="1">
      <c r="A265" s="123"/>
      <c r="B265" s="114"/>
      <c r="C265" s="115"/>
      <c r="D265" s="429"/>
      <c r="E265" s="429"/>
      <c r="F265" s="429"/>
      <c r="G265" s="429"/>
      <c r="H265" s="429"/>
      <c r="I265" s="429"/>
      <c r="J265" s="97"/>
    </row>
    <row r="266" spans="1:10" s="90" customFormat="1" ht="12" customHeight="1">
      <c r="A266" s="122" t="s">
        <v>82</v>
      </c>
      <c r="C266" s="112"/>
      <c r="D266" s="107"/>
      <c r="E266" s="107"/>
      <c r="F266" s="107"/>
      <c r="G266" s="107"/>
      <c r="H266" s="107"/>
      <c r="I266" s="107"/>
      <c r="J266" s="87"/>
    </row>
    <row r="267" spans="1:10" s="90" customFormat="1" ht="12" hidden="1" customHeight="1">
      <c r="A267" s="133" t="s">
        <v>25</v>
      </c>
      <c r="B267" s="111"/>
      <c r="C267" s="112"/>
      <c r="D267" s="107"/>
      <c r="E267" s="107"/>
      <c r="F267" s="107"/>
      <c r="G267" s="107"/>
      <c r="H267" s="107"/>
      <c r="I267" s="107"/>
      <c r="J267" s="87"/>
    </row>
    <row r="268" spans="1:10" s="90" customFormat="1" ht="12" hidden="1" customHeight="1">
      <c r="A268" s="133">
        <v>100</v>
      </c>
      <c r="B268" s="111" t="s">
        <v>301</v>
      </c>
      <c r="C268" s="112"/>
      <c r="D268" s="107">
        <v>0</v>
      </c>
      <c r="E268" s="107">
        <v>0</v>
      </c>
      <c r="F268" s="107">
        <v>0</v>
      </c>
      <c r="G268" s="107">
        <v>0</v>
      </c>
      <c r="H268" s="107">
        <v>0</v>
      </c>
      <c r="I268" s="107">
        <v>0</v>
      </c>
      <c r="J268" s="87"/>
    </row>
    <row r="269" spans="1:10" s="90" customFormat="1" ht="12" hidden="1" customHeight="1">
      <c r="A269" s="133">
        <v>103</v>
      </c>
      <c r="B269" s="111" t="s">
        <v>302</v>
      </c>
      <c r="C269" s="112"/>
      <c r="D269" s="107">
        <v>0</v>
      </c>
      <c r="E269" s="107">
        <v>0</v>
      </c>
      <c r="F269" s="107">
        <v>0</v>
      </c>
      <c r="G269" s="107">
        <v>0</v>
      </c>
      <c r="H269" s="107">
        <v>0</v>
      </c>
      <c r="I269" s="107">
        <v>0</v>
      </c>
      <c r="J269" s="87"/>
    </row>
    <row r="270" spans="1:10" s="90" customFormat="1" ht="12" customHeight="1">
      <c r="A270" s="133">
        <v>104</v>
      </c>
      <c r="B270" s="111" t="s">
        <v>303</v>
      </c>
      <c r="C270" s="112"/>
      <c r="D270" s="107">
        <v>98165</v>
      </c>
      <c r="E270" s="107">
        <v>102092</v>
      </c>
      <c r="F270" s="107">
        <v>105154.76</v>
      </c>
      <c r="G270" s="107">
        <v>108309.4028</v>
      </c>
      <c r="H270" s="107">
        <v>111558.684884</v>
      </c>
      <c r="I270" s="107">
        <v>114905.44543052001</v>
      </c>
      <c r="J270" s="87" t="s">
        <v>618</v>
      </c>
    </row>
    <row r="271" spans="1:10" s="90" customFormat="1" ht="12" customHeight="1">
      <c r="A271" s="133">
        <v>105</v>
      </c>
      <c r="B271" s="111" t="s">
        <v>304</v>
      </c>
      <c r="C271" s="112"/>
      <c r="D271" s="107">
        <v>311566.26881720399</v>
      </c>
      <c r="E271" s="107">
        <v>364207.8</v>
      </c>
      <c r="F271" s="107">
        <v>437134.03399999999</v>
      </c>
      <c r="G271" s="107">
        <v>450248.05502000003</v>
      </c>
      <c r="H271" s="107">
        <v>463755.49667060003</v>
      </c>
      <c r="I271" s="107">
        <v>477668.16157071799</v>
      </c>
      <c r="J271" s="87"/>
    </row>
    <row r="272" spans="1:10" s="90" customFormat="1" ht="12" customHeight="1">
      <c r="A272" s="133">
        <v>116</v>
      </c>
      <c r="B272" s="111" t="s">
        <v>37</v>
      </c>
      <c r="C272" s="112"/>
      <c r="D272" s="107">
        <v>1646003.90955382</v>
      </c>
      <c r="E272" s="107">
        <v>1865236.12</v>
      </c>
      <c r="F272" s="107">
        <v>2066793.2035999999</v>
      </c>
      <c r="G272" s="107">
        <v>2128796.9997080001</v>
      </c>
      <c r="H272" s="107">
        <v>2192660.9096992398</v>
      </c>
      <c r="I272" s="107">
        <v>2258440.7369902199</v>
      </c>
      <c r="J272" s="87"/>
    </row>
    <row r="273" spans="1:10" s="90" customFormat="1" ht="12" hidden="1" customHeight="1">
      <c r="A273" s="133">
        <v>117</v>
      </c>
      <c r="B273" s="111" t="s">
        <v>246</v>
      </c>
      <c r="C273" s="112"/>
      <c r="D273" s="107">
        <v>0</v>
      </c>
      <c r="E273" s="107">
        <v>0</v>
      </c>
      <c r="F273" s="107">
        <v>0</v>
      </c>
      <c r="G273" s="107">
        <v>0</v>
      </c>
      <c r="H273" s="107">
        <v>0</v>
      </c>
      <c r="I273" s="107">
        <v>0</v>
      </c>
      <c r="J273" s="87"/>
    </row>
    <row r="274" spans="1:10" s="90" customFormat="1" ht="12" hidden="1" customHeight="1">
      <c r="A274" s="133">
        <v>118</v>
      </c>
      <c r="B274" s="111" t="s">
        <v>305</v>
      </c>
      <c r="C274" s="112"/>
      <c r="D274" s="107">
        <v>0</v>
      </c>
      <c r="E274" s="107">
        <v>0</v>
      </c>
      <c r="F274" s="107">
        <v>0</v>
      </c>
      <c r="G274" s="107">
        <v>0</v>
      </c>
      <c r="H274" s="107">
        <v>0</v>
      </c>
      <c r="I274" s="107">
        <v>0</v>
      </c>
      <c r="J274" s="87"/>
    </row>
    <row r="275" spans="1:10" s="90" customFormat="1" ht="12" hidden="1" customHeight="1">
      <c r="A275" s="133">
        <v>119</v>
      </c>
      <c r="B275" s="111" t="s">
        <v>306</v>
      </c>
      <c r="C275" s="112"/>
      <c r="D275" s="107">
        <v>0</v>
      </c>
      <c r="E275" s="107">
        <v>0</v>
      </c>
      <c r="F275" s="107">
        <v>0</v>
      </c>
      <c r="G275" s="107">
        <v>0</v>
      </c>
      <c r="H275" s="107">
        <v>0</v>
      </c>
      <c r="I275" s="107">
        <v>0</v>
      </c>
      <c r="J275" s="87"/>
    </row>
    <row r="276" spans="1:10" s="90" customFormat="1" ht="12" hidden="1" customHeight="1">
      <c r="A276" s="133">
        <v>120</v>
      </c>
      <c r="B276" s="111" t="s">
        <v>307</v>
      </c>
      <c r="C276" s="112"/>
      <c r="D276" s="107">
        <v>0</v>
      </c>
      <c r="E276" s="107">
        <v>0</v>
      </c>
      <c r="F276" s="107">
        <v>0</v>
      </c>
      <c r="G276" s="107">
        <v>0</v>
      </c>
      <c r="H276" s="107">
        <v>0</v>
      </c>
      <c r="I276" s="107">
        <v>0</v>
      </c>
      <c r="J276" s="87"/>
    </row>
    <row r="277" spans="1:10" s="90" customFormat="1" ht="12" hidden="1" customHeight="1">
      <c r="A277" s="133">
        <v>121</v>
      </c>
      <c r="B277" s="111" t="s">
        <v>308</v>
      </c>
      <c r="C277" s="112"/>
      <c r="D277" s="107">
        <v>0</v>
      </c>
      <c r="E277" s="107">
        <v>0</v>
      </c>
      <c r="F277" s="107">
        <v>0</v>
      </c>
      <c r="G277" s="107">
        <v>0</v>
      </c>
      <c r="H277" s="107">
        <v>0</v>
      </c>
      <c r="I277" s="107">
        <v>0</v>
      </c>
      <c r="J277" s="87"/>
    </row>
    <row r="278" spans="1:10" s="90" customFormat="1" ht="12" hidden="1" customHeight="1">
      <c r="A278" s="133">
        <v>122</v>
      </c>
      <c r="B278" s="111" t="s">
        <v>309</v>
      </c>
      <c r="C278" s="112"/>
      <c r="D278" s="107">
        <v>0</v>
      </c>
      <c r="E278" s="107">
        <v>0</v>
      </c>
      <c r="F278" s="107">
        <v>0</v>
      </c>
      <c r="G278" s="107">
        <v>0</v>
      </c>
      <c r="H278" s="107">
        <v>0</v>
      </c>
      <c r="I278" s="107">
        <v>0</v>
      </c>
      <c r="J278" s="87"/>
    </row>
    <row r="279" spans="1:10" s="90" customFormat="1" ht="12" hidden="1" customHeight="1">
      <c r="A279" s="133">
        <v>123</v>
      </c>
      <c r="B279" s="111" t="s">
        <v>310</v>
      </c>
      <c r="C279" s="112"/>
      <c r="D279" s="107">
        <v>0</v>
      </c>
      <c r="E279" s="107">
        <v>0</v>
      </c>
      <c r="F279" s="107">
        <v>0</v>
      </c>
      <c r="G279" s="107">
        <v>0</v>
      </c>
      <c r="H279" s="107">
        <v>0</v>
      </c>
      <c r="I279" s="107">
        <v>0</v>
      </c>
      <c r="J279" s="87"/>
    </row>
    <row r="280" spans="1:10" s="90" customFormat="1" ht="12" hidden="1" customHeight="1">
      <c r="A280" s="133">
        <v>124</v>
      </c>
      <c r="B280" s="111" t="s">
        <v>311</v>
      </c>
      <c r="C280" s="112"/>
      <c r="D280" s="107">
        <v>0</v>
      </c>
      <c r="E280" s="107">
        <v>0</v>
      </c>
      <c r="F280" s="107">
        <v>0</v>
      </c>
      <c r="G280" s="107">
        <v>0</v>
      </c>
      <c r="H280" s="107">
        <v>0</v>
      </c>
      <c r="I280" s="107">
        <v>0</v>
      </c>
      <c r="J280" s="87"/>
    </row>
    <row r="281" spans="1:10" s="90" customFormat="1" ht="12" hidden="1" customHeight="1">
      <c r="A281" s="133">
        <v>126</v>
      </c>
      <c r="B281" s="111" t="s">
        <v>312</v>
      </c>
      <c r="C281" s="112"/>
      <c r="D281" s="107">
        <v>0</v>
      </c>
      <c r="E281" s="107">
        <v>0</v>
      </c>
      <c r="F281" s="107">
        <v>0</v>
      </c>
      <c r="G281" s="107">
        <v>0</v>
      </c>
      <c r="H281" s="107">
        <v>0</v>
      </c>
      <c r="I281" s="107">
        <v>0</v>
      </c>
      <c r="J281" s="87"/>
    </row>
    <row r="282" spans="1:10" s="90" customFormat="1" ht="12" hidden="1" customHeight="1">
      <c r="A282" s="133">
        <v>127</v>
      </c>
      <c r="B282" s="111" t="s">
        <v>313</v>
      </c>
      <c r="C282" s="112"/>
      <c r="D282" s="107">
        <v>0</v>
      </c>
      <c r="E282" s="107">
        <v>0</v>
      </c>
      <c r="F282" s="107">
        <v>0</v>
      </c>
      <c r="G282" s="107">
        <v>0</v>
      </c>
      <c r="H282" s="107">
        <v>0</v>
      </c>
      <c r="I282" s="107">
        <v>0</v>
      </c>
      <c r="J282" s="87"/>
    </row>
    <row r="283" spans="1:10" s="90" customFormat="1" ht="12" hidden="1" customHeight="1">
      <c r="A283" s="133">
        <v>128</v>
      </c>
      <c r="B283" s="111" t="s">
        <v>314</v>
      </c>
      <c r="C283" s="112"/>
      <c r="D283" s="107">
        <v>0</v>
      </c>
      <c r="E283" s="107">
        <v>0</v>
      </c>
      <c r="F283" s="107">
        <v>0</v>
      </c>
      <c r="G283" s="107">
        <v>0</v>
      </c>
      <c r="H283" s="107">
        <v>0</v>
      </c>
      <c r="I283" s="107">
        <v>0</v>
      </c>
      <c r="J283" s="87"/>
    </row>
    <row r="284" spans="1:10" s="90" customFormat="1" ht="12" hidden="1" customHeight="1">
      <c r="A284" s="133">
        <v>129</v>
      </c>
      <c r="B284" s="111" t="s">
        <v>315</v>
      </c>
      <c r="C284" s="112"/>
      <c r="D284" s="107">
        <v>0</v>
      </c>
      <c r="E284" s="107">
        <v>0</v>
      </c>
      <c r="F284" s="107">
        <v>0</v>
      </c>
      <c r="G284" s="107">
        <v>0</v>
      </c>
      <c r="H284" s="107">
        <v>0</v>
      </c>
      <c r="I284" s="107">
        <v>0</v>
      </c>
      <c r="J284" s="87"/>
    </row>
    <row r="285" spans="1:10" s="90" customFormat="1" ht="12" hidden="1" customHeight="1">
      <c r="A285" s="133">
        <v>130</v>
      </c>
      <c r="B285" s="111" t="s">
        <v>316</v>
      </c>
      <c r="C285" s="112"/>
      <c r="D285" s="107">
        <v>0</v>
      </c>
      <c r="E285" s="107">
        <v>0</v>
      </c>
      <c r="F285" s="107">
        <v>0</v>
      </c>
      <c r="G285" s="107">
        <v>0</v>
      </c>
      <c r="H285" s="107">
        <v>0</v>
      </c>
      <c r="I285" s="107">
        <v>0</v>
      </c>
      <c r="J285" s="87"/>
    </row>
    <row r="286" spans="1:10" s="90" customFormat="1" ht="12" customHeight="1">
      <c r="A286" s="133">
        <v>131</v>
      </c>
      <c r="B286" s="111" t="s">
        <v>317</v>
      </c>
      <c r="C286" s="112"/>
      <c r="D286" s="107">
        <v>5000</v>
      </c>
      <c r="E286" s="107">
        <v>5000</v>
      </c>
      <c r="F286" s="107">
        <v>5150</v>
      </c>
      <c r="G286" s="107">
        <v>5304.5</v>
      </c>
      <c r="H286" s="107">
        <v>5463.6350000000002</v>
      </c>
      <c r="I286" s="107">
        <v>5627.5440500000004</v>
      </c>
      <c r="J286" s="87"/>
    </row>
    <row r="287" spans="1:10" s="90" customFormat="1" ht="12" hidden="1" customHeight="1">
      <c r="A287" s="133">
        <v>132</v>
      </c>
      <c r="B287" s="111" t="s">
        <v>318</v>
      </c>
      <c r="C287" s="112"/>
      <c r="D287" s="107">
        <v>0</v>
      </c>
      <c r="E287" s="107">
        <v>0</v>
      </c>
      <c r="F287" s="107">
        <v>0</v>
      </c>
      <c r="G287" s="107">
        <v>0</v>
      </c>
      <c r="H287" s="107">
        <v>0</v>
      </c>
      <c r="I287" s="107">
        <v>0</v>
      </c>
      <c r="J287" s="87"/>
    </row>
    <row r="288" spans="1:10" s="90" customFormat="1" ht="12" customHeight="1">
      <c r="A288" s="133">
        <v>134</v>
      </c>
      <c r="B288" s="111" t="s">
        <v>319</v>
      </c>
      <c r="C288" s="112"/>
      <c r="D288" s="107">
        <v>223129</v>
      </c>
      <c r="E288" s="107">
        <v>173264.9</v>
      </c>
      <c r="F288" s="107">
        <v>178462.84700000001</v>
      </c>
      <c r="G288" s="107">
        <v>183816.73241</v>
      </c>
      <c r="H288" s="107">
        <v>189331.2343823</v>
      </c>
      <c r="I288" s="107">
        <v>195011.17141376901</v>
      </c>
      <c r="J288" s="87"/>
    </row>
    <row r="289" spans="1:10" s="90" customFormat="1" ht="12" hidden="1" customHeight="1">
      <c r="A289" s="133">
        <v>135</v>
      </c>
      <c r="B289" s="111" t="s">
        <v>320</v>
      </c>
      <c r="C289" s="112"/>
      <c r="D289" s="107">
        <v>0</v>
      </c>
      <c r="E289" s="107">
        <v>0</v>
      </c>
      <c r="F289" s="107">
        <v>0</v>
      </c>
      <c r="G289" s="107">
        <v>0</v>
      </c>
      <c r="H289" s="107">
        <v>0</v>
      </c>
      <c r="I289" s="107">
        <v>0</v>
      </c>
      <c r="J289" s="87"/>
    </row>
    <row r="290" spans="1:10" s="90" customFormat="1" ht="12" hidden="1" customHeight="1">
      <c r="A290" s="133">
        <v>136</v>
      </c>
      <c r="B290" s="111" t="s">
        <v>321</v>
      </c>
      <c r="C290" s="112"/>
      <c r="D290" s="107">
        <v>0</v>
      </c>
      <c r="E290" s="107">
        <v>0</v>
      </c>
      <c r="F290" s="107">
        <v>0</v>
      </c>
      <c r="G290" s="107">
        <v>0</v>
      </c>
      <c r="H290" s="107">
        <v>0</v>
      </c>
      <c r="I290" s="107">
        <v>0</v>
      </c>
      <c r="J290" s="87"/>
    </row>
    <row r="291" spans="1:10" s="90" customFormat="1" ht="12" hidden="1" customHeight="1">
      <c r="A291" s="133">
        <v>137</v>
      </c>
      <c r="B291" s="111" t="s">
        <v>322</v>
      </c>
      <c r="C291" s="112"/>
      <c r="D291" s="107">
        <v>0</v>
      </c>
      <c r="E291" s="107">
        <v>0</v>
      </c>
      <c r="F291" s="107">
        <v>0</v>
      </c>
      <c r="G291" s="107">
        <v>0</v>
      </c>
      <c r="H291" s="107">
        <v>0</v>
      </c>
      <c r="I291" s="107">
        <v>0</v>
      </c>
      <c r="J291" s="87"/>
    </row>
    <row r="292" spans="1:10" s="90" customFormat="1" ht="12" hidden="1" customHeight="1">
      <c r="A292" s="133">
        <v>138</v>
      </c>
      <c r="B292" s="111" t="s">
        <v>323</v>
      </c>
      <c r="C292" s="112"/>
      <c r="D292" s="107">
        <v>0</v>
      </c>
      <c r="E292" s="107">
        <v>0</v>
      </c>
      <c r="F292" s="107">
        <v>0</v>
      </c>
      <c r="G292" s="107">
        <v>0</v>
      </c>
      <c r="H292" s="107">
        <v>0</v>
      </c>
      <c r="I292" s="107">
        <v>0</v>
      </c>
      <c r="J292" s="87"/>
    </row>
    <row r="293" spans="1:10" s="90" customFormat="1" ht="12" customHeight="1">
      <c r="A293" s="133">
        <v>139</v>
      </c>
      <c r="B293" s="111" t="s">
        <v>324</v>
      </c>
      <c r="C293" s="112"/>
      <c r="D293" s="107">
        <v>232919</v>
      </c>
      <c r="E293" s="107">
        <v>298528</v>
      </c>
      <c r="F293" s="107">
        <v>307483.84000000003</v>
      </c>
      <c r="G293" s="107">
        <v>316708.35519999999</v>
      </c>
      <c r="H293" s="107">
        <v>326209.60585599998</v>
      </c>
      <c r="I293" s="107">
        <v>335995.89403168001</v>
      </c>
      <c r="J293" s="87"/>
    </row>
    <row r="294" spans="1:10" s="90" customFormat="1" ht="12" hidden="1" customHeight="1">
      <c r="A294" s="133">
        <v>140</v>
      </c>
      <c r="B294" s="111" t="s">
        <v>325</v>
      </c>
      <c r="C294" s="112"/>
      <c r="D294" s="107">
        <v>0</v>
      </c>
      <c r="E294" s="107">
        <v>0</v>
      </c>
      <c r="F294" s="107">
        <v>0</v>
      </c>
      <c r="G294" s="107">
        <v>0</v>
      </c>
      <c r="H294" s="107">
        <v>0</v>
      </c>
      <c r="I294" s="107">
        <v>0</v>
      </c>
      <c r="J294" s="87"/>
    </row>
    <row r="295" spans="1:10" s="90" customFormat="1" ht="12" hidden="1" customHeight="1">
      <c r="A295" s="133">
        <v>142</v>
      </c>
      <c r="B295" s="111" t="s">
        <v>326</v>
      </c>
      <c r="C295" s="112"/>
      <c r="D295" s="107">
        <v>0</v>
      </c>
      <c r="E295" s="107">
        <v>0</v>
      </c>
      <c r="F295" s="107">
        <v>0</v>
      </c>
      <c r="G295" s="107">
        <v>0</v>
      </c>
      <c r="H295" s="107">
        <v>0</v>
      </c>
      <c r="I295" s="107">
        <v>0</v>
      </c>
      <c r="J295" s="87"/>
    </row>
    <row r="296" spans="1:10" s="90" customFormat="1" ht="12" hidden="1" customHeight="1">
      <c r="A296" s="133">
        <v>146</v>
      </c>
      <c r="B296" s="111" t="s">
        <v>327</v>
      </c>
      <c r="C296" s="112"/>
      <c r="D296" s="107">
        <v>0</v>
      </c>
      <c r="E296" s="107">
        <v>0</v>
      </c>
      <c r="F296" s="107">
        <v>0</v>
      </c>
      <c r="G296" s="107">
        <v>0</v>
      </c>
      <c r="H296" s="107">
        <v>0</v>
      </c>
      <c r="I296" s="107">
        <v>0</v>
      </c>
      <c r="J296" s="87"/>
    </row>
    <row r="297" spans="1:10" s="90" customFormat="1" ht="12" hidden="1" customHeight="1">
      <c r="A297" s="133">
        <v>160</v>
      </c>
      <c r="B297" s="111" t="s">
        <v>328</v>
      </c>
      <c r="C297" s="112"/>
      <c r="D297" s="107">
        <v>0</v>
      </c>
      <c r="E297" s="107">
        <v>0</v>
      </c>
      <c r="F297" s="107">
        <v>0</v>
      </c>
      <c r="G297" s="107">
        <v>0</v>
      </c>
      <c r="H297" s="107">
        <v>0</v>
      </c>
      <c r="I297" s="107">
        <v>0</v>
      </c>
      <c r="J297" s="87"/>
    </row>
    <row r="298" spans="1:10" s="90" customFormat="1" ht="12" hidden="1" customHeight="1">
      <c r="A298" s="133">
        <v>161</v>
      </c>
      <c r="B298" s="111" t="s">
        <v>329</v>
      </c>
      <c r="C298" s="112"/>
      <c r="D298" s="107">
        <v>0</v>
      </c>
      <c r="E298" s="107">
        <v>0</v>
      </c>
      <c r="F298" s="107">
        <v>0</v>
      </c>
      <c r="G298" s="107">
        <v>0</v>
      </c>
      <c r="H298" s="107">
        <v>0</v>
      </c>
      <c r="I298" s="107">
        <v>0</v>
      </c>
      <c r="J298" s="87"/>
    </row>
    <row r="299" spans="1:10" s="90" customFormat="1" ht="12" customHeight="1">
      <c r="A299" s="133">
        <v>162</v>
      </c>
      <c r="B299" s="111" t="s">
        <v>330</v>
      </c>
      <c r="C299" s="112"/>
      <c r="D299" s="107">
        <v>143054.33333333299</v>
      </c>
      <c r="E299" s="107">
        <v>201190.63</v>
      </c>
      <c r="F299" s="107">
        <v>207226.34890000001</v>
      </c>
      <c r="G299" s="107">
        <v>213443.139367</v>
      </c>
      <c r="H299" s="107">
        <v>219846.43354801001</v>
      </c>
      <c r="I299" s="107">
        <v>226441.82655445</v>
      </c>
      <c r="J299" s="87"/>
    </row>
    <row r="300" spans="1:10" s="90" customFormat="1" ht="12" hidden="1" customHeight="1">
      <c r="A300" s="133">
        <v>163</v>
      </c>
      <c r="B300" s="111" t="s">
        <v>331</v>
      </c>
      <c r="C300" s="112"/>
      <c r="D300" s="107">
        <v>0</v>
      </c>
      <c r="E300" s="107">
        <v>0</v>
      </c>
      <c r="F300" s="107">
        <v>0</v>
      </c>
      <c r="G300" s="107">
        <v>0</v>
      </c>
      <c r="H300" s="107">
        <v>0</v>
      </c>
      <c r="I300" s="107">
        <v>0</v>
      </c>
      <c r="J300" s="87"/>
    </row>
    <row r="301" spans="1:10" s="90" customFormat="1" ht="12" hidden="1" customHeight="1">
      <c r="A301" s="133">
        <v>164</v>
      </c>
      <c r="B301" s="111" t="s">
        <v>332</v>
      </c>
      <c r="C301" s="112"/>
      <c r="D301" s="107">
        <v>0</v>
      </c>
      <c r="E301" s="107">
        <v>0</v>
      </c>
      <c r="F301" s="107">
        <v>0</v>
      </c>
      <c r="G301" s="107">
        <v>0</v>
      </c>
      <c r="H301" s="107">
        <v>0</v>
      </c>
      <c r="I301" s="107">
        <v>0</v>
      </c>
      <c r="J301" s="87"/>
    </row>
    <row r="302" spans="1:10" s="90" customFormat="1" ht="12" hidden="1" customHeight="1">
      <c r="A302" s="133">
        <v>165</v>
      </c>
      <c r="B302" s="111" t="s">
        <v>333</v>
      </c>
      <c r="C302" s="112"/>
      <c r="D302" s="107">
        <v>0</v>
      </c>
      <c r="E302" s="107">
        <v>0</v>
      </c>
      <c r="F302" s="107">
        <v>0</v>
      </c>
      <c r="G302" s="107">
        <v>0</v>
      </c>
      <c r="H302" s="107">
        <v>0</v>
      </c>
      <c r="I302" s="107">
        <v>0</v>
      </c>
      <c r="J302" s="87"/>
    </row>
    <row r="303" spans="1:10" s="90" customFormat="1" ht="12" hidden="1" customHeight="1">
      <c r="A303" s="133">
        <v>166</v>
      </c>
      <c r="B303" s="111" t="s">
        <v>334</v>
      </c>
      <c r="C303" s="112"/>
      <c r="D303" s="107">
        <v>0</v>
      </c>
      <c r="E303" s="107">
        <v>0</v>
      </c>
      <c r="F303" s="107">
        <v>0</v>
      </c>
      <c r="G303" s="107">
        <v>0</v>
      </c>
      <c r="H303" s="107">
        <v>0</v>
      </c>
      <c r="I303" s="107">
        <v>0</v>
      </c>
      <c r="J303" s="87"/>
    </row>
    <row r="304" spans="1:10" s="90" customFormat="1" ht="12" hidden="1" customHeight="1">
      <c r="A304" s="133">
        <v>167</v>
      </c>
      <c r="B304" s="111" t="s">
        <v>335</v>
      </c>
      <c r="C304" s="112"/>
      <c r="D304" s="107">
        <v>0</v>
      </c>
      <c r="E304" s="107">
        <v>0</v>
      </c>
      <c r="F304" s="107">
        <v>0</v>
      </c>
      <c r="G304" s="107">
        <v>0</v>
      </c>
      <c r="H304" s="107">
        <v>0</v>
      </c>
      <c r="I304" s="107">
        <v>0</v>
      </c>
      <c r="J304" s="87"/>
    </row>
    <row r="305" spans="1:10" s="90" customFormat="1" ht="12" hidden="1" customHeight="1">
      <c r="A305" s="133">
        <v>168</v>
      </c>
      <c r="B305" s="111" t="s">
        <v>336</v>
      </c>
      <c r="C305" s="112"/>
      <c r="D305" s="107">
        <v>0</v>
      </c>
      <c r="E305" s="107">
        <v>0</v>
      </c>
      <c r="F305" s="107">
        <v>0</v>
      </c>
      <c r="G305" s="107">
        <v>0</v>
      </c>
      <c r="H305" s="107">
        <v>0</v>
      </c>
      <c r="I305" s="107">
        <v>0</v>
      </c>
      <c r="J305" s="87"/>
    </row>
    <row r="306" spans="1:10" s="90" customFormat="1" ht="12" hidden="1" customHeight="1">
      <c r="A306" s="133">
        <v>169</v>
      </c>
      <c r="B306" s="111" t="s">
        <v>337</v>
      </c>
      <c r="C306" s="112"/>
      <c r="D306" s="107">
        <v>0</v>
      </c>
      <c r="E306" s="107">
        <v>0</v>
      </c>
      <c r="F306" s="107">
        <v>0</v>
      </c>
      <c r="G306" s="107">
        <v>0</v>
      </c>
      <c r="H306" s="107">
        <v>0</v>
      </c>
      <c r="I306" s="107">
        <v>0</v>
      </c>
      <c r="J306" s="87"/>
    </row>
    <row r="307" spans="1:10" s="90" customFormat="1" ht="12" hidden="1" customHeight="1">
      <c r="A307" s="133">
        <v>170</v>
      </c>
      <c r="B307" s="111" t="s">
        <v>338</v>
      </c>
      <c r="C307" s="112"/>
      <c r="D307" s="107">
        <v>0</v>
      </c>
      <c r="E307" s="107">
        <v>0</v>
      </c>
      <c r="F307" s="107">
        <v>0</v>
      </c>
      <c r="G307" s="107">
        <v>0</v>
      </c>
      <c r="H307" s="107">
        <v>0</v>
      </c>
      <c r="I307" s="107">
        <v>0</v>
      </c>
      <c r="J307" s="87"/>
    </row>
    <row r="308" spans="1:10" s="90" customFormat="1" ht="12" hidden="1" customHeight="1">
      <c r="A308" s="133">
        <v>171</v>
      </c>
      <c r="B308" s="111" t="s">
        <v>339</v>
      </c>
      <c r="C308" s="112"/>
      <c r="D308" s="107">
        <v>0</v>
      </c>
      <c r="E308" s="107">
        <v>0</v>
      </c>
      <c r="F308" s="107">
        <v>0</v>
      </c>
      <c r="G308" s="107">
        <v>0</v>
      </c>
      <c r="H308" s="107">
        <v>0</v>
      </c>
      <c r="I308" s="107">
        <v>0</v>
      </c>
      <c r="J308" s="87"/>
    </row>
    <row r="309" spans="1:10" s="90" customFormat="1" ht="12" customHeight="1">
      <c r="A309" s="133">
        <v>172</v>
      </c>
      <c r="B309" s="111" t="s">
        <v>340</v>
      </c>
      <c r="C309" s="112"/>
      <c r="D309" s="107">
        <v>278833.44444444397</v>
      </c>
      <c r="E309" s="107">
        <v>422842.07</v>
      </c>
      <c r="F309" s="107">
        <v>435527.3321</v>
      </c>
      <c r="G309" s="107">
        <v>448593.15206300002</v>
      </c>
      <c r="H309" s="107">
        <v>462050.94662489003</v>
      </c>
      <c r="I309" s="107">
        <v>475912.475023637</v>
      </c>
      <c r="J309" s="87"/>
    </row>
    <row r="310" spans="1:10" s="90" customFormat="1" ht="12" hidden="1" customHeight="1">
      <c r="A310" s="133">
        <v>174</v>
      </c>
      <c r="B310" s="111" t="s">
        <v>341</v>
      </c>
      <c r="C310" s="112"/>
      <c r="D310" s="107">
        <v>0</v>
      </c>
      <c r="E310" s="107">
        <v>0</v>
      </c>
      <c r="F310" s="107">
        <v>0</v>
      </c>
      <c r="G310" s="107">
        <v>0</v>
      </c>
      <c r="H310" s="107">
        <v>0</v>
      </c>
      <c r="I310" s="107">
        <v>0</v>
      </c>
      <c r="J310" s="87"/>
    </row>
    <row r="311" spans="1:10" s="90" customFormat="1" ht="12" hidden="1" customHeight="1">
      <c r="A311" s="133">
        <v>176</v>
      </c>
      <c r="B311" s="111" t="s">
        <v>342</v>
      </c>
      <c r="C311" s="112"/>
      <c r="D311" s="107">
        <v>0</v>
      </c>
      <c r="E311" s="107">
        <v>0</v>
      </c>
      <c r="F311" s="107">
        <v>0</v>
      </c>
      <c r="G311" s="107">
        <v>0</v>
      </c>
      <c r="H311" s="107">
        <v>0</v>
      </c>
      <c r="I311" s="107">
        <v>0</v>
      </c>
      <c r="J311" s="87"/>
    </row>
    <row r="312" spans="1:10" s="90" customFormat="1" ht="12" hidden="1" customHeight="1">
      <c r="A312" s="133">
        <v>178</v>
      </c>
      <c r="B312" s="111" t="s">
        <v>343</v>
      </c>
      <c r="C312" s="112"/>
      <c r="D312" s="107">
        <v>0</v>
      </c>
      <c r="E312" s="107">
        <v>0</v>
      </c>
      <c r="F312" s="107">
        <v>0</v>
      </c>
      <c r="G312" s="107">
        <v>0</v>
      </c>
      <c r="H312" s="107">
        <v>0</v>
      </c>
      <c r="I312" s="107">
        <v>0</v>
      </c>
      <c r="J312" s="87"/>
    </row>
    <row r="313" spans="1:10" s="90" customFormat="1" ht="12" customHeight="1">
      <c r="A313" s="133">
        <v>181</v>
      </c>
      <c r="B313" s="111" t="s">
        <v>344</v>
      </c>
      <c r="C313" s="112"/>
      <c r="D313" s="107">
        <v>34926.46</v>
      </c>
      <c r="E313" s="107">
        <v>0</v>
      </c>
      <c r="F313" s="107">
        <v>0</v>
      </c>
      <c r="G313" s="107">
        <v>0</v>
      </c>
      <c r="H313" s="107">
        <v>0</v>
      </c>
      <c r="I313" s="107">
        <v>0</v>
      </c>
      <c r="J313" s="87"/>
    </row>
    <row r="314" spans="1:10" s="90" customFormat="1" ht="12" hidden="1" customHeight="1">
      <c r="A314" s="133">
        <v>189</v>
      </c>
      <c r="B314" s="111" t="s">
        <v>345</v>
      </c>
      <c r="C314" s="112"/>
      <c r="D314" s="107">
        <v>0</v>
      </c>
      <c r="E314" s="107">
        <v>0</v>
      </c>
      <c r="F314" s="107">
        <v>0</v>
      </c>
      <c r="G314" s="107">
        <v>0</v>
      </c>
      <c r="H314" s="107">
        <v>0</v>
      </c>
      <c r="I314" s="107">
        <v>0</v>
      </c>
      <c r="J314" s="87"/>
    </row>
    <row r="315" spans="1:10" s="90" customFormat="1" ht="12" hidden="1" customHeight="1">
      <c r="A315" s="133">
        <v>189.1</v>
      </c>
      <c r="B315" s="111" t="s">
        <v>346</v>
      </c>
      <c r="C315" s="112"/>
      <c r="D315" s="107">
        <v>0</v>
      </c>
      <c r="E315" s="107">
        <v>0</v>
      </c>
      <c r="F315" s="107">
        <v>0</v>
      </c>
      <c r="G315" s="107">
        <v>0</v>
      </c>
      <c r="H315" s="107">
        <v>0</v>
      </c>
      <c r="I315" s="107">
        <v>0</v>
      </c>
      <c r="J315" s="87"/>
    </row>
    <row r="316" spans="1:10" s="90" customFormat="1" ht="12" hidden="1" customHeight="1">
      <c r="A316" s="133">
        <v>189.2</v>
      </c>
      <c r="B316" s="111" t="s">
        <v>347</v>
      </c>
      <c r="C316" s="112"/>
      <c r="D316" s="107">
        <v>0</v>
      </c>
      <c r="E316" s="107">
        <v>0</v>
      </c>
      <c r="F316" s="107">
        <v>0</v>
      </c>
      <c r="G316" s="107">
        <v>0</v>
      </c>
      <c r="H316" s="107">
        <v>0</v>
      </c>
      <c r="I316" s="107">
        <v>0</v>
      </c>
      <c r="J316" s="87"/>
    </row>
    <row r="317" spans="1:10" s="90" customFormat="1" ht="12" hidden="1" customHeight="1">
      <c r="A317" s="133">
        <v>191</v>
      </c>
      <c r="B317" s="111" t="s">
        <v>348</v>
      </c>
      <c r="C317" s="112"/>
      <c r="D317" s="107">
        <v>0</v>
      </c>
      <c r="E317" s="107">
        <v>0</v>
      </c>
      <c r="F317" s="107">
        <v>0</v>
      </c>
      <c r="G317" s="107">
        <v>0</v>
      </c>
      <c r="H317" s="107">
        <v>0</v>
      </c>
      <c r="I317" s="107">
        <v>0</v>
      </c>
      <c r="J317" s="87"/>
    </row>
    <row r="318" spans="1:10" s="90" customFormat="1" ht="12" hidden="1" customHeight="1">
      <c r="A318" s="133">
        <v>195</v>
      </c>
      <c r="B318" s="111" t="s">
        <v>349</v>
      </c>
      <c r="C318" s="112"/>
      <c r="D318" s="107">
        <v>0</v>
      </c>
      <c r="E318" s="107">
        <v>0</v>
      </c>
      <c r="F318" s="107">
        <v>0</v>
      </c>
      <c r="G318" s="107">
        <v>0</v>
      </c>
      <c r="H318" s="107">
        <v>0</v>
      </c>
      <c r="I318" s="107">
        <v>0</v>
      </c>
      <c r="J318" s="87"/>
    </row>
    <row r="319" spans="1:10" s="90" customFormat="1" ht="12" hidden="1" customHeight="1">
      <c r="A319" s="133">
        <v>196</v>
      </c>
      <c r="B319" s="111" t="s">
        <v>350</v>
      </c>
      <c r="C319" s="112"/>
      <c r="D319" s="107">
        <v>0</v>
      </c>
      <c r="E319" s="107">
        <v>0</v>
      </c>
      <c r="F319" s="107">
        <v>0</v>
      </c>
      <c r="G319" s="107">
        <v>0</v>
      </c>
      <c r="H319" s="107">
        <v>0</v>
      </c>
      <c r="I319" s="107">
        <v>0</v>
      </c>
      <c r="J319" s="87"/>
    </row>
    <row r="320" spans="1:10" s="90" customFormat="1" ht="12" hidden="1" customHeight="1">
      <c r="A320" s="133">
        <v>198</v>
      </c>
      <c r="B320" s="111" t="s">
        <v>351</v>
      </c>
      <c r="C320" s="112"/>
      <c r="D320" s="107">
        <v>0</v>
      </c>
      <c r="E320" s="107">
        <v>0</v>
      </c>
      <c r="F320" s="107">
        <v>0</v>
      </c>
      <c r="G320" s="107">
        <v>0</v>
      </c>
      <c r="H320" s="107">
        <v>0</v>
      </c>
      <c r="I320" s="107">
        <v>0</v>
      </c>
      <c r="J320" s="87"/>
    </row>
    <row r="321" spans="1:10" s="90" customFormat="1" ht="12" hidden="1" customHeight="1">
      <c r="A321" s="133">
        <v>199</v>
      </c>
      <c r="B321" s="111" t="s">
        <v>352</v>
      </c>
      <c r="C321" s="112"/>
      <c r="D321" s="107">
        <v>0</v>
      </c>
      <c r="E321" s="107">
        <v>0</v>
      </c>
      <c r="F321" s="107">
        <v>0</v>
      </c>
      <c r="G321" s="107">
        <v>0</v>
      </c>
      <c r="H321" s="107">
        <v>0</v>
      </c>
      <c r="I321" s="107">
        <v>0</v>
      </c>
      <c r="J321" s="87"/>
    </row>
    <row r="322" spans="1:10" s="90" customFormat="1" hidden="1">
      <c r="A322" s="133"/>
      <c r="B322" s="111"/>
      <c r="C322" s="112"/>
      <c r="D322" s="107"/>
      <c r="E322" s="107"/>
      <c r="F322" s="107"/>
      <c r="G322" s="107"/>
      <c r="H322" s="107"/>
      <c r="I322" s="107"/>
      <c r="J322" s="87"/>
    </row>
    <row r="323" spans="1:10" s="90" customFormat="1" ht="12" customHeight="1">
      <c r="A323" s="96"/>
      <c r="B323" s="122" t="s">
        <v>918</v>
      </c>
      <c r="C323" s="113">
        <f t="shared" ref="C323:I323" si="38">SUM(C267:C322)</f>
        <v>0</v>
      </c>
      <c r="D323" s="431">
        <f t="shared" si="38"/>
        <v>2973597.4161488013</v>
      </c>
      <c r="E323" s="431">
        <f t="shared" si="38"/>
        <v>3432361.5199999996</v>
      </c>
      <c r="F323" s="431">
        <f t="shared" si="38"/>
        <v>3742932.3656000001</v>
      </c>
      <c r="G323" s="431">
        <f t="shared" si="38"/>
        <v>3855220.3365680007</v>
      </c>
      <c r="H323" s="431">
        <f t="shared" si="38"/>
        <v>3970876.9466650398</v>
      </c>
      <c r="I323" s="431">
        <f t="shared" si="38"/>
        <v>4090003.2550649946</v>
      </c>
      <c r="J323" s="87"/>
    </row>
    <row r="324" spans="1:10" s="90" customFormat="1" ht="12" customHeight="1">
      <c r="A324" s="96"/>
      <c r="B324" s="114"/>
      <c r="C324" s="112"/>
      <c r="D324" s="107"/>
      <c r="E324" s="107"/>
      <c r="F324" s="107"/>
      <c r="G324" s="107"/>
      <c r="H324" s="107"/>
      <c r="I324" s="107"/>
      <c r="J324" s="87"/>
    </row>
    <row r="325" spans="1:10" s="90" customFormat="1" ht="12" customHeight="1">
      <c r="A325" s="122" t="s">
        <v>83</v>
      </c>
      <c r="C325" s="112"/>
      <c r="D325" s="107"/>
      <c r="E325" s="107"/>
      <c r="F325" s="107"/>
      <c r="G325" s="107"/>
      <c r="H325" s="107"/>
      <c r="I325" s="107"/>
      <c r="J325" s="87"/>
    </row>
    <row r="326" spans="1:10" s="90" customFormat="1" ht="12" hidden="1" customHeight="1">
      <c r="A326" s="133" t="s">
        <v>25</v>
      </c>
      <c r="B326" s="111"/>
      <c r="C326" s="112"/>
      <c r="D326" s="107"/>
      <c r="E326" s="107"/>
      <c r="F326" s="107"/>
      <c r="G326" s="107"/>
      <c r="H326" s="107"/>
      <c r="I326" s="107"/>
      <c r="J326" s="87"/>
    </row>
    <row r="327" spans="1:10" s="90" customFormat="1" ht="12" hidden="1" customHeight="1">
      <c r="A327" s="133">
        <v>200</v>
      </c>
      <c r="B327" s="111" t="s">
        <v>353</v>
      </c>
      <c r="C327" s="112"/>
      <c r="D327" s="107"/>
      <c r="E327" s="107"/>
      <c r="F327" s="107"/>
      <c r="G327" s="107"/>
      <c r="H327" s="107"/>
      <c r="I327" s="107"/>
      <c r="J327" s="87"/>
    </row>
    <row r="328" spans="1:10" s="90" customFormat="1" ht="12" customHeight="1">
      <c r="A328" s="133">
        <v>201</v>
      </c>
      <c r="B328" s="111" t="s">
        <v>94</v>
      </c>
      <c r="C328" s="112"/>
      <c r="D328" s="107">
        <v>184363.039801226</v>
      </c>
      <c r="E328" s="107">
        <v>212806.41424000001</v>
      </c>
      <c r="F328" s="107">
        <v>232061.8066672</v>
      </c>
      <c r="G328" s="107">
        <v>239023.66086721601</v>
      </c>
      <c r="H328" s="107">
        <v>246194.37069323199</v>
      </c>
      <c r="I328" s="107">
        <v>253580.20181402899</v>
      </c>
      <c r="J328" s="87" t="s">
        <v>619</v>
      </c>
    </row>
    <row r="329" spans="1:10" s="90" customFormat="1" ht="12" hidden="1" customHeight="1">
      <c r="A329" s="133">
        <v>202</v>
      </c>
      <c r="B329" s="111" t="s">
        <v>354</v>
      </c>
      <c r="C329" s="112"/>
      <c r="D329" s="107">
        <v>0</v>
      </c>
      <c r="E329" s="107">
        <v>0</v>
      </c>
      <c r="F329" s="107">
        <v>0</v>
      </c>
      <c r="G329" s="107">
        <v>0</v>
      </c>
      <c r="H329" s="107">
        <v>0</v>
      </c>
      <c r="I329" s="107">
        <v>0</v>
      </c>
      <c r="J329" s="87"/>
    </row>
    <row r="330" spans="1:10" s="90" customFormat="1" ht="12" customHeight="1">
      <c r="A330" s="133">
        <v>204</v>
      </c>
      <c r="B330" s="111" t="s">
        <v>355</v>
      </c>
      <c r="C330" s="112"/>
      <c r="D330" s="107">
        <v>280630.28980427003</v>
      </c>
      <c r="E330" s="107">
        <v>323539.72231500002</v>
      </c>
      <c r="F330" s="107">
        <v>351929.91398444999</v>
      </c>
      <c r="G330" s="107">
        <v>362487.81140398397</v>
      </c>
      <c r="H330" s="107">
        <v>373362.44574610301</v>
      </c>
      <c r="I330" s="107">
        <v>384563.31911848602</v>
      </c>
      <c r="J330" s="87" t="s">
        <v>620</v>
      </c>
    </row>
    <row r="331" spans="1:10" s="90" customFormat="1" ht="12" hidden="1" customHeight="1">
      <c r="A331" s="133">
        <v>205</v>
      </c>
      <c r="B331" s="111" t="s">
        <v>356</v>
      </c>
      <c r="C331" s="112"/>
      <c r="D331" s="107">
        <v>0</v>
      </c>
      <c r="E331" s="107">
        <v>0</v>
      </c>
      <c r="F331" s="107">
        <v>0</v>
      </c>
      <c r="G331" s="107">
        <v>0</v>
      </c>
      <c r="H331" s="107">
        <v>0</v>
      </c>
      <c r="I331" s="107">
        <v>0</v>
      </c>
      <c r="J331" s="87"/>
    </row>
    <row r="332" spans="1:10" s="90" customFormat="1" ht="12" hidden="1" customHeight="1">
      <c r="A332" s="133">
        <v>206</v>
      </c>
      <c r="B332" s="111" t="s">
        <v>357</v>
      </c>
      <c r="C332" s="112"/>
      <c r="D332" s="107">
        <v>0</v>
      </c>
      <c r="E332" s="107">
        <v>0</v>
      </c>
      <c r="F332" s="107">
        <v>0</v>
      </c>
      <c r="G332" s="107">
        <v>0</v>
      </c>
      <c r="H332" s="107">
        <v>0</v>
      </c>
      <c r="I332" s="107">
        <v>0</v>
      </c>
      <c r="J332" s="87"/>
    </row>
    <row r="333" spans="1:10" s="90" customFormat="1" ht="12" customHeight="1">
      <c r="A333" s="133">
        <v>207</v>
      </c>
      <c r="B333" s="111" t="s">
        <v>358</v>
      </c>
      <c r="C333" s="112"/>
      <c r="D333" s="107">
        <v>347996.58</v>
      </c>
      <c r="E333" s="107">
        <v>386432.58567404398</v>
      </c>
      <c r="F333" s="107">
        <v>428376.27080209297</v>
      </c>
      <c r="G333" s="107">
        <v>436943.79621813499</v>
      </c>
      <c r="H333" s="107">
        <v>445682.67214249697</v>
      </c>
      <c r="I333" s="107">
        <v>454596.32558534702</v>
      </c>
      <c r="J333" s="87" t="s">
        <v>621</v>
      </c>
    </row>
    <row r="334" spans="1:10" s="90" customFormat="1" ht="12" hidden="1" customHeight="1">
      <c r="A334" s="133">
        <v>208</v>
      </c>
      <c r="B334" s="111" t="s">
        <v>359</v>
      </c>
      <c r="C334" s="112"/>
      <c r="D334" s="107">
        <v>0</v>
      </c>
      <c r="E334" s="107">
        <v>0</v>
      </c>
      <c r="F334" s="107">
        <v>0</v>
      </c>
      <c r="G334" s="107">
        <v>0</v>
      </c>
      <c r="H334" s="107">
        <v>0</v>
      </c>
      <c r="I334" s="107">
        <v>0</v>
      </c>
      <c r="J334" s="87"/>
    </row>
    <row r="335" spans="1:10" s="90" customFormat="1" ht="12" hidden="1" customHeight="1">
      <c r="A335" s="133">
        <v>209</v>
      </c>
      <c r="B335" s="111" t="s">
        <v>360</v>
      </c>
      <c r="C335" s="112"/>
      <c r="D335" s="107">
        <v>0</v>
      </c>
      <c r="E335" s="107">
        <v>0</v>
      </c>
      <c r="F335" s="107">
        <v>0</v>
      </c>
      <c r="G335" s="107">
        <v>0</v>
      </c>
      <c r="H335" s="107">
        <v>0</v>
      </c>
      <c r="I335" s="107">
        <v>0</v>
      </c>
      <c r="J335" s="87"/>
    </row>
    <row r="336" spans="1:10" s="90" customFormat="1" ht="12" customHeight="1">
      <c r="A336" s="133">
        <v>210</v>
      </c>
      <c r="B336" s="111" t="s">
        <v>361</v>
      </c>
      <c r="C336" s="112"/>
      <c r="D336" s="107">
        <v>4839.6629652220299</v>
      </c>
      <c r="E336" s="107">
        <v>2898.5</v>
      </c>
      <c r="F336" s="107">
        <v>3097.3249999999998</v>
      </c>
      <c r="G336" s="107">
        <v>3098.1747500000001</v>
      </c>
      <c r="H336" s="107">
        <v>3099.0499924999999</v>
      </c>
      <c r="I336" s="107">
        <v>3099.951492275</v>
      </c>
      <c r="J336" s="87" t="s">
        <v>622</v>
      </c>
    </row>
    <row r="337" spans="1:10" s="90" customFormat="1" ht="12" customHeight="1">
      <c r="A337" s="133">
        <v>212</v>
      </c>
      <c r="B337" s="111" t="s">
        <v>362</v>
      </c>
      <c r="C337" s="112"/>
      <c r="D337" s="107">
        <v>43117.162534157702</v>
      </c>
      <c r="E337" s="107">
        <v>49769.242039999997</v>
      </c>
      <c r="F337" s="107">
        <v>54272.519301200002</v>
      </c>
      <c r="G337" s="107">
        <v>55900.694880235998</v>
      </c>
      <c r="H337" s="107">
        <v>57577.715726643102</v>
      </c>
      <c r="I337" s="107">
        <v>59305.0471984424</v>
      </c>
      <c r="J337" s="87" t="s">
        <v>623</v>
      </c>
    </row>
    <row r="338" spans="1:10" s="90" customFormat="1" ht="12" hidden="1" customHeight="1">
      <c r="A338" s="133">
        <v>214</v>
      </c>
      <c r="B338" s="111" t="s">
        <v>363</v>
      </c>
      <c r="C338" s="112"/>
      <c r="D338" s="107">
        <v>0</v>
      </c>
      <c r="E338" s="107">
        <v>0</v>
      </c>
      <c r="F338" s="107">
        <v>0</v>
      </c>
      <c r="G338" s="107">
        <v>0</v>
      </c>
      <c r="H338" s="107">
        <v>0</v>
      </c>
      <c r="I338" s="107">
        <v>0</v>
      </c>
      <c r="J338" s="87"/>
    </row>
    <row r="339" spans="1:10" s="90" customFormat="1" ht="12" hidden="1" customHeight="1">
      <c r="A339" s="133">
        <v>215</v>
      </c>
      <c r="B339" s="111" t="s">
        <v>364</v>
      </c>
      <c r="C339" s="112"/>
      <c r="D339" s="107">
        <v>0</v>
      </c>
      <c r="E339" s="107">
        <v>0</v>
      </c>
      <c r="F339" s="107">
        <v>0</v>
      </c>
      <c r="G339" s="107">
        <v>0</v>
      </c>
      <c r="H339" s="107">
        <v>0</v>
      </c>
      <c r="I339" s="107">
        <v>0</v>
      </c>
      <c r="J339" s="87"/>
    </row>
    <row r="340" spans="1:10" s="90" customFormat="1" ht="12" hidden="1" customHeight="1">
      <c r="A340" s="133">
        <v>299</v>
      </c>
      <c r="B340" s="111" t="s">
        <v>365</v>
      </c>
      <c r="C340" s="112"/>
      <c r="D340" s="107">
        <v>0</v>
      </c>
      <c r="E340" s="107">
        <v>0</v>
      </c>
      <c r="F340" s="107">
        <v>0</v>
      </c>
      <c r="G340" s="107">
        <v>0</v>
      </c>
      <c r="H340" s="107">
        <v>0</v>
      </c>
      <c r="I340" s="107">
        <v>0</v>
      </c>
      <c r="J340" s="87"/>
    </row>
    <row r="341" spans="1:10" s="90" customFormat="1" ht="12" hidden="1" customHeight="1">
      <c r="A341" s="133"/>
      <c r="B341" s="111"/>
      <c r="C341" s="112"/>
      <c r="D341" s="107"/>
      <c r="E341" s="107"/>
      <c r="F341" s="107"/>
      <c r="G341" s="107"/>
      <c r="H341" s="107"/>
      <c r="I341" s="107"/>
      <c r="J341" s="87"/>
    </row>
    <row r="342" spans="1:10" s="91" customFormat="1" ht="12" customHeight="1">
      <c r="A342" s="96"/>
      <c r="B342" s="122" t="s">
        <v>919</v>
      </c>
      <c r="C342" s="113">
        <f t="shared" ref="C342:I342" si="39">SUM(C326:C341)</f>
        <v>0</v>
      </c>
      <c r="D342" s="431">
        <f t="shared" si="39"/>
        <v>860946.73510487587</v>
      </c>
      <c r="E342" s="431">
        <f t="shared" si="39"/>
        <v>975446.46426904399</v>
      </c>
      <c r="F342" s="431">
        <f t="shared" si="39"/>
        <v>1069737.8357549428</v>
      </c>
      <c r="G342" s="431">
        <f t="shared" si="39"/>
        <v>1097454.1381195709</v>
      </c>
      <c r="H342" s="431">
        <f t="shared" si="39"/>
        <v>1125916.2543009752</v>
      </c>
      <c r="I342" s="431">
        <f t="shared" si="39"/>
        <v>1155144.8452085797</v>
      </c>
      <c r="J342" s="97"/>
    </row>
    <row r="343" spans="1:10" s="90" customFormat="1" ht="12" customHeight="1">
      <c r="A343" s="96"/>
      <c r="B343" s="111"/>
      <c r="C343" s="112"/>
      <c r="D343" s="107"/>
      <c r="E343" s="107"/>
      <c r="F343" s="107"/>
      <c r="G343" s="107"/>
      <c r="H343" s="107"/>
      <c r="I343" s="107"/>
      <c r="J343" s="87"/>
    </row>
    <row r="344" spans="1:10" s="90" customFormat="1" ht="12" customHeight="1">
      <c r="A344" s="122" t="s">
        <v>84</v>
      </c>
      <c r="C344" s="112"/>
      <c r="D344" s="107"/>
      <c r="E344" s="107"/>
      <c r="F344" s="107"/>
      <c r="G344" s="107"/>
      <c r="H344" s="107"/>
      <c r="I344" s="107"/>
      <c r="J344" s="87"/>
    </row>
    <row r="345" spans="1:10" s="90" customFormat="1" ht="12" hidden="1" customHeight="1">
      <c r="A345" s="133" t="s">
        <v>25</v>
      </c>
      <c r="B345" s="111"/>
      <c r="C345" s="112"/>
      <c r="D345" s="107"/>
      <c r="E345" s="107"/>
      <c r="F345" s="107"/>
      <c r="G345" s="107"/>
      <c r="H345" s="107"/>
      <c r="I345" s="107"/>
      <c r="J345" s="87"/>
    </row>
    <row r="346" spans="1:10" s="90" customFormat="1" ht="12" hidden="1" customHeight="1">
      <c r="A346" s="133">
        <v>300</v>
      </c>
      <c r="B346" s="111" t="s">
        <v>84</v>
      </c>
      <c r="C346" s="112"/>
      <c r="D346" s="107">
        <v>0</v>
      </c>
      <c r="E346" s="107">
        <v>0</v>
      </c>
      <c r="F346" s="107">
        <v>0</v>
      </c>
      <c r="G346" s="107">
        <v>0</v>
      </c>
      <c r="H346" s="107">
        <v>0</v>
      </c>
      <c r="I346" s="107">
        <v>0</v>
      </c>
      <c r="J346" s="87"/>
    </row>
    <row r="347" spans="1:10" s="90" customFormat="1" ht="12" hidden="1" customHeight="1">
      <c r="A347" s="133">
        <v>301</v>
      </c>
      <c r="B347" s="111" t="s">
        <v>366</v>
      </c>
      <c r="C347" s="112"/>
      <c r="D347" s="107">
        <v>0</v>
      </c>
      <c r="E347" s="107">
        <v>0</v>
      </c>
      <c r="F347" s="107">
        <v>0</v>
      </c>
      <c r="G347" s="107">
        <v>0</v>
      </c>
      <c r="H347" s="107">
        <v>0</v>
      </c>
      <c r="I347" s="107">
        <v>0</v>
      </c>
      <c r="J347" s="87"/>
    </row>
    <row r="348" spans="1:10" s="90" customFormat="1" ht="12" hidden="1" customHeight="1">
      <c r="A348" s="133">
        <v>302</v>
      </c>
      <c r="B348" s="111" t="s">
        <v>367</v>
      </c>
      <c r="C348" s="112"/>
      <c r="D348" s="107">
        <v>0</v>
      </c>
      <c r="E348" s="107">
        <v>0</v>
      </c>
      <c r="F348" s="107">
        <v>0</v>
      </c>
      <c r="G348" s="107">
        <v>0</v>
      </c>
      <c r="H348" s="107">
        <v>0</v>
      </c>
      <c r="I348" s="107">
        <v>0</v>
      </c>
      <c r="J348" s="87"/>
    </row>
    <row r="349" spans="1:10" s="90" customFormat="1" ht="12" hidden="1" customHeight="1">
      <c r="A349" s="133">
        <v>304</v>
      </c>
      <c r="B349" s="111" t="s">
        <v>368</v>
      </c>
      <c r="C349" s="112"/>
      <c r="D349" s="107">
        <v>0</v>
      </c>
      <c r="E349" s="107">
        <v>0</v>
      </c>
      <c r="F349" s="107">
        <v>0</v>
      </c>
      <c r="G349" s="107">
        <v>0</v>
      </c>
      <c r="H349" s="107">
        <v>0</v>
      </c>
      <c r="I349" s="107">
        <v>0</v>
      </c>
      <c r="J349" s="87"/>
    </row>
    <row r="350" spans="1:10" s="90" customFormat="1" ht="12" customHeight="1">
      <c r="A350" s="133">
        <v>305</v>
      </c>
      <c r="B350" s="111" t="s">
        <v>369</v>
      </c>
      <c r="C350" s="112"/>
      <c r="D350" s="107">
        <v>16940.23</v>
      </c>
      <c r="E350" s="107">
        <v>17279.034599999999</v>
      </c>
      <c r="F350" s="107">
        <v>17624.615291999999</v>
      </c>
      <c r="G350" s="107">
        <v>17977.10759784</v>
      </c>
      <c r="H350" s="107">
        <v>18336.649749796801</v>
      </c>
      <c r="I350" s="107">
        <v>18703.3827447927</v>
      </c>
      <c r="J350" s="87" t="s">
        <v>624</v>
      </c>
    </row>
    <row r="351" spans="1:10" s="90" customFormat="1" ht="12" customHeight="1">
      <c r="A351" s="133">
        <v>306</v>
      </c>
      <c r="B351" s="111" t="s">
        <v>370</v>
      </c>
      <c r="C351" s="112"/>
      <c r="D351" s="107">
        <v>1316.8607999999999</v>
      </c>
      <c r="E351" s="107">
        <v>1343.1980160000001</v>
      </c>
      <c r="F351" s="107">
        <v>1370.06197632</v>
      </c>
      <c r="G351" s="107">
        <v>1397.4632158464001</v>
      </c>
      <c r="H351" s="107">
        <v>1425.41248016333</v>
      </c>
      <c r="I351" s="107">
        <v>1453.9207297665901</v>
      </c>
      <c r="J351" s="87" t="s">
        <v>625</v>
      </c>
    </row>
    <row r="352" spans="1:10" s="90" customFormat="1" ht="12" hidden="1" customHeight="1">
      <c r="A352" s="133">
        <v>307</v>
      </c>
      <c r="B352" s="111" t="s">
        <v>371</v>
      </c>
      <c r="C352" s="112"/>
      <c r="D352" s="107">
        <v>0</v>
      </c>
      <c r="E352" s="107">
        <v>0</v>
      </c>
      <c r="F352" s="107">
        <v>0</v>
      </c>
      <c r="G352" s="107">
        <v>0</v>
      </c>
      <c r="H352" s="107">
        <v>0</v>
      </c>
      <c r="I352" s="107">
        <v>0</v>
      </c>
      <c r="J352" s="87"/>
    </row>
    <row r="353" spans="1:10" s="90" customFormat="1" ht="12" customHeight="1">
      <c r="A353" s="133">
        <v>308</v>
      </c>
      <c r="B353" s="111" t="s">
        <v>372</v>
      </c>
      <c r="C353" s="112"/>
      <c r="D353" s="107">
        <v>2210</v>
      </c>
      <c r="E353" s="107">
        <v>0</v>
      </c>
      <c r="F353" s="107">
        <v>0</v>
      </c>
      <c r="G353" s="107">
        <v>0</v>
      </c>
      <c r="H353" s="107">
        <v>0</v>
      </c>
      <c r="I353" s="107">
        <v>0</v>
      </c>
      <c r="J353" s="87" t="s">
        <v>626</v>
      </c>
    </row>
    <row r="354" spans="1:10" s="90" customFormat="1" ht="12" customHeight="1">
      <c r="A354" s="133">
        <v>308.10000000000002</v>
      </c>
      <c r="B354" s="111" t="s">
        <v>373</v>
      </c>
      <c r="C354" s="112"/>
      <c r="D354" s="107">
        <v>65200.3</v>
      </c>
      <c r="E354" s="107">
        <v>0</v>
      </c>
      <c r="F354" s="107">
        <v>0</v>
      </c>
      <c r="G354" s="107">
        <v>0</v>
      </c>
      <c r="H354" s="107">
        <v>0</v>
      </c>
      <c r="I354" s="107">
        <v>0</v>
      </c>
      <c r="J354" s="87" t="s">
        <v>627</v>
      </c>
    </row>
    <row r="355" spans="1:10" s="90" customFormat="1" ht="12" customHeight="1">
      <c r="A355" s="133">
        <v>308.2</v>
      </c>
      <c r="B355" s="111" t="s">
        <v>374</v>
      </c>
      <c r="C355" s="112"/>
      <c r="D355" s="107">
        <v>10000</v>
      </c>
      <c r="E355" s="107">
        <v>8000</v>
      </c>
      <c r="F355" s="107">
        <v>0</v>
      </c>
      <c r="G355" s="107">
        <v>0</v>
      </c>
      <c r="H355" s="107">
        <v>0</v>
      </c>
      <c r="I355" s="107">
        <v>0</v>
      </c>
      <c r="J355" s="87" t="s">
        <v>628</v>
      </c>
    </row>
    <row r="356" spans="1:10" s="90" customFormat="1" ht="12" customHeight="1">
      <c r="A356" s="133">
        <v>308.3</v>
      </c>
      <c r="B356" s="111" t="s">
        <v>375</v>
      </c>
      <c r="C356" s="112"/>
      <c r="D356" s="107">
        <v>237737.82</v>
      </c>
      <c r="E356" s="107">
        <v>0</v>
      </c>
      <c r="F356" s="107">
        <v>0</v>
      </c>
      <c r="G356" s="107">
        <v>0</v>
      </c>
      <c r="H356" s="107">
        <v>0</v>
      </c>
      <c r="I356" s="107">
        <v>0</v>
      </c>
      <c r="J356" s="87" t="s">
        <v>629</v>
      </c>
    </row>
    <row r="357" spans="1:10" s="90" customFormat="1" ht="12" customHeight="1">
      <c r="A357" s="133">
        <v>308.39999999999998</v>
      </c>
      <c r="B357" s="111" t="s">
        <v>376</v>
      </c>
      <c r="C357" s="112"/>
      <c r="D357" s="107">
        <v>50000</v>
      </c>
      <c r="E357" s="107">
        <v>0</v>
      </c>
      <c r="F357" s="107">
        <v>0</v>
      </c>
      <c r="G357" s="107">
        <v>0</v>
      </c>
      <c r="H357" s="107">
        <v>0</v>
      </c>
      <c r="I357" s="107">
        <v>0</v>
      </c>
      <c r="J357" s="87" t="s">
        <v>630</v>
      </c>
    </row>
    <row r="358" spans="1:10" s="90" customFormat="1" ht="12" customHeight="1">
      <c r="A358" s="133">
        <v>308.5</v>
      </c>
      <c r="B358" s="111" t="s">
        <v>377</v>
      </c>
      <c r="C358" s="112"/>
      <c r="D358" s="107">
        <v>0</v>
      </c>
      <c r="E358" s="107">
        <v>65000</v>
      </c>
      <c r="F358" s="107">
        <v>0</v>
      </c>
      <c r="G358" s="107">
        <v>0</v>
      </c>
      <c r="H358" s="107">
        <v>0</v>
      </c>
      <c r="I358" s="107">
        <v>0</v>
      </c>
      <c r="J358" s="87" t="s">
        <v>631</v>
      </c>
    </row>
    <row r="359" spans="1:10" s="90" customFormat="1" ht="12" hidden="1" customHeight="1">
      <c r="A359" s="133">
        <v>308.60000000000002</v>
      </c>
      <c r="B359" s="111" t="s">
        <v>378</v>
      </c>
      <c r="C359" s="112"/>
      <c r="D359" s="107">
        <v>0</v>
      </c>
      <c r="E359" s="107">
        <v>0</v>
      </c>
      <c r="F359" s="107">
        <v>0</v>
      </c>
      <c r="G359" s="107">
        <v>0</v>
      </c>
      <c r="H359" s="107">
        <v>0</v>
      </c>
      <c r="I359" s="107">
        <v>0</v>
      </c>
      <c r="J359" s="87"/>
    </row>
    <row r="360" spans="1:10" s="90" customFormat="1" ht="12" hidden="1" customHeight="1">
      <c r="A360" s="133">
        <v>309</v>
      </c>
      <c r="B360" s="111" t="s">
        <v>379</v>
      </c>
      <c r="C360" s="112"/>
      <c r="D360" s="107">
        <v>0</v>
      </c>
      <c r="E360" s="107">
        <v>0</v>
      </c>
      <c r="F360" s="107">
        <v>0</v>
      </c>
      <c r="G360" s="107">
        <v>0</v>
      </c>
      <c r="H360" s="107">
        <v>0</v>
      </c>
      <c r="I360" s="107">
        <v>0</v>
      </c>
      <c r="J360" s="87"/>
    </row>
    <row r="361" spans="1:10" s="90" customFormat="1" ht="12" hidden="1" customHeight="1">
      <c r="A361" s="133">
        <v>310</v>
      </c>
      <c r="B361" s="111" t="s">
        <v>380</v>
      </c>
      <c r="C361" s="112"/>
      <c r="D361" s="107">
        <v>0</v>
      </c>
      <c r="E361" s="107">
        <v>0</v>
      </c>
      <c r="F361" s="107">
        <v>0</v>
      </c>
      <c r="G361" s="107">
        <v>0</v>
      </c>
      <c r="H361" s="107">
        <v>0</v>
      </c>
      <c r="I361" s="107">
        <v>0</v>
      </c>
      <c r="J361" s="87"/>
    </row>
    <row r="362" spans="1:10" s="90" customFormat="1" ht="12" hidden="1" customHeight="1">
      <c r="A362" s="133">
        <v>311</v>
      </c>
      <c r="B362" s="111" t="s">
        <v>381</v>
      </c>
      <c r="C362" s="112"/>
      <c r="D362" s="107">
        <v>0</v>
      </c>
      <c r="E362" s="107">
        <v>0</v>
      </c>
      <c r="F362" s="107">
        <v>0</v>
      </c>
      <c r="G362" s="107">
        <v>0</v>
      </c>
      <c r="H362" s="107">
        <v>0</v>
      </c>
      <c r="I362" s="107">
        <v>0</v>
      </c>
      <c r="J362" s="87"/>
    </row>
    <row r="363" spans="1:10" s="90" customFormat="1" ht="12" hidden="1" customHeight="1">
      <c r="A363" s="133">
        <v>312</v>
      </c>
      <c r="B363" s="111" t="s">
        <v>382</v>
      </c>
      <c r="C363" s="112"/>
      <c r="D363" s="107">
        <v>0</v>
      </c>
      <c r="E363" s="107">
        <v>0</v>
      </c>
      <c r="F363" s="107">
        <v>0</v>
      </c>
      <c r="G363" s="107">
        <v>0</v>
      </c>
      <c r="H363" s="107">
        <v>0</v>
      </c>
      <c r="I363" s="107">
        <v>0</v>
      </c>
      <c r="J363" s="87"/>
    </row>
    <row r="364" spans="1:10" s="90" customFormat="1" ht="12" hidden="1" customHeight="1">
      <c r="A364" s="133">
        <v>312.10000000000002</v>
      </c>
      <c r="B364" s="111" t="s">
        <v>383</v>
      </c>
      <c r="C364" s="112"/>
      <c r="D364" s="107">
        <v>0</v>
      </c>
      <c r="E364" s="107">
        <v>0</v>
      </c>
      <c r="F364" s="107">
        <v>0</v>
      </c>
      <c r="G364" s="107">
        <v>0</v>
      </c>
      <c r="H364" s="107">
        <v>0</v>
      </c>
      <c r="I364" s="107">
        <v>0</v>
      </c>
      <c r="J364" s="87"/>
    </row>
    <row r="365" spans="1:10" s="90" customFormat="1" ht="12" hidden="1" customHeight="1">
      <c r="A365" s="133">
        <v>312.2</v>
      </c>
      <c r="B365" s="111" t="s">
        <v>384</v>
      </c>
      <c r="C365" s="112"/>
      <c r="D365" s="107">
        <v>0</v>
      </c>
      <c r="E365" s="107">
        <v>0</v>
      </c>
      <c r="F365" s="107">
        <v>0</v>
      </c>
      <c r="G365" s="107">
        <v>0</v>
      </c>
      <c r="H365" s="107">
        <v>0</v>
      </c>
      <c r="I365" s="107">
        <v>0</v>
      </c>
      <c r="J365" s="87"/>
    </row>
    <row r="366" spans="1:10" s="90" customFormat="1" ht="12" hidden="1" customHeight="1">
      <c r="A366" s="133">
        <v>312.3</v>
      </c>
      <c r="B366" s="111" t="s">
        <v>385</v>
      </c>
      <c r="C366" s="112"/>
      <c r="D366" s="107">
        <v>0</v>
      </c>
      <c r="E366" s="107">
        <v>0</v>
      </c>
      <c r="F366" s="107">
        <v>0</v>
      </c>
      <c r="G366" s="107">
        <v>0</v>
      </c>
      <c r="H366" s="107">
        <v>0</v>
      </c>
      <c r="I366" s="107">
        <v>0</v>
      </c>
      <c r="J366" s="87"/>
    </row>
    <row r="367" spans="1:10" s="90" customFormat="1" ht="12" hidden="1" customHeight="1">
      <c r="A367" s="133">
        <v>312.39999999999998</v>
      </c>
      <c r="B367" s="111" t="s">
        <v>386</v>
      </c>
      <c r="C367" s="112"/>
      <c r="D367" s="107">
        <v>0</v>
      </c>
      <c r="E367" s="107">
        <v>0</v>
      </c>
      <c r="F367" s="107">
        <v>0</v>
      </c>
      <c r="G367" s="107">
        <v>0</v>
      </c>
      <c r="H367" s="107">
        <v>0</v>
      </c>
      <c r="I367" s="107">
        <v>0</v>
      </c>
      <c r="J367" s="87"/>
    </row>
    <row r="368" spans="1:10" s="90" customFormat="1" ht="12" hidden="1" customHeight="1">
      <c r="A368" s="133">
        <v>312.5</v>
      </c>
      <c r="B368" s="111" t="s">
        <v>387</v>
      </c>
      <c r="C368" s="112"/>
      <c r="D368" s="107">
        <v>0</v>
      </c>
      <c r="E368" s="107">
        <v>0</v>
      </c>
      <c r="F368" s="107">
        <v>0</v>
      </c>
      <c r="G368" s="107">
        <v>0</v>
      </c>
      <c r="H368" s="107">
        <v>0</v>
      </c>
      <c r="I368" s="107">
        <v>0</v>
      </c>
      <c r="J368" s="87"/>
    </row>
    <row r="369" spans="1:10" s="90" customFormat="1" ht="12" hidden="1" customHeight="1">
      <c r="A369" s="133">
        <v>312.60000000000002</v>
      </c>
      <c r="B369" s="111" t="s">
        <v>206</v>
      </c>
      <c r="C369" s="112"/>
      <c r="D369" s="107">
        <v>0</v>
      </c>
      <c r="E369" s="107">
        <v>0</v>
      </c>
      <c r="F369" s="107">
        <v>0</v>
      </c>
      <c r="G369" s="107">
        <v>0</v>
      </c>
      <c r="H369" s="107">
        <v>0</v>
      </c>
      <c r="I369" s="107">
        <v>0</v>
      </c>
      <c r="J369" s="87"/>
    </row>
    <row r="370" spans="1:10" s="90" customFormat="1" ht="12" hidden="1" customHeight="1">
      <c r="A370" s="133">
        <v>313</v>
      </c>
      <c r="B370" s="111" t="s">
        <v>388</v>
      </c>
      <c r="C370" s="112"/>
      <c r="D370" s="107">
        <v>0</v>
      </c>
      <c r="E370" s="107">
        <v>0</v>
      </c>
      <c r="F370" s="107">
        <v>0</v>
      </c>
      <c r="G370" s="107">
        <v>0</v>
      </c>
      <c r="H370" s="107">
        <v>0</v>
      </c>
      <c r="I370" s="107">
        <v>0</v>
      </c>
      <c r="J370" s="87"/>
    </row>
    <row r="371" spans="1:10" s="90" customFormat="1" ht="12" hidden="1" customHeight="1">
      <c r="A371" s="133">
        <v>314</v>
      </c>
      <c r="B371" s="111" t="s">
        <v>389</v>
      </c>
      <c r="C371" s="112"/>
      <c r="D371" s="107">
        <v>0</v>
      </c>
      <c r="E371" s="107">
        <v>0</v>
      </c>
      <c r="F371" s="107">
        <v>0</v>
      </c>
      <c r="G371" s="107">
        <v>0</v>
      </c>
      <c r="H371" s="107">
        <v>0</v>
      </c>
      <c r="I371" s="107">
        <v>0</v>
      </c>
      <c r="J371" s="87"/>
    </row>
    <row r="372" spans="1:10" s="90" customFormat="1" ht="12" hidden="1" customHeight="1">
      <c r="A372" s="133">
        <v>315</v>
      </c>
      <c r="B372" s="111" t="s">
        <v>390</v>
      </c>
      <c r="C372" s="112"/>
      <c r="D372" s="107">
        <v>0</v>
      </c>
      <c r="E372" s="107">
        <v>0</v>
      </c>
      <c r="F372" s="107">
        <v>0</v>
      </c>
      <c r="G372" s="107">
        <v>0</v>
      </c>
      <c r="H372" s="107">
        <v>0</v>
      </c>
      <c r="I372" s="107">
        <v>0</v>
      </c>
      <c r="J372" s="87"/>
    </row>
    <row r="373" spans="1:10" s="90" customFormat="1" ht="12" customHeight="1">
      <c r="A373" s="133">
        <v>316</v>
      </c>
      <c r="B373" s="111" t="s">
        <v>391</v>
      </c>
      <c r="C373" s="112"/>
      <c r="D373" s="107">
        <v>116267</v>
      </c>
      <c r="E373" s="107">
        <v>133809.94115044299</v>
      </c>
      <c r="F373" s="107">
        <v>148529.034676991</v>
      </c>
      <c r="G373" s="107">
        <v>151499.61537053101</v>
      </c>
      <c r="H373" s="107">
        <v>154529.607677942</v>
      </c>
      <c r="I373" s="107">
        <v>157620.199831501</v>
      </c>
      <c r="J373" s="87" t="s">
        <v>632</v>
      </c>
    </row>
    <row r="374" spans="1:10" s="90" customFormat="1" ht="12" hidden="1" customHeight="1">
      <c r="A374" s="133">
        <v>317</v>
      </c>
      <c r="B374" s="111" t="s">
        <v>392</v>
      </c>
      <c r="C374" s="112"/>
      <c r="D374" s="107">
        <v>0</v>
      </c>
      <c r="E374" s="107">
        <v>0</v>
      </c>
      <c r="F374" s="107">
        <v>0</v>
      </c>
      <c r="G374" s="107">
        <v>0</v>
      </c>
      <c r="H374" s="107">
        <v>0</v>
      </c>
      <c r="I374" s="107">
        <v>0</v>
      </c>
      <c r="J374" s="87"/>
    </row>
    <row r="375" spans="1:10" s="90" customFormat="1" ht="12" hidden="1" customHeight="1">
      <c r="A375" s="133">
        <v>320</v>
      </c>
      <c r="B375" s="111" t="s">
        <v>393</v>
      </c>
      <c r="C375" s="112"/>
      <c r="D375" s="107">
        <v>0</v>
      </c>
      <c r="E375" s="107">
        <v>0</v>
      </c>
      <c r="F375" s="107">
        <v>0</v>
      </c>
      <c r="G375" s="107">
        <v>0</v>
      </c>
      <c r="H375" s="107">
        <v>0</v>
      </c>
      <c r="I375" s="107">
        <v>0</v>
      </c>
      <c r="J375" s="87"/>
    </row>
    <row r="376" spans="1:10" s="90" customFormat="1" ht="12" hidden="1" customHeight="1">
      <c r="A376" s="133">
        <v>321</v>
      </c>
      <c r="B376" s="111" t="s">
        <v>394</v>
      </c>
      <c r="C376" s="112"/>
      <c r="D376" s="107">
        <v>0</v>
      </c>
      <c r="E376" s="107">
        <v>0</v>
      </c>
      <c r="F376" s="107">
        <v>0</v>
      </c>
      <c r="G376" s="107">
        <v>0</v>
      </c>
      <c r="H376" s="107">
        <v>0</v>
      </c>
      <c r="I376" s="107">
        <v>0</v>
      </c>
      <c r="J376" s="87"/>
    </row>
    <row r="377" spans="1:10" s="90" customFormat="1" ht="12" customHeight="1">
      <c r="A377" s="133">
        <v>322</v>
      </c>
      <c r="B377" s="111" t="s">
        <v>395</v>
      </c>
      <c r="C377" s="112"/>
      <c r="D377" s="107">
        <v>8716.9400000000205</v>
      </c>
      <c r="E377" s="107">
        <v>10032.1951061947</v>
      </c>
      <c r="F377" s="107">
        <v>11135.7365678761</v>
      </c>
      <c r="G377" s="107">
        <v>11358.4512992337</v>
      </c>
      <c r="H377" s="107">
        <v>11585.6203252183</v>
      </c>
      <c r="I377" s="107">
        <v>11817.332731722699</v>
      </c>
      <c r="J377" s="87" t="s">
        <v>633</v>
      </c>
    </row>
    <row r="378" spans="1:10" s="90" customFormat="1" ht="12" customHeight="1">
      <c r="A378" s="133">
        <v>324</v>
      </c>
      <c r="B378" s="111" t="s">
        <v>396</v>
      </c>
      <c r="C378" s="112"/>
      <c r="D378" s="107">
        <v>67650</v>
      </c>
      <c r="E378" s="107">
        <v>71800</v>
      </c>
      <c r="F378" s="107">
        <v>75390</v>
      </c>
      <c r="G378" s="107">
        <v>79159.5</v>
      </c>
      <c r="H378" s="107">
        <v>83117.475000000006</v>
      </c>
      <c r="I378" s="107">
        <v>87273.348750000005</v>
      </c>
      <c r="J378" s="87" t="s">
        <v>634</v>
      </c>
    </row>
    <row r="379" spans="1:10" s="90" customFormat="1" ht="12" customHeight="1">
      <c r="A379" s="133">
        <v>325</v>
      </c>
      <c r="B379" s="111" t="s">
        <v>397</v>
      </c>
      <c r="C379" s="112"/>
      <c r="D379" s="107">
        <v>35000</v>
      </c>
      <c r="E379" s="107">
        <v>35000</v>
      </c>
      <c r="F379" s="107">
        <v>35000</v>
      </c>
      <c r="G379" s="107">
        <v>35000</v>
      </c>
      <c r="H379" s="107">
        <v>35000</v>
      </c>
      <c r="I379" s="107">
        <v>35000</v>
      </c>
      <c r="J379" s="87" t="s">
        <v>635</v>
      </c>
    </row>
    <row r="380" spans="1:10" s="90" customFormat="1" ht="12" hidden="1" customHeight="1">
      <c r="A380" s="133">
        <v>328</v>
      </c>
      <c r="B380" s="111" t="s">
        <v>398</v>
      </c>
      <c r="C380" s="112"/>
      <c r="D380" s="107">
        <v>0</v>
      </c>
      <c r="E380" s="107">
        <v>0</v>
      </c>
      <c r="F380" s="107">
        <v>0</v>
      </c>
      <c r="G380" s="107">
        <v>0</v>
      </c>
      <c r="H380" s="107">
        <v>0</v>
      </c>
      <c r="I380" s="107">
        <v>0</v>
      </c>
      <c r="J380" s="87"/>
    </row>
    <row r="381" spans="1:10" s="90" customFormat="1" ht="12" customHeight="1">
      <c r="A381" s="133">
        <v>328.1</v>
      </c>
      <c r="B381" s="111" t="s">
        <v>399</v>
      </c>
      <c r="C381" s="112"/>
      <c r="D381" s="107">
        <v>800</v>
      </c>
      <c r="E381" s="107">
        <v>0</v>
      </c>
      <c r="F381" s="107">
        <v>0</v>
      </c>
      <c r="G381" s="107">
        <v>0</v>
      </c>
      <c r="H381" s="107">
        <v>0</v>
      </c>
      <c r="I381" s="107">
        <v>0</v>
      </c>
      <c r="J381" s="87" t="s">
        <v>636</v>
      </c>
    </row>
    <row r="382" spans="1:10" s="90" customFormat="1" ht="12" customHeight="1">
      <c r="A382" s="133">
        <v>328.2</v>
      </c>
      <c r="B382" s="111" t="s">
        <v>400</v>
      </c>
      <c r="C382" s="112"/>
      <c r="D382" s="107">
        <v>1045</v>
      </c>
      <c r="E382" s="107">
        <v>0</v>
      </c>
      <c r="F382" s="107">
        <v>0</v>
      </c>
      <c r="G382" s="107">
        <v>0</v>
      </c>
      <c r="H382" s="107">
        <v>0</v>
      </c>
      <c r="I382" s="107">
        <v>0</v>
      </c>
      <c r="J382" s="87" t="s">
        <v>637</v>
      </c>
    </row>
    <row r="383" spans="1:10" s="90" customFormat="1" ht="12" hidden="1" customHeight="1">
      <c r="A383" s="133">
        <v>328.3</v>
      </c>
      <c r="B383" s="111" t="s">
        <v>401</v>
      </c>
      <c r="C383" s="112"/>
      <c r="D383" s="107">
        <v>0</v>
      </c>
      <c r="E383" s="107">
        <v>0</v>
      </c>
      <c r="F383" s="107">
        <v>0</v>
      </c>
      <c r="G383" s="107">
        <v>0</v>
      </c>
      <c r="H383" s="107">
        <v>0</v>
      </c>
      <c r="I383" s="107">
        <v>0</v>
      </c>
      <c r="J383" s="87"/>
    </row>
    <row r="384" spans="1:10" s="90" customFormat="1" ht="12" hidden="1" customHeight="1">
      <c r="A384" s="133">
        <v>328.4</v>
      </c>
      <c r="B384" s="111" t="s">
        <v>402</v>
      </c>
      <c r="C384" s="112"/>
      <c r="D384" s="107">
        <v>0</v>
      </c>
      <c r="E384" s="107">
        <v>0</v>
      </c>
      <c r="F384" s="107">
        <v>0</v>
      </c>
      <c r="G384" s="107">
        <v>0</v>
      </c>
      <c r="H384" s="107">
        <v>0</v>
      </c>
      <c r="I384" s="107">
        <v>0</v>
      </c>
      <c r="J384" s="87"/>
    </row>
    <row r="385" spans="1:10" s="90" customFormat="1" ht="12" hidden="1" customHeight="1">
      <c r="A385" s="133">
        <v>328.5</v>
      </c>
      <c r="B385" s="111" t="s">
        <v>403</v>
      </c>
      <c r="C385" s="112"/>
      <c r="D385" s="107">
        <v>0</v>
      </c>
      <c r="E385" s="107">
        <v>0</v>
      </c>
      <c r="F385" s="107">
        <v>0</v>
      </c>
      <c r="G385" s="107">
        <v>0</v>
      </c>
      <c r="H385" s="107">
        <v>0</v>
      </c>
      <c r="I385" s="107">
        <v>0</v>
      </c>
      <c r="J385" s="87"/>
    </row>
    <row r="386" spans="1:10" s="90" customFormat="1" ht="12" hidden="1" customHeight="1">
      <c r="A386" s="133">
        <v>329</v>
      </c>
      <c r="B386" s="111" t="s">
        <v>404</v>
      </c>
      <c r="C386" s="112"/>
      <c r="D386" s="107">
        <v>0</v>
      </c>
      <c r="E386" s="107">
        <v>0</v>
      </c>
      <c r="F386" s="107">
        <v>0</v>
      </c>
      <c r="G386" s="107">
        <v>0</v>
      </c>
      <c r="H386" s="107">
        <v>0</v>
      </c>
      <c r="I386" s="107">
        <v>0</v>
      </c>
      <c r="J386" s="87"/>
    </row>
    <row r="387" spans="1:10" s="90" customFormat="1" ht="12" customHeight="1">
      <c r="A387" s="133">
        <v>330</v>
      </c>
      <c r="B387" s="111" t="s">
        <v>405</v>
      </c>
      <c r="C387" s="112">
        <v>0</v>
      </c>
      <c r="D387" s="107">
        <v>494756</v>
      </c>
      <c r="E387" s="107">
        <v>410889</v>
      </c>
      <c r="F387" s="107">
        <v>465710</v>
      </c>
      <c r="G387" s="107">
        <v>479016</v>
      </c>
      <c r="H387" s="107">
        <v>488596.32</v>
      </c>
      <c r="I387" s="107">
        <v>498368.2464</v>
      </c>
      <c r="J387" s="87" t="s">
        <v>638</v>
      </c>
    </row>
    <row r="388" spans="1:10" s="90" customFormat="1" ht="12" customHeight="1">
      <c r="A388" s="133">
        <v>331</v>
      </c>
      <c r="B388" s="111" t="s">
        <v>406</v>
      </c>
      <c r="C388" s="112"/>
      <c r="D388" s="107">
        <v>5000</v>
      </c>
      <c r="E388" s="107">
        <v>5100</v>
      </c>
      <c r="F388" s="107">
        <v>5202</v>
      </c>
      <c r="G388" s="107">
        <v>5306.04</v>
      </c>
      <c r="H388" s="107">
        <v>5412.1607999999997</v>
      </c>
      <c r="I388" s="107">
        <v>5520.4040160000004</v>
      </c>
      <c r="J388" s="87" t="s">
        <v>639</v>
      </c>
    </row>
    <row r="389" spans="1:10" s="90" customFormat="1" ht="12" hidden="1" customHeight="1">
      <c r="A389" s="133">
        <v>333</v>
      </c>
      <c r="B389" s="111" t="s">
        <v>407</v>
      </c>
      <c r="C389" s="112"/>
      <c r="D389" s="107">
        <v>0</v>
      </c>
      <c r="E389" s="107">
        <v>0</v>
      </c>
      <c r="F389" s="107">
        <v>0</v>
      </c>
      <c r="G389" s="107">
        <v>0</v>
      </c>
      <c r="H389" s="107">
        <v>0</v>
      </c>
      <c r="I389" s="107">
        <v>0</v>
      </c>
      <c r="J389" s="87"/>
    </row>
    <row r="390" spans="1:10" s="90" customFormat="1" ht="12" hidden="1" customHeight="1">
      <c r="A390" s="133">
        <v>334</v>
      </c>
      <c r="B390" s="111" t="s">
        <v>408</v>
      </c>
      <c r="C390" s="112"/>
      <c r="D390" s="107">
        <v>0</v>
      </c>
      <c r="E390" s="107">
        <v>0</v>
      </c>
      <c r="F390" s="107">
        <v>0</v>
      </c>
      <c r="G390" s="107">
        <v>0</v>
      </c>
      <c r="H390" s="107">
        <v>0</v>
      </c>
      <c r="I390" s="107">
        <v>0</v>
      </c>
      <c r="J390" s="87"/>
    </row>
    <row r="391" spans="1:10" s="90" customFormat="1" ht="12" customHeight="1">
      <c r="A391" s="133">
        <v>335</v>
      </c>
      <c r="B391" s="111" t="s">
        <v>409</v>
      </c>
      <c r="C391" s="112"/>
      <c r="D391" s="107">
        <v>3532.63</v>
      </c>
      <c r="E391" s="107">
        <v>3500</v>
      </c>
      <c r="F391" s="107">
        <v>3500</v>
      </c>
      <c r="G391" s="107">
        <v>3500</v>
      </c>
      <c r="H391" s="107">
        <v>3500</v>
      </c>
      <c r="I391" s="107">
        <v>3500</v>
      </c>
      <c r="J391" s="87" t="s">
        <v>640</v>
      </c>
    </row>
    <row r="392" spans="1:10" s="90" customFormat="1" ht="12" hidden="1" customHeight="1">
      <c r="A392" s="133">
        <v>336</v>
      </c>
      <c r="B392" s="111" t="s">
        <v>410</v>
      </c>
      <c r="C392" s="112"/>
      <c r="D392" s="107">
        <v>0</v>
      </c>
      <c r="E392" s="107">
        <v>0</v>
      </c>
      <c r="F392" s="107">
        <v>0</v>
      </c>
      <c r="G392" s="107">
        <v>0</v>
      </c>
      <c r="H392" s="107">
        <v>0</v>
      </c>
      <c r="I392" s="107">
        <v>0</v>
      </c>
      <c r="J392" s="87"/>
    </row>
    <row r="393" spans="1:10" s="90" customFormat="1" ht="12" hidden="1" customHeight="1">
      <c r="A393" s="133">
        <v>337</v>
      </c>
      <c r="B393" s="111" t="s">
        <v>411</v>
      </c>
      <c r="C393" s="112"/>
      <c r="D393" s="107">
        <v>0</v>
      </c>
      <c r="E393" s="107">
        <v>0</v>
      </c>
      <c r="F393" s="107">
        <v>0</v>
      </c>
      <c r="G393" s="107">
        <v>0</v>
      </c>
      <c r="H393" s="107">
        <v>0</v>
      </c>
      <c r="I393" s="107">
        <v>0</v>
      </c>
      <c r="J393" s="87"/>
    </row>
    <row r="394" spans="1:10" s="90" customFormat="1" ht="12" hidden="1" customHeight="1">
      <c r="A394" s="133">
        <v>338</v>
      </c>
      <c r="B394" s="111" t="s">
        <v>412</v>
      </c>
      <c r="C394" s="112"/>
      <c r="D394" s="107">
        <v>0</v>
      </c>
      <c r="E394" s="107">
        <v>0</v>
      </c>
      <c r="F394" s="107">
        <v>0</v>
      </c>
      <c r="G394" s="107">
        <v>0</v>
      </c>
      <c r="H394" s="107">
        <v>0</v>
      </c>
      <c r="I394" s="107">
        <v>0</v>
      </c>
      <c r="J394" s="87"/>
    </row>
    <row r="395" spans="1:10" s="90" customFormat="1" ht="12" hidden="1" customHeight="1">
      <c r="A395" s="133">
        <v>339</v>
      </c>
      <c r="B395" s="111" t="s">
        <v>413</v>
      </c>
      <c r="C395" s="112"/>
      <c r="D395" s="107">
        <v>0</v>
      </c>
      <c r="E395" s="107">
        <v>0</v>
      </c>
      <c r="F395" s="107">
        <v>0</v>
      </c>
      <c r="G395" s="107">
        <v>0</v>
      </c>
      <c r="H395" s="107">
        <v>0</v>
      </c>
      <c r="I395" s="107">
        <v>0</v>
      </c>
      <c r="J395" s="87"/>
    </row>
    <row r="396" spans="1:10" s="90" customFormat="1" ht="12" customHeight="1">
      <c r="A396" s="133">
        <v>340</v>
      </c>
      <c r="B396" s="111" t="s">
        <v>414</v>
      </c>
      <c r="C396" s="112"/>
      <c r="D396" s="107">
        <v>0</v>
      </c>
      <c r="E396" s="107">
        <v>637.5</v>
      </c>
      <c r="F396" s="107">
        <v>707.625</v>
      </c>
      <c r="G396" s="107">
        <v>721.77750000000003</v>
      </c>
      <c r="H396" s="107">
        <v>736.21304999999995</v>
      </c>
      <c r="I396" s="107">
        <v>750.93731100000002</v>
      </c>
      <c r="J396" s="87" t="s">
        <v>641</v>
      </c>
    </row>
    <row r="397" spans="1:10" s="90" customFormat="1" ht="12" hidden="1" customHeight="1">
      <c r="A397" s="133">
        <v>342</v>
      </c>
      <c r="B397" s="111" t="s">
        <v>415</v>
      </c>
      <c r="C397" s="112"/>
      <c r="D397" s="107">
        <v>0</v>
      </c>
      <c r="E397" s="107">
        <v>0</v>
      </c>
      <c r="F397" s="107">
        <v>0</v>
      </c>
      <c r="G397" s="107">
        <v>0</v>
      </c>
      <c r="H397" s="107">
        <v>0</v>
      </c>
      <c r="I397" s="107">
        <v>0</v>
      </c>
      <c r="J397" s="87"/>
    </row>
    <row r="398" spans="1:10" s="90" customFormat="1" ht="12" hidden="1" customHeight="1">
      <c r="A398" s="133">
        <v>343</v>
      </c>
      <c r="B398" s="111" t="s">
        <v>416</v>
      </c>
      <c r="C398" s="112"/>
      <c r="D398" s="107">
        <v>0</v>
      </c>
      <c r="E398" s="107">
        <v>0</v>
      </c>
      <c r="F398" s="107">
        <v>0</v>
      </c>
      <c r="G398" s="107">
        <v>0</v>
      </c>
      <c r="H398" s="107">
        <v>0</v>
      </c>
      <c r="I398" s="107">
        <v>0</v>
      </c>
      <c r="J398" s="87"/>
    </row>
    <row r="399" spans="1:10" s="90" customFormat="1" ht="12" hidden="1" customHeight="1">
      <c r="A399" s="133">
        <v>344</v>
      </c>
      <c r="B399" s="111" t="s">
        <v>417</v>
      </c>
      <c r="C399" s="112"/>
      <c r="D399" s="107">
        <v>0</v>
      </c>
      <c r="E399" s="107">
        <v>0</v>
      </c>
      <c r="F399" s="107">
        <v>0</v>
      </c>
      <c r="G399" s="107">
        <v>0</v>
      </c>
      <c r="H399" s="107">
        <v>0</v>
      </c>
      <c r="I399" s="107">
        <v>0</v>
      </c>
      <c r="J399" s="87"/>
    </row>
    <row r="400" spans="1:10" s="90" customFormat="1" ht="12" hidden="1" customHeight="1">
      <c r="A400" s="133">
        <v>345</v>
      </c>
      <c r="B400" s="111" t="s">
        <v>418</v>
      </c>
      <c r="C400" s="112"/>
      <c r="D400" s="107">
        <v>0</v>
      </c>
      <c r="E400" s="107">
        <v>0</v>
      </c>
      <c r="F400" s="107">
        <v>0</v>
      </c>
      <c r="G400" s="107">
        <v>0</v>
      </c>
      <c r="H400" s="107">
        <v>0</v>
      </c>
      <c r="I400" s="107">
        <v>0</v>
      </c>
      <c r="J400" s="87"/>
    </row>
    <row r="401" spans="1:10" s="90" customFormat="1" ht="12" customHeight="1">
      <c r="A401" s="133">
        <v>348</v>
      </c>
      <c r="B401" s="111" t="s">
        <v>419</v>
      </c>
      <c r="C401" s="112"/>
      <c r="D401" s="107">
        <v>1848.1316795969799</v>
      </c>
      <c r="E401" s="107">
        <v>2000</v>
      </c>
      <c r="F401" s="107">
        <v>2220</v>
      </c>
      <c r="G401" s="107">
        <v>2264.4</v>
      </c>
      <c r="H401" s="107">
        <v>2309.6880000000001</v>
      </c>
      <c r="I401" s="107">
        <v>2355.8817600000002</v>
      </c>
      <c r="J401" s="87" t="s">
        <v>642</v>
      </c>
    </row>
    <row r="402" spans="1:10" s="90" customFormat="1" ht="12" hidden="1" customHeight="1">
      <c r="A402" s="133">
        <v>349</v>
      </c>
      <c r="B402" s="111" t="s">
        <v>420</v>
      </c>
      <c r="C402" s="112"/>
      <c r="D402" s="107">
        <v>0</v>
      </c>
      <c r="E402" s="107">
        <v>0</v>
      </c>
      <c r="F402" s="107">
        <v>0</v>
      </c>
      <c r="G402" s="107">
        <v>0</v>
      </c>
      <c r="H402" s="107">
        <v>0</v>
      </c>
      <c r="I402" s="107">
        <v>0</v>
      </c>
      <c r="J402" s="87"/>
    </row>
    <row r="403" spans="1:10" s="90" customFormat="1" ht="12" hidden="1" customHeight="1">
      <c r="A403" s="133">
        <v>351</v>
      </c>
      <c r="B403" s="111" t="s">
        <v>421</v>
      </c>
      <c r="C403" s="112"/>
      <c r="D403" s="107">
        <v>0</v>
      </c>
      <c r="E403" s="107">
        <v>0</v>
      </c>
      <c r="F403" s="107">
        <v>0</v>
      </c>
      <c r="G403" s="107">
        <v>0</v>
      </c>
      <c r="H403" s="107">
        <v>0</v>
      </c>
      <c r="I403" s="107">
        <v>0</v>
      </c>
      <c r="J403" s="87"/>
    </row>
    <row r="404" spans="1:10" s="90" customFormat="1" ht="12" hidden="1" customHeight="1">
      <c r="A404" s="133">
        <v>351.1</v>
      </c>
      <c r="B404" s="111" t="s">
        <v>422</v>
      </c>
      <c r="C404" s="112"/>
      <c r="D404" s="107">
        <v>0</v>
      </c>
      <c r="E404" s="107">
        <v>0</v>
      </c>
      <c r="F404" s="107">
        <v>0</v>
      </c>
      <c r="G404" s="107">
        <v>0</v>
      </c>
      <c r="H404" s="107">
        <v>0</v>
      </c>
      <c r="I404" s="107">
        <v>0</v>
      </c>
      <c r="J404" s="87"/>
    </row>
    <row r="405" spans="1:10" s="90" customFormat="1" ht="12" hidden="1" customHeight="1">
      <c r="A405" s="133">
        <v>354</v>
      </c>
      <c r="B405" s="111" t="s">
        <v>423</v>
      </c>
      <c r="C405" s="112"/>
      <c r="D405" s="107">
        <v>0</v>
      </c>
      <c r="E405" s="107">
        <v>0</v>
      </c>
      <c r="F405" s="107">
        <v>0</v>
      </c>
      <c r="G405" s="107">
        <v>0</v>
      </c>
      <c r="H405" s="107">
        <v>0</v>
      </c>
      <c r="I405" s="107">
        <v>0</v>
      </c>
      <c r="J405" s="87"/>
    </row>
    <row r="406" spans="1:10" s="90" customFormat="1" ht="12" hidden="1" customHeight="1">
      <c r="A406" s="133">
        <v>355</v>
      </c>
      <c r="B406" s="111" t="s">
        <v>424</v>
      </c>
      <c r="C406" s="112"/>
      <c r="D406" s="107">
        <v>0</v>
      </c>
      <c r="E406" s="107">
        <v>0</v>
      </c>
      <c r="F406" s="107">
        <v>0</v>
      </c>
      <c r="G406" s="107">
        <v>0</v>
      </c>
      <c r="H406" s="107">
        <v>0</v>
      </c>
      <c r="I406" s="107">
        <v>0</v>
      </c>
      <c r="J406" s="87"/>
    </row>
    <row r="407" spans="1:10" s="90" customFormat="1" ht="12" customHeight="1">
      <c r="A407" s="133">
        <v>356</v>
      </c>
      <c r="B407" s="111" t="s">
        <v>425</v>
      </c>
      <c r="C407" s="112"/>
      <c r="D407" s="107">
        <v>32346</v>
      </c>
      <c r="E407" s="107">
        <v>28000</v>
      </c>
      <c r="F407" s="107">
        <v>28560</v>
      </c>
      <c r="G407" s="107">
        <v>29131.200000000001</v>
      </c>
      <c r="H407" s="107">
        <v>29713.824000000001</v>
      </c>
      <c r="I407" s="107">
        <v>30308.100480000001</v>
      </c>
      <c r="J407" s="87" t="s">
        <v>643</v>
      </c>
    </row>
    <row r="408" spans="1:10" s="90" customFormat="1" ht="12" hidden="1" customHeight="1">
      <c r="A408" s="133">
        <v>359</v>
      </c>
      <c r="B408" s="111" t="s">
        <v>426</v>
      </c>
      <c r="C408" s="112"/>
      <c r="D408" s="107">
        <v>0</v>
      </c>
      <c r="E408" s="107">
        <v>0</v>
      </c>
      <c r="F408" s="107">
        <v>0</v>
      </c>
      <c r="G408" s="107">
        <v>0</v>
      </c>
      <c r="H408" s="107">
        <v>0</v>
      </c>
      <c r="I408" s="107">
        <v>0</v>
      </c>
      <c r="J408" s="87"/>
    </row>
    <row r="409" spans="1:10" s="90" customFormat="1" ht="12" customHeight="1">
      <c r="A409" s="133">
        <v>361</v>
      </c>
      <c r="B409" s="111" t="s">
        <v>427</v>
      </c>
      <c r="C409" s="112"/>
      <c r="D409" s="107">
        <v>76.979399999999998</v>
      </c>
      <c r="E409" s="107">
        <v>78.518987999999993</v>
      </c>
      <c r="F409" s="107">
        <v>80.089367760000002</v>
      </c>
      <c r="G409" s="107">
        <v>81.691155115200004</v>
      </c>
      <c r="H409" s="107">
        <v>83.324978217503997</v>
      </c>
      <c r="I409" s="107">
        <v>84.991477781854101</v>
      </c>
      <c r="J409" s="87" t="s">
        <v>644</v>
      </c>
    </row>
    <row r="410" spans="1:10" s="90" customFormat="1" ht="12" hidden="1" customHeight="1">
      <c r="A410" s="133">
        <v>362</v>
      </c>
      <c r="B410" s="111" t="s">
        <v>428</v>
      </c>
      <c r="C410" s="112"/>
      <c r="D410" s="107">
        <v>0</v>
      </c>
      <c r="E410" s="107">
        <v>0</v>
      </c>
      <c r="F410" s="107">
        <v>0</v>
      </c>
      <c r="G410" s="107">
        <v>0</v>
      </c>
      <c r="H410" s="107">
        <v>0</v>
      </c>
      <c r="I410" s="107">
        <v>0</v>
      </c>
      <c r="J410" s="87"/>
    </row>
    <row r="411" spans="1:10" s="90" customFormat="1" ht="12" hidden="1" customHeight="1">
      <c r="A411" s="133">
        <v>367</v>
      </c>
      <c r="B411" s="111" t="s">
        <v>429</v>
      </c>
      <c r="C411" s="112"/>
      <c r="D411" s="107">
        <v>0</v>
      </c>
      <c r="E411" s="107">
        <v>0</v>
      </c>
      <c r="F411" s="107">
        <v>0</v>
      </c>
      <c r="G411" s="107">
        <v>0</v>
      </c>
      <c r="H411" s="107">
        <v>0</v>
      </c>
      <c r="I411" s="107">
        <v>0</v>
      </c>
      <c r="J411" s="87"/>
    </row>
    <row r="412" spans="1:10" s="90" customFormat="1" ht="12" hidden="1" customHeight="1">
      <c r="A412" s="133">
        <v>369</v>
      </c>
      <c r="B412" s="111" t="s">
        <v>430</v>
      </c>
      <c r="C412" s="112"/>
      <c r="D412" s="107">
        <v>0</v>
      </c>
      <c r="E412" s="107">
        <v>0</v>
      </c>
      <c r="F412" s="107">
        <v>0</v>
      </c>
      <c r="G412" s="107">
        <v>0</v>
      </c>
      <c r="H412" s="107">
        <v>0</v>
      </c>
      <c r="I412" s="107">
        <v>0</v>
      </c>
      <c r="J412" s="87"/>
    </row>
    <row r="413" spans="1:10" s="90" customFormat="1" ht="12" hidden="1" customHeight="1">
      <c r="A413" s="133">
        <v>370</v>
      </c>
      <c r="B413" s="111" t="s">
        <v>431</v>
      </c>
      <c r="C413" s="112"/>
      <c r="D413" s="107">
        <v>0</v>
      </c>
      <c r="E413" s="107">
        <v>0</v>
      </c>
      <c r="F413" s="107">
        <v>0</v>
      </c>
      <c r="G413" s="107">
        <v>0</v>
      </c>
      <c r="H413" s="107">
        <v>0</v>
      </c>
      <c r="I413" s="107">
        <v>0</v>
      </c>
      <c r="J413" s="87"/>
    </row>
    <row r="414" spans="1:10" s="90" customFormat="1" ht="12" hidden="1" customHeight="1">
      <c r="A414" s="133">
        <v>375</v>
      </c>
      <c r="B414" s="111" t="s">
        <v>432</v>
      </c>
      <c r="C414" s="112"/>
      <c r="D414" s="107">
        <v>0</v>
      </c>
      <c r="E414" s="107">
        <v>0</v>
      </c>
      <c r="F414" s="107">
        <v>0</v>
      </c>
      <c r="G414" s="107">
        <v>0</v>
      </c>
      <c r="H414" s="107">
        <v>0</v>
      </c>
      <c r="I414" s="107">
        <v>0</v>
      </c>
      <c r="J414" s="87"/>
    </row>
    <row r="415" spans="1:10" s="90" customFormat="1" ht="12" customHeight="1">
      <c r="A415" s="133">
        <v>377</v>
      </c>
      <c r="B415" s="111" t="s">
        <v>176</v>
      </c>
      <c r="C415" s="112"/>
      <c r="D415" s="107">
        <v>8281.9999999999909</v>
      </c>
      <c r="E415" s="107">
        <v>0</v>
      </c>
      <c r="F415" s="107">
        <v>13875</v>
      </c>
      <c r="G415" s="107">
        <v>14152.5</v>
      </c>
      <c r="H415" s="107">
        <v>14435.55</v>
      </c>
      <c r="I415" s="107">
        <v>14724.261</v>
      </c>
      <c r="J415" s="87" t="s">
        <v>645</v>
      </c>
    </row>
    <row r="416" spans="1:10" s="90" customFormat="1" ht="12" customHeight="1">
      <c r="A416" s="133">
        <v>378</v>
      </c>
      <c r="B416" s="111" t="s">
        <v>433</v>
      </c>
      <c r="C416" s="112"/>
      <c r="D416" s="107">
        <v>7579.1</v>
      </c>
      <c r="E416" s="107">
        <v>15000</v>
      </c>
      <c r="F416" s="107">
        <v>15000</v>
      </c>
      <c r="G416" s="107">
        <v>15000</v>
      </c>
      <c r="H416" s="107">
        <v>15000</v>
      </c>
      <c r="I416" s="107">
        <v>15000</v>
      </c>
      <c r="J416" s="87" t="s">
        <v>646</v>
      </c>
    </row>
    <row r="417" spans="1:10" s="90" customFormat="1" ht="12" hidden="1" customHeight="1">
      <c r="A417" s="133">
        <v>379</v>
      </c>
      <c r="B417" s="111" t="s">
        <v>434</v>
      </c>
      <c r="C417" s="112"/>
      <c r="D417" s="107">
        <v>0</v>
      </c>
      <c r="E417" s="107">
        <v>0</v>
      </c>
      <c r="F417" s="107">
        <v>0</v>
      </c>
      <c r="G417" s="107">
        <v>0</v>
      </c>
      <c r="H417" s="107">
        <v>0</v>
      </c>
      <c r="I417" s="107">
        <v>0</v>
      </c>
      <c r="J417" s="87"/>
    </row>
    <row r="418" spans="1:10" s="90" customFormat="1" ht="12" customHeight="1">
      <c r="A418" s="133">
        <v>380</v>
      </c>
      <c r="B418" s="111" t="s">
        <v>435</v>
      </c>
      <c r="C418" s="112"/>
      <c r="D418" s="107">
        <v>3943.48</v>
      </c>
      <c r="E418" s="107">
        <v>4022.3496</v>
      </c>
      <c r="F418" s="107">
        <v>4102.7965919999997</v>
      </c>
      <c r="G418" s="107">
        <v>4184.8525238399998</v>
      </c>
      <c r="H418" s="107">
        <v>4268.5495743168003</v>
      </c>
      <c r="I418" s="107">
        <v>4353.9205658031296</v>
      </c>
      <c r="J418" s="87" t="s">
        <v>647</v>
      </c>
    </row>
    <row r="419" spans="1:10" s="90" customFormat="1" ht="12" customHeight="1">
      <c r="A419" s="133">
        <v>383</v>
      </c>
      <c r="B419" s="111" t="s">
        <v>436</v>
      </c>
      <c r="C419" s="112"/>
      <c r="D419" s="107">
        <v>4737.3934680000002</v>
      </c>
      <c r="E419" s="107">
        <v>4673.7104738400003</v>
      </c>
      <c r="F419" s="107">
        <v>5090.3836448975999</v>
      </c>
      <c r="G419" s="107">
        <v>5192.1913177955503</v>
      </c>
      <c r="H419" s="107">
        <v>5296.0351441514604</v>
      </c>
      <c r="I419" s="107">
        <v>5401.95584703449</v>
      </c>
      <c r="J419" s="87" t="s">
        <v>648</v>
      </c>
    </row>
    <row r="420" spans="1:10" s="90" customFormat="1" ht="12" customHeight="1">
      <c r="A420" s="133">
        <v>384</v>
      </c>
      <c r="B420" s="111" t="s">
        <v>437</v>
      </c>
      <c r="C420" s="112"/>
      <c r="D420" s="107">
        <v>26259.69</v>
      </c>
      <c r="E420" s="107">
        <v>0</v>
      </c>
      <c r="F420" s="107">
        <v>0</v>
      </c>
      <c r="G420" s="107">
        <v>0</v>
      </c>
      <c r="H420" s="107">
        <v>0</v>
      </c>
      <c r="I420" s="107">
        <v>0</v>
      </c>
      <c r="J420" s="87" t="s">
        <v>649</v>
      </c>
    </row>
    <row r="421" spans="1:10" s="90" customFormat="1" ht="12" customHeight="1">
      <c r="A421" s="133">
        <v>385</v>
      </c>
      <c r="B421" s="111" t="s">
        <v>438</v>
      </c>
      <c r="C421" s="112"/>
      <c r="D421" s="107">
        <v>1376.37</v>
      </c>
      <c r="E421" s="107">
        <v>0</v>
      </c>
      <c r="F421" s="107">
        <v>0</v>
      </c>
      <c r="G421" s="107">
        <v>0</v>
      </c>
      <c r="H421" s="107">
        <v>0</v>
      </c>
      <c r="I421" s="107">
        <v>0</v>
      </c>
      <c r="J421" s="87" t="s">
        <v>650</v>
      </c>
    </row>
    <row r="422" spans="1:10" s="90" customFormat="1" ht="12" hidden="1" customHeight="1">
      <c r="A422" s="133">
        <v>386</v>
      </c>
      <c r="B422" s="111" t="s">
        <v>439</v>
      </c>
      <c r="C422" s="112"/>
      <c r="D422" s="107">
        <v>0</v>
      </c>
      <c r="E422" s="107">
        <v>0</v>
      </c>
      <c r="F422" s="107">
        <v>0</v>
      </c>
      <c r="G422" s="107">
        <v>0</v>
      </c>
      <c r="H422" s="107">
        <v>0</v>
      </c>
      <c r="I422" s="107">
        <v>0</v>
      </c>
      <c r="J422" s="87"/>
    </row>
    <row r="423" spans="1:10" s="90" customFormat="1" ht="12" customHeight="1">
      <c r="A423" s="133">
        <v>387</v>
      </c>
      <c r="B423" s="111" t="s">
        <v>440</v>
      </c>
      <c r="C423" s="112"/>
      <c r="D423" s="107">
        <v>13496.81</v>
      </c>
      <c r="E423" s="107">
        <v>13315.3774721312</v>
      </c>
      <c r="F423" s="107">
        <v>14502.477226426199</v>
      </c>
      <c r="G423" s="107">
        <v>14792.526770954801</v>
      </c>
      <c r="H423" s="107">
        <v>15088.377306373901</v>
      </c>
      <c r="I423" s="107">
        <v>15390.1448525013</v>
      </c>
      <c r="J423" s="87" t="s">
        <v>651</v>
      </c>
    </row>
    <row r="424" spans="1:10" s="90" customFormat="1" ht="12" hidden="1" customHeight="1">
      <c r="A424" s="133">
        <v>387.1</v>
      </c>
      <c r="B424" s="111" t="s">
        <v>441</v>
      </c>
      <c r="C424" s="112"/>
      <c r="D424" s="107">
        <v>0</v>
      </c>
      <c r="E424" s="107">
        <v>0</v>
      </c>
      <c r="F424" s="107">
        <v>0</v>
      </c>
      <c r="G424" s="107">
        <v>0</v>
      </c>
      <c r="H424" s="107">
        <v>0</v>
      </c>
      <c r="I424" s="107">
        <v>0</v>
      </c>
      <c r="J424" s="87"/>
    </row>
    <row r="425" spans="1:10" s="90" customFormat="1" ht="12" hidden="1" customHeight="1">
      <c r="A425" s="133">
        <v>387.2</v>
      </c>
      <c r="B425" s="111" t="s">
        <v>442</v>
      </c>
      <c r="C425" s="112"/>
      <c r="D425" s="107">
        <v>0</v>
      </c>
      <c r="E425" s="107">
        <v>0</v>
      </c>
      <c r="F425" s="107">
        <v>0</v>
      </c>
      <c r="G425" s="107">
        <v>0</v>
      </c>
      <c r="H425" s="107">
        <v>0</v>
      </c>
      <c r="I425" s="107">
        <v>0</v>
      </c>
      <c r="J425" s="87"/>
    </row>
    <row r="426" spans="1:10" s="90" customFormat="1" ht="12" hidden="1" customHeight="1">
      <c r="A426" s="133">
        <v>388</v>
      </c>
      <c r="B426" s="111" t="s">
        <v>443</v>
      </c>
      <c r="C426" s="112"/>
      <c r="D426" s="107">
        <v>0</v>
      </c>
      <c r="E426" s="107">
        <v>0</v>
      </c>
      <c r="F426" s="107">
        <v>0</v>
      </c>
      <c r="G426" s="107">
        <v>0</v>
      </c>
      <c r="H426" s="107">
        <v>0</v>
      </c>
      <c r="I426" s="107">
        <v>0</v>
      </c>
      <c r="J426" s="87"/>
    </row>
    <row r="427" spans="1:10" s="90" customFormat="1" ht="12" customHeight="1">
      <c r="A427" s="133">
        <v>388.1</v>
      </c>
      <c r="B427" s="111" t="s">
        <v>444</v>
      </c>
      <c r="C427" s="112"/>
      <c r="D427" s="107">
        <v>868.87</v>
      </c>
      <c r="E427" s="107">
        <v>2754</v>
      </c>
      <c r="F427" s="107">
        <v>3056.94</v>
      </c>
      <c r="G427" s="107">
        <v>3118.0787999999998</v>
      </c>
      <c r="H427" s="107">
        <v>3180.440376</v>
      </c>
      <c r="I427" s="107">
        <v>3244.04918352</v>
      </c>
      <c r="J427" s="87" t="s">
        <v>652</v>
      </c>
    </row>
    <row r="428" spans="1:10" s="90" customFormat="1" ht="12" hidden="1" customHeight="1">
      <c r="A428" s="133">
        <v>388.2</v>
      </c>
      <c r="B428" s="111" t="s">
        <v>445</v>
      </c>
      <c r="C428" s="112"/>
      <c r="D428" s="107">
        <v>0</v>
      </c>
      <c r="E428" s="107">
        <v>0</v>
      </c>
      <c r="F428" s="107">
        <v>0</v>
      </c>
      <c r="G428" s="107">
        <v>0</v>
      </c>
      <c r="H428" s="107">
        <v>0</v>
      </c>
      <c r="I428" s="107">
        <v>0</v>
      </c>
      <c r="J428" s="87"/>
    </row>
    <row r="429" spans="1:10" s="90" customFormat="1" ht="12" customHeight="1">
      <c r="A429" s="133">
        <v>388.3</v>
      </c>
      <c r="B429" s="111" t="s">
        <v>446</v>
      </c>
      <c r="C429" s="112"/>
      <c r="D429" s="107">
        <v>5000</v>
      </c>
      <c r="E429" s="107">
        <v>10200</v>
      </c>
      <c r="F429" s="107">
        <v>11322</v>
      </c>
      <c r="G429" s="107">
        <v>11548.44</v>
      </c>
      <c r="H429" s="107">
        <v>11779.408799999999</v>
      </c>
      <c r="I429" s="107">
        <v>12014.996976</v>
      </c>
      <c r="J429" s="87" t="s">
        <v>653</v>
      </c>
    </row>
    <row r="430" spans="1:10" s="90" customFormat="1" ht="12" customHeight="1">
      <c r="A430" s="133">
        <v>388.4</v>
      </c>
      <c r="B430" s="111" t="s">
        <v>447</v>
      </c>
      <c r="C430" s="112"/>
      <c r="D430" s="107">
        <v>899</v>
      </c>
      <c r="E430" s="107">
        <v>3000</v>
      </c>
      <c r="F430" s="107">
        <v>3060</v>
      </c>
      <c r="G430" s="107">
        <v>3121.2</v>
      </c>
      <c r="H430" s="107">
        <v>3183.6239999999998</v>
      </c>
      <c r="I430" s="107">
        <v>3247.29648</v>
      </c>
      <c r="J430" s="87" t="s">
        <v>654</v>
      </c>
    </row>
    <row r="431" spans="1:10" s="90" customFormat="1" ht="12" hidden="1" customHeight="1">
      <c r="A431" s="133">
        <v>388.5</v>
      </c>
      <c r="B431" s="111" t="s">
        <v>448</v>
      </c>
      <c r="C431" s="112"/>
      <c r="D431" s="107">
        <v>0</v>
      </c>
      <c r="E431" s="107">
        <v>0</v>
      </c>
      <c r="F431" s="107">
        <v>0</v>
      </c>
      <c r="G431" s="107">
        <v>0</v>
      </c>
      <c r="H431" s="107">
        <v>0</v>
      </c>
      <c r="I431" s="107">
        <v>0</v>
      </c>
      <c r="J431" s="87"/>
    </row>
    <row r="432" spans="1:10" s="90" customFormat="1" ht="12" hidden="1" customHeight="1">
      <c r="A432" s="133">
        <v>388.6</v>
      </c>
      <c r="B432" s="111" t="s">
        <v>449</v>
      </c>
      <c r="C432" s="112"/>
      <c r="D432" s="107">
        <v>0</v>
      </c>
      <c r="E432" s="107">
        <v>0</v>
      </c>
      <c r="F432" s="107">
        <v>0</v>
      </c>
      <c r="G432" s="107">
        <v>0</v>
      </c>
      <c r="H432" s="107">
        <v>0</v>
      </c>
      <c r="I432" s="107">
        <v>0</v>
      </c>
      <c r="J432" s="87"/>
    </row>
    <row r="433" spans="1:10" s="90" customFormat="1" ht="12" hidden="1" customHeight="1">
      <c r="A433" s="133">
        <v>389</v>
      </c>
      <c r="B433" s="111" t="s">
        <v>450</v>
      </c>
      <c r="C433" s="112"/>
      <c r="D433" s="107">
        <v>0</v>
      </c>
      <c r="E433" s="107">
        <v>0</v>
      </c>
      <c r="F433" s="107">
        <v>0</v>
      </c>
      <c r="G433" s="107">
        <v>0</v>
      </c>
      <c r="H433" s="107">
        <v>0</v>
      </c>
      <c r="I433" s="107">
        <v>0</v>
      </c>
      <c r="J433" s="87"/>
    </row>
    <row r="434" spans="1:10" s="90" customFormat="1" ht="12" customHeight="1">
      <c r="A434" s="133">
        <v>390</v>
      </c>
      <c r="B434" s="111" t="s">
        <v>451</v>
      </c>
      <c r="C434" s="112"/>
      <c r="D434" s="107">
        <v>14152.12</v>
      </c>
      <c r="E434" s="107">
        <v>16287.462</v>
      </c>
      <c r="F434" s="107">
        <v>18079.08282</v>
      </c>
      <c r="G434" s="107">
        <v>18440.664476400001</v>
      </c>
      <c r="H434" s="107">
        <v>18809.477765928001</v>
      </c>
      <c r="I434" s="107">
        <v>19185.667321246601</v>
      </c>
      <c r="J434" s="87" t="s">
        <v>655</v>
      </c>
    </row>
    <row r="435" spans="1:10" s="90" customFormat="1" ht="12" hidden="1" customHeight="1">
      <c r="A435" s="133">
        <v>390.1</v>
      </c>
      <c r="B435" s="111" t="s">
        <v>452</v>
      </c>
      <c r="C435" s="112"/>
      <c r="D435" s="107">
        <v>0</v>
      </c>
      <c r="E435" s="107">
        <v>0</v>
      </c>
      <c r="F435" s="107">
        <v>0</v>
      </c>
      <c r="G435" s="107">
        <v>0</v>
      </c>
      <c r="H435" s="107">
        <v>0</v>
      </c>
      <c r="I435" s="107">
        <v>0</v>
      </c>
      <c r="J435" s="87"/>
    </row>
    <row r="436" spans="1:10" s="90" customFormat="1" ht="12" hidden="1" customHeight="1">
      <c r="A436" s="133">
        <v>390.2</v>
      </c>
      <c r="B436" s="111" t="s">
        <v>453</v>
      </c>
      <c r="C436" s="112"/>
      <c r="D436" s="107">
        <v>0</v>
      </c>
      <c r="E436" s="107">
        <v>0</v>
      </c>
      <c r="F436" s="107">
        <v>0</v>
      </c>
      <c r="G436" s="107">
        <v>0</v>
      </c>
      <c r="H436" s="107">
        <v>0</v>
      </c>
      <c r="I436" s="107">
        <v>0</v>
      </c>
      <c r="J436" s="87"/>
    </row>
    <row r="437" spans="1:10" s="90" customFormat="1" ht="12" hidden="1" customHeight="1">
      <c r="A437" s="133">
        <v>390.3</v>
      </c>
      <c r="B437" s="111" t="s">
        <v>454</v>
      </c>
      <c r="C437" s="112"/>
      <c r="D437" s="107">
        <v>0</v>
      </c>
      <c r="E437" s="107">
        <v>0</v>
      </c>
      <c r="F437" s="107">
        <v>0</v>
      </c>
      <c r="G437" s="107">
        <v>0</v>
      </c>
      <c r="H437" s="107">
        <v>0</v>
      </c>
      <c r="I437" s="107">
        <v>0</v>
      </c>
      <c r="J437" s="87"/>
    </row>
    <row r="438" spans="1:10" s="90" customFormat="1" ht="12" hidden="1" customHeight="1">
      <c r="A438" s="133">
        <v>390.4</v>
      </c>
      <c r="B438" s="111" t="s">
        <v>455</v>
      </c>
      <c r="C438" s="112"/>
      <c r="D438" s="107">
        <v>0</v>
      </c>
      <c r="E438" s="107">
        <v>0</v>
      </c>
      <c r="F438" s="107">
        <v>0</v>
      </c>
      <c r="G438" s="107">
        <v>0</v>
      </c>
      <c r="H438" s="107">
        <v>0</v>
      </c>
      <c r="I438" s="107">
        <v>0</v>
      </c>
      <c r="J438" s="87"/>
    </row>
    <row r="439" spans="1:10" s="90" customFormat="1" ht="12" hidden="1" customHeight="1">
      <c r="A439" s="133">
        <v>390.5</v>
      </c>
      <c r="B439" s="111" t="s">
        <v>456</v>
      </c>
      <c r="C439" s="112"/>
      <c r="D439" s="107">
        <v>0</v>
      </c>
      <c r="E439" s="107">
        <v>0</v>
      </c>
      <c r="F439" s="107">
        <v>0</v>
      </c>
      <c r="G439" s="107">
        <v>0</v>
      </c>
      <c r="H439" s="107">
        <v>0</v>
      </c>
      <c r="I439" s="107">
        <v>0</v>
      </c>
      <c r="J439" s="87"/>
    </row>
    <row r="440" spans="1:10" s="90" customFormat="1" ht="12" customHeight="1">
      <c r="A440" s="133">
        <v>391</v>
      </c>
      <c r="B440" s="111" t="s">
        <v>457</v>
      </c>
      <c r="C440" s="112"/>
      <c r="D440" s="107">
        <v>62500</v>
      </c>
      <c r="E440" s="107">
        <v>63750</v>
      </c>
      <c r="F440" s="107">
        <v>65025</v>
      </c>
      <c r="G440" s="107">
        <v>66325.5</v>
      </c>
      <c r="H440" s="107">
        <v>67652.009999999995</v>
      </c>
      <c r="I440" s="107">
        <v>69005.050199999998</v>
      </c>
      <c r="J440" s="87" t="s">
        <v>656</v>
      </c>
    </row>
    <row r="441" spans="1:10" s="90" customFormat="1" ht="12" hidden="1" customHeight="1">
      <c r="A441" s="133">
        <v>392</v>
      </c>
      <c r="B441" s="111" t="s">
        <v>458</v>
      </c>
      <c r="C441" s="112"/>
      <c r="D441" s="107">
        <v>0</v>
      </c>
      <c r="E441" s="107">
        <v>0</v>
      </c>
      <c r="F441" s="107">
        <v>0</v>
      </c>
      <c r="G441" s="107">
        <v>0</v>
      </c>
      <c r="H441" s="107">
        <v>0</v>
      </c>
      <c r="I441" s="107">
        <v>0</v>
      </c>
      <c r="J441" s="87"/>
    </row>
    <row r="442" spans="1:10" s="90" customFormat="1" ht="12" customHeight="1">
      <c r="A442" s="133">
        <v>393</v>
      </c>
      <c r="B442" s="111" t="s">
        <v>459</v>
      </c>
      <c r="C442" s="112"/>
      <c r="D442" s="107">
        <v>252596.61</v>
      </c>
      <c r="E442" s="107">
        <v>279455.47675199999</v>
      </c>
      <c r="F442" s="107">
        <v>287839.14105456002</v>
      </c>
      <c r="G442" s="107">
        <v>296474.315286197</v>
      </c>
      <c r="H442" s="107">
        <v>305368.54474478302</v>
      </c>
      <c r="I442" s="107">
        <v>314529.60108712601</v>
      </c>
      <c r="J442" s="87" t="s">
        <v>657</v>
      </c>
    </row>
    <row r="443" spans="1:10" s="90" customFormat="1" ht="12" hidden="1" customHeight="1">
      <c r="A443" s="133">
        <v>394</v>
      </c>
      <c r="B443" s="111" t="s">
        <v>460</v>
      </c>
      <c r="C443" s="112"/>
      <c r="D443" s="107">
        <v>0</v>
      </c>
      <c r="E443" s="107">
        <v>0</v>
      </c>
      <c r="F443" s="107">
        <v>0</v>
      </c>
      <c r="G443" s="107">
        <v>0</v>
      </c>
      <c r="H443" s="107">
        <v>0</v>
      </c>
      <c r="I443" s="107">
        <v>0</v>
      </c>
      <c r="J443" s="87"/>
    </row>
    <row r="444" spans="1:10" s="90" customFormat="1" ht="12" hidden="1" customHeight="1">
      <c r="A444" s="133">
        <v>399</v>
      </c>
      <c r="B444" s="111" t="s">
        <v>461</v>
      </c>
      <c r="C444" s="112"/>
      <c r="D444" s="107">
        <v>0</v>
      </c>
      <c r="E444" s="107">
        <v>0</v>
      </c>
      <c r="F444" s="107">
        <v>0</v>
      </c>
      <c r="G444" s="107">
        <v>0</v>
      </c>
      <c r="H444" s="107">
        <v>0</v>
      </c>
      <c r="I444" s="107">
        <v>0</v>
      </c>
      <c r="J444" s="87"/>
    </row>
    <row r="445" spans="1:10" s="90" customFormat="1" ht="12" hidden="1" customHeight="1">
      <c r="A445" s="133">
        <v>399.1</v>
      </c>
      <c r="B445" s="111" t="s">
        <v>462</v>
      </c>
      <c r="C445" s="112"/>
      <c r="D445" s="107">
        <v>0</v>
      </c>
      <c r="E445" s="107">
        <v>0</v>
      </c>
      <c r="F445" s="107">
        <v>0</v>
      </c>
      <c r="G445" s="107">
        <v>0</v>
      </c>
      <c r="H445" s="107">
        <v>0</v>
      </c>
      <c r="I445" s="107">
        <v>0</v>
      </c>
      <c r="J445" s="87"/>
    </row>
    <row r="446" spans="1:10" s="90" customFormat="1" ht="12" hidden="1" customHeight="1">
      <c r="A446" s="133">
        <v>399.2</v>
      </c>
      <c r="B446" s="111" t="s">
        <v>463</v>
      </c>
      <c r="C446" s="112"/>
      <c r="D446" s="107">
        <v>0</v>
      </c>
      <c r="E446" s="107">
        <v>0</v>
      </c>
      <c r="F446" s="107">
        <v>0</v>
      </c>
      <c r="G446" s="107">
        <v>0</v>
      </c>
      <c r="H446" s="107">
        <v>0</v>
      </c>
      <c r="I446" s="107">
        <v>0</v>
      </c>
      <c r="J446" s="87"/>
    </row>
    <row r="447" spans="1:10" s="90" customFormat="1" ht="12" hidden="1" customHeight="1">
      <c r="A447" s="133">
        <v>399.3</v>
      </c>
      <c r="B447" s="111" t="s">
        <v>464</v>
      </c>
      <c r="C447" s="112"/>
      <c r="D447" s="107">
        <v>0</v>
      </c>
      <c r="E447" s="107">
        <v>0</v>
      </c>
      <c r="F447" s="107">
        <v>0</v>
      </c>
      <c r="G447" s="107">
        <v>0</v>
      </c>
      <c r="H447" s="107">
        <v>0</v>
      </c>
      <c r="I447" s="107">
        <v>0</v>
      </c>
      <c r="J447" s="87"/>
    </row>
    <row r="448" spans="1:10" s="90" customFormat="1" ht="12" hidden="1" customHeight="1">
      <c r="A448" s="133">
        <v>399.4</v>
      </c>
      <c r="B448" s="111" t="s">
        <v>465</v>
      </c>
      <c r="C448" s="112"/>
      <c r="D448" s="107">
        <v>0</v>
      </c>
      <c r="E448" s="107">
        <v>0</v>
      </c>
      <c r="F448" s="107">
        <v>0</v>
      </c>
      <c r="G448" s="107">
        <v>0</v>
      </c>
      <c r="H448" s="107">
        <v>0</v>
      </c>
      <c r="I448" s="107">
        <v>0</v>
      </c>
      <c r="J448" s="87"/>
    </row>
    <row r="449" spans="1:10" s="90" customFormat="1" ht="12" hidden="1" customHeight="1">
      <c r="A449" s="133">
        <v>399.5</v>
      </c>
      <c r="B449" s="111" t="s">
        <v>466</v>
      </c>
      <c r="C449" s="112"/>
      <c r="D449" s="107">
        <v>0</v>
      </c>
      <c r="E449" s="107">
        <v>0</v>
      </c>
      <c r="F449" s="107">
        <v>0</v>
      </c>
      <c r="G449" s="107">
        <v>0</v>
      </c>
      <c r="H449" s="107">
        <v>0</v>
      </c>
      <c r="I449" s="107">
        <v>0</v>
      </c>
      <c r="J449" s="87"/>
    </row>
    <row r="450" spans="1:10" s="90" customFormat="1" ht="12" hidden="1" customHeight="1">
      <c r="A450" s="133"/>
      <c r="B450" s="111"/>
      <c r="C450" s="112"/>
      <c r="D450" s="107"/>
      <c r="E450" s="107"/>
      <c r="F450" s="107"/>
      <c r="G450" s="107"/>
      <c r="H450" s="107"/>
      <c r="I450" s="107"/>
      <c r="J450" s="87"/>
    </row>
    <row r="451" spans="1:10" s="91" customFormat="1" ht="12" customHeight="1">
      <c r="A451" s="96"/>
      <c r="B451" s="122" t="s">
        <v>920</v>
      </c>
      <c r="C451" s="113">
        <f t="shared" ref="C451:I451" si="40">SUM(C345:C450)</f>
        <v>0</v>
      </c>
      <c r="D451" s="431">
        <f t="shared" si="40"/>
        <v>1552135.3353475975</v>
      </c>
      <c r="E451" s="431">
        <f t="shared" si="40"/>
        <v>1204927.7641586086</v>
      </c>
      <c r="F451" s="431">
        <f t="shared" si="40"/>
        <v>1235981.9842188309</v>
      </c>
      <c r="G451" s="431">
        <f t="shared" si="40"/>
        <v>1268763.5153137536</v>
      </c>
      <c r="H451" s="431">
        <f t="shared" si="40"/>
        <v>1298408.3137728912</v>
      </c>
      <c r="I451" s="431">
        <f t="shared" si="40"/>
        <v>1328853.6897457964</v>
      </c>
      <c r="J451" s="97"/>
    </row>
    <row r="452" spans="1:10" s="90" customFormat="1" ht="12" customHeight="1">
      <c r="A452" s="96"/>
      <c r="B452" s="114"/>
      <c r="C452" s="112"/>
      <c r="D452" s="107"/>
      <c r="E452" s="107"/>
      <c r="F452" s="107"/>
      <c r="G452" s="107"/>
      <c r="H452" s="107"/>
      <c r="I452" s="107"/>
      <c r="J452" s="87"/>
    </row>
    <row r="453" spans="1:10" s="90" customFormat="1" ht="12" customHeight="1">
      <c r="A453" s="122" t="s">
        <v>85</v>
      </c>
      <c r="C453" s="112"/>
      <c r="D453" s="107"/>
      <c r="E453" s="107"/>
      <c r="F453" s="107"/>
      <c r="G453" s="107"/>
      <c r="H453" s="107"/>
      <c r="I453" s="107"/>
      <c r="J453" s="87"/>
    </row>
    <row r="454" spans="1:10" s="90" customFormat="1" ht="12" hidden="1" customHeight="1">
      <c r="A454" s="133" t="s">
        <v>25</v>
      </c>
      <c r="B454" s="111"/>
      <c r="C454" s="112"/>
      <c r="D454" s="107"/>
      <c r="E454" s="107"/>
      <c r="F454" s="107"/>
      <c r="G454" s="107"/>
      <c r="H454" s="107"/>
      <c r="I454" s="107"/>
      <c r="J454" s="87"/>
    </row>
    <row r="455" spans="1:10" s="90" customFormat="1" ht="12" hidden="1" customHeight="1">
      <c r="A455" s="133">
        <v>400</v>
      </c>
      <c r="B455" s="111" t="s">
        <v>85</v>
      </c>
      <c r="C455" s="112"/>
      <c r="D455" s="107">
        <v>0</v>
      </c>
      <c r="E455" s="107">
        <v>0</v>
      </c>
      <c r="F455" s="107">
        <v>0</v>
      </c>
      <c r="G455" s="107">
        <v>0</v>
      </c>
      <c r="H455" s="107">
        <v>0</v>
      </c>
      <c r="I455" s="107">
        <v>0</v>
      </c>
      <c r="J455" s="87"/>
    </row>
    <row r="456" spans="1:10" s="90" customFormat="1" ht="12" hidden="1" customHeight="1">
      <c r="A456" s="133">
        <v>406</v>
      </c>
      <c r="B456" s="111" t="s">
        <v>467</v>
      </c>
      <c r="C456" s="112"/>
      <c r="D456" s="107">
        <v>0</v>
      </c>
      <c r="E456" s="107">
        <v>0</v>
      </c>
      <c r="F456" s="107">
        <v>0</v>
      </c>
      <c r="G456" s="107">
        <v>0</v>
      </c>
      <c r="H456" s="107">
        <v>0</v>
      </c>
      <c r="I456" s="107">
        <v>0</v>
      </c>
      <c r="J456" s="87"/>
    </row>
    <row r="457" spans="1:10" s="90" customFormat="1" ht="12" hidden="1" customHeight="1">
      <c r="A457" s="133">
        <v>410</v>
      </c>
      <c r="B457" s="111" t="s">
        <v>468</v>
      </c>
      <c r="C457" s="112"/>
      <c r="D457" s="107">
        <v>0</v>
      </c>
      <c r="E457" s="107">
        <v>0</v>
      </c>
      <c r="F457" s="107">
        <v>0</v>
      </c>
      <c r="G457" s="107">
        <v>0</v>
      </c>
      <c r="H457" s="107">
        <v>0</v>
      </c>
      <c r="I457" s="107">
        <v>0</v>
      </c>
      <c r="J457" s="87"/>
    </row>
    <row r="458" spans="1:10" s="90" customFormat="1" ht="12" hidden="1" customHeight="1">
      <c r="A458" s="133">
        <v>411</v>
      </c>
      <c r="B458" s="111" t="s">
        <v>469</v>
      </c>
      <c r="C458" s="112"/>
      <c r="D458" s="107">
        <v>0</v>
      </c>
      <c r="E458" s="107">
        <v>0</v>
      </c>
      <c r="F458" s="107">
        <v>0</v>
      </c>
      <c r="G458" s="107">
        <v>0</v>
      </c>
      <c r="H458" s="107">
        <v>0</v>
      </c>
      <c r="I458" s="107">
        <v>0</v>
      </c>
      <c r="J458" s="87"/>
    </row>
    <row r="459" spans="1:10" s="90" customFormat="1" ht="12" customHeight="1">
      <c r="A459" s="133">
        <v>413</v>
      </c>
      <c r="B459" s="111" t="s">
        <v>470</v>
      </c>
      <c r="C459" s="112"/>
      <c r="D459" s="107">
        <v>2444.77</v>
      </c>
      <c r="E459" s="107">
        <v>4080</v>
      </c>
      <c r="F459" s="107">
        <v>4528.8</v>
      </c>
      <c r="G459" s="107">
        <v>4619.3760000000002</v>
      </c>
      <c r="H459" s="107">
        <v>4711.7635200000004</v>
      </c>
      <c r="I459" s="107">
        <v>4805.9987904</v>
      </c>
      <c r="J459" s="87" t="s">
        <v>658</v>
      </c>
    </row>
    <row r="460" spans="1:10" s="90" customFormat="1" ht="12" hidden="1" customHeight="1">
      <c r="A460" s="133">
        <v>414</v>
      </c>
      <c r="B460" s="111" t="s">
        <v>471</v>
      </c>
      <c r="C460" s="112"/>
      <c r="D460" s="107">
        <v>0</v>
      </c>
      <c r="E460" s="107">
        <v>0</v>
      </c>
      <c r="F460" s="107">
        <v>0</v>
      </c>
      <c r="G460" s="107">
        <v>0</v>
      </c>
      <c r="H460" s="107">
        <v>0</v>
      </c>
      <c r="I460" s="107">
        <v>0</v>
      </c>
      <c r="J460" s="87"/>
    </row>
    <row r="461" spans="1:10" s="90" customFormat="1" ht="12" customHeight="1">
      <c r="A461" s="133">
        <v>415</v>
      </c>
      <c r="B461" s="111" t="s">
        <v>472</v>
      </c>
      <c r="C461" s="112"/>
      <c r="D461" s="107">
        <v>13431.74</v>
      </c>
      <c r="E461" s="107">
        <v>0</v>
      </c>
      <c r="F461" s="107">
        <v>0</v>
      </c>
      <c r="G461" s="107">
        <v>0</v>
      </c>
      <c r="H461" s="107">
        <v>0</v>
      </c>
      <c r="I461" s="107">
        <v>0</v>
      </c>
      <c r="J461" s="87" t="s">
        <v>659</v>
      </c>
    </row>
    <row r="462" spans="1:10" s="90" customFormat="1" ht="12" hidden="1" customHeight="1">
      <c r="A462" s="133">
        <v>418</v>
      </c>
      <c r="B462" s="111" t="s">
        <v>473</v>
      </c>
      <c r="C462" s="112"/>
      <c r="D462" s="107">
        <v>0</v>
      </c>
      <c r="E462" s="107">
        <v>0</v>
      </c>
      <c r="F462" s="107">
        <v>0</v>
      </c>
      <c r="G462" s="107">
        <v>0</v>
      </c>
      <c r="H462" s="107">
        <v>0</v>
      </c>
      <c r="I462" s="107">
        <v>0</v>
      </c>
      <c r="J462" s="87"/>
    </row>
    <row r="463" spans="1:10" s="90" customFormat="1" ht="12" hidden="1" customHeight="1">
      <c r="A463" s="133">
        <v>418.1</v>
      </c>
      <c r="B463" s="111" t="s">
        <v>474</v>
      </c>
      <c r="C463" s="112"/>
      <c r="D463" s="107">
        <v>0</v>
      </c>
      <c r="E463" s="107">
        <v>0</v>
      </c>
      <c r="F463" s="107">
        <v>0</v>
      </c>
      <c r="G463" s="107">
        <v>0</v>
      </c>
      <c r="H463" s="107">
        <v>0</v>
      </c>
      <c r="I463" s="107">
        <v>0</v>
      </c>
      <c r="J463" s="87"/>
    </row>
    <row r="464" spans="1:10" s="90" customFormat="1" ht="12" hidden="1" customHeight="1">
      <c r="A464" s="133">
        <v>418.2</v>
      </c>
      <c r="B464" s="111" t="s">
        <v>475</v>
      </c>
      <c r="C464" s="112"/>
      <c r="D464" s="107">
        <v>0</v>
      </c>
      <c r="E464" s="107">
        <v>0</v>
      </c>
      <c r="F464" s="107">
        <v>0</v>
      </c>
      <c r="G464" s="107">
        <v>0</v>
      </c>
      <c r="H464" s="107">
        <v>0</v>
      </c>
      <c r="I464" s="107">
        <v>0</v>
      </c>
      <c r="J464" s="87"/>
    </row>
    <row r="465" spans="1:10" s="90" customFormat="1" ht="12" hidden="1" customHeight="1">
      <c r="A465" s="133">
        <v>418.3</v>
      </c>
      <c r="B465" s="111" t="s">
        <v>476</v>
      </c>
      <c r="C465" s="112"/>
      <c r="D465" s="107">
        <v>0</v>
      </c>
      <c r="E465" s="107">
        <v>0</v>
      </c>
      <c r="F465" s="107">
        <v>0</v>
      </c>
      <c r="G465" s="107">
        <v>0</v>
      </c>
      <c r="H465" s="107">
        <v>0</v>
      </c>
      <c r="I465" s="107">
        <v>0</v>
      </c>
      <c r="J465" s="87"/>
    </row>
    <row r="466" spans="1:10" s="90" customFormat="1" ht="12" hidden="1" customHeight="1">
      <c r="A466" s="133">
        <v>418.4</v>
      </c>
      <c r="B466" s="111" t="s">
        <v>477</v>
      </c>
      <c r="C466" s="112"/>
      <c r="D466" s="107">
        <v>0</v>
      </c>
      <c r="E466" s="107">
        <v>0</v>
      </c>
      <c r="F466" s="107">
        <v>0</v>
      </c>
      <c r="G466" s="107">
        <v>0</v>
      </c>
      <c r="H466" s="107">
        <v>0</v>
      </c>
      <c r="I466" s="107">
        <v>0</v>
      </c>
      <c r="J466" s="87"/>
    </row>
    <row r="467" spans="1:10" s="90" customFormat="1" ht="12" hidden="1" customHeight="1">
      <c r="A467" s="133">
        <v>418.5</v>
      </c>
      <c r="B467" s="111" t="s">
        <v>478</v>
      </c>
      <c r="C467" s="112"/>
      <c r="D467" s="107">
        <v>0</v>
      </c>
      <c r="E467" s="107">
        <v>0</v>
      </c>
      <c r="F467" s="107">
        <v>0</v>
      </c>
      <c r="G467" s="107">
        <v>0</v>
      </c>
      <c r="H467" s="107">
        <v>0</v>
      </c>
      <c r="I467" s="107">
        <v>0</v>
      </c>
      <c r="J467" s="87"/>
    </row>
    <row r="468" spans="1:10" s="90" customFormat="1" ht="12" hidden="1" customHeight="1">
      <c r="A468" s="133">
        <v>421</v>
      </c>
      <c r="B468" s="111" t="s">
        <v>479</v>
      </c>
      <c r="C468" s="112"/>
      <c r="D468" s="107">
        <v>0</v>
      </c>
      <c r="E468" s="107">
        <v>0</v>
      </c>
      <c r="F468" s="107">
        <v>0</v>
      </c>
      <c r="G468" s="107">
        <v>0</v>
      </c>
      <c r="H468" s="107">
        <v>0</v>
      </c>
      <c r="I468" s="107">
        <v>0</v>
      </c>
      <c r="J468" s="87"/>
    </row>
    <row r="469" spans="1:10" s="90" customFormat="1" ht="12" hidden="1" customHeight="1">
      <c r="A469" s="133">
        <v>422</v>
      </c>
      <c r="B469" s="111" t="s">
        <v>480</v>
      </c>
      <c r="C469" s="112"/>
      <c r="D469" s="107">
        <v>0</v>
      </c>
      <c r="E469" s="107">
        <v>0</v>
      </c>
      <c r="F469" s="107">
        <v>0</v>
      </c>
      <c r="G469" s="107">
        <v>0</v>
      </c>
      <c r="H469" s="107">
        <v>0</v>
      </c>
      <c r="I469" s="107">
        <v>0</v>
      </c>
      <c r="J469" s="87"/>
    </row>
    <row r="470" spans="1:10" s="90" customFormat="1" ht="12" hidden="1" customHeight="1">
      <c r="A470" s="133">
        <v>424</v>
      </c>
      <c r="B470" s="111" t="s">
        <v>481</v>
      </c>
      <c r="C470" s="112"/>
      <c r="D470" s="107">
        <v>0</v>
      </c>
      <c r="E470" s="107">
        <v>0</v>
      </c>
      <c r="F470" s="107">
        <v>0</v>
      </c>
      <c r="G470" s="107">
        <v>0</v>
      </c>
      <c r="H470" s="107">
        <v>0</v>
      </c>
      <c r="I470" s="107">
        <v>0</v>
      </c>
      <c r="J470" s="87"/>
    </row>
    <row r="471" spans="1:10" s="90" customFormat="1" ht="12" hidden="1" customHeight="1">
      <c r="A471" s="133">
        <v>425</v>
      </c>
      <c r="B471" s="111" t="s">
        <v>482</v>
      </c>
      <c r="C471" s="112"/>
      <c r="D471" s="107">
        <v>0</v>
      </c>
      <c r="E471" s="107">
        <v>0</v>
      </c>
      <c r="F471" s="107">
        <v>0</v>
      </c>
      <c r="G471" s="107">
        <v>0</v>
      </c>
      <c r="H471" s="107">
        <v>0</v>
      </c>
      <c r="I471" s="107">
        <v>0</v>
      </c>
      <c r="J471" s="87"/>
    </row>
    <row r="472" spans="1:10" s="90" customFormat="1" ht="12" hidden="1" customHeight="1">
      <c r="A472" s="133">
        <v>426</v>
      </c>
      <c r="B472" s="111" t="s">
        <v>483</v>
      </c>
      <c r="C472" s="112"/>
      <c r="D472" s="107">
        <v>0</v>
      </c>
      <c r="E472" s="107">
        <v>0</v>
      </c>
      <c r="F472" s="107">
        <v>0</v>
      </c>
      <c r="G472" s="107">
        <v>0</v>
      </c>
      <c r="H472" s="107">
        <v>0</v>
      </c>
      <c r="I472" s="107">
        <v>0</v>
      </c>
      <c r="J472" s="87"/>
    </row>
    <row r="473" spans="1:10" s="90" customFormat="1" ht="12" hidden="1" customHeight="1">
      <c r="A473" s="133">
        <v>429</v>
      </c>
      <c r="B473" s="111" t="s">
        <v>484</v>
      </c>
      <c r="C473" s="112"/>
      <c r="D473" s="107">
        <v>0</v>
      </c>
      <c r="E473" s="107">
        <v>0</v>
      </c>
      <c r="F473" s="107">
        <v>0</v>
      </c>
      <c r="G473" s="107">
        <v>0</v>
      </c>
      <c r="H473" s="107">
        <v>0</v>
      </c>
      <c r="I473" s="107">
        <v>0</v>
      </c>
      <c r="J473" s="87"/>
    </row>
    <row r="474" spans="1:10" s="90" customFormat="1" ht="12" hidden="1" customHeight="1">
      <c r="A474" s="133">
        <v>430</v>
      </c>
      <c r="B474" s="111" t="s">
        <v>485</v>
      </c>
      <c r="C474" s="112"/>
      <c r="D474" s="107">
        <v>0</v>
      </c>
      <c r="E474" s="107">
        <v>0</v>
      </c>
      <c r="F474" s="107">
        <v>0</v>
      </c>
      <c r="G474" s="107">
        <v>0</v>
      </c>
      <c r="H474" s="107">
        <v>0</v>
      </c>
      <c r="I474" s="107">
        <v>0</v>
      </c>
      <c r="J474" s="87"/>
    </row>
    <row r="475" spans="1:10" s="90" customFormat="1" ht="12" customHeight="1">
      <c r="A475" s="133">
        <v>432</v>
      </c>
      <c r="B475" s="111" t="s">
        <v>486</v>
      </c>
      <c r="C475" s="112"/>
      <c r="D475" s="107">
        <v>22553.39</v>
      </c>
      <c r="E475" s="107">
        <v>28229.052649874</v>
      </c>
      <c r="F475" s="107">
        <v>31334.2484413602</v>
      </c>
      <c r="G475" s="107">
        <v>31960.933410187401</v>
      </c>
      <c r="H475" s="107">
        <v>32600.1520783911</v>
      </c>
      <c r="I475" s="107">
        <v>33252.155119959003</v>
      </c>
      <c r="J475" s="87" t="s">
        <v>660</v>
      </c>
    </row>
    <row r="476" spans="1:10" s="90" customFormat="1" ht="12" hidden="1" customHeight="1">
      <c r="A476" s="133">
        <v>432.1</v>
      </c>
      <c r="B476" s="111" t="s">
        <v>487</v>
      </c>
      <c r="C476" s="112"/>
      <c r="D476" s="107">
        <v>0</v>
      </c>
      <c r="E476" s="107">
        <v>0</v>
      </c>
      <c r="F476" s="107">
        <v>0</v>
      </c>
      <c r="G476" s="107">
        <v>0</v>
      </c>
      <c r="H476" s="107">
        <v>0</v>
      </c>
      <c r="I476" s="107">
        <v>0</v>
      </c>
      <c r="J476" s="87"/>
    </row>
    <row r="477" spans="1:10" s="90" customFormat="1" ht="12" hidden="1" customHeight="1">
      <c r="A477" s="133">
        <v>432.2</v>
      </c>
      <c r="B477" s="111" t="s">
        <v>488</v>
      </c>
      <c r="C477" s="112"/>
      <c r="D477" s="107">
        <v>0</v>
      </c>
      <c r="E477" s="107">
        <v>0</v>
      </c>
      <c r="F477" s="107">
        <v>0</v>
      </c>
      <c r="G477" s="107">
        <v>0</v>
      </c>
      <c r="H477" s="107">
        <v>0</v>
      </c>
      <c r="I477" s="107">
        <v>0</v>
      </c>
      <c r="J477" s="87"/>
    </row>
    <row r="478" spans="1:10" s="90" customFormat="1" ht="12" hidden="1" customHeight="1">
      <c r="A478" s="133">
        <v>432.3</v>
      </c>
      <c r="B478" s="111" t="s">
        <v>489</v>
      </c>
      <c r="C478" s="112"/>
      <c r="D478" s="107">
        <v>0</v>
      </c>
      <c r="E478" s="107">
        <v>0</v>
      </c>
      <c r="F478" s="107">
        <v>0</v>
      </c>
      <c r="G478" s="107">
        <v>0</v>
      </c>
      <c r="H478" s="107">
        <v>0</v>
      </c>
      <c r="I478" s="107">
        <v>0</v>
      </c>
      <c r="J478" s="87"/>
    </row>
    <row r="479" spans="1:10" s="90" customFormat="1" ht="12" hidden="1" customHeight="1">
      <c r="A479" s="133">
        <v>432.4</v>
      </c>
      <c r="B479" s="111" t="s">
        <v>490</v>
      </c>
      <c r="C479" s="112"/>
      <c r="D479" s="107">
        <v>0</v>
      </c>
      <c r="E479" s="107">
        <v>0</v>
      </c>
      <c r="F479" s="107">
        <v>0</v>
      </c>
      <c r="G479" s="107">
        <v>0</v>
      </c>
      <c r="H479" s="107">
        <v>0</v>
      </c>
      <c r="I479" s="107">
        <v>0</v>
      </c>
      <c r="J479" s="87"/>
    </row>
    <row r="480" spans="1:10" s="90" customFormat="1" ht="12" hidden="1" customHeight="1">
      <c r="A480" s="133">
        <v>432.5</v>
      </c>
      <c r="B480" s="111" t="s">
        <v>491</v>
      </c>
      <c r="C480" s="112"/>
      <c r="D480" s="107">
        <v>0</v>
      </c>
      <c r="E480" s="107">
        <v>0</v>
      </c>
      <c r="F480" s="107">
        <v>0</v>
      </c>
      <c r="G480" s="107">
        <v>0</v>
      </c>
      <c r="H480" s="107">
        <v>0</v>
      </c>
      <c r="I480" s="107">
        <v>0</v>
      </c>
      <c r="J480" s="87"/>
    </row>
    <row r="481" spans="1:10" s="90" customFormat="1" ht="12" customHeight="1">
      <c r="A481" s="133">
        <v>434</v>
      </c>
      <c r="B481" s="111" t="s">
        <v>492</v>
      </c>
      <c r="C481" s="112"/>
      <c r="D481" s="107">
        <v>7733.29</v>
      </c>
      <c r="E481" s="107">
        <v>0</v>
      </c>
      <c r="F481" s="107">
        <v>0</v>
      </c>
      <c r="G481" s="107">
        <v>0</v>
      </c>
      <c r="H481" s="107">
        <v>0</v>
      </c>
      <c r="I481" s="107">
        <v>0</v>
      </c>
      <c r="J481" s="87" t="s">
        <v>661</v>
      </c>
    </row>
    <row r="482" spans="1:10" s="90" customFormat="1" ht="12" customHeight="1">
      <c r="A482" s="133">
        <v>435</v>
      </c>
      <c r="B482" s="111" t="s">
        <v>493</v>
      </c>
      <c r="C482" s="112"/>
      <c r="D482" s="107">
        <v>21045.74</v>
      </c>
      <c r="E482" s="107">
        <v>31200</v>
      </c>
      <c r="F482" s="107">
        <v>31824</v>
      </c>
      <c r="G482" s="107">
        <v>32460.48</v>
      </c>
      <c r="H482" s="107">
        <v>33109.689599999998</v>
      </c>
      <c r="I482" s="107">
        <v>33771.883392000003</v>
      </c>
      <c r="J482" s="87" t="s">
        <v>662</v>
      </c>
    </row>
    <row r="483" spans="1:10" s="90" customFormat="1" ht="12" hidden="1" customHeight="1">
      <c r="A483" s="133">
        <v>437</v>
      </c>
      <c r="B483" s="111" t="s">
        <v>494</v>
      </c>
      <c r="C483" s="112"/>
      <c r="D483" s="107">
        <v>0</v>
      </c>
      <c r="E483" s="107">
        <v>0</v>
      </c>
      <c r="F483" s="107">
        <v>0</v>
      </c>
      <c r="G483" s="107">
        <v>0</v>
      </c>
      <c r="H483" s="107">
        <v>0</v>
      </c>
      <c r="I483" s="107">
        <v>0</v>
      </c>
      <c r="J483" s="87"/>
    </row>
    <row r="484" spans="1:10" s="90" customFormat="1" ht="12" hidden="1" customHeight="1">
      <c r="A484" s="133">
        <v>448</v>
      </c>
      <c r="B484" s="111" t="s">
        <v>495</v>
      </c>
      <c r="C484" s="112"/>
      <c r="D484" s="107">
        <v>0</v>
      </c>
      <c r="E484" s="107">
        <v>0</v>
      </c>
      <c r="F484" s="107">
        <v>0</v>
      </c>
      <c r="G484" s="107">
        <v>0</v>
      </c>
      <c r="H484" s="107">
        <v>0</v>
      </c>
      <c r="I484" s="107">
        <v>0</v>
      </c>
      <c r="J484" s="87"/>
    </row>
    <row r="485" spans="1:10" s="90" customFormat="1" ht="12" hidden="1" customHeight="1">
      <c r="A485" s="133">
        <v>449</v>
      </c>
      <c r="B485" s="111" t="s">
        <v>496</v>
      </c>
      <c r="C485" s="112"/>
      <c r="D485" s="107">
        <v>0</v>
      </c>
      <c r="E485" s="107">
        <v>0</v>
      </c>
      <c r="F485" s="107">
        <v>0</v>
      </c>
      <c r="G485" s="107">
        <v>0</v>
      </c>
      <c r="H485" s="107">
        <v>0</v>
      </c>
      <c r="I485" s="107">
        <v>0</v>
      </c>
      <c r="J485" s="87"/>
    </row>
    <row r="486" spans="1:10" s="90" customFormat="1" ht="12" customHeight="1">
      <c r="A486" s="133">
        <v>451</v>
      </c>
      <c r="B486" s="111" t="s">
        <v>177</v>
      </c>
      <c r="C486" s="112"/>
      <c r="D486" s="107">
        <v>35869.33</v>
      </c>
      <c r="E486" s="107">
        <v>20400</v>
      </c>
      <c r="F486" s="107">
        <v>22644</v>
      </c>
      <c r="G486" s="107">
        <v>23096.880000000001</v>
      </c>
      <c r="H486" s="107">
        <v>23558.817599999998</v>
      </c>
      <c r="I486" s="107">
        <v>24029.993952000001</v>
      </c>
      <c r="J486" s="87" t="s">
        <v>663</v>
      </c>
    </row>
    <row r="487" spans="1:10" s="90" customFormat="1" ht="12" hidden="1" customHeight="1">
      <c r="A487" s="133">
        <v>452</v>
      </c>
      <c r="B487" s="111" t="s">
        <v>497</v>
      </c>
      <c r="C487" s="112"/>
      <c r="D487" s="107">
        <v>0</v>
      </c>
      <c r="E487" s="107">
        <v>0</v>
      </c>
      <c r="F487" s="107">
        <v>0</v>
      </c>
      <c r="G487" s="107">
        <v>0</v>
      </c>
      <c r="H487" s="107">
        <v>0</v>
      </c>
      <c r="I487" s="107">
        <v>0</v>
      </c>
      <c r="J487" s="87"/>
    </row>
    <row r="488" spans="1:10" s="90" customFormat="1" ht="12" customHeight="1">
      <c r="A488" s="133">
        <v>452.1</v>
      </c>
      <c r="B488" s="111" t="s">
        <v>498</v>
      </c>
      <c r="C488" s="112"/>
      <c r="D488" s="107">
        <v>3734.9034000000001</v>
      </c>
      <c r="E488" s="107">
        <v>3809.6014679999998</v>
      </c>
      <c r="F488" s="107">
        <v>3885.7934973599999</v>
      </c>
      <c r="G488" s="107">
        <v>3963.5093673072001</v>
      </c>
      <c r="H488" s="107">
        <v>4042.7795546533398</v>
      </c>
      <c r="I488" s="107">
        <v>4123.6351457464098</v>
      </c>
      <c r="J488" s="87" t="s">
        <v>664</v>
      </c>
    </row>
    <row r="489" spans="1:10" s="90" customFormat="1" ht="12" hidden="1" customHeight="1">
      <c r="A489" s="133">
        <v>452.2</v>
      </c>
      <c r="B489" s="111" t="s">
        <v>499</v>
      </c>
      <c r="C489" s="112"/>
      <c r="D489" s="107">
        <v>0</v>
      </c>
      <c r="E489" s="107">
        <v>0</v>
      </c>
      <c r="F489" s="107">
        <v>0</v>
      </c>
      <c r="G489" s="107">
        <v>0</v>
      </c>
      <c r="H489" s="107">
        <v>0</v>
      </c>
      <c r="I489" s="107">
        <v>0</v>
      </c>
      <c r="J489" s="87"/>
    </row>
    <row r="490" spans="1:10" s="90" customFormat="1" ht="12" customHeight="1">
      <c r="A490" s="133">
        <v>452.3</v>
      </c>
      <c r="B490" s="111" t="s">
        <v>500</v>
      </c>
      <c r="C490" s="112"/>
      <c r="D490" s="107">
        <v>2850</v>
      </c>
      <c r="E490" s="107">
        <v>0</v>
      </c>
      <c r="F490" s="107">
        <v>0</v>
      </c>
      <c r="G490" s="107">
        <v>0</v>
      </c>
      <c r="H490" s="107">
        <v>0</v>
      </c>
      <c r="I490" s="107">
        <v>0</v>
      </c>
      <c r="J490" s="87" t="s">
        <v>665</v>
      </c>
    </row>
    <row r="491" spans="1:10" s="90" customFormat="1" ht="12" hidden="1" customHeight="1">
      <c r="A491" s="133">
        <v>452.4</v>
      </c>
      <c r="B491" s="111" t="s">
        <v>501</v>
      </c>
      <c r="C491" s="112"/>
      <c r="D491" s="107">
        <v>0</v>
      </c>
      <c r="E491" s="107">
        <v>0</v>
      </c>
      <c r="F491" s="107">
        <v>0</v>
      </c>
      <c r="G491" s="107">
        <v>0</v>
      </c>
      <c r="H491" s="107">
        <v>0</v>
      </c>
      <c r="I491" s="107">
        <v>0</v>
      </c>
      <c r="J491" s="87"/>
    </row>
    <row r="492" spans="1:10" s="90" customFormat="1" ht="12" hidden="1" customHeight="1">
      <c r="A492" s="133">
        <v>452.5</v>
      </c>
      <c r="B492" s="111" t="s">
        <v>502</v>
      </c>
      <c r="C492" s="112"/>
      <c r="D492" s="107">
        <v>0</v>
      </c>
      <c r="E492" s="107">
        <v>0</v>
      </c>
      <c r="F492" s="107">
        <v>0</v>
      </c>
      <c r="G492" s="107">
        <v>0</v>
      </c>
      <c r="H492" s="107">
        <v>0</v>
      </c>
      <c r="I492" s="107">
        <v>0</v>
      </c>
      <c r="J492" s="87"/>
    </row>
    <row r="493" spans="1:10" s="90" customFormat="1" ht="12" hidden="1" customHeight="1">
      <c r="A493" s="133">
        <v>453</v>
      </c>
      <c r="B493" s="111" t="s">
        <v>503</v>
      </c>
      <c r="C493" s="112"/>
      <c r="D493" s="107">
        <v>0</v>
      </c>
      <c r="E493" s="107">
        <v>0</v>
      </c>
      <c r="F493" s="107">
        <v>0</v>
      </c>
      <c r="G493" s="107">
        <v>0</v>
      </c>
      <c r="H493" s="107">
        <v>0</v>
      </c>
      <c r="I493" s="107">
        <v>0</v>
      </c>
      <c r="J493" s="87"/>
    </row>
    <row r="494" spans="1:10" s="90" customFormat="1" ht="12" customHeight="1">
      <c r="A494" s="133">
        <v>454</v>
      </c>
      <c r="B494" s="111" t="s">
        <v>504</v>
      </c>
      <c r="C494" s="112"/>
      <c r="D494" s="107">
        <v>2425.5100000000002</v>
      </c>
      <c r="E494" s="107">
        <v>0</v>
      </c>
      <c r="F494" s="107">
        <v>0</v>
      </c>
      <c r="G494" s="107">
        <v>0</v>
      </c>
      <c r="H494" s="107">
        <v>0</v>
      </c>
      <c r="I494" s="107">
        <v>0</v>
      </c>
      <c r="J494" s="87" t="s">
        <v>666</v>
      </c>
    </row>
    <row r="495" spans="1:10" s="90" customFormat="1" ht="12" hidden="1" customHeight="1">
      <c r="A495" s="133">
        <v>457</v>
      </c>
      <c r="B495" s="111" t="s">
        <v>505</v>
      </c>
      <c r="C495" s="112"/>
      <c r="D495" s="107">
        <v>0</v>
      </c>
      <c r="E495" s="107">
        <v>0</v>
      </c>
      <c r="F495" s="107">
        <v>0</v>
      </c>
      <c r="G495" s="107">
        <v>0</v>
      </c>
      <c r="H495" s="107">
        <v>0</v>
      </c>
      <c r="I495" s="107">
        <v>0</v>
      </c>
      <c r="J495" s="87"/>
    </row>
    <row r="496" spans="1:10" s="90" customFormat="1" ht="12" hidden="1" customHeight="1">
      <c r="A496" s="133">
        <v>469</v>
      </c>
      <c r="B496" s="111" t="s">
        <v>265</v>
      </c>
      <c r="C496" s="112"/>
      <c r="D496" s="107">
        <v>0</v>
      </c>
      <c r="E496" s="107">
        <v>0</v>
      </c>
      <c r="F496" s="107">
        <v>0</v>
      </c>
      <c r="G496" s="107">
        <v>0</v>
      </c>
      <c r="H496" s="107">
        <v>0</v>
      </c>
      <c r="I496" s="107">
        <v>0</v>
      </c>
      <c r="J496" s="87"/>
    </row>
    <row r="497" spans="1:10" s="90" customFormat="1" ht="12" hidden="1" customHeight="1">
      <c r="A497" s="133">
        <v>481</v>
      </c>
      <c r="B497" s="111" t="s">
        <v>506</v>
      </c>
      <c r="C497" s="112"/>
      <c r="D497" s="107">
        <v>0</v>
      </c>
      <c r="E497" s="107">
        <v>0</v>
      </c>
      <c r="F497" s="107">
        <v>0</v>
      </c>
      <c r="G497" s="107">
        <v>0</v>
      </c>
      <c r="H497" s="107">
        <v>0</v>
      </c>
      <c r="I497" s="107">
        <v>0</v>
      </c>
      <c r="J497" s="87"/>
    </row>
    <row r="498" spans="1:10" s="90" customFormat="1" ht="12" customHeight="1">
      <c r="A498" s="133">
        <v>481.1</v>
      </c>
      <c r="B498" s="111" t="s">
        <v>507</v>
      </c>
      <c r="C498" s="112"/>
      <c r="D498" s="107">
        <v>43692</v>
      </c>
      <c r="E498" s="107">
        <v>44565.84</v>
      </c>
      <c r="F498" s="107">
        <v>45457.156799999997</v>
      </c>
      <c r="G498" s="107">
        <v>46366.299936000003</v>
      </c>
      <c r="H498" s="107">
        <v>47293.625934720003</v>
      </c>
      <c r="I498" s="107">
        <v>48239.498453414402</v>
      </c>
      <c r="J498" s="87" t="s">
        <v>667</v>
      </c>
    </row>
    <row r="499" spans="1:10" s="90" customFormat="1" ht="12" customHeight="1">
      <c r="A499" s="133">
        <v>481.2</v>
      </c>
      <c r="B499" s="111" t="s">
        <v>508</v>
      </c>
      <c r="C499" s="112"/>
      <c r="D499" s="107">
        <v>14926.31</v>
      </c>
      <c r="E499" s="107">
        <v>15300</v>
      </c>
      <c r="F499" s="107">
        <v>16983</v>
      </c>
      <c r="G499" s="107">
        <v>17322.66</v>
      </c>
      <c r="H499" s="107">
        <v>17669.1132</v>
      </c>
      <c r="I499" s="107">
        <v>18022.495464</v>
      </c>
      <c r="J499" s="87" t="s">
        <v>668</v>
      </c>
    </row>
    <row r="500" spans="1:10" s="90" customFormat="1" ht="12" hidden="1" customHeight="1">
      <c r="A500" s="133">
        <v>481.3</v>
      </c>
      <c r="B500" s="111" t="s">
        <v>509</v>
      </c>
      <c r="C500" s="112"/>
      <c r="D500" s="107">
        <v>0</v>
      </c>
      <c r="E500" s="107">
        <v>0</v>
      </c>
      <c r="F500" s="107">
        <v>0</v>
      </c>
      <c r="G500" s="107">
        <v>0</v>
      </c>
      <c r="H500" s="107">
        <v>0</v>
      </c>
      <c r="I500" s="107">
        <v>0</v>
      </c>
      <c r="J500" s="87"/>
    </row>
    <row r="501" spans="1:10" s="90" customFormat="1" ht="12" customHeight="1">
      <c r="A501" s="133">
        <v>481.4</v>
      </c>
      <c r="B501" s="111" t="s">
        <v>510</v>
      </c>
      <c r="C501" s="112"/>
      <c r="D501" s="107">
        <v>2962.36</v>
      </c>
      <c r="E501" s="107">
        <v>4500</v>
      </c>
      <c r="F501" s="107">
        <v>4590</v>
      </c>
      <c r="G501" s="107">
        <v>4681.8</v>
      </c>
      <c r="H501" s="107">
        <v>4775.4359999999997</v>
      </c>
      <c r="I501" s="107">
        <v>4870.9447200000004</v>
      </c>
      <c r="J501" s="87" t="s">
        <v>669</v>
      </c>
    </row>
    <row r="502" spans="1:10" s="90" customFormat="1" ht="12" customHeight="1">
      <c r="A502" s="133">
        <v>481.5</v>
      </c>
      <c r="B502" s="111" t="s">
        <v>511</v>
      </c>
      <c r="C502" s="112"/>
      <c r="D502" s="107">
        <v>84668.78</v>
      </c>
      <c r="E502" s="107">
        <v>96900</v>
      </c>
      <c r="F502" s="107">
        <v>107559</v>
      </c>
      <c r="G502" s="107">
        <v>109710.18</v>
      </c>
      <c r="H502" s="107">
        <v>111904.3836</v>
      </c>
      <c r="I502" s="107">
        <v>114142.471272</v>
      </c>
      <c r="J502" s="87" t="s">
        <v>670</v>
      </c>
    </row>
    <row r="503" spans="1:10" s="90" customFormat="1" ht="12" hidden="1" customHeight="1">
      <c r="A503" s="133">
        <v>481.6</v>
      </c>
      <c r="B503" s="111" t="s">
        <v>512</v>
      </c>
      <c r="C503" s="112"/>
      <c r="D503" s="107">
        <v>0</v>
      </c>
      <c r="E503" s="107">
        <v>0</v>
      </c>
      <c r="F503" s="107">
        <v>0</v>
      </c>
      <c r="G503" s="107">
        <v>0</v>
      </c>
      <c r="H503" s="107">
        <v>0</v>
      </c>
      <c r="I503" s="107">
        <v>0</v>
      </c>
      <c r="J503" s="87"/>
    </row>
    <row r="504" spans="1:10" s="90" customFormat="1" ht="12" customHeight="1">
      <c r="A504" s="133">
        <v>481.7</v>
      </c>
      <c r="B504" s="111" t="s">
        <v>513</v>
      </c>
      <c r="C504" s="112"/>
      <c r="D504" s="107">
        <v>8207.36</v>
      </c>
      <c r="E504" s="107">
        <v>2500</v>
      </c>
      <c r="F504" s="107">
        <v>2550</v>
      </c>
      <c r="G504" s="107">
        <v>2601</v>
      </c>
      <c r="H504" s="107">
        <v>2653.02</v>
      </c>
      <c r="I504" s="107">
        <v>2706.0803999999998</v>
      </c>
      <c r="J504" s="87" t="s">
        <v>669</v>
      </c>
    </row>
    <row r="505" spans="1:10" s="90" customFormat="1" ht="12" customHeight="1">
      <c r="A505" s="133">
        <v>481.8</v>
      </c>
      <c r="B505" s="111" t="s">
        <v>514</v>
      </c>
      <c r="C505" s="112"/>
      <c r="D505" s="107">
        <v>8599</v>
      </c>
      <c r="E505" s="107">
        <v>12000</v>
      </c>
      <c r="F505" s="107">
        <v>12240</v>
      </c>
      <c r="G505" s="107">
        <v>12484.8</v>
      </c>
      <c r="H505" s="107">
        <v>12734.495999999999</v>
      </c>
      <c r="I505" s="107">
        <v>12989.18592</v>
      </c>
      <c r="J505" s="87" t="s">
        <v>671</v>
      </c>
    </row>
    <row r="506" spans="1:10" s="90" customFormat="1" ht="12" customHeight="1">
      <c r="A506" s="133">
        <v>482</v>
      </c>
      <c r="B506" s="111" t="s">
        <v>515</v>
      </c>
      <c r="C506" s="112"/>
      <c r="D506" s="107">
        <v>12997.54</v>
      </c>
      <c r="E506" s="107">
        <v>15300</v>
      </c>
      <c r="F506" s="107">
        <v>16983</v>
      </c>
      <c r="G506" s="107">
        <v>17322.66</v>
      </c>
      <c r="H506" s="107">
        <v>17669.1132</v>
      </c>
      <c r="I506" s="107">
        <v>18022.495464</v>
      </c>
      <c r="J506" s="87" t="s">
        <v>672</v>
      </c>
    </row>
    <row r="507" spans="1:10" s="90" customFormat="1" ht="12" customHeight="1">
      <c r="A507" s="133">
        <v>482.1</v>
      </c>
      <c r="B507" s="111" t="s">
        <v>516</v>
      </c>
      <c r="C507" s="112"/>
      <c r="D507" s="107">
        <v>9016.07</v>
      </c>
      <c r="E507" s="107">
        <v>0</v>
      </c>
      <c r="F507" s="107">
        <v>0</v>
      </c>
      <c r="G507" s="107">
        <v>0</v>
      </c>
      <c r="H507" s="107">
        <v>0</v>
      </c>
      <c r="I507" s="107">
        <v>0</v>
      </c>
      <c r="J507" s="87" t="s">
        <v>673</v>
      </c>
    </row>
    <row r="508" spans="1:10" s="90" customFormat="1" ht="12" customHeight="1">
      <c r="A508" s="133">
        <v>482.2</v>
      </c>
      <c r="B508" s="111" t="s">
        <v>517</v>
      </c>
      <c r="C508" s="112"/>
      <c r="D508" s="107">
        <v>11300</v>
      </c>
      <c r="E508" s="107">
        <v>13005</v>
      </c>
      <c r="F508" s="107">
        <v>14435.55</v>
      </c>
      <c r="G508" s="107">
        <v>14724.261</v>
      </c>
      <c r="H508" s="107">
        <v>15018.746220000001</v>
      </c>
      <c r="I508" s="107">
        <v>15319.1211444</v>
      </c>
      <c r="J508" s="87" t="s">
        <v>674</v>
      </c>
    </row>
    <row r="509" spans="1:10" s="90" customFormat="1" ht="12" hidden="1" customHeight="1">
      <c r="A509" s="133">
        <v>482.3</v>
      </c>
      <c r="B509" s="111" t="s">
        <v>518</v>
      </c>
      <c r="C509" s="112"/>
      <c r="D509" s="107">
        <v>0</v>
      </c>
      <c r="E509" s="107">
        <v>0</v>
      </c>
      <c r="F509" s="107">
        <v>0</v>
      </c>
      <c r="G509" s="107">
        <v>0</v>
      </c>
      <c r="H509" s="107">
        <v>0</v>
      </c>
      <c r="I509" s="107">
        <v>0</v>
      </c>
      <c r="J509" s="87"/>
    </row>
    <row r="510" spans="1:10" s="90" customFormat="1" ht="12" hidden="1" customHeight="1">
      <c r="A510" s="133">
        <v>482.4</v>
      </c>
      <c r="B510" s="111" t="s">
        <v>519</v>
      </c>
      <c r="C510" s="112"/>
      <c r="D510" s="107">
        <v>0</v>
      </c>
      <c r="E510" s="107">
        <v>0</v>
      </c>
      <c r="F510" s="107">
        <v>0</v>
      </c>
      <c r="G510" s="107">
        <v>0</v>
      </c>
      <c r="H510" s="107">
        <v>0</v>
      </c>
      <c r="I510" s="107">
        <v>0</v>
      </c>
      <c r="J510" s="87"/>
    </row>
    <row r="511" spans="1:10" s="90" customFormat="1" ht="12" hidden="1" customHeight="1">
      <c r="A511" s="133">
        <v>482.5</v>
      </c>
      <c r="B511" s="111" t="s">
        <v>520</v>
      </c>
      <c r="C511" s="112"/>
      <c r="D511" s="107">
        <v>0</v>
      </c>
      <c r="E511" s="107">
        <v>0</v>
      </c>
      <c r="F511" s="107">
        <v>0</v>
      </c>
      <c r="G511" s="107">
        <v>0</v>
      </c>
      <c r="H511" s="107">
        <v>0</v>
      </c>
      <c r="I511" s="107">
        <v>0</v>
      </c>
      <c r="J511" s="87"/>
    </row>
    <row r="512" spans="1:10" s="90" customFormat="1" ht="12" hidden="1" customHeight="1">
      <c r="A512" s="133">
        <v>482.6</v>
      </c>
      <c r="B512" s="111" t="s">
        <v>521</v>
      </c>
      <c r="C512" s="112"/>
      <c r="D512" s="107">
        <v>0</v>
      </c>
      <c r="E512" s="107">
        <v>0</v>
      </c>
      <c r="F512" s="107">
        <v>0</v>
      </c>
      <c r="G512" s="107">
        <v>0</v>
      </c>
      <c r="H512" s="107">
        <v>0</v>
      </c>
      <c r="I512" s="107">
        <v>0</v>
      </c>
      <c r="J512" s="87"/>
    </row>
    <row r="513" spans="1:10" s="90" customFormat="1" ht="12" hidden="1" customHeight="1">
      <c r="A513" s="133">
        <v>491</v>
      </c>
      <c r="B513" s="111" t="s">
        <v>522</v>
      </c>
      <c r="C513" s="112"/>
      <c r="D513" s="107">
        <v>0</v>
      </c>
      <c r="E513" s="107">
        <v>0</v>
      </c>
      <c r="F513" s="107">
        <v>0</v>
      </c>
      <c r="G513" s="107">
        <v>0</v>
      </c>
      <c r="H513" s="107">
        <v>0</v>
      </c>
      <c r="I513" s="107">
        <v>0</v>
      </c>
      <c r="J513" s="87"/>
    </row>
    <row r="514" spans="1:10" s="90" customFormat="1" ht="12" customHeight="1">
      <c r="A514" s="133">
        <v>492</v>
      </c>
      <c r="B514" s="111" t="s">
        <v>523</v>
      </c>
      <c r="C514" s="112"/>
      <c r="D514" s="107">
        <v>23136</v>
      </c>
      <c r="E514" s="107">
        <v>35000</v>
      </c>
      <c r="F514" s="107">
        <v>31500</v>
      </c>
      <c r="G514" s="107">
        <v>32130</v>
      </c>
      <c r="H514" s="107">
        <v>32772.6</v>
      </c>
      <c r="I514" s="107">
        <v>33428.052000000003</v>
      </c>
      <c r="J514" s="87" t="s">
        <v>675</v>
      </c>
    </row>
    <row r="515" spans="1:10" s="90" customFormat="1" ht="12" hidden="1" customHeight="1">
      <c r="A515" s="133">
        <v>493</v>
      </c>
      <c r="B515" s="111" t="s">
        <v>524</v>
      </c>
      <c r="C515" s="112"/>
      <c r="D515" s="107">
        <v>0</v>
      </c>
      <c r="E515" s="107">
        <v>0</v>
      </c>
      <c r="F515" s="107">
        <v>0</v>
      </c>
      <c r="G515" s="107">
        <v>0</v>
      </c>
      <c r="H515" s="107">
        <v>0</v>
      </c>
      <c r="I515" s="107">
        <v>0</v>
      </c>
      <c r="J515" s="87"/>
    </row>
    <row r="516" spans="1:10" s="90" customFormat="1" ht="12" customHeight="1">
      <c r="A516" s="133">
        <v>494</v>
      </c>
      <c r="B516" s="111" t="s">
        <v>525</v>
      </c>
      <c r="C516" s="112"/>
      <c r="D516" s="107">
        <v>16508.62</v>
      </c>
      <c r="E516" s="107">
        <v>5971.4937893956503</v>
      </c>
      <c r="F516" s="107">
        <v>6090.9236651835699</v>
      </c>
      <c r="G516" s="107">
        <v>6212.7421384872396</v>
      </c>
      <c r="H516" s="107">
        <v>6336.9969812569798</v>
      </c>
      <c r="I516" s="107">
        <v>6463.7369208821201</v>
      </c>
      <c r="J516" s="87" t="s">
        <v>676</v>
      </c>
    </row>
    <row r="517" spans="1:10" s="90" customFormat="1" ht="12" customHeight="1">
      <c r="A517" s="133">
        <v>494.1</v>
      </c>
      <c r="B517" s="111" t="s">
        <v>526</v>
      </c>
      <c r="C517" s="112"/>
      <c r="D517" s="107">
        <v>0</v>
      </c>
      <c r="E517" s="107">
        <v>23500</v>
      </c>
      <c r="F517" s="107">
        <v>26085</v>
      </c>
      <c r="G517" s="107">
        <v>26606.7</v>
      </c>
      <c r="H517" s="107">
        <v>27138.833999999999</v>
      </c>
      <c r="I517" s="107">
        <v>27681.610680000002</v>
      </c>
      <c r="J517" s="87" t="s">
        <v>677</v>
      </c>
    </row>
    <row r="518" spans="1:10" s="90" customFormat="1" ht="12" hidden="1" customHeight="1">
      <c r="A518" s="133">
        <v>494.2</v>
      </c>
      <c r="B518" s="111" t="s">
        <v>527</v>
      </c>
      <c r="C518" s="112"/>
      <c r="D518" s="107">
        <v>0</v>
      </c>
      <c r="E518" s="107">
        <v>0</v>
      </c>
      <c r="F518" s="107">
        <v>0</v>
      </c>
      <c r="G518" s="107">
        <v>0</v>
      </c>
      <c r="H518" s="107">
        <v>0</v>
      </c>
      <c r="I518" s="107">
        <v>0</v>
      </c>
      <c r="J518" s="87"/>
    </row>
    <row r="519" spans="1:10" s="90" customFormat="1" ht="12" hidden="1" customHeight="1">
      <c r="A519" s="133">
        <v>498</v>
      </c>
      <c r="B519" s="111" t="s">
        <v>528</v>
      </c>
      <c r="C519" s="112"/>
      <c r="D519" s="107">
        <v>0</v>
      </c>
      <c r="E519" s="107">
        <v>0</v>
      </c>
      <c r="F519" s="107">
        <v>0</v>
      </c>
      <c r="G519" s="107">
        <v>0</v>
      </c>
      <c r="H519" s="107">
        <v>0</v>
      </c>
      <c r="I519" s="107">
        <v>0</v>
      </c>
      <c r="J519" s="87"/>
    </row>
    <row r="520" spans="1:10" s="90" customFormat="1" ht="12" hidden="1" customHeight="1">
      <c r="A520" s="133">
        <v>499</v>
      </c>
      <c r="B520" s="111" t="s">
        <v>529</v>
      </c>
      <c r="C520" s="112"/>
      <c r="D520" s="107">
        <v>0</v>
      </c>
      <c r="E520" s="107">
        <v>0</v>
      </c>
      <c r="F520" s="107">
        <v>0</v>
      </c>
      <c r="G520" s="107">
        <v>0</v>
      </c>
      <c r="H520" s="107">
        <v>0</v>
      </c>
      <c r="I520" s="107">
        <v>0</v>
      </c>
      <c r="J520" s="87"/>
    </row>
    <row r="521" spans="1:10" s="90" customFormat="1" ht="12" customHeight="1">
      <c r="A521" s="133">
        <v>499.1</v>
      </c>
      <c r="B521" s="111" t="s">
        <v>530</v>
      </c>
      <c r="C521" s="112"/>
      <c r="D521" s="107">
        <v>25474.650770626398</v>
      </c>
      <c r="E521" s="107">
        <v>20000</v>
      </c>
      <c r="F521" s="107">
        <v>21783.050847457602</v>
      </c>
      <c r="G521" s="107">
        <v>22218.7118644068</v>
      </c>
      <c r="H521" s="107">
        <v>22663.086101694898</v>
      </c>
      <c r="I521" s="107">
        <v>23116.3478237288</v>
      </c>
      <c r="J521" s="87" t="s">
        <v>678</v>
      </c>
    </row>
    <row r="522" spans="1:10" s="90" customFormat="1" ht="12" customHeight="1">
      <c r="A522" s="133">
        <v>499.2</v>
      </c>
      <c r="B522" s="111" t="s">
        <v>531</v>
      </c>
      <c r="C522" s="112"/>
      <c r="D522" s="107">
        <v>2471.81</v>
      </c>
      <c r="E522" s="107">
        <v>5100</v>
      </c>
      <c r="F522" s="107">
        <v>5661</v>
      </c>
      <c r="G522" s="107">
        <v>5774.22</v>
      </c>
      <c r="H522" s="107">
        <v>5889.7043999999996</v>
      </c>
      <c r="I522" s="107">
        <v>6007.4984880000002</v>
      </c>
      <c r="J522" s="87" t="s">
        <v>679</v>
      </c>
    </row>
    <row r="523" spans="1:10" s="90" customFormat="1" ht="12" customHeight="1">
      <c r="A523" s="133">
        <v>499.3</v>
      </c>
      <c r="B523" s="111" t="s">
        <v>532</v>
      </c>
      <c r="C523" s="112"/>
      <c r="D523" s="107">
        <v>16296.08</v>
      </c>
      <c r="E523" s="107">
        <v>5000</v>
      </c>
      <c r="F523" s="107">
        <v>5000</v>
      </c>
      <c r="G523" s="107">
        <v>5000</v>
      </c>
      <c r="H523" s="107">
        <v>5000</v>
      </c>
      <c r="I523" s="107">
        <v>5000</v>
      </c>
      <c r="J523" s="87" t="s">
        <v>680</v>
      </c>
    </row>
    <row r="524" spans="1:10" s="90" customFormat="1" ht="12" customHeight="1">
      <c r="A524" s="133">
        <v>499.4</v>
      </c>
      <c r="B524" s="111" t="s">
        <v>533</v>
      </c>
      <c r="C524" s="112"/>
      <c r="D524" s="107">
        <v>25000</v>
      </c>
      <c r="E524" s="107">
        <v>75000</v>
      </c>
      <c r="F524" s="107">
        <v>0</v>
      </c>
      <c r="G524" s="107">
        <v>0</v>
      </c>
      <c r="H524" s="107">
        <v>0</v>
      </c>
      <c r="I524" s="107">
        <v>0</v>
      </c>
      <c r="J524" s="87" t="s">
        <v>681</v>
      </c>
    </row>
    <row r="525" spans="1:10" s="90" customFormat="1" ht="12" hidden="1" customHeight="1">
      <c r="A525" s="133">
        <v>499.5</v>
      </c>
      <c r="B525" s="111" t="s">
        <v>534</v>
      </c>
      <c r="C525" s="112"/>
      <c r="D525" s="107">
        <v>0</v>
      </c>
      <c r="E525" s="107">
        <v>0</v>
      </c>
      <c r="F525" s="107">
        <v>0</v>
      </c>
      <c r="G525" s="107">
        <v>0</v>
      </c>
      <c r="H525" s="107">
        <v>0</v>
      </c>
      <c r="I525" s="107">
        <v>0</v>
      </c>
      <c r="J525" s="87"/>
    </row>
    <row r="526" spans="1:10" s="90" customFormat="1" ht="12" hidden="1" customHeight="1">
      <c r="A526" s="133">
        <v>499.6</v>
      </c>
      <c r="B526" s="111" t="s">
        <v>535</v>
      </c>
      <c r="C526" s="112"/>
      <c r="D526" s="107">
        <v>0</v>
      </c>
      <c r="E526" s="107">
        <v>0</v>
      </c>
      <c r="F526" s="107">
        <v>0</v>
      </c>
      <c r="G526" s="107">
        <v>0</v>
      </c>
      <c r="H526" s="107">
        <v>0</v>
      </c>
      <c r="I526" s="107">
        <v>0</v>
      </c>
      <c r="J526" s="87"/>
    </row>
    <row r="527" spans="1:10" s="90" customFormat="1" ht="12" hidden="1" customHeight="1">
      <c r="A527" s="133"/>
      <c r="B527" s="111"/>
      <c r="C527" s="112"/>
      <c r="D527" s="107"/>
      <c r="E527" s="107"/>
      <c r="F527" s="107"/>
      <c r="G527" s="107"/>
      <c r="H527" s="107"/>
      <c r="I527" s="107"/>
      <c r="J527" s="87"/>
    </row>
    <row r="528" spans="1:10" s="91" customFormat="1" ht="12" customHeight="1">
      <c r="A528" s="96"/>
      <c r="B528" s="122" t="s">
        <v>921</v>
      </c>
      <c r="C528" s="113">
        <f t="shared" ref="C528:I528" si="41">SUM(C454:C527)</f>
        <v>0</v>
      </c>
      <c r="D528" s="431">
        <f t="shared" si="41"/>
        <v>417345.25417062634</v>
      </c>
      <c r="E528" s="431">
        <f t="shared" si="41"/>
        <v>461360.98790726968</v>
      </c>
      <c r="F528" s="431">
        <f t="shared" si="41"/>
        <v>411134.52325136139</v>
      </c>
      <c r="G528" s="431">
        <f t="shared" si="41"/>
        <v>419257.21371638862</v>
      </c>
      <c r="H528" s="431">
        <f t="shared" si="41"/>
        <v>427542.35799071629</v>
      </c>
      <c r="I528" s="431">
        <f t="shared" si="41"/>
        <v>435993.20515053073</v>
      </c>
      <c r="J528" s="97"/>
    </row>
    <row r="529" spans="1:10" s="90" customFormat="1" ht="12" customHeight="1">
      <c r="A529" s="96"/>
      <c r="B529" s="114"/>
      <c r="C529" s="112"/>
      <c r="D529" s="107"/>
      <c r="E529" s="107"/>
      <c r="F529" s="107"/>
      <c r="G529" s="107"/>
      <c r="H529" s="107"/>
      <c r="I529" s="107"/>
      <c r="J529" s="87"/>
    </row>
    <row r="530" spans="1:10" s="90" customFormat="1" ht="12" customHeight="1">
      <c r="A530" s="122" t="s">
        <v>86</v>
      </c>
      <c r="C530" s="112"/>
      <c r="D530" s="107"/>
      <c r="E530" s="107"/>
      <c r="F530" s="107"/>
      <c r="G530" s="107"/>
      <c r="H530" s="107"/>
      <c r="I530" s="107"/>
      <c r="J530" s="87"/>
    </row>
    <row r="531" spans="1:10" s="90" customFormat="1" ht="12" hidden="1" customHeight="1">
      <c r="A531" s="133" t="s">
        <v>25</v>
      </c>
      <c r="B531" s="111"/>
      <c r="C531" s="112"/>
      <c r="D531" s="107"/>
      <c r="E531" s="107"/>
      <c r="F531" s="107"/>
      <c r="G531" s="107"/>
      <c r="H531" s="107"/>
      <c r="I531" s="107"/>
      <c r="J531" s="87"/>
    </row>
    <row r="532" spans="1:10" s="90" customFormat="1" ht="12" hidden="1" customHeight="1">
      <c r="A532" s="133">
        <v>500</v>
      </c>
      <c r="B532" s="111" t="s">
        <v>86</v>
      </c>
      <c r="C532" s="112"/>
      <c r="D532" s="107">
        <v>0</v>
      </c>
      <c r="E532" s="107">
        <v>0</v>
      </c>
      <c r="F532" s="107">
        <v>0</v>
      </c>
      <c r="G532" s="107">
        <v>0</v>
      </c>
      <c r="H532" s="107">
        <v>0</v>
      </c>
      <c r="I532" s="107">
        <v>0</v>
      </c>
      <c r="J532" s="87"/>
    </row>
    <row r="533" spans="1:10" s="90" customFormat="1" ht="12" hidden="1" customHeight="1">
      <c r="A533" s="133">
        <v>501</v>
      </c>
      <c r="B533" s="111" t="s">
        <v>536</v>
      </c>
      <c r="C533" s="112"/>
      <c r="D533" s="107">
        <v>0</v>
      </c>
      <c r="E533" s="107">
        <v>0</v>
      </c>
      <c r="F533" s="107">
        <v>0</v>
      </c>
      <c r="G533" s="107">
        <v>0</v>
      </c>
      <c r="H533" s="107">
        <v>0</v>
      </c>
      <c r="I533" s="107">
        <v>0</v>
      </c>
      <c r="J533" s="87"/>
    </row>
    <row r="534" spans="1:10" s="90" customFormat="1" ht="12" hidden="1" customHeight="1">
      <c r="A534" s="133">
        <v>502</v>
      </c>
      <c r="B534" s="111" t="s">
        <v>537</v>
      </c>
      <c r="C534" s="112"/>
      <c r="D534" s="107">
        <v>0</v>
      </c>
      <c r="E534" s="107">
        <v>0</v>
      </c>
      <c r="F534" s="107">
        <v>0</v>
      </c>
      <c r="G534" s="107">
        <v>0</v>
      </c>
      <c r="H534" s="107">
        <v>0</v>
      </c>
      <c r="I534" s="107">
        <v>0</v>
      </c>
      <c r="J534" s="87"/>
    </row>
    <row r="535" spans="1:10" s="90" customFormat="1" ht="12" hidden="1" customHeight="1">
      <c r="A535" s="133">
        <v>503</v>
      </c>
      <c r="B535" s="111" t="s">
        <v>538</v>
      </c>
      <c r="C535" s="112"/>
      <c r="D535" s="107">
        <v>0</v>
      </c>
      <c r="E535" s="107">
        <v>0</v>
      </c>
      <c r="F535" s="107">
        <v>0</v>
      </c>
      <c r="G535" s="107">
        <v>0</v>
      </c>
      <c r="H535" s="107">
        <v>0</v>
      </c>
      <c r="I535" s="107">
        <v>0</v>
      </c>
      <c r="J535" s="87"/>
    </row>
    <row r="536" spans="1:10" s="90" customFormat="1" ht="12" hidden="1" customHeight="1">
      <c r="A536" s="133">
        <v>504</v>
      </c>
      <c r="B536" s="111" t="s">
        <v>539</v>
      </c>
      <c r="C536" s="112"/>
      <c r="D536" s="107">
        <v>0</v>
      </c>
      <c r="E536" s="107">
        <v>0</v>
      </c>
      <c r="F536" s="107">
        <v>0</v>
      </c>
      <c r="G536" s="107">
        <v>0</v>
      </c>
      <c r="H536" s="107">
        <v>0</v>
      </c>
      <c r="I536" s="107">
        <v>0</v>
      </c>
      <c r="J536" s="87"/>
    </row>
    <row r="537" spans="1:10" s="90" customFormat="1" ht="12" hidden="1" customHeight="1">
      <c r="A537" s="133">
        <v>505</v>
      </c>
      <c r="B537" s="111" t="s">
        <v>540</v>
      </c>
      <c r="C537" s="112"/>
      <c r="D537" s="107">
        <v>0</v>
      </c>
      <c r="E537" s="107">
        <v>0</v>
      </c>
      <c r="F537" s="107">
        <v>0</v>
      </c>
      <c r="G537" s="107">
        <v>0</v>
      </c>
      <c r="H537" s="107">
        <v>0</v>
      </c>
      <c r="I537" s="107">
        <v>0</v>
      </c>
      <c r="J537" s="87"/>
    </row>
    <row r="538" spans="1:10" s="90" customFormat="1" ht="12" customHeight="1">
      <c r="A538" s="133">
        <v>506</v>
      </c>
      <c r="B538" s="111" t="s">
        <v>541</v>
      </c>
      <c r="C538" s="112"/>
      <c r="D538" s="107">
        <v>34927.554256926996</v>
      </c>
      <c r="E538" s="107">
        <v>40197.596735516403</v>
      </c>
      <c r="F538" s="107">
        <v>44619.332376423197</v>
      </c>
      <c r="G538" s="107">
        <v>45511.719023951599</v>
      </c>
      <c r="H538" s="107">
        <v>46421.9534044307</v>
      </c>
      <c r="I538" s="107">
        <v>47350.392472519299</v>
      </c>
      <c r="J538" s="87" t="s">
        <v>682</v>
      </c>
    </row>
    <row r="539" spans="1:10" s="90" customFormat="1" ht="12" hidden="1" customHeight="1">
      <c r="A539" s="133">
        <v>507</v>
      </c>
      <c r="B539" s="111" t="s">
        <v>542</v>
      </c>
      <c r="C539" s="112"/>
      <c r="D539" s="107">
        <v>0</v>
      </c>
      <c r="E539" s="107">
        <v>0</v>
      </c>
      <c r="F539" s="107">
        <v>0</v>
      </c>
      <c r="G539" s="107">
        <v>0</v>
      </c>
      <c r="H539" s="107">
        <v>0</v>
      </c>
      <c r="I539" s="107">
        <v>0</v>
      </c>
      <c r="J539" s="87"/>
    </row>
    <row r="540" spans="1:10" s="90" customFormat="1" ht="12" hidden="1" customHeight="1">
      <c r="A540" s="133">
        <v>508</v>
      </c>
      <c r="B540" s="111" t="s">
        <v>543</v>
      </c>
      <c r="C540" s="112"/>
      <c r="D540" s="107">
        <v>0</v>
      </c>
      <c r="E540" s="107">
        <v>0</v>
      </c>
      <c r="F540" s="107">
        <v>0</v>
      </c>
      <c r="G540" s="107">
        <v>0</v>
      </c>
      <c r="H540" s="107">
        <v>0</v>
      </c>
      <c r="I540" s="107">
        <v>0</v>
      </c>
      <c r="J540" s="87"/>
    </row>
    <row r="541" spans="1:10" s="90" customFormat="1" ht="12" hidden="1" customHeight="1">
      <c r="A541" s="133">
        <v>509</v>
      </c>
      <c r="B541" s="111" t="s">
        <v>544</v>
      </c>
      <c r="C541" s="112"/>
      <c r="D541" s="107">
        <v>0</v>
      </c>
      <c r="E541" s="107">
        <v>0</v>
      </c>
      <c r="F541" s="107">
        <v>0</v>
      </c>
      <c r="G541" s="107">
        <v>0</v>
      </c>
      <c r="H541" s="107">
        <v>0</v>
      </c>
      <c r="I541" s="107">
        <v>0</v>
      </c>
      <c r="J541" s="87"/>
    </row>
    <row r="542" spans="1:10" s="90" customFormat="1" ht="12" hidden="1" customHeight="1">
      <c r="A542" s="133">
        <v>510</v>
      </c>
      <c r="B542" s="111" t="s">
        <v>545</v>
      </c>
      <c r="C542" s="112"/>
      <c r="D542" s="107">
        <v>0</v>
      </c>
      <c r="E542" s="107">
        <v>0</v>
      </c>
      <c r="F542" s="107">
        <v>0</v>
      </c>
      <c r="G542" s="107">
        <v>0</v>
      </c>
      <c r="H542" s="107">
        <v>0</v>
      </c>
      <c r="I542" s="107">
        <v>0</v>
      </c>
      <c r="J542" s="87"/>
    </row>
    <row r="543" spans="1:10" s="90" customFormat="1" ht="12" hidden="1" customHeight="1">
      <c r="A543" s="133">
        <v>511</v>
      </c>
      <c r="B543" s="111" t="s">
        <v>546</v>
      </c>
      <c r="C543" s="112"/>
      <c r="D543" s="107">
        <v>0</v>
      </c>
      <c r="E543" s="107">
        <v>0</v>
      </c>
      <c r="F543" s="107">
        <v>0</v>
      </c>
      <c r="G543" s="107">
        <v>0</v>
      </c>
      <c r="H543" s="107">
        <v>0</v>
      </c>
      <c r="I543" s="107">
        <v>0</v>
      </c>
      <c r="J543" s="87"/>
    </row>
    <row r="544" spans="1:10" s="90" customFormat="1" ht="12" hidden="1" customHeight="1">
      <c r="A544" s="133">
        <v>512</v>
      </c>
      <c r="B544" s="111" t="s">
        <v>547</v>
      </c>
      <c r="C544" s="112"/>
      <c r="D544" s="107">
        <v>0</v>
      </c>
      <c r="E544" s="107">
        <v>0</v>
      </c>
      <c r="F544" s="107">
        <v>0</v>
      </c>
      <c r="G544" s="107">
        <v>0</v>
      </c>
      <c r="H544" s="107">
        <v>0</v>
      </c>
      <c r="I544" s="107">
        <v>0</v>
      </c>
      <c r="J544" s="87"/>
    </row>
    <row r="545" spans="1:10" s="90" customFormat="1" ht="12" hidden="1" customHeight="1">
      <c r="A545" s="133">
        <v>513</v>
      </c>
      <c r="B545" s="111" t="s">
        <v>548</v>
      </c>
      <c r="C545" s="112"/>
      <c r="D545" s="107">
        <v>0</v>
      </c>
      <c r="E545" s="107">
        <v>0</v>
      </c>
      <c r="F545" s="107">
        <v>0</v>
      </c>
      <c r="G545" s="107">
        <v>0</v>
      </c>
      <c r="H545" s="107">
        <v>0</v>
      </c>
      <c r="I545" s="107">
        <v>0</v>
      </c>
      <c r="J545" s="87"/>
    </row>
    <row r="546" spans="1:10" s="90" customFormat="1" ht="12" customHeight="1">
      <c r="A546" s="133">
        <v>514</v>
      </c>
      <c r="B546" s="111" t="s">
        <v>549</v>
      </c>
      <c r="C546" s="112"/>
      <c r="D546" s="107">
        <v>380280.92557275202</v>
      </c>
      <c r="E546" s="107">
        <v>173558.514563492</v>
      </c>
      <c r="F546" s="107">
        <v>89698.8173968255</v>
      </c>
      <c r="G546" s="107">
        <v>57575.900452381</v>
      </c>
      <c r="H546" s="107">
        <v>60074.074464285703</v>
      </c>
      <c r="I546" s="107">
        <v>0</v>
      </c>
      <c r="J546" s="87" t="s">
        <v>683</v>
      </c>
    </row>
    <row r="547" spans="1:10" s="90" customFormat="1" ht="12" hidden="1" customHeight="1">
      <c r="A547" s="133">
        <v>515</v>
      </c>
      <c r="B547" s="111" t="s">
        <v>550</v>
      </c>
      <c r="C547" s="112"/>
      <c r="D547" s="107">
        <v>0</v>
      </c>
      <c r="E547" s="107">
        <v>0</v>
      </c>
      <c r="F547" s="107">
        <v>0</v>
      </c>
      <c r="G547" s="107">
        <v>0</v>
      </c>
      <c r="H547" s="107">
        <v>0</v>
      </c>
      <c r="I547" s="107">
        <v>0</v>
      </c>
      <c r="J547" s="87"/>
    </row>
    <row r="548" spans="1:10" s="90" customFormat="1" ht="12" hidden="1" customHeight="1">
      <c r="A548" s="133">
        <v>516</v>
      </c>
      <c r="B548" s="111" t="s">
        <v>551</v>
      </c>
      <c r="C548" s="112"/>
      <c r="D548" s="107">
        <v>0</v>
      </c>
      <c r="E548" s="107">
        <v>0</v>
      </c>
      <c r="F548" s="107">
        <v>0</v>
      </c>
      <c r="G548" s="107">
        <v>0</v>
      </c>
      <c r="H548" s="107">
        <v>0</v>
      </c>
      <c r="I548" s="107">
        <v>0</v>
      </c>
      <c r="J548" s="87"/>
    </row>
    <row r="549" spans="1:10" s="90" customFormat="1" ht="12" hidden="1" customHeight="1">
      <c r="A549" s="133">
        <v>520</v>
      </c>
      <c r="B549" s="111" t="s">
        <v>552</v>
      </c>
      <c r="C549" s="112"/>
      <c r="D549" s="107">
        <v>0</v>
      </c>
      <c r="E549" s="107">
        <v>0</v>
      </c>
      <c r="F549" s="107">
        <v>0</v>
      </c>
      <c r="G549" s="107">
        <v>0</v>
      </c>
      <c r="H549" s="107">
        <v>0</v>
      </c>
      <c r="I549" s="107">
        <v>0</v>
      </c>
      <c r="J549" s="87"/>
    </row>
    <row r="550" spans="1:10" s="90" customFormat="1" ht="12" hidden="1" customHeight="1">
      <c r="A550" s="133">
        <v>524</v>
      </c>
      <c r="B550" s="111" t="s">
        <v>553</v>
      </c>
      <c r="C550" s="112"/>
      <c r="D550" s="107">
        <v>0</v>
      </c>
      <c r="E550" s="107">
        <v>0</v>
      </c>
      <c r="F550" s="107">
        <v>0</v>
      </c>
      <c r="G550" s="107">
        <v>0</v>
      </c>
      <c r="H550" s="107">
        <v>0</v>
      </c>
      <c r="I550" s="107">
        <v>0</v>
      </c>
      <c r="J550" s="87"/>
    </row>
    <row r="551" spans="1:10" s="90" customFormat="1" ht="12" hidden="1" customHeight="1">
      <c r="A551" s="133">
        <v>524.1</v>
      </c>
      <c r="B551" s="111" t="s">
        <v>554</v>
      </c>
      <c r="C551" s="112"/>
      <c r="D551" s="107">
        <v>0</v>
      </c>
      <c r="E551" s="107">
        <v>0</v>
      </c>
      <c r="F551" s="107">
        <v>0</v>
      </c>
      <c r="G551" s="107">
        <v>0</v>
      </c>
      <c r="H551" s="107">
        <v>0</v>
      </c>
      <c r="I551" s="107">
        <v>0</v>
      </c>
      <c r="J551" s="87"/>
    </row>
    <row r="552" spans="1:10" s="90" customFormat="1" ht="12" hidden="1" customHeight="1">
      <c r="A552" s="133">
        <v>530</v>
      </c>
      <c r="B552" s="111" t="s">
        <v>555</v>
      </c>
      <c r="C552" s="112"/>
      <c r="D552" s="107">
        <v>0</v>
      </c>
      <c r="E552" s="107">
        <v>0</v>
      </c>
      <c r="F552" s="107">
        <v>0</v>
      </c>
      <c r="G552" s="107">
        <v>0</v>
      </c>
      <c r="H552" s="107">
        <v>0</v>
      </c>
      <c r="I552" s="107">
        <v>0</v>
      </c>
      <c r="J552" s="87"/>
    </row>
    <row r="553" spans="1:10" s="90" customFormat="1" ht="12" hidden="1" customHeight="1">
      <c r="A553" s="133">
        <v>533</v>
      </c>
      <c r="B553" s="111" t="s">
        <v>556</v>
      </c>
      <c r="C553" s="112"/>
      <c r="D553" s="107">
        <v>0</v>
      </c>
      <c r="E553" s="107">
        <v>0</v>
      </c>
      <c r="F553" s="107">
        <v>0</v>
      </c>
      <c r="G553" s="107">
        <v>0</v>
      </c>
      <c r="H553" s="107">
        <v>0</v>
      </c>
      <c r="I553" s="107">
        <v>0</v>
      </c>
      <c r="J553" s="87"/>
    </row>
    <row r="554" spans="1:10" s="90" customFormat="1" ht="12" hidden="1" customHeight="1">
      <c r="A554" s="133">
        <v>534</v>
      </c>
      <c r="B554" s="111" t="s">
        <v>557</v>
      </c>
      <c r="C554" s="112"/>
      <c r="D554" s="107">
        <v>0</v>
      </c>
      <c r="E554" s="107">
        <v>0</v>
      </c>
      <c r="F554" s="107">
        <v>0</v>
      </c>
      <c r="G554" s="107">
        <v>0</v>
      </c>
      <c r="H554" s="107">
        <v>0</v>
      </c>
      <c r="I554" s="107">
        <v>0</v>
      </c>
      <c r="J554" s="87"/>
    </row>
    <row r="555" spans="1:10" s="90" customFormat="1" ht="12" hidden="1" customHeight="1">
      <c r="A555" s="133">
        <v>535</v>
      </c>
      <c r="B555" s="111" t="s">
        <v>558</v>
      </c>
      <c r="C555" s="112"/>
      <c r="D555" s="107">
        <v>0</v>
      </c>
      <c r="E555" s="107">
        <v>0</v>
      </c>
      <c r="F555" s="107">
        <v>0</v>
      </c>
      <c r="G555" s="107">
        <v>0</v>
      </c>
      <c r="H555" s="107">
        <v>0</v>
      </c>
      <c r="I555" s="107">
        <v>0</v>
      </c>
      <c r="J555" s="87"/>
    </row>
    <row r="556" spans="1:10" s="90" customFormat="1" ht="12" hidden="1" customHeight="1">
      <c r="A556" s="133">
        <v>558</v>
      </c>
      <c r="B556" s="111" t="s">
        <v>559</v>
      </c>
      <c r="C556" s="112"/>
      <c r="D556" s="107">
        <v>0</v>
      </c>
      <c r="E556" s="107">
        <v>0</v>
      </c>
      <c r="F556" s="107">
        <v>0</v>
      </c>
      <c r="G556" s="107">
        <v>0</v>
      </c>
      <c r="H556" s="107">
        <v>0</v>
      </c>
      <c r="I556" s="107">
        <v>0</v>
      </c>
      <c r="J556" s="87"/>
    </row>
    <row r="557" spans="1:10" s="90" customFormat="1" ht="12" hidden="1" customHeight="1">
      <c r="A557" s="133">
        <v>590</v>
      </c>
      <c r="B557" s="111" t="s">
        <v>560</v>
      </c>
      <c r="C557" s="112"/>
      <c r="D557" s="107">
        <v>0</v>
      </c>
      <c r="E557" s="107">
        <v>0</v>
      </c>
      <c r="F557" s="107">
        <v>0</v>
      </c>
      <c r="G557" s="107">
        <v>0</v>
      </c>
      <c r="H557" s="107">
        <v>0</v>
      </c>
      <c r="I557" s="107">
        <v>0</v>
      </c>
      <c r="J557" s="87"/>
    </row>
    <row r="558" spans="1:10" s="90" customFormat="1" ht="12" hidden="1" customHeight="1">
      <c r="A558" s="133">
        <v>599</v>
      </c>
      <c r="B558" s="111" t="s">
        <v>561</v>
      </c>
      <c r="C558" s="112"/>
      <c r="D558" s="107">
        <v>0</v>
      </c>
      <c r="E558" s="107">
        <v>0</v>
      </c>
      <c r="F558" s="107">
        <v>0</v>
      </c>
      <c r="G558" s="107">
        <v>0</v>
      </c>
      <c r="H558" s="107">
        <v>0</v>
      </c>
      <c r="I558" s="107">
        <v>0</v>
      </c>
      <c r="J558" s="87"/>
    </row>
    <row r="559" spans="1:10" s="90" customFormat="1" ht="12" hidden="1" customHeight="1">
      <c r="A559" s="133">
        <v>599.1</v>
      </c>
      <c r="B559" s="111" t="s">
        <v>562</v>
      </c>
      <c r="C559" s="112"/>
      <c r="D559" s="107">
        <v>0</v>
      </c>
      <c r="E559" s="107">
        <v>0</v>
      </c>
      <c r="F559" s="107">
        <v>0</v>
      </c>
      <c r="G559" s="107">
        <v>0</v>
      </c>
      <c r="H559" s="107">
        <v>0</v>
      </c>
      <c r="I559" s="107">
        <v>0</v>
      </c>
      <c r="J559" s="87"/>
    </row>
    <row r="560" spans="1:10" s="90" customFormat="1" ht="12" hidden="1" customHeight="1">
      <c r="A560" s="133"/>
      <c r="B560" s="111"/>
      <c r="C560" s="112"/>
      <c r="D560" s="107"/>
      <c r="E560" s="107"/>
      <c r="F560" s="107"/>
      <c r="G560" s="107"/>
      <c r="H560" s="107"/>
      <c r="I560" s="107"/>
      <c r="J560" s="87"/>
    </row>
    <row r="561" spans="1:10" s="91" customFormat="1" ht="12" customHeight="1">
      <c r="A561" s="96"/>
      <c r="B561" s="122" t="s">
        <v>922</v>
      </c>
      <c r="C561" s="113">
        <f t="shared" ref="C561:I561" si="42">SUM(C531:C560)</f>
        <v>0</v>
      </c>
      <c r="D561" s="431">
        <f t="shared" si="42"/>
        <v>415208.47982967901</v>
      </c>
      <c r="E561" s="431">
        <f t="shared" si="42"/>
        <v>213756.11129900842</v>
      </c>
      <c r="F561" s="431">
        <f t="shared" si="42"/>
        <v>134318.1497732487</v>
      </c>
      <c r="G561" s="431">
        <f t="shared" si="42"/>
        <v>103087.61947633259</v>
      </c>
      <c r="H561" s="431">
        <f t="shared" si="42"/>
        <v>106496.0278687164</v>
      </c>
      <c r="I561" s="431">
        <f t="shared" si="42"/>
        <v>47350.392472519299</v>
      </c>
      <c r="J561" s="97"/>
    </row>
    <row r="562" spans="1:10" s="90" customFormat="1" ht="12" customHeight="1">
      <c r="A562" s="96"/>
      <c r="B562" s="114"/>
      <c r="C562" s="112"/>
      <c r="D562" s="107"/>
      <c r="E562" s="107"/>
      <c r="F562" s="107"/>
      <c r="G562" s="107"/>
      <c r="H562" s="107"/>
      <c r="I562" s="107"/>
      <c r="J562" s="87"/>
    </row>
    <row r="563" spans="1:10" s="90" customFormat="1" ht="12" customHeight="1">
      <c r="A563" s="122" t="s">
        <v>87</v>
      </c>
      <c r="C563" s="112"/>
      <c r="D563" s="107"/>
      <c r="E563" s="107"/>
      <c r="F563" s="107"/>
      <c r="G563" s="107"/>
      <c r="H563" s="107"/>
      <c r="I563" s="107"/>
      <c r="J563" s="87"/>
    </row>
    <row r="564" spans="1:10" s="90" customFormat="1" ht="12" hidden="1" customHeight="1">
      <c r="A564" s="133" t="s">
        <v>25</v>
      </c>
      <c r="B564" s="111"/>
      <c r="C564" s="112"/>
      <c r="D564" s="107"/>
      <c r="E564" s="107"/>
      <c r="F564" s="107"/>
      <c r="G564" s="107"/>
      <c r="H564" s="107"/>
      <c r="I564" s="107"/>
      <c r="J564" s="87"/>
    </row>
    <row r="565" spans="1:10" s="90" customFormat="1" ht="12" hidden="1" customHeight="1">
      <c r="A565" s="133">
        <v>600</v>
      </c>
      <c r="B565" s="111" t="s">
        <v>87</v>
      </c>
      <c r="C565" s="112"/>
      <c r="D565" s="107">
        <v>0</v>
      </c>
      <c r="E565" s="107">
        <v>0</v>
      </c>
      <c r="F565" s="107">
        <v>0</v>
      </c>
      <c r="G565" s="107">
        <v>0</v>
      </c>
      <c r="H565" s="107">
        <v>0</v>
      </c>
      <c r="I565" s="107">
        <v>0</v>
      </c>
      <c r="J565" s="87"/>
    </row>
    <row r="566" spans="1:10" s="90" customFormat="1" ht="12" hidden="1" customHeight="1">
      <c r="A566" s="133">
        <v>601</v>
      </c>
      <c r="B566" s="111" t="s">
        <v>563</v>
      </c>
      <c r="C566" s="112"/>
      <c r="D566" s="107"/>
      <c r="E566" s="107"/>
      <c r="F566" s="107"/>
      <c r="G566" s="107"/>
      <c r="H566" s="107"/>
      <c r="I566" s="107"/>
      <c r="J566" s="87"/>
    </row>
    <row r="567" spans="1:10" s="90" customFormat="1" ht="12" hidden="1" customHeight="1">
      <c r="A567" s="133">
        <v>602</v>
      </c>
      <c r="B567" s="111" t="s">
        <v>564</v>
      </c>
      <c r="C567" s="112"/>
      <c r="D567" s="107"/>
      <c r="E567" s="107"/>
      <c r="F567" s="107"/>
      <c r="G567" s="107"/>
      <c r="H567" s="107"/>
      <c r="I567" s="107"/>
      <c r="J567" s="87"/>
    </row>
    <row r="568" spans="1:10" s="90" customFormat="1" ht="12" hidden="1" customHeight="1">
      <c r="A568" s="133">
        <v>603</v>
      </c>
      <c r="B568" s="111" t="s">
        <v>565</v>
      </c>
      <c r="C568" s="112"/>
      <c r="D568" s="107">
        <v>0</v>
      </c>
      <c r="E568" s="107">
        <v>0</v>
      </c>
      <c r="F568" s="107">
        <v>0</v>
      </c>
      <c r="G568" s="107">
        <v>0</v>
      </c>
      <c r="H568" s="107">
        <v>0</v>
      </c>
      <c r="I568" s="107">
        <v>0</v>
      </c>
      <c r="J568" s="87"/>
    </row>
    <row r="569" spans="1:10" s="90" customFormat="1" ht="12" customHeight="1">
      <c r="A569" s="133">
        <v>604</v>
      </c>
      <c r="B569" s="111" t="s">
        <v>566</v>
      </c>
      <c r="C569" s="112"/>
      <c r="D569" s="107">
        <v>21243.22</v>
      </c>
      <c r="E569" s="107">
        <v>9966.1297600215094</v>
      </c>
      <c r="F569" s="107">
        <v>2450.72347990765</v>
      </c>
      <c r="G569" s="107">
        <v>0</v>
      </c>
      <c r="H569" s="107">
        <v>0</v>
      </c>
      <c r="I569" s="107">
        <v>0</v>
      </c>
      <c r="J569" s="87" t="s">
        <v>684</v>
      </c>
    </row>
    <row r="570" spans="1:10" s="90" customFormat="1" ht="12" hidden="1" customHeight="1">
      <c r="A570" s="133">
        <v>610</v>
      </c>
      <c r="B570" s="111" t="s">
        <v>567</v>
      </c>
      <c r="C570" s="112"/>
      <c r="D570" s="107"/>
      <c r="E570" s="107"/>
      <c r="F570" s="107"/>
      <c r="G570" s="107"/>
      <c r="H570" s="107"/>
      <c r="I570" s="107"/>
      <c r="J570" s="87"/>
    </row>
    <row r="571" spans="1:10" s="90" customFormat="1" ht="12" hidden="1" customHeight="1">
      <c r="A571" s="133">
        <v>611</v>
      </c>
      <c r="B571" s="111" t="s">
        <v>568</v>
      </c>
      <c r="C571" s="112"/>
      <c r="D571" s="107">
        <v>0</v>
      </c>
      <c r="E571" s="107">
        <v>0</v>
      </c>
      <c r="F571" s="107">
        <v>0</v>
      </c>
      <c r="G571" s="107">
        <v>0</v>
      </c>
      <c r="H571" s="107">
        <v>0</v>
      </c>
      <c r="I571" s="107">
        <v>0</v>
      </c>
      <c r="J571" s="87"/>
    </row>
    <row r="572" spans="1:10" s="90" customFormat="1" ht="12" hidden="1" customHeight="1">
      <c r="A572" s="133">
        <v>612</v>
      </c>
      <c r="B572" s="111" t="s">
        <v>569</v>
      </c>
      <c r="C572" s="112"/>
      <c r="D572" s="107"/>
      <c r="E572" s="107"/>
      <c r="F572" s="107"/>
      <c r="G572" s="107"/>
      <c r="H572" s="107"/>
      <c r="I572" s="107"/>
      <c r="J572" s="87"/>
    </row>
    <row r="573" spans="1:10" s="90" customFormat="1" ht="12" hidden="1" customHeight="1">
      <c r="A573" s="133">
        <v>613</v>
      </c>
      <c r="B573" s="111" t="s">
        <v>570</v>
      </c>
      <c r="C573" s="112"/>
      <c r="D573" s="107">
        <v>0</v>
      </c>
      <c r="E573" s="107">
        <v>0</v>
      </c>
      <c r="F573" s="107">
        <v>0</v>
      </c>
      <c r="G573" s="107">
        <v>0</v>
      </c>
      <c r="H573" s="107">
        <v>0</v>
      </c>
      <c r="I573" s="107">
        <v>0</v>
      </c>
      <c r="J573" s="87"/>
    </row>
    <row r="574" spans="1:10" s="90" customFormat="1" ht="12" hidden="1" customHeight="1">
      <c r="A574" s="133">
        <v>613.1</v>
      </c>
      <c r="B574" s="111" t="s">
        <v>571</v>
      </c>
      <c r="C574" s="112"/>
      <c r="D574" s="107">
        <v>0</v>
      </c>
      <c r="E574" s="107">
        <v>0</v>
      </c>
      <c r="F574" s="107">
        <v>0</v>
      </c>
      <c r="G574" s="107">
        <v>0</v>
      </c>
      <c r="H574" s="107">
        <v>0</v>
      </c>
      <c r="I574" s="107">
        <v>0</v>
      </c>
      <c r="J574" s="87"/>
    </row>
    <row r="575" spans="1:10" s="90" customFormat="1" ht="12" hidden="1" customHeight="1">
      <c r="A575" s="133">
        <v>613.20000000000005</v>
      </c>
      <c r="B575" s="111" t="s">
        <v>572</v>
      </c>
      <c r="C575" s="112"/>
      <c r="D575" s="107">
        <v>0</v>
      </c>
      <c r="E575" s="107">
        <v>0</v>
      </c>
      <c r="F575" s="107">
        <v>0</v>
      </c>
      <c r="G575" s="107">
        <v>0</v>
      </c>
      <c r="H575" s="107">
        <v>0</v>
      </c>
      <c r="I575" s="107">
        <v>0</v>
      </c>
      <c r="J575" s="87"/>
    </row>
    <row r="576" spans="1:10" s="90" customFormat="1" ht="12" hidden="1" customHeight="1">
      <c r="A576" s="133">
        <v>613.29999999999995</v>
      </c>
      <c r="B576" s="111" t="s">
        <v>573</v>
      </c>
      <c r="C576" s="112"/>
      <c r="D576" s="107">
        <v>0</v>
      </c>
      <c r="E576" s="107">
        <v>0</v>
      </c>
      <c r="F576" s="107">
        <v>0</v>
      </c>
      <c r="G576" s="107">
        <v>0</v>
      </c>
      <c r="H576" s="107">
        <v>0</v>
      </c>
      <c r="I576" s="107">
        <v>0</v>
      </c>
      <c r="J576" s="87"/>
    </row>
    <row r="577" spans="1:10" s="90" customFormat="1" ht="12" hidden="1" customHeight="1">
      <c r="A577" s="133">
        <v>613.4</v>
      </c>
      <c r="B577" s="111" t="s">
        <v>574</v>
      </c>
      <c r="C577" s="112"/>
      <c r="D577" s="107">
        <v>0</v>
      </c>
      <c r="E577" s="107">
        <v>0</v>
      </c>
      <c r="F577" s="107">
        <v>0</v>
      </c>
      <c r="G577" s="107">
        <v>0</v>
      </c>
      <c r="H577" s="107">
        <v>0</v>
      </c>
      <c r="I577" s="107">
        <v>0</v>
      </c>
      <c r="J577" s="87"/>
    </row>
    <row r="578" spans="1:10" s="90" customFormat="1" ht="12" hidden="1" customHeight="1">
      <c r="A578" s="133">
        <v>613.5</v>
      </c>
      <c r="B578" s="111" t="s">
        <v>575</v>
      </c>
      <c r="C578" s="112"/>
      <c r="D578" s="107">
        <v>0</v>
      </c>
      <c r="E578" s="107">
        <v>0</v>
      </c>
      <c r="F578" s="107">
        <v>0</v>
      </c>
      <c r="G578" s="107">
        <v>0</v>
      </c>
      <c r="H578" s="107">
        <v>0</v>
      </c>
      <c r="I578" s="107">
        <v>0</v>
      </c>
      <c r="J578" s="87"/>
    </row>
    <row r="579" spans="1:10" s="90" customFormat="1" ht="12" hidden="1" customHeight="1">
      <c r="A579" s="133">
        <v>620</v>
      </c>
      <c r="B579" s="111" t="s">
        <v>576</v>
      </c>
      <c r="C579" s="112"/>
      <c r="D579" s="107"/>
      <c r="E579" s="107"/>
      <c r="F579" s="107"/>
      <c r="G579" s="107"/>
      <c r="H579" s="107"/>
      <c r="I579" s="107"/>
      <c r="J579" s="87"/>
    </row>
    <row r="580" spans="1:10" s="90" customFormat="1" ht="12" hidden="1" customHeight="1">
      <c r="A580" s="133">
        <v>699</v>
      </c>
      <c r="B580" s="111" t="s">
        <v>577</v>
      </c>
      <c r="C580" s="112"/>
      <c r="D580" s="107">
        <v>0</v>
      </c>
      <c r="E580" s="107">
        <v>0</v>
      </c>
      <c r="F580" s="107">
        <v>0</v>
      </c>
      <c r="G580" s="107">
        <v>0</v>
      </c>
      <c r="H580" s="107">
        <v>0</v>
      </c>
      <c r="I580" s="107">
        <v>0</v>
      </c>
      <c r="J580" s="87"/>
    </row>
    <row r="581" spans="1:10" s="90" customFormat="1" ht="12" hidden="1" customHeight="1">
      <c r="A581" s="133"/>
      <c r="B581" s="111"/>
      <c r="C581" s="112"/>
      <c r="D581" s="107"/>
      <c r="E581" s="107"/>
      <c r="F581" s="107"/>
      <c r="G581" s="107"/>
      <c r="H581" s="107"/>
      <c r="I581" s="107"/>
      <c r="J581" s="87"/>
    </row>
    <row r="582" spans="1:10" s="91" customFormat="1" ht="12" customHeight="1">
      <c r="A582" s="96"/>
      <c r="B582" s="122" t="s">
        <v>923</v>
      </c>
      <c r="C582" s="113">
        <f t="shared" ref="C582:I582" si="43">SUM(C564:C581)</f>
        <v>0</v>
      </c>
      <c r="D582" s="431">
        <f t="shared" si="43"/>
        <v>21243.22</v>
      </c>
      <c r="E582" s="431">
        <f t="shared" si="43"/>
        <v>9966.1297600215094</v>
      </c>
      <c r="F582" s="431">
        <f t="shared" si="43"/>
        <v>2450.72347990765</v>
      </c>
      <c r="G582" s="431">
        <f t="shared" si="43"/>
        <v>0</v>
      </c>
      <c r="H582" s="431">
        <f t="shared" si="43"/>
        <v>0</v>
      </c>
      <c r="I582" s="431">
        <f t="shared" si="43"/>
        <v>0</v>
      </c>
      <c r="J582" s="97"/>
    </row>
    <row r="583" spans="1:10" s="90" customFormat="1" ht="12" customHeight="1">
      <c r="A583" s="96"/>
      <c r="B583" s="114"/>
      <c r="C583" s="112"/>
      <c r="D583" s="107"/>
      <c r="E583" s="107"/>
      <c r="F583" s="107"/>
      <c r="G583" s="107"/>
      <c r="H583" s="107"/>
      <c r="I583" s="107"/>
      <c r="J583" s="87"/>
    </row>
    <row r="584" spans="1:10" s="90" customFormat="1" ht="12" customHeight="1">
      <c r="A584" s="122" t="s">
        <v>88</v>
      </c>
      <c r="C584" s="112"/>
      <c r="D584" s="107"/>
      <c r="E584" s="107"/>
      <c r="F584" s="107"/>
      <c r="G584" s="107"/>
      <c r="H584" s="107"/>
      <c r="I584" s="107"/>
      <c r="J584" s="87"/>
    </row>
    <row r="585" spans="1:10" s="90" customFormat="1" ht="12" hidden="1" customHeight="1">
      <c r="A585" s="133" t="s">
        <v>25</v>
      </c>
      <c r="B585" s="111"/>
      <c r="C585" s="112"/>
      <c r="D585" s="107"/>
      <c r="E585" s="107"/>
      <c r="F585" s="107"/>
      <c r="G585" s="107"/>
      <c r="H585" s="107"/>
      <c r="I585" s="107"/>
      <c r="J585" s="87"/>
    </row>
    <row r="586" spans="1:10" s="90" customFormat="1" ht="12" hidden="1" customHeight="1">
      <c r="A586" s="133">
        <v>700</v>
      </c>
      <c r="B586" s="111" t="s">
        <v>578</v>
      </c>
      <c r="C586" s="112"/>
      <c r="D586" s="107">
        <v>0</v>
      </c>
      <c r="E586" s="107">
        <v>0</v>
      </c>
      <c r="F586" s="107">
        <v>0</v>
      </c>
      <c r="G586" s="107">
        <v>0</v>
      </c>
      <c r="H586" s="107">
        <v>0</v>
      </c>
      <c r="I586" s="107">
        <v>0</v>
      </c>
      <c r="J586" s="87"/>
    </row>
    <row r="587" spans="1:10" s="90" customFormat="1" ht="12" hidden="1" customHeight="1">
      <c r="A587" s="133">
        <v>701</v>
      </c>
      <c r="B587" s="111" t="s">
        <v>579</v>
      </c>
      <c r="C587" s="112"/>
      <c r="D587" s="107">
        <v>0</v>
      </c>
      <c r="E587" s="107">
        <v>0</v>
      </c>
      <c r="F587" s="107">
        <v>0</v>
      </c>
      <c r="G587" s="107">
        <v>0</v>
      </c>
      <c r="H587" s="107">
        <v>0</v>
      </c>
      <c r="I587" s="107">
        <v>0</v>
      </c>
      <c r="J587" s="87"/>
    </row>
    <row r="588" spans="1:10" s="90" customFormat="1" ht="12" hidden="1" customHeight="1">
      <c r="A588" s="133">
        <v>704</v>
      </c>
      <c r="B588" s="111" t="s">
        <v>580</v>
      </c>
      <c r="C588" s="112"/>
      <c r="D588" s="107">
        <v>0</v>
      </c>
      <c r="E588" s="107">
        <v>0</v>
      </c>
      <c r="F588" s="107">
        <v>0</v>
      </c>
      <c r="G588" s="107">
        <v>0</v>
      </c>
      <c r="H588" s="107">
        <v>0</v>
      </c>
      <c r="I588" s="107">
        <v>0</v>
      </c>
      <c r="J588" s="87"/>
    </row>
    <row r="589" spans="1:10" s="90" customFormat="1" ht="12" hidden="1" customHeight="1">
      <c r="A589" s="133">
        <v>706</v>
      </c>
      <c r="B589" s="111" t="s">
        <v>581</v>
      </c>
      <c r="C589" s="112"/>
      <c r="D589" s="107">
        <v>0</v>
      </c>
      <c r="E589" s="107">
        <v>0</v>
      </c>
      <c r="F589" s="107">
        <v>0</v>
      </c>
      <c r="G589" s="107">
        <v>0</v>
      </c>
      <c r="H589" s="107">
        <v>0</v>
      </c>
      <c r="I589" s="107">
        <v>0</v>
      </c>
      <c r="J589" s="87"/>
    </row>
    <row r="590" spans="1:10" s="90" customFormat="1" ht="12" hidden="1" customHeight="1">
      <c r="A590" s="133">
        <v>707</v>
      </c>
      <c r="B590" s="111" t="s">
        <v>582</v>
      </c>
      <c r="C590" s="112"/>
      <c r="D590" s="107">
        <v>0</v>
      </c>
      <c r="E590" s="107">
        <v>0</v>
      </c>
      <c r="F590" s="107">
        <v>0</v>
      </c>
      <c r="G590" s="107">
        <v>0</v>
      </c>
      <c r="H590" s="107">
        <v>0</v>
      </c>
      <c r="I590" s="107">
        <v>0</v>
      </c>
      <c r="J590" s="87" t="s">
        <v>685</v>
      </c>
    </row>
    <row r="591" spans="1:10" s="90" customFormat="1" ht="12" hidden="1" customHeight="1">
      <c r="A591" s="133">
        <v>709</v>
      </c>
      <c r="B591" s="111" t="s">
        <v>583</v>
      </c>
      <c r="C591" s="112"/>
      <c r="D591" s="107">
        <v>0</v>
      </c>
      <c r="E591" s="107">
        <v>0</v>
      </c>
      <c r="F591" s="107">
        <v>0</v>
      </c>
      <c r="G591" s="107">
        <v>0</v>
      </c>
      <c r="H591" s="107">
        <v>0</v>
      </c>
      <c r="I591" s="107">
        <v>0</v>
      </c>
      <c r="J591" s="87"/>
    </row>
    <row r="592" spans="1:10" s="90" customFormat="1" ht="12" hidden="1" customHeight="1">
      <c r="A592" s="133">
        <v>710</v>
      </c>
      <c r="B592" s="111" t="s">
        <v>584</v>
      </c>
      <c r="C592" s="112"/>
      <c r="D592" s="107">
        <v>0</v>
      </c>
      <c r="E592" s="107">
        <v>0</v>
      </c>
      <c r="F592" s="107">
        <v>0</v>
      </c>
      <c r="G592" s="107">
        <v>0</v>
      </c>
      <c r="H592" s="107">
        <v>0</v>
      </c>
      <c r="I592" s="107">
        <v>0</v>
      </c>
      <c r="J592" s="87"/>
    </row>
    <row r="593" spans="1:10" s="90" customFormat="1" ht="12" customHeight="1">
      <c r="A593" s="133">
        <v>711</v>
      </c>
      <c r="B593" s="111" t="s">
        <v>585</v>
      </c>
      <c r="C593" s="112">
        <v>0</v>
      </c>
      <c r="D593" s="107">
        <v>10575.14</v>
      </c>
      <c r="E593" s="107">
        <v>18000</v>
      </c>
      <c r="F593" s="107">
        <v>5000</v>
      </c>
      <c r="G593" s="107">
        <v>5100</v>
      </c>
      <c r="H593" s="107">
        <v>5202</v>
      </c>
      <c r="I593" s="107">
        <v>5306.04</v>
      </c>
      <c r="J593" s="87" t="s">
        <v>686</v>
      </c>
    </row>
    <row r="594" spans="1:10" s="90" customFormat="1" ht="12" hidden="1" customHeight="1">
      <c r="A594" s="133">
        <v>715</v>
      </c>
      <c r="B594" s="111" t="s">
        <v>586</v>
      </c>
      <c r="C594" s="112"/>
      <c r="D594" s="107">
        <v>0</v>
      </c>
      <c r="E594" s="107">
        <v>0</v>
      </c>
      <c r="F594" s="107">
        <v>0</v>
      </c>
      <c r="G594" s="107">
        <v>0</v>
      </c>
      <c r="H594" s="107">
        <v>0</v>
      </c>
      <c r="I594" s="107">
        <v>0</v>
      </c>
      <c r="J594" s="87"/>
    </row>
    <row r="595" spans="1:10" s="90" customFormat="1" ht="12" hidden="1" customHeight="1">
      <c r="A595" s="133">
        <v>717</v>
      </c>
      <c r="B595" s="111" t="s">
        <v>587</v>
      </c>
      <c r="C595" s="112"/>
      <c r="D595" s="107">
        <v>0</v>
      </c>
      <c r="E595" s="107">
        <v>0</v>
      </c>
      <c r="F595" s="107">
        <v>0</v>
      </c>
      <c r="G595" s="107">
        <v>0</v>
      </c>
      <c r="H595" s="107">
        <v>0</v>
      </c>
      <c r="I595" s="107">
        <v>0</v>
      </c>
      <c r="J595" s="87"/>
    </row>
    <row r="596" spans="1:10" s="90" customFormat="1" ht="12" hidden="1" customHeight="1">
      <c r="A596" s="133">
        <v>719</v>
      </c>
      <c r="B596" s="111" t="s">
        <v>588</v>
      </c>
      <c r="C596" s="112"/>
      <c r="D596" s="107">
        <v>0</v>
      </c>
      <c r="E596" s="107">
        <v>0</v>
      </c>
      <c r="F596" s="107">
        <v>0</v>
      </c>
      <c r="G596" s="107">
        <v>0</v>
      </c>
      <c r="H596" s="107">
        <v>0</v>
      </c>
      <c r="I596" s="107">
        <v>0</v>
      </c>
      <c r="J596" s="87"/>
    </row>
    <row r="597" spans="1:10" s="90" customFormat="1" ht="12" hidden="1" customHeight="1">
      <c r="A597" s="133">
        <v>720</v>
      </c>
      <c r="B597" s="111" t="s">
        <v>589</v>
      </c>
      <c r="C597" s="112"/>
      <c r="D597" s="107">
        <v>0</v>
      </c>
      <c r="E597" s="107">
        <v>0</v>
      </c>
      <c r="F597" s="107">
        <v>0</v>
      </c>
      <c r="G597" s="107">
        <v>0</v>
      </c>
      <c r="H597" s="107">
        <v>0</v>
      </c>
      <c r="I597" s="107">
        <v>0</v>
      </c>
      <c r="J597" s="87"/>
    </row>
    <row r="598" spans="1:10" s="90" customFormat="1" ht="12" hidden="1" customHeight="1">
      <c r="A598" s="133">
        <v>722</v>
      </c>
      <c r="B598" s="111" t="s">
        <v>590</v>
      </c>
      <c r="C598" s="112"/>
      <c r="D598" s="107">
        <v>0</v>
      </c>
      <c r="E598" s="107">
        <v>0</v>
      </c>
      <c r="F598" s="107">
        <v>0</v>
      </c>
      <c r="G598" s="107">
        <v>0</v>
      </c>
      <c r="H598" s="107">
        <v>0</v>
      </c>
      <c r="I598" s="107">
        <v>0</v>
      </c>
      <c r="J598" s="87"/>
    </row>
    <row r="599" spans="1:10" s="90" customFormat="1" ht="12" customHeight="1">
      <c r="A599" s="133">
        <v>724</v>
      </c>
      <c r="B599" s="111" t="s">
        <v>591</v>
      </c>
      <c r="C599" s="112"/>
      <c r="D599" s="107">
        <v>0</v>
      </c>
      <c r="E599" s="107">
        <v>15000</v>
      </c>
      <c r="F599" s="107">
        <v>0</v>
      </c>
      <c r="G599" s="107">
        <v>0</v>
      </c>
      <c r="H599" s="107">
        <v>0</v>
      </c>
      <c r="I599" s="107">
        <v>0</v>
      </c>
      <c r="J599" s="87" t="s">
        <v>687</v>
      </c>
    </row>
    <row r="600" spans="1:10" s="90" customFormat="1" ht="12" hidden="1" customHeight="1">
      <c r="A600" s="133">
        <v>725</v>
      </c>
      <c r="B600" s="111" t="s">
        <v>592</v>
      </c>
      <c r="C600" s="112"/>
      <c r="D600" s="107">
        <v>0</v>
      </c>
      <c r="E600" s="107">
        <v>0</v>
      </c>
      <c r="F600" s="107">
        <v>0</v>
      </c>
      <c r="G600" s="107">
        <v>0</v>
      </c>
      <c r="H600" s="107">
        <v>0</v>
      </c>
      <c r="I600" s="107">
        <v>0</v>
      </c>
      <c r="J600" s="87"/>
    </row>
    <row r="601" spans="1:10" s="90" customFormat="1" ht="12" hidden="1" customHeight="1">
      <c r="A601" s="133">
        <v>729</v>
      </c>
      <c r="B601" s="111" t="s">
        <v>593</v>
      </c>
      <c r="C601" s="112"/>
      <c r="D601" s="107">
        <v>0</v>
      </c>
      <c r="E601" s="107">
        <v>0</v>
      </c>
      <c r="F601" s="107">
        <v>0</v>
      </c>
      <c r="G601" s="107">
        <v>0</v>
      </c>
      <c r="H601" s="107">
        <v>0</v>
      </c>
      <c r="I601" s="107">
        <v>0</v>
      </c>
      <c r="J601" s="87"/>
    </row>
    <row r="602" spans="1:10" s="90" customFormat="1" ht="12" hidden="1" customHeight="1">
      <c r="A602" s="133">
        <v>730</v>
      </c>
      <c r="B602" s="111" t="s">
        <v>594</v>
      </c>
      <c r="C602" s="112"/>
      <c r="D602" s="107">
        <v>0</v>
      </c>
      <c r="E602" s="107">
        <v>0</v>
      </c>
      <c r="F602" s="107">
        <v>0</v>
      </c>
      <c r="G602" s="107">
        <v>0</v>
      </c>
      <c r="H602" s="107">
        <v>0</v>
      </c>
      <c r="I602" s="107">
        <v>0</v>
      </c>
      <c r="J602" s="87"/>
    </row>
    <row r="603" spans="1:10" s="90" customFormat="1" ht="12" hidden="1" customHeight="1">
      <c r="A603" s="133">
        <v>735</v>
      </c>
      <c r="B603" s="111" t="s">
        <v>595</v>
      </c>
      <c r="C603" s="112"/>
      <c r="D603" s="107">
        <v>0</v>
      </c>
      <c r="E603" s="107">
        <v>0</v>
      </c>
      <c r="F603" s="107">
        <v>0</v>
      </c>
      <c r="G603" s="107">
        <v>0</v>
      </c>
      <c r="H603" s="107">
        <v>0</v>
      </c>
      <c r="I603" s="107">
        <v>0</v>
      </c>
      <c r="J603" s="87"/>
    </row>
    <row r="604" spans="1:10" s="90" customFormat="1" ht="12" hidden="1" customHeight="1">
      <c r="A604" s="133">
        <v>790</v>
      </c>
      <c r="B604" s="111" t="s">
        <v>596</v>
      </c>
      <c r="C604" s="112"/>
      <c r="D604" s="107">
        <v>0</v>
      </c>
      <c r="E604" s="107">
        <v>0</v>
      </c>
      <c r="F604" s="107">
        <v>0</v>
      </c>
      <c r="G604" s="107">
        <v>0</v>
      </c>
      <c r="H604" s="107">
        <v>0</v>
      </c>
      <c r="I604" s="107">
        <v>0</v>
      </c>
      <c r="J604" s="87"/>
    </row>
    <row r="605" spans="1:10" s="90" customFormat="1" ht="12" hidden="1" customHeight="1">
      <c r="A605" s="133">
        <v>799</v>
      </c>
      <c r="B605" s="111" t="s">
        <v>597</v>
      </c>
      <c r="C605" s="112"/>
      <c r="D605" s="107">
        <v>0</v>
      </c>
      <c r="E605" s="107">
        <v>0</v>
      </c>
      <c r="F605" s="107">
        <v>0</v>
      </c>
      <c r="G605" s="107">
        <v>0</v>
      </c>
      <c r="H605" s="107">
        <v>0</v>
      </c>
      <c r="I605" s="107">
        <v>0</v>
      </c>
      <c r="J605" s="87"/>
    </row>
    <row r="606" spans="1:10" s="90" customFormat="1" ht="12" hidden="1" customHeight="1">
      <c r="A606" s="133"/>
      <c r="B606" s="111"/>
      <c r="C606" s="112"/>
      <c r="D606" s="107"/>
      <c r="E606" s="107"/>
      <c r="F606" s="107"/>
      <c r="G606" s="107"/>
      <c r="H606" s="107"/>
      <c r="I606" s="107"/>
      <c r="J606" s="87"/>
    </row>
    <row r="607" spans="1:10" s="91" customFormat="1" ht="12" customHeight="1">
      <c r="A607" s="96"/>
      <c r="B607" s="122" t="s">
        <v>924</v>
      </c>
      <c r="C607" s="113">
        <f t="shared" ref="C607:I607" si="44">SUM(C585:C606)</f>
        <v>0</v>
      </c>
      <c r="D607" s="431">
        <f t="shared" si="44"/>
        <v>10575.14</v>
      </c>
      <c r="E607" s="431">
        <f t="shared" si="44"/>
        <v>33000</v>
      </c>
      <c r="F607" s="431">
        <f t="shared" si="44"/>
        <v>5000</v>
      </c>
      <c r="G607" s="431">
        <f t="shared" si="44"/>
        <v>5100</v>
      </c>
      <c r="H607" s="431">
        <f t="shared" si="44"/>
        <v>5202</v>
      </c>
      <c r="I607" s="431">
        <f t="shared" si="44"/>
        <v>5306.04</v>
      </c>
      <c r="J607" s="97"/>
    </row>
    <row r="608" spans="1:10" s="90" customFormat="1" ht="12" customHeight="1">
      <c r="A608" s="96"/>
      <c r="B608" s="114"/>
      <c r="C608" s="112"/>
      <c r="D608" s="107"/>
      <c r="E608" s="107"/>
      <c r="F608" s="107"/>
      <c r="G608" s="107"/>
      <c r="H608" s="107"/>
      <c r="I608" s="107"/>
      <c r="J608" s="87"/>
    </row>
    <row r="609" spans="1:10" s="90" customFormat="1" ht="12" hidden="1" customHeight="1">
      <c r="A609" s="122" t="s">
        <v>89</v>
      </c>
      <c r="C609" s="112"/>
      <c r="D609" s="107"/>
      <c r="E609" s="107"/>
      <c r="F609" s="107"/>
      <c r="G609" s="107"/>
      <c r="H609" s="107"/>
      <c r="I609" s="107"/>
      <c r="J609" s="87"/>
    </row>
    <row r="610" spans="1:10" s="90" customFormat="1" ht="12" hidden="1" customHeight="1">
      <c r="A610" s="133">
        <v>0</v>
      </c>
      <c r="B610" s="111"/>
      <c r="C610" s="112">
        <v>0</v>
      </c>
      <c r="D610" s="107">
        <v>0</v>
      </c>
      <c r="E610" s="107">
        <v>0</v>
      </c>
      <c r="F610" s="107">
        <v>0</v>
      </c>
      <c r="G610" s="107">
        <v>0</v>
      </c>
      <c r="H610" s="107">
        <v>0</v>
      </c>
      <c r="I610" s="107">
        <v>0</v>
      </c>
      <c r="J610" s="87"/>
    </row>
    <row r="611" spans="1:10" s="90" customFormat="1" ht="12" hidden="1" customHeight="1">
      <c r="A611" s="133">
        <v>0</v>
      </c>
      <c r="B611" s="111"/>
      <c r="C611" s="112">
        <v>0</v>
      </c>
      <c r="D611" s="107">
        <v>0</v>
      </c>
      <c r="E611" s="107">
        <v>0</v>
      </c>
      <c r="F611" s="107">
        <v>0</v>
      </c>
      <c r="G611" s="107">
        <v>0</v>
      </c>
      <c r="H611" s="107">
        <v>0</v>
      </c>
      <c r="I611" s="107">
        <v>0</v>
      </c>
      <c r="J611" s="87"/>
    </row>
    <row r="612" spans="1:10" s="91" customFormat="1" ht="12" hidden="1" customHeight="1">
      <c r="A612" s="96"/>
      <c r="B612" s="122" t="s">
        <v>925</v>
      </c>
      <c r="C612" s="113">
        <f t="shared" ref="C612:I612" si="45">SUM(C610:C611)</f>
        <v>0</v>
      </c>
      <c r="D612" s="431">
        <f t="shared" si="45"/>
        <v>0</v>
      </c>
      <c r="E612" s="431">
        <f t="shared" si="45"/>
        <v>0</v>
      </c>
      <c r="F612" s="431">
        <f t="shared" si="45"/>
        <v>0</v>
      </c>
      <c r="G612" s="431">
        <f t="shared" si="45"/>
        <v>0</v>
      </c>
      <c r="H612" s="431">
        <f t="shared" si="45"/>
        <v>0</v>
      </c>
      <c r="I612" s="431">
        <f t="shared" si="45"/>
        <v>0</v>
      </c>
      <c r="J612" s="97"/>
    </row>
    <row r="613" spans="1:10" s="90" customFormat="1" ht="12" hidden="1" customHeight="1">
      <c r="A613" s="96"/>
      <c r="B613" s="114"/>
      <c r="C613" s="112"/>
      <c r="D613" s="107"/>
      <c r="E613" s="107"/>
      <c r="F613" s="107"/>
      <c r="G613" s="107"/>
      <c r="H613" s="107"/>
      <c r="I613" s="107"/>
      <c r="J613" s="87"/>
    </row>
    <row r="614" spans="1:10" s="91" customFormat="1" ht="12" customHeight="1">
      <c r="A614" s="123" t="s">
        <v>62</v>
      </c>
      <c r="B614" s="114"/>
      <c r="C614" s="113">
        <f t="shared" ref="C614:I614" si="46">C323+C342+C451+C528+C561+C582+C607+C612</f>
        <v>0</v>
      </c>
      <c r="D614" s="431">
        <f t="shared" si="46"/>
        <v>6251051.5806015795</v>
      </c>
      <c r="E614" s="431">
        <f t="shared" si="46"/>
        <v>6330818.9773939513</v>
      </c>
      <c r="F614" s="431">
        <f t="shared" si="46"/>
        <v>6601555.582078292</v>
      </c>
      <c r="G614" s="431">
        <f t="shared" si="46"/>
        <v>6748882.8231940465</v>
      </c>
      <c r="H614" s="431">
        <f t="shared" si="46"/>
        <v>6934441.9005983388</v>
      </c>
      <c r="I614" s="431">
        <f t="shared" si="46"/>
        <v>7062651.4276424209</v>
      </c>
      <c r="J614" s="97"/>
    </row>
    <row r="615" spans="1:10" s="91" customFormat="1">
      <c r="A615" s="123"/>
      <c r="B615" s="95"/>
      <c r="C615" s="95"/>
      <c r="J615" s="97"/>
    </row>
    <row r="616" spans="1:10">
      <c r="C616" s="116"/>
      <c r="J616" s="87"/>
    </row>
    <row r="617" spans="1:10">
      <c r="J617" s="87"/>
    </row>
  </sheetData>
  <sheetProtection selectLockedCells="1"/>
  <dataConsolidate/>
  <mergeCells count="2">
    <mergeCell ref="C5:C6"/>
    <mergeCell ref="J5:J6"/>
  </mergeCells>
  <pageMargins left="0.75" right="0.75" top="0.75" bottom="0.75" header="0.5" footer="0.5"/>
  <pageSetup scale="65" fitToHeight="0" orientation="landscape" horizontalDpi="300" verticalDpi="300" r:id="rId1"/>
  <headerFooter alignWithMargins="0"/>
  <rowBreaks count="3" manualBreakCount="3">
    <brk id="46" max="13" man="1"/>
    <brk id="86" max="13" man="1"/>
    <brk id="26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1">
    <tabColor rgb="FF0070C0"/>
    <pageSetUpPr fitToPage="1"/>
  </sheetPr>
  <dimension ref="A1:BZ616"/>
  <sheetViews>
    <sheetView showGridLines="0" zoomScaleNormal="100" workbookViewId="0">
      <pane xSplit="3" ySplit="8" topLeftCell="D9" activePane="bottomRight" state="frozen"/>
      <selection activeCell="C8" sqref="C8:D8"/>
      <selection pane="topRight" activeCell="C8" sqref="C8:D8"/>
      <selection pane="bottomLeft" activeCell="C8" sqref="C8:D8"/>
      <selection pane="bottomRight" activeCell="C8" sqref="C8:D8"/>
    </sheetView>
  </sheetViews>
  <sheetFormatPr defaultColWidth="9.140625" defaultRowHeight="12" outlineLevelRow="1" outlineLevelCol="1"/>
  <cols>
    <col min="1" max="1" width="10" style="68" customWidth="1" collapsed="1"/>
    <col min="2" max="2" width="50.7109375" style="27" customWidth="1" collapsed="1"/>
    <col min="3" max="3" width="11.7109375" style="27" hidden="1" customWidth="1" outlineLevel="1" collapsed="1"/>
    <col min="4" max="4" width="11.7109375" style="27" customWidth="1" outlineLevel="1" collapsed="1"/>
    <col min="5" max="5" width="2.85546875" style="27" hidden="1" customWidth="1" outlineLevel="1" collapsed="1"/>
    <col min="6" max="6" width="11.7109375" style="27" hidden="1" customWidth="1" outlineLevel="1" collapsed="1"/>
    <col min="7" max="7" width="0.140625" style="27" hidden="1" customWidth="1" outlineLevel="1" collapsed="1"/>
    <col min="8" max="8" width="11.7109375" style="27" hidden="1" customWidth="1"/>
    <col min="9" max="9" width="11.7109375" style="27" customWidth="1" collapsed="1"/>
    <col min="10" max="11" width="11.7109375" style="27" hidden="1" customWidth="1" collapsed="1"/>
    <col min="12" max="12" width="0.140625" style="27" hidden="1" customWidth="1" collapsed="1"/>
    <col min="13" max="13" width="11.7109375" style="27" hidden="1" customWidth="1" outlineLevel="1" collapsed="1"/>
    <col min="14" max="14" width="11.7109375" style="27" customWidth="1" outlineLevel="1" collapsed="1"/>
    <col min="15" max="16" width="11.7109375" style="27" hidden="1" customWidth="1" outlineLevel="1" collapsed="1"/>
    <col min="17" max="17" width="0.140625" style="27" customWidth="1" outlineLevel="1" collapsed="1"/>
    <col min="18" max="18" width="11.7109375" style="27" hidden="1" customWidth="1" outlineLevel="1" collapsed="1"/>
    <col min="19" max="19" width="11.7109375" style="27" customWidth="1" outlineLevel="1" collapsed="1"/>
    <col min="20" max="20" width="2.85546875" style="27" hidden="1" customWidth="1" outlineLevel="1" collapsed="1"/>
    <col min="21" max="21" width="11.7109375" style="27" hidden="1" customWidth="1" outlineLevel="1" collapsed="1"/>
    <col min="22" max="22" width="0.140625" style="27" hidden="1" customWidth="1" outlineLevel="1" collapsed="1"/>
    <col min="23" max="23" width="12" style="27" hidden="1" customWidth="1"/>
    <col min="24" max="24" width="12" style="27" customWidth="1"/>
    <col min="25" max="25" width="2.28515625" style="27" hidden="1" customWidth="1" collapsed="1"/>
    <col min="26" max="26" width="11.7109375" style="27" hidden="1" customWidth="1" collapsed="1"/>
    <col min="27" max="27" width="0.140625" style="27" hidden="1" customWidth="1" collapsed="1"/>
    <col min="28" max="28" width="11.7109375" style="27" hidden="1" customWidth="1" outlineLevel="1" collapsed="1"/>
    <col min="29" max="29" width="11.7109375" style="27" customWidth="1" outlineLevel="1" collapsed="1"/>
    <col min="30" max="31" width="11.7109375" style="27" hidden="1" customWidth="1" outlineLevel="1" collapsed="1"/>
    <col min="32" max="32" width="0.140625" style="27" customWidth="1" outlineLevel="1" collapsed="1"/>
    <col min="33" max="33" width="11.7109375" style="27" hidden="1" customWidth="1"/>
    <col min="34" max="34" width="11.7109375" style="27" customWidth="1"/>
    <col min="35" max="35" width="2.28515625" style="27" hidden="1" customWidth="1" collapsed="1"/>
    <col min="36" max="36" width="11.7109375" style="27" hidden="1" customWidth="1" collapsed="1"/>
    <col min="37" max="37" width="0.140625" style="27" hidden="1" customWidth="1" collapsed="1"/>
    <col min="38" max="38" width="11.7109375" style="27" hidden="1" customWidth="1" collapsed="1"/>
    <col min="39" max="39" width="11.7109375" style="27" customWidth="1" collapsed="1"/>
    <col min="40" max="40" width="2.28515625" style="27" hidden="1" customWidth="1" collapsed="1"/>
    <col min="41" max="41" width="11.7109375" style="27" hidden="1" customWidth="1" collapsed="1"/>
    <col min="42" max="42" width="0.140625" style="27" hidden="1" customWidth="1" collapsed="1"/>
    <col min="43" max="43" width="11.7109375" style="27" hidden="1" customWidth="1" collapsed="1"/>
    <col min="44" max="44" width="11.7109375" style="27" customWidth="1" collapsed="1"/>
    <col min="45" max="45" width="2.28515625" style="27" hidden="1" customWidth="1" collapsed="1"/>
    <col min="46" max="46" width="11.7109375" style="27" hidden="1" customWidth="1" collapsed="1"/>
    <col min="47" max="47" width="0.140625" style="27" hidden="1" customWidth="1" collapsed="1"/>
    <col min="48" max="48" width="11.7109375" style="27" hidden="1" customWidth="1" collapsed="1"/>
    <col min="49" max="49" width="11.7109375" style="27" customWidth="1" collapsed="1"/>
    <col min="50" max="50" width="2.28515625" style="27" hidden="1" customWidth="1" collapsed="1"/>
    <col min="51" max="51" width="11.7109375" style="27" hidden="1" customWidth="1" collapsed="1"/>
    <col min="52" max="52" width="0.140625" style="27" hidden="1" customWidth="1" collapsed="1"/>
    <col min="53" max="16384" width="9.140625" style="27"/>
  </cols>
  <sheetData>
    <row r="1" spans="1:52" ht="15.75">
      <c r="A1" s="140" t="s">
        <v>911</v>
      </c>
    </row>
    <row r="2" spans="1:52" ht="12" customHeight="1">
      <c r="A2" s="141" t="s">
        <v>63</v>
      </c>
    </row>
    <row r="3" spans="1:52" ht="12" customHeight="1">
      <c r="A3" s="144" t="s">
        <v>912</v>
      </c>
    </row>
    <row r="4" spans="1:52" ht="12" customHeight="1" thickBot="1">
      <c r="B4" s="28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</row>
    <row r="5" spans="1:52" ht="13.5" customHeight="1" thickTop="1">
      <c r="C5" s="472" t="s">
        <v>926</v>
      </c>
      <c r="D5" s="472"/>
      <c r="E5" s="472"/>
      <c r="F5" s="472"/>
      <c r="G5" s="30"/>
      <c r="H5" s="472" t="s">
        <v>926</v>
      </c>
      <c r="I5" s="472"/>
      <c r="J5" s="472"/>
      <c r="K5" s="472"/>
      <c r="L5" s="30"/>
      <c r="M5" s="472" t="s">
        <v>926</v>
      </c>
      <c r="N5" s="472"/>
      <c r="O5" s="472"/>
      <c r="P5" s="472"/>
      <c r="Q5" s="30"/>
      <c r="R5" s="472" t="s">
        <v>933</v>
      </c>
      <c r="S5" s="472"/>
      <c r="T5" s="472"/>
      <c r="U5" s="472"/>
      <c r="V5" s="30"/>
      <c r="W5" s="472" t="s">
        <v>933</v>
      </c>
      <c r="X5" s="472"/>
      <c r="Y5" s="472"/>
      <c r="Z5" s="472"/>
      <c r="AA5" s="30"/>
      <c r="AB5" s="472" t="s">
        <v>933</v>
      </c>
      <c r="AC5" s="472"/>
      <c r="AD5" s="472"/>
      <c r="AE5" s="472"/>
      <c r="AF5" s="30"/>
      <c r="AG5" s="472" t="s">
        <v>934</v>
      </c>
      <c r="AH5" s="472"/>
      <c r="AI5" s="472"/>
      <c r="AJ5" s="472"/>
      <c r="AK5" s="30"/>
      <c r="AL5" s="472" t="s">
        <v>935</v>
      </c>
      <c r="AM5" s="472"/>
      <c r="AN5" s="472"/>
      <c r="AO5" s="472"/>
      <c r="AP5" s="30"/>
      <c r="AQ5" s="472" t="s">
        <v>929</v>
      </c>
      <c r="AR5" s="472"/>
      <c r="AS5" s="472"/>
      <c r="AT5" s="472"/>
      <c r="AU5" s="30"/>
      <c r="AV5" s="472" t="s">
        <v>931</v>
      </c>
      <c r="AW5" s="472"/>
      <c r="AX5" s="472"/>
      <c r="AY5" s="472"/>
      <c r="AZ5" s="30"/>
    </row>
    <row r="6" spans="1:52" ht="12" customHeight="1">
      <c r="C6" s="473" t="s">
        <v>927</v>
      </c>
      <c r="D6" s="473"/>
      <c r="E6" s="473"/>
      <c r="F6" s="473"/>
      <c r="G6" s="31"/>
      <c r="H6" s="473" t="s">
        <v>927</v>
      </c>
      <c r="I6" s="473"/>
      <c r="J6" s="473"/>
      <c r="K6" s="473"/>
      <c r="L6" s="31"/>
      <c r="M6" s="473" t="s">
        <v>927</v>
      </c>
      <c r="N6" s="473"/>
      <c r="O6" s="473"/>
      <c r="P6" s="473"/>
      <c r="Q6" s="31"/>
      <c r="R6" s="473" t="s">
        <v>936</v>
      </c>
      <c r="S6" s="473"/>
      <c r="T6" s="473"/>
      <c r="U6" s="473"/>
      <c r="V6" s="31"/>
      <c r="W6" s="473" t="s">
        <v>936</v>
      </c>
      <c r="X6" s="473"/>
      <c r="Y6" s="473"/>
      <c r="Z6" s="473"/>
      <c r="AA6" s="31"/>
      <c r="AB6" s="473" t="s">
        <v>936</v>
      </c>
      <c r="AC6" s="473"/>
      <c r="AD6" s="473"/>
      <c r="AE6" s="473"/>
      <c r="AF6" s="31"/>
      <c r="AG6" s="473" t="s">
        <v>937</v>
      </c>
      <c r="AH6" s="473"/>
      <c r="AI6" s="473"/>
      <c r="AJ6" s="473"/>
      <c r="AK6" s="31"/>
      <c r="AL6" s="473" t="s">
        <v>938</v>
      </c>
      <c r="AM6" s="473"/>
      <c r="AN6" s="473"/>
      <c r="AO6" s="473"/>
      <c r="AP6" s="31"/>
      <c r="AQ6" s="473" t="s">
        <v>930</v>
      </c>
      <c r="AR6" s="473"/>
      <c r="AS6" s="473"/>
      <c r="AT6" s="473"/>
      <c r="AU6" s="31"/>
      <c r="AV6" s="473" t="s">
        <v>932</v>
      </c>
      <c r="AW6" s="473"/>
      <c r="AX6" s="473"/>
      <c r="AY6" s="473"/>
      <c r="AZ6" s="31"/>
    </row>
    <row r="7" spans="1:52" s="32" customFormat="1" ht="45.75" customHeight="1">
      <c r="A7" s="117"/>
      <c r="C7" s="471" t="s">
        <v>939</v>
      </c>
      <c r="D7" s="471"/>
      <c r="E7" s="471"/>
      <c r="F7" s="471"/>
      <c r="G7" s="33"/>
      <c r="H7" s="471" t="s">
        <v>940</v>
      </c>
      <c r="I7" s="471"/>
      <c r="J7" s="471"/>
      <c r="K7" s="474"/>
      <c r="L7" s="33"/>
      <c r="M7" s="471" t="s">
        <v>941</v>
      </c>
      <c r="N7" s="471"/>
      <c r="O7" s="471"/>
      <c r="P7" s="474"/>
      <c r="Q7" s="33"/>
      <c r="R7" s="471" t="s">
        <v>939</v>
      </c>
      <c r="S7" s="471"/>
      <c r="T7" s="471"/>
      <c r="U7" s="471"/>
      <c r="V7" s="33"/>
      <c r="W7" s="471" t="s">
        <v>940</v>
      </c>
      <c r="X7" s="471"/>
      <c r="Y7" s="471"/>
      <c r="Z7" s="471"/>
      <c r="AA7" s="33"/>
      <c r="AB7" s="471" t="s">
        <v>941</v>
      </c>
      <c r="AC7" s="471"/>
      <c r="AD7" s="471"/>
      <c r="AE7" s="474"/>
      <c r="AF7" s="33"/>
      <c r="AG7" s="471" t="s">
        <v>12</v>
      </c>
      <c r="AH7" s="471"/>
      <c r="AI7" s="471"/>
      <c r="AJ7" s="471"/>
      <c r="AK7" s="33"/>
      <c r="AL7" s="471" t="s">
        <v>12</v>
      </c>
      <c r="AM7" s="471"/>
      <c r="AN7" s="471"/>
      <c r="AO7" s="471"/>
      <c r="AP7" s="33"/>
      <c r="AQ7" s="471" t="s">
        <v>12</v>
      </c>
      <c r="AR7" s="471"/>
      <c r="AS7" s="471"/>
      <c r="AT7" s="471"/>
      <c r="AU7" s="33"/>
      <c r="AV7" s="471" t="s">
        <v>12</v>
      </c>
      <c r="AW7" s="471"/>
      <c r="AX7" s="471"/>
      <c r="AY7" s="471"/>
      <c r="AZ7" s="33"/>
    </row>
    <row r="8" spans="1:52" s="32" customFormat="1" ht="24" hidden="1">
      <c r="A8" s="117"/>
      <c r="C8" s="34" t="s">
        <v>25</v>
      </c>
      <c r="D8" s="444" t="s">
        <v>161</v>
      </c>
      <c r="E8" s="34"/>
      <c r="F8" s="34" t="s">
        <v>64</v>
      </c>
      <c r="G8" s="33"/>
      <c r="H8" s="34" t="s">
        <v>25</v>
      </c>
      <c r="I8" s="444" t="s">
        <v>161</v>
      </c>
      <c r="J8" s="34"/>
      <c r="K8" s="34" t="s">
        <v>64</v>
      </c>
      <c r="L8" s="33"/>
      <c r="M8" s="34" t="s">
        <v>25</v>
      </c>
      <c r="N8" s="444" t="s">
        <v>161</v>
      </c>
      <c r="O8" s="34"/>
      <c r="P8" s="34" t="s">
        <v>64</v>
      </c>
      <c r="Q8" s="33"/>
      <c r="R8" s="399" t="s">
        <v>25</v>
      </c>
      <c r="S8" s="444" t="s">
        <v>161</v>
      </c>
      <c r="T8" s="399"/>
      <c r="U8" s="399" t="s">
        <v>64</v>
      </c>
      <c r="V8" s="33"/>
      <c r="W8" s="34" t="s">
        <v>25</v>
      </c>
      <c r="X8" s="444" t="s">
        <v>161</v>
      </c>
      <c r="Y8" s="34"/>
      <c r="Z8" s="34" t="s">
        <v>64</v>
      </c>
      <c r="AA8" s="33"/>
      <c r="AB8" s="399" t="s">
        <v>25</v>
      </c>
      <c r="AC8" s="444" t="s">
        <v>161</v>
      </c>
      <c r="AD8" s="399"/>
      <c r="AE8" s="399" t="s">
        <v>64</v>
      </c>
      <c r="AF8" s="33"/>
      <c r="AG8" s="34" t="s">
        <v>25</v>
      </c>
      <c r="AH8" s="444" t="s">
        <v>161</v>
      </c>
      <c r="AI8" s="34"/>
      <c r="AJ8" s="34" t="s">
        <v>64</v>
      </c>
      <c r="AK8" s="33"/>
      <c r="AL8" s="34" t="s">
        <v>25</v>
      </c>
      <c r="AM8" s="444" t="s">
        <v>161</v>
      </c>
      <c r="AN8" s="34"/>
      <c r="AO8" s="34" t="s">
        <v>64</v>
      </c>
      <c r="AP8" s="33"/>
      <c r="AQ8" s="34" t="s">
        <v>25</v>
      </c>
      <c r="AR8" s="444" t="s">
        <v>161</v>
      </c>
      <c r="AS8" s="34"/>
      <c r="AT8" s="34" t="s">
        <v>64</v>
      </c>
      <c r="AU8" s="33"/>
      <c r="AV8" s="34" t="s">
        <v>25</v>
      </c>
      <c r="AW8" s="444" t="s">
        <v>161</v>
      </c>
      <c r="AX8" s="34"/>
      <c r="AY8" s="34" t="s">
        <v>64</v>
      </c>
      <c r="AZ8" s="33"/>
    </row>
    <row r="9" spans="1:52" s="35" customFormat="1">
      <c r="A9" s="118"/>
      <c r="C9" s="36"/>
      <c r="D9" s="36"/>
      <c r="E9" s="36"/>
      <c r="F9" s="36"/>
      <c r="G9" s="37"/>
      <c r="H9" s="38"/>
      <c r="I9" s="38"/>
      <c r="J9" s="38"/>
      <c r="K9" s="36"/>
      <c r="L9" s="37"/>
      <c r="M9" s="36"/>
      <c r="N9" s="36"/>
      <c r="O9" s="36"/>
      <c r="P9" s="36"/>
      <c r="Q9" s="37"/>
      <c r="R9" s="36"/>
      <c r="S9" s="36"/>
      <c r="T9" s="36"/>
      <c r="U9" s="36"/>
      <c r="V9" s="37"/>
      <c r="W9" s="38"/>
      <c r="X9" s="38"/>
      <c r="Y9" s="38"/>
      <c r="Z9" s="36"/>
      <c r="AA9" s="37"/>
      <c r="AB9" s="36"/>
      <c r="AC9" s="36"/>
      <c r="AD9" s="36"/>
      <c r="AE9" s="36"/>
      <c r="AF9" s="37"/>
      <c r="AG9" s="38"/>
      <c r="AH9" s="38"/>
      <c r="AI9" s="38"/>
      <c r="AJ9" s="36"/>
      <c r="AK9" s="37"/>
      <c r="AL9" s="38"/>
      <c r="AM9" s="38"/>
      <c r="AN9" s="38"/>
      <c r="AO9" s="36"/>
      <c r="AP9" s="37"/>
      <c r="AQ9" s="38"/>
      <c r="AR9" s="38"/>
      <c r="AS9" s="38"/>
      <c r="AT9" s="36"/>
      <c r="AU9" s="37"/>
      <c r="AV9" s="38"/>
      <c r="AW9" s="38"/>
      <c r="AX9" s="38"/>
      <c r="AY9" s="36"/>
      <c r="AZ9" s="37"/>
    </row>
    <row r="10" spans="1:52" s="39" customFormat="1" ht="12" customHeight="1">
      <c r="A10" s="121" t="s">
        <v>13</v>
      </c>
      <c r="D10" s="406"/>
      <c r="G10" s="41"/>
      <c r="I10" s="406"/>
      <c r="L10" s="41"/>
      <c r="N10" s="406"/>
      <c r="Q10" s="41"/>
      <c r="S10" s="406"/>
      <c r="V10" s="41"/>
      <c r="X10" s="406"/>
      <c r="AA10" s="41"/>
      <c r="AC10" s="406"/>
      <c r="AF10" s="41"/>
      <c r="AH10" s="406"/>
      <c r="AK10" s="41"/>
      <c r="AM10" s="406"/>
      <c r="AP10" s="41"/>
      <c r="AR10" s="406"/>
      <c r="AU10" s="41"/>
      <c r="AW10" s="406"/>
      <c r="AZ10" s="41"/>
    </row>
    <row r="11" spans="1:52" s="39" customFormat="1" ht="12" customHeight="1">
      <c r="A11" s="121" t="s">
        <v>14</v>
      </c>
      <c r="D11" s="406"/>
      <c r="G11" s="41"/>
      <c r="I11" s="406"/>
      <c r="L11" s="41"/>
      <c r="N11" s="406"/>
      <c r="Q11" s="41"/>
      <c r="S11" s="406"/>
      <c r="V11" s="41"/>
      <c r="X11" s="406"/>
      <c r="AA11" s="41"/>
      <c r="AC11" s="406"/>
      <c r="AF11" s="41"/>
      <c r="AH11" s="406"/>
      <c r="AK11" s="41"/>
      <c r="AM11" s="406"/>
      <c r="AP11" s="41"/>
      <c r="AR11" s="406"/>
      <c r="AU11" s="41"/>
      <c r="AW11" s="406"/>
      <c r="AZ11" s="41"/>
    </row>
    <row r="12" spans="1:52" s="39" customFormat="1" ht="12" customHeight="1">
      <c r="A12" s="120"/>
      <c r="B12" s="129" t="s">
        <v>78</v>
      </c>
      <c r="C12" s="63">
        <f>C130</f>
        <v>0</v>
      </c>
      <c r="D12" s="63">
        <f>D130</f>
        <v>14854.72</v>
      </c>
      <c r="E12" s="63"/>
      <c r="F12" s="63">
        <f t="shared" ref="F12:F17" si="0">SUM(C12:E12)</f>
        <v>14854.72</v>
      </c>
      <c r="G12" s="64"/>
      <c r="H12" s="63">
        <f>H130</f>
        <v>0</v>
      </c>
      <c r="I12" s="63">
        <f>I130</f>
        <v>14854.72</v>
      </c>
      <c r="J12" s="63"/>
      <c r="K12" s="63">
        <f t="shared" ref="K12:K17" si="1">SUM(H12:J12)</f>
        <v>14854.72</v>
      </c>
      <c r="L12" s="64"/>
      <c r="M12" s="63">
        <f t="shared" ref="M12:N17" si="2">INDEX($H12:$J12,1,MATCH(M$8,$H$8:$J$8,0))-INDEX($C12:$E12,1,MATCH(M$8,$C$8:$E$8,0))</f>
        <v>0</v>
      </c>
      <c r="N12" s="63">
        <f t="shared" si="2"/>
        <v>0</v>
      </c>
      <c r="O12" s="63"/>
      <c r="P12" s="63">
        <f t="shared" ref="P12:P17" si="3">SUM(M12:O12)</f>
        <v>0</v>
      </c>
      <c r="Q12" s="64"/>
      <c r="R12" s="63">
        <f>R130</f>
        <v>0</v>
      </c>
      <c r="S12" s="63">
        <f>S130</f>
        <v>13770</v>
      </c>
      <c r="T12" s="63"/>
      <c r="U12" s="63">
        <f t="shared" ref="U12:U17" si="4">SUM(R12:T12)</f>
        <v>13770</v>
      </c>
      <c r="V12" s="64"/>
      <c r="W12" s="63">
        <f>W130</f>
        <v>0</v>
      </c>
      <c r="X12" s="63">
        <f>X130</f>
        <v>13770</v>
      </c>
      <c r="Y12" s="63"/>
      <c r="Z12" s="63">
        <f t="shared" ref="Z12:Z17" si="5">SUM(W12:Y12)</f>
        <v>13770</v>
      </c>
      <c r="AA12" s="64"/>
      <c r="AB12" s="63">
        <f t="shared" ref="AB12:AC17" si="6">INDEX($W12:$Y12,1,MATCH(AB$8,$W$8:$Y$8,0))-INDEX($R12:$T12,1,MATCH(AB$8,$R$8:$T$8,0))</f>
        <v>0</v>
      </c>
      <c r="AC12" s="63">
        <f t="shared" si="6"/>
        <v>0</v>
      </c>
      <c r="AD12" s="63"/>
      <c r="AE12" s="63">
        <f t="shared" ref="AE12:AE17" si="7">SUM(AB12:AD12)</f>
        <v>0</v>
      </c>
      <c r="AF12" s="64"/>
      <c r="AG12" s="63">
        <f>AG130</f>
        <v>0</v>
      </c>
      <c r="AH12" s="63">
        <f>AH130</f>
        <v>15284.7</v>
      </c>
      <c r="AI12" s="63"/>
      <c r="AJ12" s="63">
        <f t="shared" ref="AJ12:AJ17" si="8">SUM(AG12:AI12)</f>
        <v>15284.7</v>
      </c>
      <c r="AK12" s="64"/>
      <c r="AL12" s="63">
        <f>AL130</f>
        <v>0</v>
      </c>
      <c r="AM12" s="63">
        <f>AM130</f>
        <v>15590.394</v>
      </c>
      <c r="AN12" s="63"/>
      <c r="AO12" s="63">
        <f t="shared" ref="AO12:AO17" si="9">SUM(AL12:AN12)</f>
        <v>15590.394</v>
      </c>
      <c r="AP12" s="64"/>
      <c r="AQ12" s="63">
        <f>AQ130</f>
        <v>0</v>
      </c>
      <c r="AR12" s="63">
        <f>AR130</f>
        <v>15902.201880000001</v>
      </c>
      <c r="AS12" s="63"/>
      <c r="AT12" s="63">
        <f t="shared" ref="AT12:AT17" si="10">SUM(AQ12:AS12)</f>
        <v>15902.201880000001</v>
      </c>
      <c r="AU12" s="64"/>
      <c r="AV12" s="63">
        <f>AV130</f>
        <v>0</v>
      </c>
      <c r="AW12" s="63">
        <f>AW130</f>
        <v>16220.245917599999</v>
      </c>
      <c r="AX12" s="406"/>
      <c r="AY12" s="63">
        <f t="shared" ref="AY12:AY17" si="11">SUM(AV12:AX12)</f>
        <v>16220.245917599999</v>
      </c>
      <c r="AZ12" s="44"/>
    </row>
    <row r="13" spans="1:52" s="39" customFormat="1" ht="12" customHeight="1">
      <c r="A13" s="120"/>
      <c r="B13" s="129" t="s">
        <v>77</v>
      </c>
      <c r="C13" s="63">
        <f>C167</f>
        <v>0</v>
      </c>
      <c r="D13" s="63">
        <f>D167</f>
        <v>878222.23</v>
      </c>
      <c r="E13" s="63"/>
      <c r="F13" s="63">
        <f t="shared" si="0"/>
        <v>878222.23</v>
      </c>
      <c r="G13" s="64"/>
      <c r="H13" s="63">
        <f>H167</f>
        <v>0</v>
      </c>
      <c r="I13" s="63">
        <f>I167</f>
        <v>878222.23</v>
      </c>
      <c r="J13" s="63"/>
      <c r="K13" s="63">
        <f t="shared" si="1"/>
        <v>878222.23</v>
      </c>
      <c r="L13" s="64"/>
      <c r="M13" s="63">
        <f t="shared" si="2"/>
        <v>0</v>
      </c>
      <c r="N13" s="63">
        <f t="shared" si="2"/>
        <v>0</v>
      </c>
      <c r="O13" s="63"/>
      <c r="P13" s="63">
        <f t="shared" si="3"/>
        <v>0</v>
      </c>
      <c r="Q13" s="64"/>
      <c r="R13" s="63">
        <f>R167</f>
        <v>0</v>
      </c>
      <c r="S13" s="63">
        <f>S167</f>
        <v>1048407.569</v>
      </c>
      <c r="T13" s="63"/>
      <c r="U13" s="63">
        <f t="shared" si="4"/>
        <v>1048407.569</v>
      </c>
      <c r="V13" s="64"/>
      <c r="W13" s="63">
        <f>W167</f>
        <v>0</v>
      </c>
      <c r="X13" s="63">
        <f>X167</f>
        <v>1048407.569</v>
      </c>
      <c r="Y13" s="63"/>
      <c r="Z13" s="63">
        <f t="shared" si="5"/>
        <v>1048407.569</v>
      </c>
      <c r="AA13" s="64"/>
      <c r="AB13" s="63">
        <f t="shared" si="6"/>
        <v>0</v>
      </c>
      <c r="AC13" s="63">
        <f t="shared" si="6"/>
        <v>0</v>
      </c>
      <c r="AD13" s="63"/>
      <c r="AE13" s="63">
        <f t="shared" si="7"/>
        <v>0</v>
      </c>
      <c r="AF13" s="64"/>
      <c r="AG13" s="63">
        <f>AG167</f>
        <v>0</v>
      </c>
      <c r="AH13" s="63">
        <f>AH167</f>
        <v>209641.33478</v>
      </c>
      <c r="AI13" s="63"/>
      <c r="AJ13" s="63">
        <f t="shared" si="8"/>
        <v>209641.33478</v>
      </c>
      <c r="AK13" s="64"/>
      <c r="AL13" s="63">
        <f>AL167</f>
        <v>0</v>
      </c>
      <c r="AM13" s="63">
        <f>AM167</f>
        <v>209834.16147560001</v>
      </c>
      <c r="AN13" s="63"/>
      <c r="AO13" s="63">
        <f t="shared" si="9"/>
        <v>209834.16147560001</v>
      </c>
      <c r="AP13" s="64"/>
      <c r="AQ13" s="63">
        <f>AQ167</f>
        <v>0</v>
      </c>
      <c r="AR13" s="63">
        <f>AR167</f>
        <v>210030.84470511199</v>
      </c>
      <c r="AS13" s="63"/>
      <c r="AT13" s="63">
        <f t="shared" si="10"/>
        <v>210030.84470511199</v>
      </c>
      <c r="AU13" s="64"/>
      <c r="AV13" s="63">
        <f>AV167</f>
        <v>0</v>
      </c>
      <c r="AW13" s="63">
        <f>AW167</f>
        <v>210231.46159921424</v>
      </c>
      <c r="AX13" s="406"/>
      <c r="AY13" s="63">
        <f t="shared" si="11"/>
        <v>210231.46159921424</v>
      </c>
      <c r="AZ13" s="44"/>
    </row>
    <row r="14" spans="1:52" s="39" customFormat="1" ht="12" customHeight="1">
      <c r="A14" s="120"/>
      <c r="B14" s="129" t="s">
        <v>79</v>
      </c>
      <c r="C14" s="63">
        <f>C206</f>
        <v>0</v>
      </c>
      <c r="D14" s="63">
        <f>D206</f>
        <v>4752568.1000000006</v>
      </c>
      <c r="E14" s="63"/>
      <c r="F14" s="63">
        <f t="shared" si="0"/>
        <v>4752568.1000000006</v>
      </c>
      <c r="G14" s="64"/>
      <c r="H14" s="63">
        <f>H206</f>
        <v>0</v>
      </c>
      <c r="I14" s="63">
        <f>I206</f>
        <v>4752568.1000000006</v>
      </c>
      <c r="J14" s="63"/>
      <c r="K14" s="63">
        <f t="shared" si="1"/>
        <v>4752568.1000000006</v>
      </c>
      <c r="L14" s="64"/>
      <c r="M14" s="63">
        <f t="shared" si="2"/>
        <v>0</v>
      </c>
      <c r="N14" s="63">
        <f t="shared" si="2"/>
        <v>0</v>
      </c>
      <c r="O14" s="63"/>
      <c r="P14" s="63">
        <f t="shared" si="3"/>
        <v>0</v>
      </c>
      <c r="Q14" s="64"/>
      <c r="R14" s="63">
        <f>R206</f>
        <v>0</v>
      </c>
      <c r="S14" s="63">
        <f>S206</f>
        <v>5490352.0818584068</v>
      </c>
      <c r="T14" s="63"/>
      <c r="U14" s="63">
        <f t="shared" si="4"/>
        <v>5490352.0818584068</v>
      </c>
      <c r="V14" s="64"/>
      <c r="W14" s="63">
        <f>W206</f>
        <v>0</v>
      </c>
      <c r="X14" s="63">
        <f>X206</f>
        <v>5490352.0818584068</v>
      </c>
      <c r="Y14" s="63"/>
      <c r="Z14" s="63">
        <f t="shared" si="5"/>
        <v>5490352.0818584068</v>
      </c>
      <c r="AA14" s="64"/>
      <c r="AB14" s="63">
        <f t="shared" si="6"/>
        <v>0</v>
      </c>
      <c r="AC14" s="63">
        <f t="shared" si="6"/>
        <v>0</v>
      </c>
      <c r="AD14" s="63"/>
      <c r="AE14" s="63">
        <f t="shared" si="7"/>
        <v>0</v>
      </c>
      <c r="AF14" s="64"/>
      <c r="AG14" s="63">
        <f>AG206</f>
        <v>0</v>
      </c>
      <c r="AH14" s="63">
        <f>AH206</f>
        <v>6045662.3827809189</v>
      </c>
      <c r="AI14" s="63"/>
      <c r="AJ14" s="63">
        <f t="shared" si="8"/>
        <v>6045662.3827809189</v>
      </c>
      <c r="AK14" s="64"/>
      <c r="AL14" s="63">
        <f>AL206</f>
        <v>0</v>
      </c>
      <c r="AM14" s="63">
        <f>AM206</f>
        <v>6166575.6304365359</v>
      </c>
      <c r="AN14" s="63"/>
      <c r="AO14" s="63">
        <f t="shared" si="9"/>
        <v>6166575.6304365359</v>
      </c>
      <c r="AP14" s="64"/>
      <c r="AQ14" s="63">
        <f>AQ206</f>
        <v>0</v>
      </c>
      <c r="AR14" s="63">
        <f>AR206</f>
        <v>6289907.1430452671</v>
      </c>
      <c r="AS14" s="63"/>
      <c r="AT14" s="63">
        <f t="shared" si="10"/>
        <v>6289907.1430452671</v>
      </c>
      <c r="AU14" s="64"/>
      <c r="AV14" s="63">
        <f>AV206</f>
        <v>0</v>
      </c>
      <c r="AW14" s="63">
        <f>AW206</f>
        <v>6415705.2859061724</v>
      </c>
      <c r="AX14" s="406"/>
      <c r="AY14" s="63">
        <f t="shared" si="11"/>
        <v>6415705.2859061724</v>
      </c>
      <c r="AZ14" s="44"/>
    </row>
    <row r="15" spans="1:52" s="39" customFormat="1" ht="12" customHeight="1">
      <c r="A15" s="120"/>
      <c r="B15" s="129" t="s">
        <v>80</v>
      </c>
      <c r="C15" s="63">
        <f>C243</f>
        <v>0</v>
      </c>
      <c r="D15" s="63">
        <f>D243</f>
        <v>935552.72999999986</v>
      </c>
      <c r="E15" s="63"/>
      <c r="F15" s="63">
        <f t="shared" si="0"/>
        <v>935552.72999999986</v>
      </c>
      <c r="G15" s="64"/>
      <c r="H15" s="63">
        <f>H243</f>
        <v>0</v>
      </c>
      <c r="I15" s="63">
        <f>I243</f>
        <v>935552.72999999986</v>
      </c>
      <c r="J15" s="63"/>
      <c r="K15" s="63">
        <f t="shared" si="1"/>
        <v>935552.72999999986</v>
      </c>
      <c r="L15" s="64"/>
      <c r="M15" s="63">
        <f t="shared" si="2"/>
        <v>0</v>
      </c>
      <c r="N15" s="63">
        <f t="shared" si="2"/>
        <v>0</v>
      </c>
      <c r="O15" s="63"/>
      <c r="P15" s="63">
        <f t="shared" si="3"/>
        <v>0</v>
      </c>
      <c r="Q15" s="64"/>
      <c r="R15" s="63">
        <f>R243</f>
        <v>0</v>
      </c>
      <c r="S15" s="63">
        <f>S243</f>
        <v>267952.20743362809</v>
      </c>
      <c r="T15" s="63"/>
      <c r="U15" s="63">
        <f t="shared" si="4"/>
        <v>267952.20743362809</v>
      </c>
      <c r="V15" s="64"/>
      <c r="W15" s="63">
        <f>W243</f>
        <v>0</v>
      </c>
      <c r="X15" s="63">
        <f>X243</f>
        <v>267952.20743362809</v>
      </c>
      <c r="Y15" s="63"/>
      <c r="Z15" s="63">
        <f t="shared" si="5"/>
        <v>267952.20743362809</v>
      </c>
      <c r="AA15" s="64"/>
      <c r="AB15" s="63">
        <f t="shared" si="6"/>
        <v>0</v>
      </c>
      <c r="AC15" s="63">
        <f t="shared" si="6"/>
        <v>0</v>
      </c>
      <c r="AD15" s="63"/>
      <c r="AE15" s="63">
        <f t="shared" si="7"/>
        <v>0</v>
      </c>
      <c r="AF15" s="64"/>
      <c r="AG15" s="63">
        <f>AG243</f>
        <v>0</v>
      </c>
      <c r="AH15" s="63">
        <f>AH243</f>
        <v>222400.93223767402</v>
      </c>
      <c r="AI15" s="63"/>
      <c r="AJ15" s="63">
        <f t="shared" si="8"/>
        <v>222400.93223767402</v>
      </c>
      <c r="AK15" s="64"/>
      <c r="AL15" s="63">
        <f>AL243</f>
        <v>0</v>
      </c>
      <c r="AM15" s="63">
        <f>AM243</f>
        <v>222400.93223767402</v>
      </c>
      <c r="AN15" s="63"/>
      <c r="AO15" s="63">
        <f t="shared" si="9"/>
        <v>222400.93223767402</v>
      </c>
      <c r="AP15" s="64"/>
      <c r="AQ15" s="63">
        <f>AQ243</f>
        <v>0</v>
      </c>
      <c r="AR15" s="63">
        <f>AR243</f>
        <v>222400.93223767402</v>
      </c>
      <c r="AS15" s="63"/>
      <c r="AT15" s="63">
        <f t="shared" si="10"/>
        <v>222400.93223767402</v>
      </c>
      <c r="AU15" s="64"/>
      <c r="AV15" s="63">
        <f>AV243</f>
        <v>0</v>
      </c>
      <c r="AW15" s="63">
        <f>AW243</f>
        <v>222400.93223767402</v>
      </c>
      <c r="AX15" s="406"/>
      <c r="AY15" s="63">
        <f t="shared" si="11"/>
        <v>222400.93223767402</v>
      </c>
      <c r="AZ15" s="44"/>
    </row>
    <row r="16" spans="1:52" s="39" customFormat="1" ht="12" hidden="1" customHeight="1">
      <c r="A16" s="120"/>
      <c r="B16" s="129" t="s">
        <v>81</v>
      </c>
      <c r="C16" s="63">
        <f>C259</f>
        <v>0</v>
      </c>
      <c r="D16" s="63">
        <f>D259</f>
        <v>0</v>
      </c>
      <c r="E16" s="63"/>
      <c r="F16" s="63">
        <f t="shared" si="0"/>
        <v>0</v>
      </c>
      <c r="G16" s="64"/>
      <c r="H16" s="63">
        <f>H259</f>
        <v>0</v>
      </c>
      <c r="I16" s="63">
        <f>I259</f>
        <v>0</v>
      </c>
      <c r="J16" s="63"/>
      <c r="K16" s="63">
        <f t="shared" si="1"/>
        <v>0</v>
      </c>
      <c r="L16" s="64"/>
      <c r="M16" s="63">
        <f t="shared" si="2"/>
        <v>0</v>
      </c>
      <c r="N16" s="63">
        <f t="shared" si="2"/>
        <v>0</v>
      </c>
      <c r="O16" s="63"/>
      <c r="P16" s="63">
        <f t="shared" si="3"/>
        <v>0</v>
      </c>
      <c r="Q16" s="64"/>
      <c r="R16" s="63">
        <f>R259</f>
        <v>0</v>
      </c>
      <c r="S16" s="63">
        <f>S259</f>
        <v>0</v>
      </c>
      <c r="T16" s="63"/>
      <c r="U16" s="63">
        <f t="shared" si="4"/>
        <v>0</v>
      </c>
      <c r="V16" s="64"/>
      <c r="W16" s="63">
        <f>W259</f>
        <v>0</v>
      </c>
      <c r="X16" s="63">
        <f>X259</f>
        <v>0</v>
      </c>
      <c r="Y16" s="63"/>
      <c r="Z16" s="63">
        <f t="shared" si="5"/>
        <v>0</v>
      </c>
      <c r="AA16" s="64"/>
      <c r="AB16" s="63">
        <f t="shared" si="6"/>
        <v>0</v>
      </c>
      <c r="AC16" s="63">
        <f t="shared" si="6"/>
        <v>0</v>
      </c>
      <c r="AD16" s="63"/>
      <c r="AE16" s="63">
        <f t="shared" si="7"/>
        <v>0</v>
      </c>
      <c r="AF16" s="64"/>
      <c r="AG16" s="63">
        <f>AG259</f>
        <v>0</v>
      </c>
      <c r="AH16" s="63">
        <f>AH259</f>
        <v>0</v>
      </c>
      <c r="AI16" s="63"/>
      <c r="AJ16" s="63">
        <f t="shared" si="8"/>
        <v>0</v>
      </c>
      <c r="AK16" s="64"/>
      <c r="AL16" s="63">
        <f>AL259</f>
        <v>0</v>
      </c>
      <c r="AM16" s="63">
        <f>AM259</f>
        <v>0</v>
      </c>
      <c r="AN16" s="63"/>
      <c r="AO16" s="63">
        <f t="shared" si="9"/>
        <v>0</v>
      </c>
      <c r="AP16" s="64"/>
      <c r="AQ16" s="63">
        <f>AQ259</f>
        <v>0</v>
      </c>
      <c r="AR16" s="63">
        <f>AR259</f>
        <v>0</v>
      </c>
      <c r="AS16" s="63"/>
      <c r="AT16" s="63">
        <f t="shared" si="10"/>
        <v>0</v>
      </c>
      <c r="AU16" s="64"/>
      <c r="AV16" s="63">
        <f>AV259</f>
        <v>0</v>
      </c>
      <c r="AW16" s="63">
        <f>AW259</f>
        <v>0</v>
      </c>
      <c r="AX16" s="406"/>
      <c r="AY16" s="63">
        <f t="shared" si="11"/>
        <v>0</v>
      </c>
      <c r="AZ16" s="44"/>
    </row>
    <row r="17" spans="1:52" s="39" customFormat="1" ht="12" customHeight="1">
      <c r="A17" s="120"/>
      <c r="B17" s="45" t="s">
        <v>15</v>
      </c>
      <c r="C17" s="437">
        <f>SUM(C12:C16)</f>
        <v>0</v>
      </c>
      <c r="D17" s="437">
        <f>SUM(D12:D16)</f>
        <v>6581197.7800000003</v>
      </c>
      <c r="E17" s="437"/>
      <c r="F17" s="437">
        <f t="shared" si="0"/>
        <v>6581197.7800000003</v>
      </c>
      <c r="G17" s="438"/>
      <c r="H17" s="437">
        <f>SUM(H12:H16)</f>
        <v>0</v>
      </c>
      <c r="I17" s="437">
        <f>SUM(I12:I16)</f>
        <v>6581197.7800000003</v>
      </c>
      <c r="J17" s="437"/>
      <c r="K17" s="437">
        <f t="shared" si="1"/>
        <v>6581197.7800000003</v>
      </c>
      <c r="L17" s="438"/>
      <c r="M17" s="437">
        <f t="shared" si="2"/>
        <v>0</v>
      </c>
      <c r="N17" s="437">
        <f t="shared" si="2"/>
        <v>0</v>
      </c>
      <c r="O17" s="437"/>
      <c r="P17" s="437">
        <f t="shared" si="3"/>
        <v>0</v>
      </c>
      <c r="Q17" s="438"/>
      <c r="R17" s="437">
        <f>SUM(R12:R16)</f>
        <v>0</v>
      </c>
      <c r="S17" s="437">
        <f>SUM(S12:S16)</f>
        <v>6820481.8582920348</v>
      </c>
      <c r="T17" s="437"/>
      <c r="U17" s="437">
        <f t="shared" si="4"/>
        <v>6820481.8582920348</v>
      </c>
      <c r="V17" s="438"/>
      <c r="W17" s="437">
        <f>SUM(W12:W16)</f>
        <v>0</v>
      </c>
      <c r="X17" s="437">
        <f>SUM(X12:X16)</f>
        <v>6820481.8582920348</v>
      </c>
      <c r="Y17" s="437"/>
      <c r="Z17" s="437">
        <f t="shared" si="5"/>
        <v>6820481.8582920348</v>
      </c>
      <c r="AA17" s="438"/>
      <c r="AB17" s="437">
        <f t="shared" si="6"/>
        <v>0</v>
      </c>
      <c r="AC17" s="437">
        <f t="shared" si="6"/>
        <v>0</v>
      </c>
      <c r="AD17" s="437"/>
      <c r="AE17" s="437">
        <f t="shared" si="7"/>
        <v>0</v>
      </c>
      <c r="AF17" s="438"/>
      <c r="AG17" s="437">
        <f>SUM(AG12:AG16)</f>
        <v>0</v>
      </c>
      <c r="AH17" s="437">
        <f>SUM(AH12:AH16)</f>
        <v>6492989.3497985937</v>
      </c>
      <c r="AI17" s="437"/>
      <c r="AJ17" s="437">
        <f t="shared" si="8"/>
        <v>6492989.3497985937</v>
      </c>
      <c r="AK17" s="438"/>
      <c r="AL17" s="437">
        <f>SUM(AL12:AL16)</f>
        <v>0</v>
      </c>
      <c r="AM17" s="437">
        <f>SUM(AM12:AM16)</f>
        <v>6614401.1181498095</v>
      </c>
      <c r="AN17" s="437"/>
      <c r="AO17" s="437">
        <f t="shared" si="9"/>
        <v>6614401.1181498095</v>
      </c>
      <c r="AP17" s="438"/>
      <c r="AQ17" s="437">
        <f>SUM(AQ12:AQ16)</f>
        <v>0</v>
      </c>
      <c r="AR17" s="437">
        <f>SUM(AR12:AR16)</f>
        <v>6738241.1218680535</v>
      </c>
      <c r="AS17" s="437"/>
      <c r="AT17" s="437">
        <f t="shared" si="10"/>
        <v>6738241.1218680535</v>
      </c>
      <c r="AU17" s="438"/>
      <c r="AV17" s="437">
        <f>SUM(AV12:AV16)</f>
        <v>0</v>
      </c>
      <c r="AW17" s="437">
        <f>SUM(AW12:AW16)</f>
        <v>6864557.9256606605</v>
      </c>
      <c r="AX17" s="407"/>
      <c r="AY17" s="437">
        <f t="shared" si="11"/>
        <v>6864557.9256606605</v>
      </c>
      <c r="AZ17" s="47"/>
    </row>
    <row r="18" spans="1:52" s="39" customFormat="1" ht="12" customHeight="1">
      <c r="A18" s="42"/>
      <c r="C18" s="63"/>
      <c r="D18" s="63"/>
      <c r="E18" s="63"/>
      <c r="F18" s="63"/>
      <c r="G18" s="64"/>
      <c r="H18" s="63"/>
      <c r="I18" s="63"/>
      <c r="J18" s="63"/>
      <c r="K18" s="63"/>
      <c r="L18" s="64"/>
      <c r="M18" s="63"/>
      <c r="N18" s="63"/>
      <c r="O18" s="63"/>
      <c r="P18" s="63"/>
      <c r="Q18" s="64"/>
      <c r="R18" s="63"/>
      <c r="S18" s="63"/>
      <c r="T18" s="63"/>
      <c r="U18" s="63"/>
      <c r="V18" s="64"/>
      <c r="W18" s="63"/>
      <c r="X18" s="63"/>
      <c r="Y18" s="63"/>
      <c r="Z18" s="63"/>
      <c r="AA18" s="64"/>
      <c r="AB18" s="63"/>
      <c r="AC18" s="63"/>
      <c r="AD18" s="63"/>
      <c r="AE18" s="63"/>
      <c r="AF18" s="64"/>
      <c r="AG18" s="63"/>
      <c r="AH18" s="63"/>
      <c r="AI18" s="63"/>
      <c r="AJ18" s="63"/>
      <c r="AK18" s="64"/>
      <c r="AL18" s="63"/>
      <c r="AM18" s="63"/>
      <c r="AN18" s="63"/>
      <c r="AO18" s="63"/>
      <c r="AP18" s="64"/>
      <c r="AQ18" s="63"/>
      <c r="AR18" s="63"/>
      <c r="AS18" s="63"/>
      <c r="AT18" s="63"/>
      <c r="AU18" s="64"/>
      <c r="AV18" s="63"/>
      <c r="AW18" s="63"/>
      <c r="AX18" s="406"/>
      <c r="AY18" s="63"/>
      <c r="AZ18" s="44"/>
    </row>
    <row r="19" spans="1:52" s="39" customFormat="1" ht="12" customHeight="1">
      <c r="A19" s="45" t="s">
        <v>16</v>
      </c>
      <c r="C19" s="63"/>
      <c r="D19" s="63"/>
      <c r="E19" s="63"/>
      <c r="F19" s="63"/>
      <c r="G19" s="64"/>
      <c r="H19" s="63"/>
      <c r="I19" s="63"/>
      <c r="J19" s="63"/>
      <c r="K19" s="63"/>
      <c r="L19" s="64"/>
      <c r="M19" s="63"/>
      <c r="N19" s="63"/>
      <c r="O19" s="63"/>
      <c r="P19" s="63"/>
      <c r="Q19" s="64"/>
      <c r="R19" s="63"/>
      <c r="S19" s="63"/>
      <c r="T19" s="63"/>
      <c r="U19" s="63"/>
      <c r="V19" s="64"/>
      <c r="W19" s="63"/>
      <c r="X19" s="63"/>
      <c r="Y19" s="63"/>
      <c r="Z19" s="63"/>
      <c r="AA19" s="64"/>
      <c r="AB19" s="63"/>
      <c r="AC19" s="63"/>
      <c r="AD19" s="63"/>
      <c r="AE19" s="63"/>
      <c r="AF19" s="64"/>
      <c r="AG19" s="63"/>
      <c r="AH19" s="63"/>
      <c r="AI19" s="63"/>
      <c r="AJ19" s="63"/>
      <c r="AK19" s="64"/>
      <c r="AL19" s="63"/>
      <c r="AM19" s="63"/>
      <c r="AN19" s="63"/>
      <c r="AO19" s="63"/>
      <c r="AP19" s="64"/>
      <c r="AQ19" s="63"/>
      <c r="AR19" s="63"/>
      <c r="AS19" s="63"/>
      <c r="AT19" s="63"/>
      <c r="AU19" s="64"/>
      <c r="AV19" s="63"/>
      <c r="AW19" s="63"/>
      <c r="AX19" s="406"/>
      <c r="AY19" s="63"/>
      <c r="AZ19" s="44"/>
    </row>
    <row r="20" spans="1:52" s="39" customFormat="1" ht="12" customHeight="1">
      <c r="A20" s="120"/>
      <c r="B20" s="129" t="s">
        <v>82</v>
      </c>
      <c r="C20" s="63">
        <f>C323</f>
        <v>0</v>
      </c>
      <c r="D20" s="63">
        <f>D323</f>
        <v>2973597.4161488013</v>
      </c>
      <c r="E20" s="63"/>
      <c r="F20" s="63">
        <f t="shared" ref="F20:F28" si="12">SUM(C20:E20)</f>
        <v>2973597.4161488013</v>
      </c>
      <c r="G20" s="64"/>
      <c r="H20" s="63">
        <f>H323</f>
        <v>0</v>
      </c>
      <c r="I20" s="63">
        <f>I323</f>
        <v>2973597.4161488013</v>
      </c>
      <c r="J20" s="63"/>
      <c r="K20" s="63">
        <f t="shared" ref="K20:K28" si="13">SUM(H20:J20)</f>
        <v>2973597.4161488013</v>
      </c>
      <c r="L20" s="64"/>
      <c r="M20" s="63">
        <f t="shared" ref="M20:N28" si="14">INDEX($C20:$E20,1,MATCH(M$8,$C$8:$E$8,0))-INDEX($H20:$J20,1,MATCH(M$8,$H$8:$J$8,0))</f>
        <v>0</v>
      </c>
      <c r="N20" s="63">
        <f t="shared" si="14"/>
        <v>0</v>
      </c>
      <c r="O20" s="63"/>
      <c r="P20" s="63">
        <f t="shared" ref="P20:P28" si="15">SUM(M20:O20)</f>
        <v>0</v>
      </c>
      <c r="Q20" s="64"/>
      <c r="R20" s="63">
        <f>R323</f>
        <v>0</v>
      </c>
      <c r="S20" s="63">
        <f>S323</f>
        <v>3432361.5199999996</v>
      </c>
      <c r="T20" s="63"/>
      <c r="U20" s="63">
        <f t="shared" ref="U20:U28" si="16">SUM(R20:T20)</f>
        <v>3432361.5199999996</v>
      </c>
      <c r="V20" s="64"/>
      <c r="W20" s="63">
        <f>W323</f>
        <v>0</v>
      </c>
      <c r="X20" s="63">
        <f>X323</f>
        <v>3432361.5199999996</v>
      </c>
      <c r="Y20" s="63"/>
      <c r="Z20" s="63">
        <f t="shared" ref="Z20:Z28" si="17">SUM(W20:Y20)</f>
        <v>3432361.5199999996</v>
      </c>
      <c r="AA20" s="64"/>
      <c r="AB20" s="63">
        <f t="shared" ref="AB20:AC28" si="18">INDEX($R20:$T20,1,MATCH(AB$8,$R$8:$T$8,0))-INDEX($W20:$Y20,1,MATCH(AB$8,$W$8:$Y$8,0))</f>
        <v>0</v>
      </c>
      <c r="AC20" s="63">
        <f t="shared" si="18"/>
        <v>0</v>
      </c>
      <c r="AD20" s="63"/>
      <c r="AE20" s="63">
        <f t="shared" ref="AE20:AE28" si="19">SUM(AB20:AD20)</f>
        <v>0</v>
      </c>
      <c r="AF20" s="64"/>
      <c r="AG20" s="63">
        <f>AG323</f>
        <v>0</v>
      </c>
      <c r="AH20" s="63">
        <f>AH323</f>
        <v>3742932.3656000001</v>
      </c>
      <c r="AI20" s="63"/>
      <c r="AJ20" s="63">
        <f t="shared" ref="AJ20:AJ28" si="20">SUM(AG20:AI20)</f>
        <v>3742932.3656000001</v>
      </c>
      <c r="AK20" s="64"/>
      <c r="AL20" s="63">
        <f>AL323</f>
        <v>0</v>
      </c>
      <c r="AM20" s="63">
        <f>AM323</f>
        <v>3855220.3365680007</v>
      </c>
      <c r="AN20" s="63"/>
      <c r="AO20" s="63">
        <f t="shared" ref="AO20:AO28" si="21">SUM(AL20:AN20)</f>
        <v>3855220.3365680007</v>
      </c>
      <c r="AP20" s="64"/>
      <c r="AQ20" s="63">
        <f>AQ323</f>
        <v>0</v>
      </c>
      <c r="AR20" s="63">
        <f>AR323</f>
        <v>3970876.9466650398</v>
      </c>
      <c r="AS20" s="63"/>
      <c r="AT20" s="63">
        <f t="shared" ref="AT20:AT28" si="22">SUM(AQ20:AS20)</f>
        <v>3970876.9466650398</v>
      </c>
      <c r="AU20" s="64"/>
      <c r="AV20" s="63">
        <f>AV323</f>
        <v>0</v>
      </c>
      <c r="AW20" s="63">
        <f>AW323</f>
        <v>4090003.2550649946</v>
      </c>
      <c r="AX20" s="406"/>
      <c r="AY20" s="63">
        <f t="shared" ref="AY20:AY28" si="23">SUM(AV20:AX20)</f>
        <v>4090003.2550649946</v>
      </c>
      <c r="AZ20" s="44"/>
    </row>
    <row r="21" spans="1:52" s="39" customFormat="1" ht="12" customHeight="1">
      <c r="A21" s="120"/>
      <c r="B21" s="129" t="s">
        <v>83</v>
      </c>
      <c r="C21" s="63">
        <f>C342</f>
        <v>0</v>
      </c>
      <c r="D21" s="63">
        <f>D342</f>
        <v>860946.73510487587</v>
      </c>
      <c r="E21" s="63"/>
      <c r="F21" s="63">
        <f t="shared" si="12"/>
        <v>860946.73510487587</v>
      </c>
      <c r="G21" s="64"/>
      <c r="H21" s="63">
        <f>H342</f>
        <v>0</v>
      </c>
      <c r="I21" s="63">
        <f>I342</f>
        <v>860946.73510487587</v>
      </c>
      <c r="J21" s="63"/>
      <c r="K21" s="63">
        <f t="shared" si="13"/>
        <v>860946.73510487587</v>
      </c>
      <c r="L21" s="64"/>
      <c r="M21" s="63">
        <f t="shared" si="14"/>
        <v>0</v>
      </c>
      <c r="N21" s="63">
        <f t="shared" si="14"/>
        <v>0</v>
      </c>
      <c r="O21" s="63"/>
      <c r="P21" s="63">
        <f t="shared" si="15"/>
        <v>0</v>
      </c>
      <c r="Q21" s="64"/>
      <c r="R21" s="63">
        <f>R342</f>
        <v>0</v>
      </c>
      <c r="S21" s="63">
        <f>S342</f>
        <v>975446.46426904399</v>
      </c>
      <c r="T21" s="63"/>
      <c r="U21" s="63">
        <f t="shared" si="16"/>
        <v>975446.46426904399</v>
      </c>
      <c r="V21" s="64"/>
      <c r="W21" s="63">
        <f>W342</f>
        <v>0</v>
      </c>
      <c r="X21" s="63">
        <f>X342</f>
        <v>975446.46426904399</v>
      </c>
      <c r="Y21" s="63"/>
      <c r="Z21" s="63">
        <f t="shared" si="17"/>
        <v>975446.46426904399</v>
      </c>
      <c r="AA21" s="64"/>
      <c r="AB21" s="63">
        <f t="shared" si="18"/>
        <v>0</v>
      </c>
      <c r="AC21" s="63">
        <f t="shared" si="18"/>
        <v>0</v>
      </c>
      <c r="AD21" s="63"/>
      <c r="AE21" s="63">
        <f t="shared" si="19"/>
        <v>0</v>
      </c>
      <c r="AF21" s="64"/>
      <c r="AG21" s="63">
        <f>AG342</f>
        <v>0</v>
      </c>
      <c r="AH21" s="63">
        <f>AH342</f>
        <v>1069737.8357549428</v>
      </c>
      <c r="AI21" s="63"/>
      <c r="AJ21" s="63">
        <f t="shared" si="20"/>
        <v>1069737.8357549428</v>
      </c>
      <c r="AK21" s="64"/>
      <c r="AL21" s="63">
        <f>AL342</f>
        <v>0</v>
      </c>
      <c r="AM21" s="63">
        <f>AM342</f>
        <v>1097454.1381195709</v>
      </c>
      <c r="AN21" s="63"/>
      <c r="AO21" s="63">
        <f t="shared" si="21"/>
        <v>1097454.1381195709</v>
      </c>
      <c r="AP21" s="64"/>
      <c r="AQ21" s="63">
        <f>AQ342</f>
        <v>0</v>
      </c>
      <c r="AR21" s="63">
        <f>AR342</f>
        <v>1125916.2543009752</v>
      </c>
      <c r="AS21" s="63"/>
      <c r="AT21" s="63">
        <f t="shared" si="22"/>
        <v>1125916.2543009752</v>
      </c>
      <c r="AU21" s="64"/>
      <c r="AV21" s="63">
        <f>AV342</f>
        <v>0</v>
      </c>
      <c r="AW21" s="63">
        <f>AW342</f>
        <v>1155144.8452085797</v>
      </c>
      <c r="AX21" s="406"/>
      <c r="AY21" s="63">
        <f t="shared" si="23"/>
        <v>1155144.8452085797</v>
      </c>
      <c r="AZ21" s="44"/>
    </row>
    <row r="22" spans="1:52" s="39" customFormat="1" ht="12" customHeight="1">
      <c r="A22" s="120"/>
      <c r="B22" s="129" t="s">
        <v>84</v>
      </c>
      <c r="C22" s="63">
        <f>C451</f>
        <v>0</v>
      </c>
      <c r="D22" s="63">
        <f>D451</f>
        <v>1552135.3353475975</v>
      </c>
      <c r="E22" s="63"/>
      <c r="F22" s="63">
        <f t="shared" si="12"/>
        <v>1552135.3353475975</v>
      </c>
      <c r="G22" s="64"/>
      <c r="H22" s="63">
        <f>H451</f>
        <v>0</v>
      </c>
      <c r="I22" s="63">
        <f>I451</f>
        <v>1552135.3353475975</v>
      </c>
      <c r="J22" s="63"/>
      <c r="K22" s="63">
        <f t="shared" si="13"/>
        <v>1552135.3353475975</v>
      </c>
      <c r="L22" s="64"/>
      <c r="M22" s="63">
        <f t="shared" si="14"/>
        <v>0</v>
      </c>
      <c r="N22" s="63">
        <f t="shared" si="14"/>
        <v>0</v>
      </c>
      <c r="O22" s="63"/>
      <c r="P22" s="63">
        <f t="shared" si="15"/>
        <v>0</v>
      </c>
      <c r="Q22" s="64"/>
      <c r="R22" s="63">
        <f>R451</f>
        <v>0</v>
      </c>
      <c r="S22" s="63">
        <f>S451</f>
        <v>1204927.7641586086</v>
      </c>
      <c r="T22" s="63"/>
      <c r="U22" s="63">
        <f t="shared" si="16"/>
        <v>1204927.7641586086</v>
      </c>
      <c r="V22" s="64"/>
      <c r="W22" s="63">
        <f>W451</f>
        <v>0</v>
      </c>
      <c r="X22" s="63">
        <f>X451</f>
        <v>1204927.7641586086</v>
      </c>
      <c r="Y22" s="63"/>
      <c r="Z22" s="63">
        <f t="shared" si="17"/>
        <v>1204927.7641586086</v>
      </c>
      <c r="AA22" s="64"/>
      <c r="AB22" s="63">
        <f t="shared" si="18"/>
        <v>0</v>
      </c>
      <c r="AC22" s="63">
        <f t="shared" si="18"/>
        <v>0</v>
      </c>
      <c r="AD22" s="63"/>
      <c r="AE22" s="63">
        <f t="shared" si="19"/>
        <v>0</v>
      </c>
      <c r="AF22" s="64"/>
      <c r="AG22" s="63">
        <f>AG451</f>
        <v>0</v>
      </c>
      <c r="AH22" s="63">
        <f>AH451</f>
        <v>1235981.9842188309</v>
      </c>
      <c r="AI22" s="63"/>
      <c r="AJ22" s="63">
        <f t="shared" si="20"/>
        <v>1235981.9842188309</v>
      </c>
      <c r="AK22" s="64"/>
      <c r="AL22" s="63">
        <f>AL451</f>
        <v>0</v>
      </c>
      <c r="AM22" s="63">
        <f>AM451</f>
        <v>1268763.5153137536</v>
      </c>
      <c r="AN22" s="63"/>
      <c r="AO22" s="63">
        <f t="shared" si="21"/>
        <v>1268763.5153137536</v>
      </c>
      <c r="AP22" s="64"/>
      <c r="AQ22" s="63">
        <f>AQ451</f>
        <v>0</v>
      </c>
      <c r="AR22" s="63">
        <f>AR451</f>
        <v>1298408.3137728912</v>
      </c>
      <c r="AS22" s="63"/>
      <c r="AT22" s="63">
        <f t="shared" si="22"/>
        <v>1298408.3137728912</v>
      </c>
      <c r="AU22" s="64"/>
      <c r="AV22" s="63">
        <f>AV451</f>
        <v>0</v>
      </c>
      <c r="AW22" s="63">
        <f>AW451</f>
        <v>1328853.6897457964</v>
      </c>
      <c r="AX22" s="406"/>
      <c r="AY22" s="63">
        <f t="shared" si="23"/>
        <v>1328853.6897457964</v>
      </c>
      <c r="AZ22" s="44"/>
    </row>
    <row r="23" spans="1:52" s="39" customFormat="1" ht="12" customHeight="1">
      <c r="A23" s="120"/>
      <c r="B23" s="129" t="s">
        <v>85</v>
      </c>
      <c r="C23" s="63">
        <f>C528</f>
        <v>0</v>
      </c>
      <c r="D23" s="63">
        <f>D528</f>
        <v>417345.25417062634</v>
      </c>
      <c r="E23" s="63"/>
      <c r="F23" s="63">
        <f t="shared" si="12"/>
        <v>417345.25417062634</v>
      </c>
      <c r="G23" s="64"/>
      <c r="H23" s="63">
        <f>H528</f>
        <v>0</v>
      </c>
      <c r="I23" s="63">
        <f>I528</f>
        <v>417345.25417062634</v>
      </c>
      <c r="J23" s="63"/>
      <c r="K23" s="63">
        <f t="shared" si="13"/>
        <v>417345.25417062634</v>
      </c>
      <c r="L23" s="64"/>
      <c r="M23" s="63">
        <f t="shared" si="14"/>
        <v>0</v>
      </c>
      <c r="N23" s="63">
        <f t="shared" si="14"/>
        <v>0</v>
      </c>
      <c r="O23" s="63"/>
      <c r="P23" s="63">
        <f t="shared" si="15"/>
        <v>0</v>
      </c>
      <c r="Q23" s="64"/>
      <c r="R23" s="63">
        <f>R528</f>
        <v>0</v>
      </c>
      <c r="S23" s="63">
        <f>S528</f>
        <v>416360.98790726968</v>
      </c>
      <c r="T23" s="63"/>
      <c r="U23" s="63">
        <f t="shared" si="16"/>
        <v>416360.98790726968</v>
      </c>
      <c r="V23" s="64"/>
      <c r="W23" s="63">
        <f>W528</f>
        <v>0</v>
      </c>
      <c r="X23" s="63">
        <f>X528</f>
        <v>461360.98790726968</v>
      </c>
      <c r="Y23" s="63"/>
      <c r="Z23" s="63">
        <f t="shared" si="17"/>
        <v>461360.98790726968</v>
      </c>
      <c r="AA23" s="64"/>
      <c r="AB23" s="63">
        <f t="shared" si="18"/>
        <v>0</v>
      </c>
      <c r="AC23" s="63">
        <f t="shared" si="18"/>
        <v>-45000</v>
      </c>
      <c r="AD23" s="63"/>
      <c r="AE23" s="63">
        <f t="shared" si="19"/>
        <v>-45000</v>
      </c>
      <c r="AF23" s="64"/>
      <c r="AG23" s="63">
        <f>AG528</f>
        <v>0</v>
      </c>
      <c r="AH23" s="63">
        <f>AH528</f>
        <v>411134.52325136139</v>
      </c>
      <c r="AI23" s="63"/>
      <c r="AJ23" s="63">
        <f t="shared" si="20"/>
        <v>411134.52325136139</v>
      </c>
      <c r="AK23" s="64"/>
      <c r="AL23" s="63">
        <f>AL528</f>
        <v>0</v>
      </c>
      <c r="AM23" s="63">
        <f>AM528</f>
        <v>419257.21371638862</v>
      </c>
      <c r="AN23" s="63"/>
      <c r="AO23" s="63">
        <f t="shared" si="21"/>
        <v>419257.21371638862</v>
      </c>
      <c r="AP23" s="64"/>
      <c r="AQ23" s="63">
        <f>AQ528</f>
        <v>0</v>
      </c>
      <c r="AR23" s="63">
        <f>AR528</f>
        <v>427542.35799071629</v>
      </c>
      <c r="AS23" s="63"/>
      <c r="AT23" s="63">
        <f t="shared" si="22"/>
        <v>427542.35799071629</v>
      </c>
      <c r="AU23" s="64"/>
      <c r="AV23" s="63">
        <f>AV528</f>
        <v>0</v>
      </c>
      <c r="AW23" s="63">
        <f>AW528</f>
        <v>435993.20515053073</v>
      </c>
      <c r="AX23" s="406"/>
      <c r="AY23" s="63">
        <f t="shared" si="23"/>
        <v>435993.20515053073</v>
      </c>
      <c r="AZ23" s="44"/>
    </row>
    <row r="24" spans="1:52" s="39" customFormat="1" ht="12" customHeight="1">
      <c r="A24" s="120"/>
      <c r="B24" s="129" t="s">
        <v>86</v>
      </c>
      <c r="C24" s="63">
        <f>C561</f>
        <v>0</v>
      </c>
      <c r="D24" s="63">
        <f>D561</f>
        <v>415208.47982967901</v>
      </c>
      <c r="E24" s="63"/>
      <c r="F24" s="63">
        <f t="shared" si="12"/>
        <v>415208.47982967901</v>
      </c>
      <c r="G24" s="64"/>
      <c r="H24" s="63">
        <f>H561</f>
        <v>0</v>
      </c>
      <c r="I24" s="63">
        <f>I561</f>
        <v>415208.47982967901</v>
      </c>
      <c r="J24" s="63"/>
      <c r="K24" s="63">
        <f t="shared" si="13"/>
        <v>415208.47982967901</v>
      </c>
      <c r="L24" s="64"/>
      <c r="M24" s="63">
        <f t="shared" si="14"/>
        <v>0</v>
      </c>
      <c r="N24" s="63">
        <f t="shared" si="14"/>
        <v>0</v>
      </c>
      <c r="O24" s="63"/>
      <c r="P24" s="63">
        <f t="shared" si="15"/>
        <v>0</v>
      </c>
      <c r="Q24" s="64"/>
      <c r="R24" s="63">
        <f>R561</f>
        <v>0</v>
      </c>
      <c r="S24" s="63">
        <f>S561</f>
        <v>213756.11129900842</v>
      </c>
      <c r="T24" s="63"/>
      <c r="U24" s="63">
        <f t="shared" si="16"/>
        <v>213756.11129900842</v>
      </c>
      <c r="V24" s="64"/>
      <c r="W24" s="63">
        <f>W561</f>
        <v>0</v>
      </c>
      <c r="X24" s="63">
        <f>X561</f>
        <v>213756.11129900842</v>
      </c>
      <c r="Y24" s="63"/>
      <c r="Z24" s="63">
        <f t="shared" si="17"/>
        <v>213756.11129900842</v>
      </c>
      <c r="AA24" s="64"/>
      <c r="AB24" s="63">
        <f t="shared" si="18"/>
        <v>0</v>
      </c>
      <c r="AC24" s="63">
        <f t="shared" si="18"/>
        <v>0</v>
      </c>
      <c r="AD24" s="63"/>
      <c r="AE24" s="63">
        <f t="shared" si="19"/>
        <v>0</v>
      </c>
      <c r="AF24" s="64"/>
      <c r="AG24" s="63">
        <f>AG561</f>
        <v>0</v>
      </c>
      <c r="AH24" s="63">
        <f>AH561</f>
        <v>134318.1497732487</v>
      </c>
      <c r="AI24" s="63"/>
      <c r="AJ24" s="63">
        <f t="shared" si="20"/>
        <v>134318.1497732487</v>
      </c>
      <c r="AK24" s="64"/>
      <c r="AL24" s="63">
        <f>AL561</f>
        <v>0</v>
      </c>
      <c r="AM24" s="63">
        <f>AM561</f>
        <v>103087.61947633259</v>
      </c>
      <c r="AN24" s="63"/>
      <c r="AO24" s="63">
        <f t="shared" si="21"/>
        <v>103087.61947633259</v>
      </c>
      <c r="AP24" s="64"/>
      <c r="AQ24" s="63">
        <f>AQ561</f>
        <v>0</v>
      </c>
      <c r="AR24" s="63">
        <f>AR561</f>
        <v>106496.0278687164</v>
      </c>
      <c r="AS24" s="63"/>
      <c r="AT24" s="63">
        <f t="shared" si="22"/>
        <v>106496.0278687164</v>
      </c>
      <c r="AU24" s="64"/>
      <c r="AV24" s="63">
        <f>AV561</f>
        <v>0</v>
      </c>
      <c r="AW24" s="63">
        <f>AW561</f>
        <v>47350.392472519299</v>
      </c>
      <c r="AX24" s="406"/>
      <c r="AY24" s="63">
        <f t="shared" si="23"/>
        <v>47350.392472519299</v>
      </c>
      <c r="AZ24" s="44"/>
    </row>
    <row r="25" spans="1:52" s="39" customFormat="1" ht="12" customHeight="1">
      <c r="A25" s="120"/>
      <c r="B25" s="129" t="s">
        <v>87</v>
      </c>
      <c r="C25" s="63">
        <f>C582</f>
        <v>0</v>
      </c>
      <c r="D25" s="63">
        <f>D582</f>
        <v>21243.22</v>
      </c>
      <c r="E25" s="63"/>
      <c r="F25" s="63">
        <f t="shared" si="12"/>
        <v>21243.22</v>
      </c>
      <c r="G25" s="64"/>
      <c r="H25" s="63">
        <f>H582</f>
        <v>0</v>
      </c>
      <c r="I25" s="63">
        <f>I582</f>
        <v>21243.22</v>
      </c>
      <c r="J25" s="63"/>
      <c r="K25" s="63">
        <f t="shared" si="13"/>
        <v>21243.22</v>
      </c>
      <c r="L25" s="64"/>
      <c r="M25" s="63">
        <f t="shared" si="14"/>
        <v>0</v>
      </c>
      <c r="N25" s="63">
        <f t="shared" si="14"/>
        <v>0</v>
      </c>
      <c r="O25" s="63"/>
      <c r="P25" s="63">
        <f t="shared" si="15"/>
        <v>0</v>
      </c>
      <c r="Q25" s="64"/>
      <c r="R25" s="63">
        <f>R582</f>
        <v>0</v>
      </c>
      <c r="S25" s="63">
        <f>S582</f>
        <v>9966.1297600215094</v>
      </c>
      <c r="T25" s="63"/>
      <c r="U25" s="63">
        <f t="shared" si="16"/>
        <v>9966.1297600215094</v>
      </c>
      <c r="V25" s="64"/>
      <c r="W25" s="63">
        <f>W582</f>
        <v>0</v>
      </c>
      <c r="X25" s="63">
        <f>X582</f>
        <v>9966.1297600215094</v>
      </c>
      <c r="Y25" s="63"/>
      <c r="Z25" s="63">
        <f t="shared" si="17"/>
        <v>9966.1297600215094</v>
      </c>
      <c r="AA25" s="64"/>
      <c r="AB25" s="63">
        <f t="shared" si="18"/>
        <v>0</v>
      </c>
      <c r="AC25" s="63">
        <f t="shared" si="18"/>
        <v>0</v>
      </c>
      <c r="AD25" s="63"/>
      <c r="AE25" s="63">
        <f t="shared" si="19"/>
        <v>0</v>
      </c>
      <c r="AF25" s="64"/>
      <c r="AG25" s="63">
        <f>AG582</f>
        <v>0</v>
      </c>
      <c r="AH25" s="63">
        <f>AH582</f>
        <v>2450.72347990765</v>
      </c>
      <c r="AI25" s="63"/>
      <c r="AJ25" s="63">
        <f t="shared" si="20"/>
        <v>2450.72347990765</v>
      </c>
      <c r="AK25" s="64"/>
      <c r="AL25" s="63">
        <f>AL582</f>
        <v>0</v>
      </c>
      <c r="AM25" s="63">
        <f>AM582</f>
        <v>0</v>
      </c>
      <c r="AN25" s="63"/>
      <c r="AO25" s="63">
        <f t="shared" si="21"/>
        <v>0</v>
      </c>
      <c r="AP25" s="64"/>
      <c r="AQ25" s="63">
        <f>AQ582</f>
        <v>0</v>
      </c>
      <c r="AR25" s="63">
        <f>AR582</f>
        <v>0</v>
      </c>
      <c r="AS25" s="63"/>
      <c r="AT25" s="63">
        <f t="shared" si="22"/>
        <v>0</v>
      </c>
      <c r="AU25" s="64"/>
      <c r="AV25" s="63">
        <f>AV582</f>
        <v>0</v>
      </c>
      <c r="AW25" s="63">
        <f>AW582</f>
        <v>0</v>
      </c>
      <c r="AX25" s="406"/>
      <c r="AY25" s="63">
        <f t="shared" si="23"/>
        <v>0</v>
      </c>
      <c r="AZ25" s="44"/>
    </row>
    <row r="26" spans="1:52" s="39" customFormat="1" ht="12" customHeight="1">
      <c r="A26" s="120"/>
      <c r="B26" s="129" t="s">
        <v>88</v>
      </c>
      <c r="C26" s="63">
        <f>C607</f>
        <v>0</v>
      </c>
      <c r="D26" s="63">
        <f>D607</f>
        <v>10575.14</v>
      </c>
      <c r="E26" s="63"/>
      <c r="F26" s="63">
        <f t="shared" si="12"/>
        <v>10575.14</v>
      </c>
      <c r="G26" s="64"/>
      <c r="H26" s="63">
        <f>H607</f>
        <v>0</v>
      </c>
      <c r="I26" s="63">
        <f>I607</f>
        <v>10575.14</v>
      </c>
      <c r="J26" s="63"/>
      <c r="K26" s="63">
        <f t="shared" si="13"/>
        <v>10575.14</v>
      </c>
      <c r="L26" s="64"/>
      <c r="M26" s="63">
        <f t="shared" si="14"/>
        <v>0</v>
      </c>
      <c r="N26" s="63">
        <f t="shared" si="14"/>
        <v>0</v>
      </c>
      <c r="O26" s="63"/>
      <c r="P26" s="63">
        <f t="shared" si="15"/>
        <v>0</v>
      </c>
      <c r="Q26" s="64"/>
      <c r="R26" s="63">
        <f>R607</f>
        <v>0</v>
      </c>
      <c r="S26" s="63">
        <f>S607</f>
        <v>33000</v>
      </c>
      <c r="T26" s="63"/>
      <c r="U26" s="63">
        <f t="shared" si="16"/>
        <v>33000</v>
      </c>
      <c r="V26" s="64"/>
      <c r="W26" s="63">
        <f>W607</f>
        <v>0</v>
      </c>
      <c r="X26" s="63">
        <f>X607</f>
        <v>33000</v>
      </c>
      <c r="Y26" s="63"/>
      <c r="Z26" s="63">
        <f t="shared" si="17"/>
        <v>33000</v>
      </c>
      <c r="AA26" s="64"/>
      <c r="AB26" s="63">
        <f t="shared" si="18"/>
        <v>0</v>
      </c>
      <c r="AC26" s="63">
        <f t="shared" si="18"/>
        <v>0</v>
      </c>
      <c r="AD26" s="63"/>
      <c r="AE26" s="63">
        <f t="shared" si="19"/>
        <v>0</v>
      </c>
      <c r="AF26" s="64"/>
      <c r="AG26" s="63">
        <f>AG607</f>
        <v>0</v>
      </c>
      <c r="AH26" s="63">
        <f>AH607</f>
        <v>5000</v>
      </c>
      <c r="AI26" s="63"/>
      <c r="AJ26" s="63">
        <f t="shared" si="20"/>
        <v>5000</v>
      </c>
      <c r="AK26" s="64"/>
      <c r="AL26" s="63">
        <f>AL607</f>
        <v>0</v>
      </c>
      <c r="AM26" s="63">
        <f>AM607</f>
        <v>5100</v>
      </c>
      <c r="AN26" s="63"/>
      <c r="AO26" s="63">
        <f t="shared" si="21"/>
        <v>5100</v>
      </c>
      <c r="AP26" s="64"/>
      <c r="AQ26" s="63">
        <f>AQ607</f>
        <v>0</v>
      </c>
      <c r="AR26" s="63">
        <f>AR607</f>
        <v>5202</v>
      </c>
      <c r="AS26" s="63"/>
      <c r="AT26" s="63">
        <f t="shared" si="22"/>
        <v>5202</v>
      </c>
      <c r="AU26" s="64"/>
      <c r="AV26" s="63">
        <f>AV607</f>
        <v>0</v>
      </c>
      <c r="AW26" s="63">
        <f>AW607</f>
        <v>5306.04</v>
      </c>
      <c r="AX26" s="406"/>
      <c r="AY26" s="63">
        <f t="shared" si="23"/>
        <v>5306.04</v>
      </c>
      <c r="AZ26" s="44"/>
    </row>
    <row r="27" spans="1:52" s="39" customFormat="1" ht="12" hidden="1" customHeight="1">
      <c r="A27" s="120"/>
      <c r="B27" s="129" t="s">
        <v>89</v>
      </c>
      <c r="C27" s="63">
        <f>C612</f>
        <v>0</v>
      </c>
      <c r="D27" s="63">
        <f>D612</f>
        <v>0</v>
      </c>
      <c r="E27" s="63"/>
      <c r="F27" s="63">
        <f t="shared" si="12"/>
        <v>0</v>
      </c>
      <c r="G27" s="64"/>
      <c r="H27" s="63">
        <f>H612</f>
        <v>0</v>
      </c>
      <c r="I27" s="63">
        <f>I612</f>
        <v>0</v>
      </c>
      <c r="J27" s="63"/>
      <c r="K27" s="63">
        <f t="shared" si="13"/>
        <v>0</v>
      </c>
      <c r="L27" s="64"/>
      <c r="M27" s="63">
        <f t="shared" si="14"/>
        <v>0</v>
      </c>
      <c r="N27" s="63">
        <f t="shared" si="14"/>
        <v>0</v>
      </c>
      <c r="O27" s="63"/>
      <c r="P27" s="63">
        <f t="shared" si="15"/>
        <v>0</v>
      </c>
      <c r="Q27" s="64"/>
      <c r="R27" s="63">
        <f>R612</f>
        <v>0</v>
      </c>
      <c r="S27" s="63">
        <f>S612</f>
        <v>0</v>
      </c>
      <c r="T27" s="63"/>
      <c r="U27" s="63">
        <f t="shared" si="16"/>
        <v>0</v>
      </c>
      <c r="V27" s="64"/>
      <c r="W27" s="63">
        <f>W612</f>
        <v>0</v>
      </c>
      <c r="X27" s="63">
        <f>X612</f>
        <v>0</v>
      </c>
      <c r="Y27" s="63"/>
      <c r="Z27" s="63">
        <f t="shared" si="17"/>
        <v>0</v>
      </c>
      <c r="AA27" s="64"/>
      <c r="AB27" s="63">
        <f t="shared" si="18"/>
        <v>0</v>
      </c>
      <c r="AC27" s="63">
        <f t="shared" si="18"/>
        <v>0</v>
      </c>
      <c r="AD27" s="63"/>
      <c r="AE27" s="63">
        <f t="shared" si="19"/>
        <v>0</v>
      </c>
      <c r="AF27" s="64"/>
      <c r="AG27" s="63">
        <f>AG612</f>
        <v>0</v>
      </c>
      <c r="AH27" s="63">
        <f>AH612</f>
        <v>0</v>
      </c>
      <c r="AI27" s="63"/>
      <c r="AJ27" s="63">
        <f t="shared" si="20"/>
        <v>0</v>
      </c>
      <c r="AK27" s="64"/>
      <c r="AL27" s="63">
        <f>AL612</f>
        <v>0</v>
      </c>
      <c r="AM27" s="63">
        <f>AM612</f>
        <v>0</v>
      </c>
      <c r="AN27" s="63"/>
      <c r="AO27" s="63">
        <f t="shared" si="21"/>
        <v>0</v>
      </c>
      <c r="AP27" s="64"/>
      <c r="AQ27" s="63">
        <f>AQ612</f>
        <v>0</v>
      </c>
      <c r="AR27" s="63">
        <f>AR612</f>
        <v>0</v>
      </c>
      <c r="AS27" s="63"/>
      <c r="AT27" s="63">
        <f t="shared" si="22"/>
        <v>0</v>
      </c>
      <c r="AU27" s="64"/>
      <c r="AV27" s="63">
        <f>AV612</f>
        <v>0</v>
      </c>
      <c r="AW27" s="63">
        <f>AW612</f>
        <v>0</v>
      </c>
      <c r="AX27" s="406"/>
      <c r="AY27" s="63">
        <f t="shared" si="23"/>
        <v>0</v>
      </c>
      <c r="AZ27" s="44"/>
    </row>
    <row r="28" spans="1:52" s="40" customFormat="1" ht="12" customHeight="1">
      <c r="A28" s="121"/>
      <c r="B28" s="45" t="s">
        <v>18</v>
      </c>
      <c r="C28" s="437">
        <f>SUM(C20:C27)</f>
        <v>0</v>
      </c>
      <c r="D28" s="437">
        <f>SUM(D20:D27)</f>
        <v>6251051.5806015795</v>
      </c>
      <c r="E28" s="437"/>
      <c r="F28" s="437">
        <f t="shared" si="12"/>
        <v>6251051.5806015795</v>
      </c>
      <c r="G28" s="438"/>
      <c r="H28" s="437">
        <f>SUM(H20:H27)</f>
        <v>0</v>
      </c>
      <c r="I28" s="437">
        <f>SUM(I20:I27)</f>
        <v>6251051.5806015795</v>
      </c>
      <c r="J28" s="437"/>
      <c r="K28" s="437">
        <f t="shared" si="13"/>
        <v>6251051.5806015795</v>
      </c>
      <c r="L28" s="438"/>
      <c r="M28" s="437">
        <f t="shared" si="14"/>
        <v>0</v>
      </c>
      <c r="N28" s="437">
        <f t="shared" si="14"/>
        <v>0</v>
      </c>
      <c r="O28" s="437"/>
      <c r="P28" s="437">
        <f t="shared" si="15"/>
        <v>0</v>
      </c>
      <c r="Q28" s="438"/>
      <c r="R28" s="437">
        <f>SUM(R20:R27)</f>
        <v>0</v>
      </c>
      <c r="S28" s="437">
        <f>SUM(S20:S27)</f>
        <v>6285818.9773939513</v>
      </c>
      <c r="T28" s="437"/>
      <c r="U28" s="437">
        <f t="shared" si="16"/>
        <v>6285818.9773939513</v>
      </c>
      <c r="V28" s="438"/>
      <c r="W28" s="437">
        <f>SUM(W20:W27)</f>
        <v>0</v>
      </c>
      <c r="X28" s="437">
        <f>SUM(X20:X27)</f>
        <v>6330818.9773939513</v>
      </c>
      <c r="Y28" s="437"/>
      <c r="Z28" s="437">
        <f t="shared" si="17"/>
        <v>6330818.9773939513</v>
      </c>
      <c r="AA28" s="438"/>
      <c r="AB28" s="437">
        <f t="shared" si="18"/>
        <v>0</v>
      </c>
      <c r="AC28" s="437">
        <f t="shared" si="18"/>
        <v>-45000</v>
      </c>
      <c r="AD28" s="437"/>
      <c r="AE28" s="437">
        <f t="shared" si="19"/>
        <v>-45000</v>
      </c>
      <c r="AF28" s="438"/>
      <c r="AG28" s="437">
        <f>SUM(AG20:AG27)</f>
        <v>0</v>
      </c>
      <c r="AH28" s="437">
        <f>SUM(AH20:AH27)</f>
        <v>6601555.582078292</v>
      </c>
      <c r="AI28" s="437"/>
      <c r="AJ28" s="437">
        <f t="shared" si="20"/>
        <v>6601555.582078292</v>
      </c>
      <c r="AK28" s="438"/>
      <c r="AL28" s="437">
        <f>SUM(AL20:AL27)</f>
        <v>0</v>
      </c>
      <c r="AM28" s="437">
        <f>SUM(AM20:AM27)</f>
        <v>6748882.8231940465</v>
      </c>
      <c r="AN28" s="437"/>
      <c r="AO28" s="437">
        <f t="shared" si="21"/>
        <v>6748882.8231940465</v>
      </c>
      <c r="AP28" s="438"/>
      <c r="AQ28" s="437">
        <f>SUM(AQ20:AQ27)</f>
        <v>0</v>
      </c>
      <c r="AR28" s="437">
        <f>SUM(AR20:AR27)</f>
        <v>6934441.9005983388</v>
      </c>
      <c r="AS28" s="437"/>
      <c r="AT28" s="437">
        <f t="shared" si="22"/>
        <v>6934441.9005983388</v>
      </c>
      <c r="AU28" s="438"/>
      <c r="AV28" s="437">
        <f>SUM(AV20:AV27)</f>
        <v>0</v>
      </c>
      <c r="AW28" s="437">
        <f>SUM(AW20:AW27)</f>
        <v>7062651.4276424209</v>
      </c>
      <c r="AX28" s="407"/>
      <c r="AY28" s="437">
        <f t="shared" si="23"/>
        <v>7062651.4276424209</v>
      </c>
      <c r="AZ28" s="47"/>
    </row>
    <row r="29" spans="1:52" s="39" customFormat="1" ht="12" customHeight="1">
      <c r="A29" s="120"/>
      <c r="C29" s="63"/>
      <c r="D29" s="63"/>
      <c r="E29" s="63"/>
      <c r="F29" s="63"/>
      <c r="G29" s="64"/>
      <c r="H29" s="63"/>
      <c r="I29" s="63"/>
      <c r="J29" s="63"/>
      <c r="K29" s="63"/>
      <c r="L29" s="64"/>
      <c r="M29" s="63"/>
      <c r="N29" s="63"/>
      <c r="O29" s="63"/>
      <c r="P29" s="63"/>
      <c r="Q29" s="64"/>
      <c r="R29" s="63"/>
      <c r="S29" s="63"/>
      <c r="T29" s="63"/>
      <c r="U29" s="63"/>
      <c r="V29" s="64"/>
      <c r="W29" s="63"/>
      <c r="X29" s="63"/>
      <c r="Y29" s="63"/>
      <c r="Z29" s="63"/>
      <c r="AA29" s="64"/>
      <c r="AB29" s="63"/>
      <c r="AC29" s="63"/>
      <c r="AD29" s="63"/>
      <c r="AE29" s="63"/>
      <c r="AF29" s="64"/>
      <c r="AG29" s="63"/>
      <c r="AH29" s="63"/>
      <c r="AI29" s="63"/>
      <c r="AJ29" s="63"/>
      <c r="AK29" s="64"/>
      <c r="AL29" s="63"/>
      <c r="AM29" s="63"/>
      <c r="AN29" s="63"/>
      <c r="AO29" s="63"/>
      <c r="AP29" s="64"/>
      <c r="AQ29" s="63"/>
      <c r="AR29" s="63"/>
      <c r="AS29" s="63"/>
      <c r="AT29" s="63"/>
      <c r="AU29" s="64"/>
      <c r="AV29" s="63"/>
      <c r="AW29" s="63"/>
      <c r="AX29" s="406"/>
      <c r="AY29" s="63"/>
      <c r="AZ29" s="44"/>
    </row>
    <row r="30" spans="1:52" s="39" customFormat="1" ht="12" customHeight="1" thickBot="1">
      <c r="A30" s="49" t="s">
        <v>19</v>
      </c>
      <c r="B30" s="50"/>
      <c r="C30" s="441">
        <f>C17-C28</f>
        <v>0</v>
      </c>
      <c r="D30" s="441">
        <f>D17-D28</f>
        <v>330146.19939842075</v>
      </c>
      <c r="E30" s="441"/>
      <c r="F30" s="441">
        <f>SUM(C30:E30)</f>
        <v>330146.19939842075</v>
      </c>
      <c r="G30" s="442"/>
      <c r="H30" s="441">
        <f>H17-H28</f>
        <v>0</v>
      </c>
      <c r="I30" s="441">
        <f>I17-I28</f>
        <v>330146.19939842075</v>
      </c>
      <c r="J30" s="441"/>
      <c r="K30" s="441">
        <f>SUM(H30:J30)</f>
        <v>330146.19939842075</v>
      </c>
      <c r="L30" s="442"/>
      <c r="M30" s="441">
        <f>INDEX($H30:$J30,1,MATCH(M$8,$H$8:$J$8,0))-INDEX($C30:$E30,1,MATCH(M$8,$C$8:$E$8,0))</f>
        <v>0</v>
      </c>
      <c r="N30" s="441">
        <f>INDEX($H30:$J30,1,MATCH(N$8,$H$8:$J$8,0))-INDEX($C30:$E30,1,MATCH(N$8,$C$8:$E$8,0))</f>
        <v>0</v>
      </c>
      <c r="O30" s="441"/>
      <c r="P30" s="441">
        <f>SUM(M30:O30)</f>
        <v>0</v>
      </c>
      <c r="Q30" s="442"/>
      <c r="R30" s="441">
        <f>R17-R28</f>
        <v>0</v>
      </c>
      <c r="S30" s="441">
        <f>S17-S28</f>
        <v>534662.88089808356</v>
      </c>
      <c r="T30" s="441"/>
      <c r="U30" s="441">
        <f>SUM(R30:T30)</f>
        <v>534662.88089808356</v>
      </c>
      <c r="V30" s="442"/>
      <c r="W30" s="441">
        <f>W17-W28</f>
        <v>0</v>
      </c>
      <c r="X30" s="441">
        <f>X17-X28</f>
        <v>489662.88089808356</v>
      </c>
      <c r="Y30" s="441"/>
      <c r="Z30" s="441">
        <f>SUM(W30:Y30)</f>
        <v>489662.88089808356</v>
      </c>
      <c r="AA30" s="442"/>
      <c r="AB30" s="441">
        <f>INDEX($W30:$Y30,1,MATCH(AB$8,$W$8:$Y$8,0))-INDEX($R30:$T30,1,MATCH(AB$8,$R$8:$T$8,0))</f>
        <v>0</v>
      </c>
      <c r="AC30" s="441">
        <f>INDEX($W30:$Y30,1,MATCH(AC$8,$W$8:$Y$8,0))-INDEX($R30:$T30,1,MATCH(AC$8,$R$8:$T$8,0))</f>
        <v>-45000</v>
      </c>
      <c r="AD30" s="441"/>
      <c r="AE30" s="441">
        <f>SUM(AB30:AD30)</f>
        <v>-45000</v>
      </c>
      <c r="AF30" s="442"/>
      <c r="AG30" s="441">
        <f>AG17-AG28</f>
        <v>0</v>
      </c>
      <c r="AH30" s="441">
        <f>AH17-AH28</f>
        <v>-108566.23227969836</v>
      </c>
      <c r="AI30" s="441"/>
      <c r="AJ30" s="441">
        <f>SUM(AG30:AI30)</f>
        <v>-108566.23227969836</v>
      </c>
      <c r="AK30" s="442"/>
      <c r="AL30" s="441">
        <f>AL17-AL28</f>
        <v>0</v>
      </c>
      <c r="AM30" s="441">
        <f>AM17-AM28</f>
        <v>-134481.70504423697</v>
      </c>
      <c r="AN30" s="441"/>
      <c r="AO30" s="441">
        <f>SUM(AL30:AN30)</f>
        <v>-134481.70504423697</v>
      </c>
      <c r="AP30" s="442"/>
      <c r="AQ30" s="441">
        <f>AQ17-AQ28</f>
        <v>0</v>
      </c>
      <c r="AR30" s="441">
        <f>AR17-AR28</f>
        <v>-196200.77873028535</v>
      </c>
      <c r="AS30" s="441"/>
      <c r="AT30" s="441">
        <f>SUM(AQ30:AS30)</f>
        <v>-196200.77873028535</v>
      </c>
      <c r="AU30" s="442"/>
      <c r="AV30" s="441">
        <f>AV17-AV28</f>
        <v>0</v>
      </c>
      <c r="AW30" s="441">
        <f>AW17-AW28</f>
        <v>-198093.50198176038</v>
      </c>
      <c r="AX30" s="408"/>
      <c r="AY30" s="441">
        <f>SUM(AV30:AX30)</f>
        <v>-198093.50198176038</v>
      </c>
      <c r="AZ30" s="51"/>
    </row>
    <row r="31" spans="1:52" s="39" customFormat="1" ht="12" customHeight="1" thickTop="1">
      <c r="A31" s="120"/>
      <c r="C31" s="63"/>
      <c r="D31" s="63"/>
      <c r="E31" s="63"/>
      <c r="F31" s="63"/>
      <c r="G31" s="64"/>
      <c r="H31" s="63"/>
      <c r="I31" s="63"/>
      <c r="J31" s="63"/>
      <c r="K31" s="63"/>
      <c r="L31" s="64"/>
      <c r="M31" s="63"/>
      <c r="N31" s="63"/>
      <c r="O31" s="63"/>
      <c r="P31" s="63"/>
      <c r="Q31" s="64"/>
      <c r="R31" s="63"/>
      <c r="S31" s="63"/>
      <c r="T31" s="63"/>
      <c r="U31" s="63"/>
      <c r="V31" s="64"/>
      <c r="W31" s="63"/>
      <c r="X31" s="63"/>
      <c r="Y31" s="63"/>
      <c r="Z31" s="63"/>
      <c r="AA31" s="64"/>
      <c r="AB31" s="63"/>
      <c r="AC31" s="63"/>
      <c r="AD31" s="63"/>
      <c r="AE31" s="63"/>
      <c r="AF31" s="64"/>
      <c r="AG31" s="63"/>
      <c r="AH31" s="63"/>
      <c r="AI31" s="63"/>
      <c r="AJ31" s="63"/>
      <c r="AK31" s="64"/>
      <c r="AL31" s="63"/>
      <c r="AM31" s="63"/>
      <c r="AN31" s="63"/>
      <c r="AO31" s="63"/>
      <c r="AP31" s="64"/>
      <c r="AQ31" s="63"/>
      <c r="AR31" s="63"/>
      <c r="AS31" s="63"/>
      <c r="AT31" s="63"/>
      <c r="AU31" s="64"/>
      <c r="AV31" s="63"/>
      <c r="AW31" s="63"/>
      <c r="AX31" s="406"/>
      <c r="AY31" s="63"/>
      <c r="AZ31" s="44"/>
    </row>
    <row r="32" spans="1:52" s="39" customFormat="1" ht="12" customHeight="1">
      <c r="A32" s="45" t="s">
        <v>20</v>
      </c>
      <c r="C32" s="63"/>
      <c r="D32" s="63"/>
      <c r="E32" s="63"/>
      <c r="F32" s="63"/>
      <c r="G32" s="64"/>
      <c r="H32" s="63"/>
      <c r="I32" s="63"/>
      <c r="J32" s="63"/>
      <c r="K32" s="63"/>
      <c r="L32" s="64"/>
      <c r="M32" s="63"/>
      <c r="N32" s="63"/>
      <c r="O32" s="63"/>
      <c r="P32" s="63"/>
      <c r="Q32" s="64"/>
      <c r="R32" s="63"/>
      <c r="S32" s="63"/>
      <c r="T32" s="63"/>
      <c r="U32" s="63"/>
      <c r="V32" s="64"/>
      <c r="W32" s="63"/>
      <c r="X32" s="63"/>
      <c r="Y32" s="63"/>
      <c r="Z32" s="63"/>
      <c r="AA32" s="64"/>
      <c r="AB32" s="63"/>
      <c r="AC32" s="63"/>
      <c r="AD32" s="63"/>
      <c r="AE32" s="63"/>
      <c r="AF32" s="64"/>
      <c r="AG32" s="63"/>
      <c r="AH32" s="63"/>
      <c r="AI32" s="63"/>
      <c r="AJ32" s="63"/>
      <c r="AK32" s="64"/>
      <c r="AL32" s="63"/>
      <c r="AM32" s="63"/>
      <c r="AN32" s="63"/>
      <c r="AO32" s="63"/>
      <c r="AP32" s="64"/>
      <c r="AQ32" s="63"/>
      <c r="AR32" s="63"/>
      <c r="AS32" s="63"/>
      <c r="AT32" s="63"/>
      <c r="AU32" s="64"/>
      <c r="AV32" s="63"/>
      <c r="AW32" s="63"/>
      <c r="AX32" s="406"/>
      <c r="AY32" s="63"/>
      <c r="AZ32" s="44"/>
    </row>
    <row r="33" spans="1:52" s="39" customFormat="1" ht="12" customHeight="1">
      <c r="A33" s="120"/>
      <c r="B33" s="42" t="s">
        <v>21</v>
      </c>
      <c r="C33" s="63"/>
      <c r="D33" s="63">
        <v>2505620.33</v>
      </c>
      <c r="E33" s="63"/>
      <c r="F33" s="63">
        <f>SUM(C33:E33)</f>
        <v>2505620.33</v>
      </c>
      <c r="G33" s="64"/>
      <c r="H33" s="63"/>
      <c r="I33" s="63">
        <v>2505620.33</v>
      </c>
      <c r="J33" s="63"/>
      <c r="K33" s="63">
        <f>SUM(H33:J33)</f>
        <v>2505620.33</v>
      </c>
      <c r="L33" s="64"/>
      <c r="M33" s="63">
        <f t="shared" ref="M33:N36" si="24">INDEX($H33:$J33,1,MATCH(M$8,$H$8:$J$8,0))-INDEX($C33:$E33,1,MATCH(M$8,$C$8:$E$8,0))</f>
        <v>0</v>
      </c>
      <c r="N33" s="63">
        <f t="shared" si="24"/>
        <v>0</v>
      </c>
      <c r="O33" s="63"/>
      <c r="P33" s="63">
        <f>SUM(M33:O33)</f>
        <v>0</v>
      </c>
      <c r="Q33" s="64"/>
      <c r="R33" s="63"/>
      <c r="S33" s="63">
        <v>2646661.2593984199</v>
      </c>
      <c r="T33" s="63"/>
      <c r="U33" s="63">
        <f>SUM(R33:T33)</f>
        <v>2646661.2593984199</v>
      </c>
      <c r="V33" s="64"/>
      <c r="W33" s="63">
        <f ca="1">OFFSET($H38,,COLUMN()-COLUMN($W33))</f>
        <v>0</v>
      </c>
      <c r="X33" s="63">
        <f ca="1">OFFSET($H38,,COLUMN()-COLUMN($W33))</f>
        <v>2646661.2593984208</v>
      </c>
      <c r="Y33" s="63"/>
      <c r="Z33" s="63">
        <f ca="1">SUM(W33:Y33)</f>
        <v>2646661.2593984208</v>
      </c>
      <c r="AA33" s="64"/>
      <c r="AB33" s="63">
        <f t="shared" ref="AB33:AC36" ca="1" si="25">INDEX($W33:$Y33,1,MATCH(AB$8,$W$8:$Y$8,0))-INDEX($R33:$T33,1,MATCH(AB$8,$R$8:$T$8,0))</f>
        <v>0</v>
      </c>
      <c r="AC33" s="63">
        <f t="shared" ca="1" si="25"/>
        <v>0</v>
      </c>
      <c r="AD33" s="63"/>
      <c r="AE33" s="63">
        <f ca="1">SUM(AB33:AD33)</f>
        <v>0</v>
      </c>
      <c r="AF33" s="64"/>
      <c r="AG33" s="63">
        <f ca="1">OFFSET($W38,,COLUMN()-COLUMN($AG33))</f>
        <v>0</v>
      </c>
      <c r="AH33" s="63">
        <f ca="1">OFFSET($W38,,COLUMN()-COLUMN($AG33))</f>
        <v>3136324.1402965044</v>
      </c>
      <c r="AI33" s="63"/>
      <c r="AJ33" s="63">
        <f ca="1">SUM(AG33:AI33)</f>
        <v>3136324.1402965044</v>
      </c>
      <c r="AK33" s="64"/>
      <c r="AL33" s="63">
        <f ca="1">OFFSET($AG38,,COLUMN()-COLUMN($AL33))</f>
        <v>0</v>
      </c>
      <c r="AM33" s="63">
        <f ca="1">OFFSET($AG38,,COLUMN()-COLUMN($AL33))</f>
        <v>3027757.908016806</v>
      </c>
      <c r="AN33" s="63"/>
      <c r="AO33" s="63">
        <f ca="1">SUM(AL33:AN33)</f>
        <v>3027757.908016806</v>
      </c>
      <c r="AP33" s="64"/>
      <c r="AQ33" s="63">
        <f ca="1">OFFSET($AL38,,COLUMN()-COLUMN($AQ33))</f>
        <v>0</v>
      </c>
      <c r="AR33" s="63">
        <f ca="1">OFFSET($AL38,,COLUMN()-COLUMN($AQ33))</f>
        <v>2893276.202972569</v>
      </c>
      <c r="AS33" s="63"/>
      <c r="AT33" s="63">
        <f ca="1">SUM(AQ33:AS33)</f>
        <v>2893276.202972569</v>
      </c>
      <c r="AU33" s="64"/>
      <c r="AV33" s="63">
        <f ca="1">OFFSET($AQ38,,COLUMN()-COLUMN($AV33))</f>
        <v>0</v>
      </c>
      <c r="AW33" s="63">
        <f ca="1">OFFSET($AQ38,,COLUMN()-COLUMN($AV33))</f>
        <v>2697075.4242422837</v>
      </c>
      <c r="AX33" s="406"/>
      <c r="AY33" s="63">
        <f ca="1">SUM(AV33:AX33)</f>
        <v>2697075.4242422837</v>
      </c>
      <c r="AZ33" s="44"/>
    </row>
    <row r="34" spans="1:52" s="39" customFormat="1" ht="12" customHeight="1">
      <c r="A34" s="45"/>
      <c r="B34" s="42" t="s">
        <v>22</v>
      </c>
      <c r="C34" s="63"/>
      <c r="D34" s="63">
        <v>-189105.27</v>
      </c>
      <c r="E34" s="63"/>
      <c r="F34" s="63">
        <f>SUM(C34:E34)</f>
        <v>-189105.27</v>
      </c>
      <c r="G34" s="64"/>
      <c r="H34" s="63"/>
      <c r="I34" s="63">
        <v>-189105.27</v>
      </c>
      <c r="J34" s="63"/>
      <c r="K34" s="63">
        <f>SUM(H34:J34)</f>
        <v>-189105.27</v>
      </c>
      <c r="L34" s="64"/>
      <c r="M34" s="63">
        <f t="shared" si="24"/>
        <v>0</v>
      </c>
      <c r="N34" s="63">
        <f t="shared" si="24"/>
        <v>0</v>
      </c>
      <c r="O34" s="63"/>
      <c r="P34" s="63">
        <f>SUM(M34:O34)</f>
        <v>0</v>
      </c>
      <c r="Q34" s="64"/>
      <c r="R34" s="63"/>
      <c r="S34" s="63"/>
      <c r="T34" s="63"/>
      <c r="U34" s="63">
        <f>SUM(R34:T34)</f>
        <v>0</v>
      </c>
      <c r="V34" s="64"/>
      <c r="W34" s="63"/>
      <c r="X34" s="63"/>
      <c r="Y34" s="63"/>
      <c r="Z34" s="63">
        <f>SUM(W34:Y34)</f>
        <v>0</v>
      </c>
      <c r="AA34" s="64"/>
      <c r="AB34" s="63">
        <f t="shared" si="25"/>
        <v>0</v>
      </c>
      <c r="AC34" s="63">
        <f t="shared" si="25"/>
        <v>0</v>
      </c>
      <c r="AD34" s="63"/>
      <c r="AE34" s="63">
        <f>SUM(AB34:AD34)</f>
        <v>0</v>
      </c>
      <c r="AF34" s="64"/>
      <c r="AG34" s="63"/>
      <c r="AH34" s="63"/>
      <c r="AI34" s="63"/>
      <c r="AJ34" s="63">
        <f>SUM(AG34:AI34)</f>
        <v>0</v>
      </c>
      <c r="AK34" s="64"/>
      <c r="AL34" s="63"/>
      <c r="AM34" s="63"/>
      <c r="AN34" s="63"/>
      <c r="AO34" s="63">
        <f>SUM(AL34:AN34)</f>
        <v>0</v>
      </c>
      <c r="AP34" s="64"/>
      <c r="AQ34" s="63"/>
      <c r="AR34" s="63"/>
      <c r="AS34" s="63"/>
      <c r="AT34" s="63">
        <f>SUM(AQ34:AS34)</f>
        <v>0</v>
      </c>
      <c r="AU34" s="64"/>
      <c r="AV34" s="63"/>
      <c r="AW34" s="63"/>
      <c r="AX34" s="406"/>
      <c r="AY34" s="63">
        <f>SUM(AV34:AX34)</f>
        <v>0</v>
      </c>
      <c r="AZ34" s="44"/>
    </row>
    <row r="35" spans="1:52" s="39" customFormat="1" ht="12" customHeight="1">
      <c r="A35" s="120"/>
      <c r="B35" s="42" t="s">
        <v>23</v>
      </c>
      <c r="C35" s="63">
        <f>SUM(C33:C34)</f>
        <v>0</v>
      </c>
      <c r="D35" s="63">
        <f>SUM(D33:D34)</f>
        <v>2316515.06</v>
      </c>
      <c r="E35" s="63"/>
      <c r="F35" s="63">
        <f>SUM(C35:E35)</f>
        <v>2316515.06</v>
      </c>
      <c r="G35" s="64"/>
      <c r="H35" s="63">
        <f t="shared" ref="H35:I35" si="26">SUM(H33:H34)</f>
        <v>0</v>
      </c>
      <c r="I35" s="63">
        <f t="shared" si="26"/>
        <v>2316515.06</v>
      </c>
      <c r="J35" s="63"/>
      <c r="K35" s="63">
        <f>SUM(H35:J35)</f>
        <v>2316515.06</v>
      </c>
      <c r="L35" s="64"/>
      <c r="M35" s="63">
        <f t="shared" si="24"/>
        <v>0</v>
      </c>
      <c r="N35" s="63">
        <f t="shared" si="24"/>
        <v>0</v>
      </c>
      <c r="O35" s="63"/>
      <c r="P35" s="63">
        <f>SUM(M35:O35)</f>
        <v>0</v>
      </c>
      <c r="Q35" s="64"/>
      <c r="R35" s="63">
        <f>SUM(R33:R34)</f>
        <v>0</v>
      </c>
      <c r="S35" s="63">
        <f>SUM(S33:S34)</f>
        <v>2646661.2593984199</v>
      </c>
      <c r="T35" s="63"/>
      <c r="U35" s="63">
        <f>SUM(R35:T35)</f>
        <v>2646661.2593984199</v>
      </c>
      <c r="V35" s="64"/>
      <c r="W35" s="63">
        <f ca="1">SUM(W33:W34)</f>
        <v>0</v>
      </c>
      <c r="X35" s="63">
        <f ca="1">SUM(X33:X34)</f>
        <v>2646661.2593984208</v>
      </c>
      <c r="Y35" s="63"/>
      <c r="Z35" s="63">
        <f ca="1">SUM(W35:Y35)</f>
        <v>2646661.2593984208</v>
      </c>
      <c r="AA35" s="64"/>
      <c r="AB35" s="63">
        <f t="shared" ca="1" si="25"/>
        <v>0</v>
      </c>
      <c r="AC35" s="63">
        <f t="shared" ca="1" si="25"/>
        <v>0</v>
      </c>
      <c r="AD35" s="63"/>
      <c r="AE35" s="63">
        <f ca="1">SUM(AB35:AD35)</f>
        <v>0</v>
      </c>
      <c r="AF35" s="64"/>
      <c r="AG35" s="63">
        <f ca="1">SUM(AG33:AG34)</f>
        <v>0</v>
      </c>
      <c r="AH35" s="63">
        <f ca="1">SUM(AH33:AH34)</f>
        <v>3136324.1402965044</v>
      </c>
      <c r="AI35" s="63"/>
      <c r="AJ35" s="63">
        <f ca="1">SUM(AG35:AI35)</f>
        <v>3136324.1402965044</v>
      </c>
      <c r="AK35" s="64"/>
      <c r="AL35" s="63">
        <f ca="1">SUM(AL33:AL34)</f>
        <v>0</v>
      </c>
      <c r="AM35" s="63">
        <f ca="1">SUM(AM33:AM34)</f>
        <v>3027757.908016806</v>
      </c>
      <c r="AN35" s="63"/>
      <c r="AO35" s="63">
        <f ca="1">SUM(AL35:AN35)</f>
        <v>3027757.908016806</v>
      </c>
      <c r="AP35" s="64"/>
      <c r="AQ35" s="63">
        <f ca="1">SUM(AQ33:AQ34)</f>
        <v>0</v>
      </c>
      <c r="AR35" s="63">
        <f ca="1">SUM(AR33:AR34)</f>
        <v>2893276.202972569</v>
      </c>
      <c r="AS35" s="63"/>
      <c r="AT35" s="63">
        <f ca="1">SUM(AQ35:AS35)</f>
        <v>2893276.202972569</v>
      </c>
      <c r="AU35" s="64"/>
      <c r="AV35" s="63">
        <f ca="1">SUM(AV33:AV34)</f>
        <v>0</v>
      </c>
      <c r="AW35" s="63">
        <f ca="1">SUM(AW33:AW34)</f>
        <v>2697075.4242422837</v>
      </c>
      <c r="AX35" s="406"/>
      <c r="AY35" s="63">
        <f ca="1">SUM(AV35:AX35)</f>
        <v>2697075.4242422837</v>
      </c>
      <c r="AZ35" s="44"/>
    </row>
    <row r="36" spans="1:52" s="39" customFormat="1" ht="12" customHeight="1">
      <c r="A36" s="120"/>
      <c r="B36" s="42" t="s">
        <v>19</v>
      </c>
      <c r="C36" s="63">
        <f>C30</f>
        <v>0</v>
      </c>
      <c r="D36" s="63">
        <f>D30</f>
        <v>330146.19939842075</v>
      </c>
      <c r="E36" s="63"/>
      <c r="F36" s="63">
        <f>SUM(C36:E36)</f>
        <v>330146.19939842075</v>
      </c>
      <c r="G36" s="64"/>
      <c r="H36" s="63">
        <f>+H30</f>
        <v>0</v>
      </c>
      <c r="I36" s="63">
        <f>+I30</f>
        <v>330146.19939842075</v>
      </c>
      <c r="J36" s="63"/>
      <c r="K36" s="63">
        <f>SUM(H36:J36)</f>
        <v>330146.19939842075</v>
      </c>
      <c r="L36" s="64"/>
      <c r="M36" s="63">
        <f t="shared" si="24"/>
        <v>0</v>
      </c>
      <c r="N36" s="63">
        <f t="shared" si="24"/>
        <v>0</v>
      </c>
      <c r="O36" s="63"/>
      <c r="P36" s="63">
        <f>SUM(M36:O36)</f>
        <v>0</v>
      </c>
      <c r="Q36" s="64"/>
      <c r="R36" s="63">
        <f>R30</f>
        <v>0</v>
      </c>
      <c r="S36" s="63">
        <f>S30</f>
        <v>534662.88089808356</v>
      </c>
      <c r="T36" s="63"/>
      <c r="U36" s="63">
        <f>SUM(R36:T36)</f>
        <v>534662.88089808356</v>
      </c>
      <c r="V36" s="64"/>
      <c r="W36" s="63">
        <f>+W30</f>
        <v>0</v>
      </c>
      <c r="X36" s="63">
        <f>+X30</f>
        <v>489662.88089808356</v>
      </c>
      <c r="Y36" s="63"/>
      <c r="Z36" s="63">
        <f>SUM(W36:Y36)</f>
        <v>489662.88089808356</v>
      </c>
      <c r="AA36" s="64"/>
      <c r="AB36" s="63">
        <f t="shared" si="25"/>
        <v>0</v>
      </c>
      <c r="AC36" s="63">
        <f t="shared" si="25"/>
        <v>-45000</v>
      </c>
      <c r="AD36" s="63"/>
      <c r="AE36" s="63">
        <f>SUM(AB36:AD36)</f>
        <v>-45000</v>
      </c>
      <c r="AF36" s="64"/>
      <c r="AG36" s="63">
        <f>+AG30</f>
        <v>0</v>
      </c>
      <c r="AH36" s="63">
        <f>+AH30</f>
        <v>-108566.23227969836</v>
      </c>
      <c r="AI36" s="63"/>
      <c r="AJ36" s="63">
        <f>SUM(AG36:AI36)</f>
        <v>-108566.23227969836</v>
      </c>
      <c r="AK36" s="64"/>
      <c r="AL36" s="63">
        <f>+AL30</f>
        <v>0</v>
      </c>
      <c r="AM36" s="63">
        <f>+AM30</f>
        <v>-134481.70504423697</v>
      </c>
      <c r="AN36" s="63"/>
      <c r="AO36" s="63">
        <f>SUM(AL36:AN36)</f>
        <v>-134481.70504423697</v>
      </c>
      <c r="AP36" s="64"/>
      <c r="AQ36" s="63">
        <f>+AQ30</f>
        <v>0</v>
      </c>
      <c r="AR36" s="63">
        <f>+AR30</f>
        <v>-196200.77873028535</v>
      </c>
      <c r="AS36" s="63"/>
      <c r="AT36" s="63">
        <f>SUM(AQ36:AS36)</f>
        <v>-196200.77873028535</v>
      </c>
      <c r="AU36" s="64"/>
      <c r="AV36" s="63">
        <f>+AV30</f>
        <v>0</v>
      </c>
      <c r="AW36" s="63">
        <f>+AW30</f>
        <v>-198093.50198176038</v>
      </c>
      <c r="AX36" s="406"/>
      <c r="AY36" s="63">
        <f>SUM(AV36:AX36)</f>
        <v>-198093.50198176038</v>
      </c>
      <c r="AZ36" s="44"/>
    </row>
    <row r="37" spans="1:52" s="39" customFormat="1" ht="12" customHeight="1">
      <c r="A37" s="120"/>
      <c r="B37" s="42"/>
      <c r="C37" s="63"/>
      <c r="D37" s="63"/>
      <c r="E37" s="63"/>
      <c r="F37" s="63"/>
      <c r="G37" s="64"/>
      <c r="H37" s="63"/>
      <c r="I37" s="63"/>
      <c r="J37" s="63"/>
      <c r="K37" s="63"/>
      <c r="L37" s="64"/>
      <c r="M37" s="63"/>
      <c r="N37" s="63"/>
      <c r="O37" s="63"/>
      <c r="P37" s="63"/>
      <c r="Q37" s="64"/>
      <c r="R37" s="63"/>
      <c r="S37" s="63"/>
      <c r="T37" s="63"/>
      <c r="U37" s="63"/>
      <c r="V37" s="64"/>
      <c r="W37" s="63"/>
      <c r="X37" s="63"/>
      <c r="Y37" s="63"/>
      <c r="Z37" s="63"/>
      <c r="AA37" s="64"/>
      <c r="AB37" s="63"/>
      <c r="AC37" s="63"/>
      <c r="AD37" s="63"/>
      <c r="AE37" s="63"/>
      <c r="AF37" s="64"/>
      <c r="AG37" s="63"/>
      <c r="AH37" s="63"/>
      <c r="AI37" s="63"/>
      <c r="AJ37" s="63"/>
      <c r="AK37" s="64"/>
      <c r="AL37" s="63"/>
      <c r="AM37" s="63"/>
      <c r="AN37" s="63"/>
      <c r="AO37" s="63"/>
      <c r="AP37" s="64"/>
      <c r="AQ37" s="63"/>
      <c r="AR37" s="63"/>
      <c r="AS37" s="63"/>
      <c r="AT37" s="63"/>
      <c r="AU37" s="64"/>
      <c r="AV37" s="63"/>
      <c r="AW37" s="63"/>
      <c r="AX37" s="406"/>
      <c r="AY37" s="63"/>
      <c r="AZ37" s="44"/>
    </row>
    <row r="38" spans="1:52" s="39" customFormat="1" ht="12" customHeight="1" thickBot="1">
      <c r="A38" s="49" t="s">
        <v>24</v>
      </c>
      <c r="B38" s="50"/>
      <c r="C38" s="441">
        <f>C35+C36</f>
        <v>0</v>
      </c>
      <c r="D38" s="441">
        <f>D35+D36</f>
        <v>2646661.2593984208</v>
      </c>
      <c r="E38" s="441"/>
      <c r="F38" s="441">
        <f>SUM(C38:E38)</f>
        <v>2646661.2593984208</v>
      </c>
      <c r="G38" s="442"/>
      <c r="H38" s="441">
        <f>H35+H36</f>
        <v>0</v>
      </c>
      <c r="I38" s="441">
        <f>I35+I36</f>
        <v>2646661.2593984208</v>
      </c>
      <c r="J38" s="441"/>
      <c r="K38" s="441">
        <f>SUM(H38:J38)</f>
        <v>2646661.2593984208</v>
      </c>
      <c r="L38" s="442"/>
      <c r="M38" s="441">
        <f>INDEX($H38:$J38,1,MATCH(M$8,$H$8:$J$8,0))-INDEX($C38:$E38,1,MATCH(M$8,$C$8:$E$8,0))</f>
        <v>0</v>
      </c>
      <c r="N38" s="441">
        <f>INDEX($H38:$J38,1,MATCH(N$8,$H$8:$J$8,0))-INDEX($C38:$E38,1,MATCH(N$8,$C$8:$E$8,0))</f>
        <v>0</v>
      </c>
      <c r="O38" s="441"/>
      <c r="P38" s="441">
        <f>SUM(M38:O38)</f>
        <v>0</v>
      </c>
      <c r="Q38" s="442"/>
      <c r="R38" s="441">
        <f>R35+R36</f>
        <v>0</v>
      </c>
      <c r="S38" s="441">
        <f>S35+S36</f>
        <v>3181324.1402965034</v>
      </c>
      <c r="T38" s="441"/>
      <c r="U38" s="441">
        <f>SUM(R38:T38)</f>
        <v>3181324.1402965034</v>
      </c>
      <c r="V38" s="442"/>
      <c r="W38" s="441">
        <f ca="1">W35+W36</f>
        <v>0</v>
      </c>
      <c r="X38" s="441">
        <f ca="1">X35+X36</f>
        <v>3136324.1402965044</v>
      </c>
      <c r="Y38" s="441"/>
      <c r="Z38" s="441">
        <f ca="1">SUM(W38:Y38)</f>
        <v>3136324.1402965044</v>
      </c>
      <c r="AA38" s="442"/>
      <c r="AB38" s="441">
        <f ca="1">INDEX($W38:$Y38,1,MATCH(AB$8,$W$8:$Y$8,0))-INDEX($R38:$T38,1,MATCH(AB$8,$R$8:$T$8,0))</f>
        <v>0</v>
      </c>
      <c r="AC38" s="441">
        <f ca="1">INDEX($W38:$Y38,1,MATCH(AC$8,$W$8:$Y$8,0))-INDEX($R38:$T38,1,MATCH(AC$8,$R$8:$T$8,0))</f>
        <v>-44999.999999999069</v>
      </c>
      <c r="AD38" s="441"/>
      <c r="AE38" s="441">
        <f ca="1">SUM(AB38:AD38)</f>
        <v>-44999.999999999069</v>
      </c>
      <c r="AF38" s="442"/>
      <c r="AG38" s="441">
        <f ca="1">AG35+AG36</f>
        <v>0</v>
      </c>
      <c r="AH38" s="441">
        <f ca="1">AH35+AH36</f>
        <v>3027757.908016806</v>
      </c>
      <c r="AI38" s="441"/>
      <c r="AJ38" s="441">
        <f ca="1">SUM(AG38:AI38)</f>
        <v>3027757.908016806</v>
      </c>
      <c r="AK38" s="442"/>
      <c r="AL38" s="441">
        <f ca="1">AL35+AL36</f>
        <v>0</v>
      </c>
      <c r="AM38" s="441">
        <f ca="1">AM35+AM36</f>
        <v>2893276.202972569</v>
      </c>
      <c r="AN38" s="441"/>
      <c r="AO38" s="441">
        <f ca="1">SUM(AL38:AN38)</f>
        <v>2893276.202972569</v>
      </c>
      <c r="AP38" s="442"/>
      <c r="AQ38" s="441">
        <f ca="1">AQ35+AQ36</f>
        <v>0</v>
      </c>
      <c r="AR38" s="441">
        <f ca="1">AR35+AR36</f>
        <v>2697075.4242422837</v>
      </c>
      <c r="AS38" s="441"/>
      <c r="AT38" s="441">
        <f ca="1">SUM(AQ38:AS38)</f>
        <v>2697075.4242422837</v>
      </c>
      <c r="AU38" s="442"/>
      <c r="AV38" s="441">
        <f ca="1">AV35+AV36</f>
        <v>0</v>
      </c>
      <c r="AW38" s="441">
        <f ca="1">AW35+AW36</f>
        <v>2498981.9222605233</v>
      </c>
      <c r="AX38" s="408"/>
      <c r="AY38" s="441">
        <f ca="1">SUM(AV38:AX38)</f>
        <v>2498981.9222605233</v>
      </c>
      <c r="AZ38" s="51"/>
    </row>
    <row r="39" spans="1:52" s="39" customFormat="1" ht="12" customHeight="1" thickTop="1">
      <c r="A39" s="120"/>
      <c r="B39" s="42"/>
      <c r="C39" s="63"/>
      <c r="D39" s="63"/>
      <c r="E39" s="63"/>
      <c r="F39" s="63"/>
      <c r="G39" s="64"/>
      <c r="H39" s="63"/>
      <c r="I39" s="63"/>
      <c r="J39" s="63"/>
      <c r="K39" s="63"/>
      <c r="L39" s="64"/>
      <c r="M39" s="63"/>
      <c r="N39" s="63"/>
      <c r="O39" s="63"/>
      <c r="P39" s="63"/>
      <c r="Q39" s="64"/>
      <c r="R39" s="63"/>
      <c r="S39" s="63"/>
      <c r="T39" s="63"/>
      <c r="U39" s="63"/>
      <c r="V39" s="64"/>
      <c r="W39" s="63"/>
      <c r="X39" s="63"/>
      <c r="Y39" s="63"/>
      <c r="Z39" s="63"/>
      <c r="AA39" s="64"/>
      <c r="AB39" s="63"/>
      <c r="AC39" s="63"/>
      <c r="AD39" s="63"/>
      <c r="AE39" s="63"/>
      <c r="AF39" s="64"/>
      <c r="AG39" s="63"/>
      <c r="AH39" s="63"/>
      <c r="AI39" s="63"/>
      <c r="AJ39" s="63"/>
      <c r="AK39" s="64"/>
      <c r="AL39" s="63"/>
      <c r="AM39" s="63"/>
      <c r="AN39" s="63"/>
      <c r="AO39" s="63"/>
      <c r="AP39" s="64"/>
      <c r="AQ39" s="63"/>
      <c r="AR39" s="63"/>
      <c r="AS39" s="63"/>
      <c r="AT39" s="63"/>
      <c r="AU39" s="64"/>
      <c r="AV39" s="63"/>
      <c r="AW39" s="63"/>
      <c r="AX39" s="406"/>
      <c r="AY39" s="63"/>
      <c r="AZ39" s="44"/>
    </row>
    <row r="40" spans="1:52" s="39" customFormat="1" ht="12" customHeight="1">
      <c r="A40" s="124" t="s">
        <v>68</v>
      </c>
      <c r="B40" s="42"/>
      <c r="C40" s="63" t="str">
        <f>IFERROR(C17/C$72,"")</f>
        <v/>
      </c>
      <c r="D40" s="63">
        <f>IFERROR(D17/D$72,"")</f>
        <v>14879.488537191952</v>
      </c>
      <c r="E40" s="63"/>
      <c r="F40" s="63">
        <f>IFERROR(F17/F$72,"")</f>
        <v>14879.488537191952</v>
      </c>
      <c r="G40" s="64"/>
      <c r="H40" s="63" t="str">
        <f>IFERROR(H17/H$72,"")</f>
        <v/>
      </c>
      <c r="I40" s="63">
        <f>IFERROR(I17/I$72,"")</f>
        <v>14879.488537191952</v>
      </c>
      <c r="J40" s="63"/>
      <c r="K40" s="63">
        <f>IFERROR(K17/K$72,"")</f>
        <v>14879.488537191952</v>
      </c>
      <c r="L40" s="64"/>
      <c r="M40" s="63" t="str">
        <f>IFERROR(INDEX($H40:$J40,1,MATCH(M$8,$H$8:$J$8,0))-INDEX($C40:$E40,1,MATCH(M$8,$C$8:$E$8,0)),"")</f>
        <v/>
      </c>
      <c r="N40" s="63">
        <f>IFERROR(INDEX($H40:$J40,1,MATCH(N$8,$H$8:$J$8,0))-INDEX($C40:$E40,1,MATCH(N$8,$C$8:$E$8,0)),"")</f>
        <v>0</v>
      </c>
      <c r="O40" s="63"/>
      <c r="P40" s="63">
        <f>SUM(M40:O40)</f>
        <v>0</v>
      </c>
      <c r="Q40" s="64"/>
      <c r="R40" s="63" t="str">
        <f>IFERROR(R17/R$72,"")</f>
        <v/>
      </c>
      <c r="S40" s="63">
        <f>IFERROR(S17/S$72,"")</f>
        <v>13666.785474981471</v>
      </c>
      <c r="T40" s="63"/>
      <c r="U40" s="63">
        <f>IFERROR(U17/U$72,"")</f>
        <v>13666.785474981471</v>
      </c>
      <c r="V40" s="64"/>
      <c r="W40" s="63" t="str">
        <f>IFERROR(W17/W$72,"")</f>
        <v/>
      </c>
      <c r="X40" s="63">
        <f>IFERROR(X17/X$72,"")</f>
        <v>13666.785474981471</v>
      </c>
      <c r="Y40" s="63"/>
      <c r="Z40" s="63">
        <f>IFERROR(Z17/Z$72,"")</f>
        <v>13666.785474981471</v>
      </c>
      <c r="AA40" s="64"/>
      <c r="AB40" s="63" t="str">
        <f>IFERROR(INDEX($W40:$Y40,1,MATCH(AB$8,$W$8:$Y$8,0))-INDEX($R40:$T40,1,MATCH(AB$8,$R$8:$T$8,0)),"")</f>
        <v/>
      </c>
      <c r="AC40" s="63">
        <f>IFERROR(INDEX($W40:$Y40,1,MATCH(AC$8,$W$8:$Y$8,0))-INDEX($R40:$T40,1,MATCH(AC$8,$R$8:$T$8,0)),"")</f>
        <v>0</v>
      </c>
      <c r="AD40" s="63"/>
      <c r="AE40" s="63">
        <f>SUM(AB40:AD40)</f>
        <v>0</v>
      </c>
      <c r="AF40" s="64"/>
      <c r="AG40" s="63" t="str">
        <f>IFERROR(AG17/AG$72,"")</f>
        <v/>
      </c>
      <c r="AH40" s="63">
        <f>IFERROR(AH17/AH$72,"")</f>
        <v>11935.642187129768</v>
      </c>
      <c r="AI40" s="63"/>
      <c r="AJ40" s="63">
        <f>IFERROR(AJ17/AJ$72,"")</f>
        <v>11935.642187129768</v>
      </c>
      <c r="AK40" s="64"/>
      <c r="AL40" s="63" t="str">
        <f>IFERROR(AL17/AL$72,"")</f>
        <v/>
      </c>
      <c r="AM40" s="63">
        <f>IFERROR(AM17/AM$72,"")</f>
        <v>12158.825584834209</v>
      </c>
      <c r="AN40" s="63"/>
      <c r="AO40" s="63">
        <f>IFERROR(AO17/AO$72,"")</f>
        <v>12158.825584834209</v>
      </c>
      <c r="AP40" s="64"/>
      <c r="AQ40" s="63" t="str">
        <f>IFERROR(AQ17/AQ$72,"")</f>
        <v/>
      </c>
      <c r="AR40" s="63">
        <f>IFERROR(AR17/AR$72,"")</f>
        <v>12386.472650492746</v>
      </c>
      <c r="AS40" s="63"/>
      <c r="AT40" s="63">
        <f>IFERROR(AT17/AT$72,"")</f>
        <v>12386.472650492746</v>
      </c>
      <c r="AU40" s="64"/>
      <c r="AV40" s="63" t="str">
        <f>IFERROR(AV17/AV$72,"")</f>
        <v/>
      </c>
      <c r="AW40" s="63">
        <f>IFERROR(AW17/AW$72,"")</f>
        <v>12618.672657464449</v>
      </c>
      <c r="AX40" s="406"/>
      <c r="AY40" s="63">
        <f>IFERROR(AY17/AY$72,"")</f>
        <v>12618.672657464449</v>
      </c>
      <c r="AZ40" s="44"/>
    </row>
    <row r="41" spans="1:52" s="39" customFormat="1" ht="12" customHeight="1">
      <c r="A41" s="124" t="s">
        <v>69</v>
      </c>
      <c r="B41" s="42"/>
      <c r="C41" s="63" t="str">
        <f>IFERROR(C28/C$72,"")</f>
        <v/>
      </c>
      <c r="D41" s="63">
        <f>IFERROR(D28/D$72,"")</f>
        <v>14133.058061500293</v>
      </c>
      <c r="E41" s="63"/>
      <c r="F41" s="63">
        <f>IFERROR(F28/F$72,"")</f>
        <v>14133.058061500293</v>
      </c>
      <c r="G41" s="64"/>
      <c r="H41" s="63" t="str">
        <f>IFERROR(H28/H$72,"")</f>
        <v/>
      </c>
      <c r="I41" s="63">
        <f>IFERROR(I28/I$72,"")</f>
        <v>14133.058061500293</v>
      </c>
      <c r="J41" s="63"/>
      <c r="K41" s="63">
        <f>IFERROR(K28/K$72,"")</f>
        <v>14133.058061500293</v>
      </c>
      <c r="L41" s="64"/>
      <c r="M41" s="63" t="str">
        <f>IFERROR(INDEX($C41:$E41,1,MATCH(M$8,$C$8:$E$8,0))-INDEX($H41:$J41,1,MATCH(M$8,$H$8:$J$8,0)),"")</f>
        <v/>
      </c>
      <c r="N41" s="63">
        <f>IFERROR(INDEX($C41:$E41,1,MATCH(N$8,$C$8:$E$8,0))-INDEX($H41:$J41,1,MATCH(N$8,$H$8:$J$8,0)),"")</f>
        <v>0</v>
      </c>
      <c r="O41" s="63"/>
      <c r="P41" s="63">
        <f>SUM(M41:O41)</f>
        <v>0</v>
      </c>
      <c r="Q41" s="64"/>
      <c r="R41" s="63" t="str">
        <f>IFERROR(R28/R$72,"")</f>
        <v/>
      </c>
      <c r="S41" s="63">
        <f>IFERROR(S28/S$72,"")</f>
        <v>12595.435525448798</v>
      </c>
      <c r="T41" s="63"/>
      <c r="U41" s="63">
        <f>IFERROR(U28/U$72,"")</f>
        <v>12595.435525448798</v>
      </c>
      <c r="V41" s="64"/>
      <c r="W41" s="63" t="str">
        <f>IFERROR(W28/W$72,"")</f>
        <v/>
      </c>
      <c r="X41" s="63">
        <f>IFERROR(X28/X$72,"")</f>
        <v>12685.605891583042</v>
      </c>
      <c r="Y41" s="63"/>
      <c r="Z41" s="63">
        <f>IFERROR(Z28/Z$72,"")</f>
        <v>12685.605891583042</v>
      </c>
      <c r="AA41" s="64"/>
      <c r="AB41" s="63" t="str">
        <f>IFERROR(INDEX($R41:$T41,1,MATCH(AB$8,$R$8:$T$8,0))-INDEX($W41:$Y41,1,MATCH(AB$8,$W$8:$Y$8,0)),"")</f>
        <v/>
      </c>
      <c r="AC41" s="63">
        <f>IFERROR(INDEX($R41:$T41,1,MATCH(AC$8,$R$8:$T$8,0))-INDEX($W41:$Y41,1,MATCH(AC$8,$W$8:$Y$8,0)),"")</f>
        <v>-90.170366134243523</v>
      </c>
      <c r="AD41" s="63"/>
      <c r="AE41" s="63">
        <f>SUM(AB41:AD41)</f>
        <v>-90.170366134243523</v>
      </c>
      <c r="AF41" s="64"/>
      <c r="AG41" s="63" t="str">
        <f>IFERROR(AG28/AG$72,"")</f>
        <v/>
      </c>
      <c r="AH41" s="63">
        <f>IFERROR(AH28/AH$72,"")</f>
        <v>12135.212467055684</v>
      </c>
      <c r="AI41" s="63"/>
      <c r="AJ41" s="63">
        <f>IFERROR(AJ28/AJ$72,"")</f>
        <v>12135.212467055684</v>
      </c>
      <c r="AK41" s="64"/>
      <c r="AL41" s="63" t="str">
        <f>IFERROR(AL28/AL$72,"")</f>
        <v/>
      </c>
      <c r="AM41" s="63">
        <f>IFERROR(AM28/AM$72,"")</f>
        <v>12406.034601459643</v>
      </c>
      <c r="AN41" s="63"/>
      <c r="AO41" s="63">
        <f>IFERROR(AO28/AO$72,"")</f>
        <v>12406.034601459643</v>
      </c>
      <c r="AP41" s="64"/>
      <c r="AQ41" s="63" t="str">
        <f>IFERROR(AQ28/AQ$72,"")</f>
        <v/>
      </c>
      <c r="AR41" s="63">
        <f>IFERROR(AR28/AR$72,"")</f>
        <v>12747.135846688123</v>
      </c>
      <c r="AS41" s="63"/>
      <c r="AT41" s="63">
        <f>IFERROR(AT28/AT$72,"")</f>
        <v>12747.135846688123</v>
      </c>
      <c r="AU41" s="64"/>
      <c r="AV41" s="63" t="str">
        <f>IFERROR(AV28/AV$72,"")</f>
        <v/>
      </c>
      <c r="AW41" s="63">
        <f>IFERROR(AW28/AW$72,"")</f>
        <v>12982.815124342686</v>
      </c>
      <c r="AX41" s="406"/>
      <c r="AY41" s="63">
        <f>IFERROR(AY28/AY$72,"")</f>
        <v>12982.815124342686</v>
      </c>
      <c r="AZ41" s="44"/>
    </row>
    <row r="42" spans="1:52" s="39" customFormat="1" ht="12" customHeight="1">
      <c r="A42" s="124" t="s">
        <v>70</v>
      </c>
      <c r="B42" s="42"/>
      <c r="C42" s="63" t="str">
        <f>IFERROR(C30/C$72,"")</f>
        <v/>
      </c>
      <c r="D42" s="63">
        <f>IFERROR(D30/D$72,"")</f>
        <v>746.4304756916589</v>
      </c>
      <c r="E42" s="63"/>
      <c r="F42" s="63">
        <f>IFERROR(F30/F$72,"")</f>
        <v>746.4304756916589</v>
      </c>
      <c r="G42" s="64"/>
      <c r="H42" s="63" t="str">
        <f>IFERROR(H30/H$72,"")</f>
        <v/>
      </c>
      <c r="I42" s="63">
        <f>IFERROR(I30/I$72,"")</f>
        <v>746.4304756916589</v>
      </c>
      <c r="J42" s="63"/>
      <c r="K42" s="63">
        <f>IFERROR(K30/K$72,"")</f>
        <v>746.4304756916589</v>
      </c>
      <c r="L42" s="64"/>
      <c r="M42" s="63" t="str">
        <f>IFERROR(INDEX($H42:$J42,1,MATCH(M$8,$H$8:$J$8,0))-INDEX($C42:$E42,1,MATCH(M$8,$C$8:$E$8,0)),"")</f>
        <v/>
      </c>
      <c r="N42" s="63">
        <f>IFERROR(INDEX($H42:$J42,1,MATCH(N$8,$H$8:$J$8,0))-INDEX($C42:$E42,1,MATCH(N$8,$C$8:$E$8,0)),"")</f>
        <v>0</v>
      </c>
      <c r="O42" s="63"/>
      <c r="P42" s="63">
        <f>SUM(M42:O42)</f>
        <v>0</v>
      </c>
      <c r="Q42" s="64"/>
      <c r="R42" s="63" t="str">
        <f>IFERROR(R30/R$72,"")</f>
        <v/>
      </c>
      <c r="S42" s="63">
        <f>IFERROR(S30/S$72,"")</f>
        <v>1071.3499495326719</v>
      </c>
      <c r="T42" s="63"/>
      <c r="U42" s="63">
        <f>IFERROR(U30/U$72,"")</f>
        <v>1071.3499495326719</v>
      </c>
      <c r="V42" s="64"/>
      <c r="W42" s="63" t="str">
        <f>IFERROR(W30/W$72,"")</f>
        <v/>
      </c>
      <c r="X42" s="63">
        <f>IFERROR(X30/X$72,"")</f>
        <v>981.17958339842733</v>
      </c>
      <c r="Y42" s="63"/>
      <c r="Z42" s="63">
        <f>IFERROR(Z30/Z$72,"")</f>
        <v>981.17958339842733</v>
      </c>
      <c r="AA42" s="64"/>
      <c r="AB42" s="63" t="str">
        <f>IFERROR(INDEX($W42:$Y42,1,MATCH(AB$8,$W$8:$Y$8,0))-INDEX($R42:$T42,1,MATCH(AB$8,$R$8:$T$8,0)),"")</f>
        <v/>
      </c>
      <c r="AC42" s="63">
        <f>IFERROR(INDEX($W42:$Y42,1,MATCH(AC$8,$W$8:$Y$8,0))-INDEX($R42:$T42,1,MATCH(AC$8,$R$8:$T$8,0)),"")</f>
        <v>-90.170366134244546</v>
      </c>
      <c r="AD42" s="63"/>
      <c r="AE42" s="63">
        <f>SUM(AB42:AD42)</f>
        <v>-90.170366134244546</v>
      </c>
      <c r="AF42" s="64"/>
      <c r="AG42" s="63" t="str">
        <f>IFERROR(AG30/AG$72,"")</f>
        <v/>
      </c>
      <c r="AH42" s="63">
        <f>IFERROR(AH30/AH$72,"")</f>
        <v>-199.57027992591611</v>
      </c>
      <c r="AI42" s="63"/>
      <c r="AJ42" s="63">
        <f>IFERROR(AJ30/AJ$72,"")</f>
        <v>-199.57027992591611</v>
      </c>
      <c r="AK42" s="64"/>
      <c r="AL42" s="63" t="str">
        <f>IFERROR(AL30/AL$72,"")</f>
        <v/>
      </c>
      <c r="AM42" s="63">
        <f>IFERROR(AM30/AM$72,"")</f>
        <v>-247.20901662543559</v>
      </c>
      <c r="AN42" s="63"/>
      <c r="AO42" s="63">
        <f>IFERROR(AO30/AO$72,"")</f>
        <v>-247.20901662543559</v>
      </c>
      <c r="AP42" s="64"/>
      <c r="AQ42" s="63" t="str">
        <f>IFERROR(AQ30/AQ$72,"")</f>
        <v/>
      </c>
      <c r="AR42" s="63">
        <f>IFERROR(AR30/AR$72,"")</f>
        <v>-360.66319619537751</v>
      </c>
      <c r="AS42" s="63"/>
      <c r="AT42" s="63">
        <f>IFERROR(AT30/AT$72,"")</f>
        <v>-360.66319619537751</v>
      </c>
      <c r="AU42" s="64"/>
      <c r="AV42" s="63" t="str">
        <f>IFERROR(AV30/AV$72,"")</f>
        <v/>
      </c>
      <c r="AW42" s="63">
        <f>IFERROR(AW30/AW$72,"")</f>
        <v>-364.14246687823601</v>
      </c>
      <c r="AX42" s="406"/>
      <c r="AY42" s="63">
        <f>IFERROR(AY30/AY$72,"")</f>
        <v>-364.14246687823601</v>
      </c>
      <c r="AZ42" s="44"/>
    </row>
    <row r="43" spans="1:52" s="39" customFormat="1" ht="12" customHeight="1">
      <c r="A43" s="124" t="s">
        <v>91</v>
      </c>
      <c r="B43" s="42"/>
      <c r="C43" s="65" t="str">
        <f>IFERROR(C38/C28,"")</f>
        <v/>
      </c>
      <c r="D43" s="65">
        <f>IFERROR(D38/D28,"")</f>
        <v>0.42339456414207277</v>
      </c>
      <c r="E43" s="65"/>
      <c r="F43" s="65">
        <f>IFERROR(F38/F28,"")</f>
        <v>0.42339456414207277</v>
      </c>
      <c r="G43" s="66"/>
      <c r="H43" s="65" t="str">
        <f t="shared" ref="H43:I43" si="27">IFERROR(H38/H28,"")</f>
        <v/>
      </c>
      <c r="I43" s="65">
        <f t="shared" si="27"/>
        <v>0.42339456414207277</v>
      </c>
      <c r="J43" s="65"/>
      <c r="K43" s="65">
        <f>IFERROR(K38/K28,"")</f>
        <v>0.42339456414207277</v>
      </c>
      <c r="L43" s="66"/>
      <c r="M43" s="65" t="str">
        <f>IFERROR(INDEX($H43:$J43,1,MATCH(M$8,$H$8:$J$8,0))-INDEX($C43:$E43,1,MATCH(M$8,$C$8:$E$8,0)),"")</f>
        <v/>
      </c>
      <c r="N43" s="65">
        <f>IFERROR(INDEX($H43:$J43,1,MATCH(N$8,$H$8:$J$8,0))-INDEX($C43:$E43,1,MATCH(N$8,$C$8:$E$8,0)),"")</f>
        <v>0</v>
      </c>
      <c r="O43" s="65"/>
      <c r="P43" s="65">
        <f>SUM(M43:O43)</f>
        <v>0</v>
      </c>
      <c r="Q43" s="66"/>
      <c r="R43" s="65" t="str">
        <f>IFERROR(R38/R28,"")</f>
        <v/>
      </c>
      <c r="S43" s="65">
        <f>IFERROR(S38/S28,"")</f>
        <v>0.50611132005832182</v>
      </c>
      <c r="T43" s="65"/>
      <c r="U43" s="65">
        <f>IFERROR(U38/U28,"")</f>
        <v>0.50611132005832182</v>
      </c>
      <c r="V43" s="66"/>
      <c r="W43" s="65" t="str">
        <f t="shared" ref="W43:X43" ca="1" si="28">IFERROR(W38/W28,"")</f>
        <v/>
      </c>
      <c r="X43" s="65">
        <f t="shared" ca="1" si="28"/>
        <v>0.49540575263574443</v>
      </c>
      <c r="Y43" s="65"/>
      <c r="Z43" s="65">
        <f ca="1">IFERROR(Z38/Z28,"")</f>
        <v>0.49540575263574443</v>
      </c>
      <c r="AA43" s="66"/>
      <c r="AB43" s="65" t="str">
        <f ca="1">IFERROR(INDEX($W43:$Y43,1,MATCH(AB$8,$W$8:$Y$8,0))-INDEX($R43:$T43,1,MATCH(AB$8,$R$8:$T$8,0)),"")</f>
        <v/>
      </c>
      <c r="AC43" s="65">
        <f ca="1">IFERROR(INDEX($W43:$Y43,1,MATCH(AC$8,$W$8:$Y$8,0))-INDEX($R43:$T43,1,MATCH(AC$8,$R$8:$T$8,0)),"")</f>
        <v>-1.0705567422577389E-2</v>
      </c>
      <c r="AD43" s="65"/>
      <c r="AE43" s="65">
        <f ca="1">SUM(AB43:AD43)</f>
        <v>-1.0705567422577389E-2</v>
      </c>
      <c r="AF43" s="66"/>
      <c r="AG43" s="65" t="str">
        <f t="shared" ref="AG43:AH43" ca="1" si="29">IFERROR(AG38/AG28,"")</f>
        <v/>
      </c>
      <c r="AH43" s="65">
        <f t="shared" ca="1" si="29"/>
        <v>0.45864309864124658</v>
      </c>
      <c r="AI43" s="65"/>
      <c r="AJ43" s="65">
        <f ca="1">IFERROR(AJ38/AJ28,"")</f>
        <v>0.45864309864124658</v>
      </c>
      <c r="AK43" s="66"/>
      <c r="AL43" s="65" t="str">
        <f t="shared" ref="AL43:AM43" ca="1" si="30">IFERROR(AL38/AL28,"")</f>
        <v/>
      </c>
      <c r="AM43" s="65">
        <f t="shared" ca="1" si="30"/>
        <v>0.42870446543080842</v>
      </c>
      <c r="AN43" s="65"/>
      <c r="AO43" s="65">
        <f ca="1">IFERROR(AO38/AO28,"")</f>
        <v>0.42870446543080842</v>
      </c>
      <c r="AP43" s="66"/>
      <c r="AQ43" s="65" t="str">
        <f t="shared" ref="AQ43:AR43" ca="1" si="31">IFERROR(AQ38/AQ28,"")</f>
        <v/>
      </c>
      <c r="AR43" s="65">
        <f t="shared" ca="1" si="31"/>
        <v>0.38893907583385567</v>
      </c>
      <c r="AS43" s="65"/>
      <c r="AT43" s="65">
        <f ca="1">IFERROR(AT38/AT28,"")</f>
        <v>0.38893907583385567</v>
      </c>
      <c r="AU43" s="66"/>
      <c r="AV43" s="65" t="str">
        <f t="shared" ref="AV43:AW43" ca="1" si="32">IFERROR(AV38/AV28,"")</f>
        <v/>
      </c>
      <c r="AW43" s="65">
        <f t="shared" ca="1" si="32"/>
        <v>0.35383056177454686</v>
      </c>
      <c r="AX43" s="65"/>
      <c r="AY43" s="65">
        <f ca="1">IFERROR(AY38/AY28,"")</f>
        <v>0.35383056177454686</v>
      </c>
      <c r="AZ43" s="66"/>
    </row>
    <row r="44" spans="1:52" s="39" customFormat="1" ht="12" customHeight="1">
      <c r="A44" s="124" t="s">
        <v>92</v>
      </c>
      <c r="B44" s="42"/>
      <c r="C44" s="153"/>
      <c r="D44" s="411"/>
      <c r="E44" s="153"/>
      <c r="F44" s="153"/>
      <c r="G44" s="154"/>
      <c r="H44" s="153" t="str">
        <f>IFERROR((H30+SUMIF($A$89:$A$902,514,H$89:H$902)+H25)/(H25+H45),"")</f>
        <v/>
      </c>
      <c r="I44" s="411">
        <f>IFERROR((I30+SUMIF($A$89:$A$902,514,I$89:I$902)+I25)/(I25+I45),"")</f>
        <v>3.6551512743999992</v>
      </c>
      <c r="J44" s="153"/>
      <c r="K44" s="153">
        <f>IFERROR((K30+SUMIF($A$89:$A$902,514,K$89:K$902)+K25)/(K25+K45),"")</f>
        <v>3.6551512743999992</v>
      </c>
      <c r="L44" s="154"/>
      <c r="M44" s="153" t="str">
        <f>IFERROR((M30+SUMIF($A$89:$A$902,514,M$89:M$902)+M25)/(M25+M45),"")</f>
        <v/>
      </c>
      <c r="N44" s="411" t="str">
        <f>IFERROR((N30+SUMIF($A$89:$A$902,514,N$89:N$902)+N25)/(N25+N45),"")</f>
        <v/>
      </c>
      <c r="O44" s="153"/>
      <c r="P44" s="153" t="str">
        <f>IFERROR((P30+SUMIF($A$89:$A$902,514,P$89:P$902)+P25)/(P25+P45),"")</f>
        <v/>
      </c>
      <c r="Q44" s="154"/>
      <c r="R44" s="153"/>
      <c r="S44" s="411"/>
      <c r="T44" s="153"/>
      <c r="U44" s="153"/>
      <c r="V44" s="154"/>
      <c r="W44" s="153" t="str">
        <f>IFERROR((W30+SUMIF($A$89:$A$902,514,W$89:W$902)+W25)/(W25+W45),"")</f>
        <v/>
      </c>
      <c r="X44" s="411" t="str">
        <f>IFERROR((X30+SUMIF($A$89:$A$902,514,X$89:X$902)+X25)/(X25+X45),"")</f>
        <v/>
      </c>
      <c r="Y44" s="153"/>
      <c r="Z44" s="153">
        <f>IFERROR((Z30+SUMIF($A$89:$A$902,514,Z$89:Z$902)+Z25)/(Z25+Z45),"")</f>
        <v>67.547537653186666</v>
      </c>
      <c r="AA44" s="154"/>
      <c r="AB44" s="153" t="str">
        <f>IFERROR((AB30+SUMIF($A$89:$A$902,514,AB$89:AB$902)+AB25)/(AB25+AB45),"")</f>
        <v/>
      </c>
      <c r="AC44" s="411" t="str">
        <f>IFERROR((AC30+SUMIF($A$89:$A$902,514,AC$89:AC$902)+AC25)/(AC25+AC45),"")</f>
        <v/>
      </c>
      <c r="AD44" s="153"/>
      <c r="AE44" s="153" t="str">
        <f>IFERROR((AE30+SUMIF($A$89:$A$902,514,AE$89:AE$902)+AE25)/(AE25+AE45),"")</f>
        <v/>
      </c>
      <c r="AF44" s="154"/>
      <c r="AG44" s="153" t="str">
        <f>IFERROR((AG30+SUMIF($A$89:$A$902,514,AG$89:AG$902)+AG25)/(AG25+AG45),"")</f>
        <v/>
      </c>
      <c r="AH44" s="411">
        <f>IFERROR((AH30+SUMIF($A$89:$A$902,514,AH$89:AH$902)+AH25)/(AH25+AH45),"")</f>
        <v>-9.1747526692767215E-2</v>
      </c>
      <c r="AI44" s="153"/>
      <c r="AJ44" s="153">
        <f>IFERROR((AJ30+SUMIF($A$89:$A$902,514,AJ$89:AJ$902)+AJ25)/(AJ25+AJ45),"")</f>
        <v>-9.1747526692767215E-2</v>
      </c>
      <c r="AK44" s="154"/>
      <c r="AL44" s="153" t="str">
        <f>IFERROR((AL30+SUMIF($A$89:$A$902,514,AL$89:AL$902)+AL25)/(AL25+AL45),"")</f>
        <v/>
      </c>
      <c r="AM44" s="411" t="str">
        <f>IFERROR((AM30+SUMIF($A$89:$A$902,514,AM$89:AM$902)+AM25)/(AM25+AM45),"")</f>
        <v/>
      </c>
      <c r="AN44" s="153"/>
      <c r="AO44" s="153" t="str">
        <f>IFERROR((AO30+SUMIF($A$89:$A$902,514,AO$89:AO$902)+AO25)/(AO25+AO45),"")</f>
        <v/>
      </c>
      <c r="AP44" s="154"/>
      <c r="AQ44" s="153" t="str">
        <f>IFERROR((AQ30+SUMIF($A$89:$A$902,514,AQ$89:AQ$902)+AQ25)/(AQ25+AQ45),"")</f>
        <v/>
      </c>
      <c r="AR44" s="411" t="str">
        <f>IFERROR((AR30+SUMIF($A$89:$A$902,514,AR$89:AR$902)+AR25)/(AR25+AR45),"")</f>
        <v/>
      </c>
      <c r="AS44" s="153"/>
      <c r="AT44" s="153" t="str">
        <f>IFERROR((AT30+SUMIF($A$89:$A$902,514,AT$89:AT$902)+AT25)/(AT25+AT45),"")</f>
        <v/>
      </c>
      <c r="AU44" s="154"/>
      <c r="AV44" s="153" t="str">
        <f>IFERROR((AV30+SUMIF($A$89:$A$902,514,AV$89:AV$902)+AV25)/(AV25+AV45),"")</f>
        <v/>
      </c>
      <c r="AW44" s="411" t="str">
        <f>IFERROR((AW30+SUMIF($A$89:$A$902,514,AW$89:AW$902)+AW25)/(AW25+AW45),"")</f>
        <v/>
      </c>
      <c r="AX44" s="153"/>
      <c r="AY44" s="443" t="str">
        <f>IFERROR((AY30+SUMIF($A$89:$A$902,514,AY$89:AY$902)+AY25)/(AY25+AY45),"")</f>
        <v/>
      </c>
      <c r="AZ44" s="66"/>
    </row>
    <row r="45" spans="1:52" s="39" customFormat="1" ht="12" hidden="1" customHeight="1">
      <c r="A45" s="152" t="s">
        <v>93</v>
      </c>
      <c r="B45" s="42"/>
      <c r="C45" s="400"/>
      <c r="D45" s="400">
        <v>178931.9</v>
      </c>
      <c r="E45" s="70"/>
      <c r="F45" s="70"/>
      <c r="G45" s="71"/>
      <c r="H45" s="70"/>
      <c r="I45" s="70">
        <v>178931.9</v>
      </c>
      <c r="J45" s="70"/>
      <c r="K45" s="70">
        <f>SUM(H45:J45)</f>
        <v>178931.9</v>
      </c>
      <c r="L45" s="71"/>
      <c r="M45" s="70"/>
      <c r="N45" s="70"/>
      <c r="O45" s="70"/>
      <c r="P45" s="70"/>
      <c r="Q45" s="71"/>
      <c r="R45" s="400"/>
      <c r="S45" s="400" t="s">
        <v>598</v>
      </c>
      <c r="T45" s="70"/>
      <c r="U45" s="70"/>
      <c r="V45" s="71"/>
      <c r="W45" s="70"/>
      <c r="X45" s="70" t="s">
        <v>598</v>
      </c>
      <c r="Y45" s="70"/>
      <c r="Z45" s="70">
        <f>SUM(W45:Y45)</f>
        <v>0</v>
      </c>
      <c r="AA45" s="71"/>
      <c r="AB45" s="70"/>
      <c r="AC45" s="70"/>
      <c r="AD45" s="70"/>
      <c r="AE45" s="70"/>
      <c r="AF45" s="71"/>
      <c r="AG45" s="70"/>
      <c r="AH45" s="70">
        <v>176482.616684557</v>
      </c>
      <c r="AI45" s="70"/>
      <c r="AJ45" s="70">
        <f>SUM(AG45:AI45)</f>
        <v>176482.616684557</v>
      </c>
      <c r="AK45" s="71"/>
      <c r="AL45" s="70"/>
      <c r="AM45" s="70">
        <v>0</v>
      </c>
      <c r="AN45" s="70"/>
      <c r="AO45" s="70">
        <f>SUM(AL45:AN45)</f>
        <v>0</v>
      </c>
      <c r="AP45" s="71"/>
      <c r="AQ45" s="70"/>
      <c r="AR45" s="70">
        <v>0</v>
      </c>
      <c r="AS45" s="70"/>
      <c r="AT45" s="70">
        <f>SUM(AQ45:AS45)</f>
        <v>0</v>
      </c>
      <c r="AU45" s="71"/>
      <c r="AV45" s="70"/>
      <c r="AW45" s="70">
        <v>0</v>
      </c>
      <c r="AX45" s="70"/>
      <c r="AY45" s="63">
        <f>SUM(AV45:AX45)</f>
        <v>0</v>
      </c>
      <c r="AZ45" s="401"/>
    </row>
    <row r="46" spans="1:52" s="39" customFormat="1" ht="12" customHeight="1">
      <c r="A46" s="120"/>
      <c r="B46" s="42"/>
      <c r="C46" s="43"/>
      <c r="D46" s="43"/>
      <c r="E46" s="43"/>
      <c r="F46" s="43"/>
      <c r="G46" s="44"/>
      <c r="H46" s="43"/>
      <c r="I46" s="43"/>
      <c r="J46" s="43"/>
      <c r="K46" s="43"/>
      <c r="L46" s="44"/>
      <c r="M46" s="43"/>
      <c r="N46" s="43"/>
      <c r="O46" s="43"/>
      <c r="P46" s="43"/>
      <c r="Q46" s="44"/>
      <c r="R46" s="43"/>
      <c r="S46" s="43"/>
      <c r="T46" s="43"/>
      <c r="U46" s="43"/>
      <c r="V46" s="44"/>
      <c r="W46" s="43"/>
      <c r="X46" s="43"/>
      <c r="Y46" s="43"/>
      <c r="Z46" s="43"/>
      <c r="AA46" s="44"/>
      <c r="AB46" s="43"/>
      <c r="AC46" s="43"/>
      <c r="AD46" s="43"/>
      <c r="AE46" s="43"/>
      <c r="AF46" s="44"/>
      <c r="AG46" s="43"/>
      <c r="AH46" s="43"/>
      <c r="AI46" s="43"/>
      <c r="AJ46" s="43"/>
      <c r="AK46" s="44"/>
      <c r="AL46" s="43"/>
      <c r="AM46" s="43"/>
      <c r="AN46" s="43"/>
      <c r="AO46" s="43"/>
      <c r="AP46" s="44"/>
      <c r="AQ46" s="43"/>
      <c r="AR46" s="43"/>
      <c r="AS46" s="43"/>
      <c r="AT46" s="43"/>
      <c r="AU46" s="44"/>
      <c r="AV46" s="43"/>
      <c r="AW46" s="43"/>
      <c r="AX46" s="43"/>
      <c r="AY46" s="63"/>
      <c r="AZ46" s="44"/>
    </row>
    <row r="47" spans="1:52" s="39" customFormat="1" ht="12" customHeight="1">
      <c r="A47" s="121" t="s">
        <v>61</v>
      </c>
      <c r="D47" s="406"/>
      <c r="G47" s="41"/>
      <c r="I47" s="406"/>
      <c r="L47" s="41"/>
      <c r="N47" s="406"/>
      <c r="Q47" s="41"/>
      <c r="S47" s="406"/>
      <c r="V47" s="41"/>
      <c r="X47" s="406"/>
      <c r="AA47" s="41"/>
      <c r="AC47" s="406"/>
      <c r="AF47" s="41"/>
      <c r="AH47" s="406"/>
      <c r="AK47" s="41"/>
      <c r="AM47" s="406"/>
      <c r="AP47" s="41"/>
      <c r="AR47" s="406"/>
      <c r="AU47" s="41"/>
      <c r="AW47" s="406"/>
      <c r="AY47" s="63"/>
      <c r="AZ47" s="41"/>
    </row>
    <row r="48" spans="1:52" ht="12" customHeight="1">
      <c r="A48" s="121"/>
      <c r="B48" s="43"/>
      <c r="G48" s="52"/>
      <c r="L48" s="52"/>
      <c r="Q48" s="52"/>
      <c r="V48" s="52"/>
      <c r="AA48" s="52"/>
      <c r="AF48" s="52"/>
      <c r="AK48" s="52"/>
      <c r="AP48" s="52"/>
      <c r="AU48" s="52"/>
      <c r="AY48" s="54"/>
      <c r="AZ48" s="52"/>
    </row>
    <row r="49" spans="1:52" ht="12" customHeight="1">
      <c r="A49" s="67" t="s">
        <v>26</v>
      </c>
      <c r="B49" s="43"/>
      <c r="G49" s="52"/>
      <c r="L49" s="52"/>
      <c r="Q49" s="52"/>
      <c r="V49" s="52"/>
      <c r="AA49" s="52"/>
      <c r="AF49" s="52"/>
      <c r="AK49" s="52"/>
      <c r="AP49" s="52"/>
      <c r="AU49" s="52"/>
      <c r="AY49" s="54"/>
      <c r="AZ49" s="52"/>
    </row>
    <row r="50" spans="1:52" ht="12" customHeight="1">
      <c r="A50" s="67"/>
      <c r="B50" s="53" t="s">
        <v>27</v>
      </c>
      <c r="C50" s="54"/>
      <c r="D50" s="54">
        <v>78</v>
      </c>
      <c r="E50" s="54"/>
      <c r="F50" s="54">
        <f t="shared" ref="F50:F62" si="33">SUM(C50:E50)</f>
        <v>78</v>
      </c>
      <c r="G50" s="55"/>
      <c r="H50" s="54"/>
      <c r="I50" s="54">
        <v>78</v>
      </c>
      <c r="J50" s="54"/>
      <c r="K50" s="54">
        <f t="shared" ref="K50:K62" si="34">SUM(H50:J50)</f>
        <v>78</v>
      </c>
      <c r="L50" s="55"/>
      <c r="M50" s="54">
        <f t="shared" ref="M50:N62" si="35">INDEX($H50:$J50,1,MATCH(M$8,$H$8:$J$8,0))-INDEX($C50:$E50,1,MATCH(M$8,$C$8:$E$8,0))</f>
        <v>0</v>
      </c>
      <c r="N50" s="54">
        <f t="shared" si="35"/>
        <v>0</v>
      </c>
      <c r="O50" s="54"/>
      <c r="P50" s="54">
        <f t="shared" ref="P50:P62" si="36">SUM(M50:O50)</f>
        <v>0</v>
      </c>
      <c r="Q50" s="55"/>
      <c r="R50" s="54"/>
      <c r="S50" s="54">
        <v>78</v>
      </c>
      <c r="T50" s="54"/>
      <c r="U50" s="54">
        <f t="shared" ref="U50:U62" si="37">SUM(R50:T50)</f>
        <v>78</v>
      </c>
      <c r="V50" s="55"/>
      <c r="W50" s="54"/>
      <c r="X50" s="54">
        <v>78</v>
      </c>
      <c r="Y50" s="54"/>
      <c r="Z50" s="54">
        <f t="shared" ref="Z50:Z62" si="38">SUM(W50:Y50)</f>
        <v>78</v>
      </c>
      <c r="AA50" s="55"/>
      <c r="AB50" s="54">
        <f t="shared" ref="AB50:AC62" si="39">INDEX($W50:$Y50,1,MATCH(AB$8,$W$8:$Y$8,0))-INDEX($R50:$T50,1,MATCH(AB$8,$R$8:$T$8,0))</f>
        <v>0</v>
      </c>
      <c r="AC50" s="54">
        <f t="shared" si="39"/>
        <v>0</v>
      </c>
      <c r="AD50" s="54"/>
      <c r="AE50" s="54">
        <f t="shared" ref="AE50:AE62" si="40">SUM(AB50:AD50)</f>
        <v>0</v>
      </c>
      <c r="AF50" s="55"/>
      <c r="AG50" s="54"/>
      <c r="AH50" s="54">
        <v>78</v>
      </c>
      <c r="AI50" s="54"/>
      <c r="AJ50" s="54">
        <f t="shared" ref="AJ50:AJ62" si="41">SUM(AG50:AI50)</f>
        <v>78</v>
      </c>
      <c r="AK50" s="55"/>
      <c r="AL50" s="54"/>
      <c r="AM50" s="54">
        <v>78</v>
      </c>
      <c r="AN50" s="54"/>
      <c r="AO50" s="54">
        <f t="shared" ref="AO50:AO62" si="42">SUM(AL50:AN50)</f>
        <v>78</v>
      </c>
      <c r="AP50" s="55"/>
      <c r="AQ50" s="54"/>
      <c r="AR50" s="54">
        <v>78</v>
      </c>
      <c r="AS50" s="54"/>
      <c r="AT50" s="54">
        <f t="shared" ref="AT50:AT62" si="43">SUM(AQ50:AS50)</f>
        <v>78</v>
      </c>
      <c r="AU50" s="55"/>
      <c r="AV50" s="54"/>
      <c r="AW50" s="54">
        <v>78</v>
      </c>
      <c r="AX50" s="54"/>
      <c r="AY50" s="54">
        <f t="shared" ref="AY50:AY62" si="44">SUM(AV50:AX50)</f>
        <v>78</v>
      </c>
      <c r="AZ50" s="55"/>
    </row>
    <row r="51" spans="1:52" ht="12" customHeight="1">
      <c r="A51" s="67"/>
      <c r="B51" s="53">
        <v>1</v>
      </c>
      <c r="C51" s="54"/>
      <c r="D51" s="54">
        <v>72</v>
      </c>
      <c r="E51" s="54"/>
      <c r="F51" s="54">
        <f t="shared" si="33"/>
        <v>72</v>
      </c>
      <c r="G51" s="55"/>
      <c r="H51" s="54"/>
      <c r="I51" s="54">
        <v>72</v>
      </c>
      <c r="J51" s="54"/>
      <c r="K51" s="54">
        <f t="shared" si="34"/>
        <v>72</v>
      </c>
      <c r="L51" s="55"/>
      <c r="M51" s="54">
        <f t="shared" si="35"/>
        <v>0</v>
      </c>
      <c r="N51" s="54">
        <f t="shared" si="35"/>
        <v>0</v>
      </c>
      <c r="O51" s="54"/>
      <c r="P51" s="54">
        <f t="shared" si="36"/>
        <v>0</v>
      </c>
      <c r="Q51" s="55"/>
      <c r="R51" s="54"/>
      <c r="S51" s="54">
        <v>72</v>
      </c>
      <c r="T51" s="54"/>
      <c r="U51" s="54">
        <f t="shared" si="37"/>
        <v>72</v>
      </c>
      <c r="V51" s="55"/>
      <c r="W51" s="54"/>
      <c r="X51" s="54">
        <v>72</v>
      </c>
      <c r="Y51" s="54"/>
      <c r="Z51" s="54">
        <f t="shared" si="38"/>
        <v>72</v>
      </c>
      <c r="AA51" s="55"/>
      <c r="AB51" s="54">
        <f t="shared" si="39"/>
        <v>0</v>
      </c>
      <c r="AC51" s="54">
        <f t="shared" si="39"/>
        <v>0</v>
      </c>
      <c r="AD51" s="54"/>
      <c r="AE51" s="54">
        <f t="shared" si="40"/>
        <v>0</v>
      </c>
      <c r="AF51" s="55"/>
      <c r="AG51" s="54"/>
      <c r="AH51" s="54">
        <v>72</v>
      </c>
      <c r="AI51" s="54"/>
      <c r="AJ51" s="54">
        <f t="shared" si="41"/>
        <v>72</v>
      </c>
      <c r="AK51" s="55"/>
      <c r="AL51" s="54"/>
      <c r="AM51" s="54">
        <v>72</v>
      </c>
      <c r="AN51" s="54"/>
      <c r="AO51" s="54">
        <f t="shared" si="42"/>
        <v>72</v>
      </c>
      <c r="AP51" s="55"/>
      <c r="AQ51" s="54"/>
      <c r="AR51" s="54">
        <v>72</v>
      </c>
      <c r="AS51" s="54"/>
      <c r="AT51" s="54">
        <f t="shared" si="43"/>
        <v>72</v>
      </c>
      <c r="AU51" s="55"/>
      <c r="AV51" s="54"/>
      <c r="AW51" s="54">
        <v>72</v>
      </c>
      <c r="AX51" s="54"/>
      <c r="AY51" s="54">
        <f t="shared" si="44"/>
        <v>72</v>
      </c>
      <c r="AZ51" s="55"/>
    </row>
    <row r="52" spans="1:52" ht="12" customHeight="1">
      <c r="A52" s="67"/>
      <c r="B52" s="53">
        <v>2</v>
      </c>
      <c r="C52" s="54"/>
      <c r="D52" s="54">
        <v>66</v>
      </c>
      <c r="E52" s="54"/>
      <c r="F52" s="54">
        <f t="shared" si="33"/>
        <v>66</v>
      </c>
      <c r="G52" s="55"/>
      <c r="H52" s="54"/>
      <c r="I52" s="54">
        <v>66</v>
      </c>
      <c r="J52" s="54"/>
      <c r="K52" s="54">
        <f t="shared" si="34"/>
        <v>66</v>
      </c>
      <c r="L52" s="55"/>
      <c r="M52" s="54">
        <f t="shared" si="35"/>
        <v>0</v>
      </c>
      <c r="N52" s="54">
        <f t="shared" si="35"/>
        <v>0</v>
      </c>
      <c r="O52" s="54"/>
      <c r="P52" s="54">
        <f t="shared" si="36"/>
        <v>0</v>
      </c>
      <c r="Q52" s="55"/>
      <c r="R52" s="54"/>
      <c r="S52" s="54">
        <v>66</v>
      </c>
      <c r="T52" s="54"/>
      <c r="U52" s="54">
        <f t="shared" si="37"/>
        <v>66</v>
      </c>
      <c r="V52" s="55"/>
      <c r="W52" s="54"/>
      <c r="X52" s="54">
        <v>66</v>
      </c>
      <c r="Y52" s="54"/>
      <c r="Z52" s="54">
        <f t="shared" si="38"/>
        <v>66</v>
      </c>
      <c r="AA52" s="55"/>
      <c r="AB52" s="54">
        <f t="shared" si="39"/>
        <v>0</v>
      </c>
      <c r="AC52" s="54">
        <f t="shared" si="39"/>
        <v>0</v>
      </c>
      <c r="AD52" s="54"/>
      <c r="AE52" s="54">
        <f t="shared" si="40"/>
        <v>0</v>
      </c>
      <c r="AF52" s="55"/>
      <c r="AG52" s="54"/>
      <c r="AH52" s="54">
        <v>66</v>
      </c>
      <c r="AI52" s="54"/>
      <c r="AJ52" s="54">
        <f t="shared" si="41"/>
        <v>66</v>
      </c>
      <c r="AK52" s="55"/>
      <c r="AL52" s="54"/>
      <c r="AM52" s="54">
        <v>66</v>
      </c>
      <c r="AN52" s="54"/>
      <c r="AO52" s="54">
        <f t="shared" si="42"/>
        <v>66</v>
      </c>
      <c r="AP52" s="55"/>
      <c r="AQ52" s="54"/>
      <c r="AR52" s="54">
        <v>66</v>
      </c>
      <c r="AS52" s="54"/>
      <c r="AT52" s="54">
        <f t="shared" si="43"/>
        <v>66</v>
      </c>
      <c r="AU52" s="55"/>
      <c r="AV52" s="54"/>
      <c r="AW52" s="54">
        <v>66</v>
      </c>
      <c r="AX52" s="54"/>
      <c r="AY52" s="54">
        <f t="shared" si="44"/>
        <v>66</v>
      </c>
      <c r="AZ52" s="55"/>
    </row>
    <row r="53" spans="1:52" ht="12" customHeight="1">
      <c r="A53" s="67"/>
      <c r="B53" s="53">
        <v>3</v>
      </c>
      <c r="C53" s="54"/>
      <c r="D53" s="54">
        <v>60</v>
      </c>
      <c r="E53" s="54"/>
      <c r="F53" s="54">
        <f t="shared" si="33"/>
        <v>60</v>
      </c>
      <c r="G53" s="55"/>
      <c r="H53" s="54"/>
      <c r="I53" s="54">
        <v>60</v>
      </c>
      <c r="J53" s="54"/>
      <c r="K53" s="54">
        <f t="shared" si="34"/>
        <v>60</v>
      </c>
      <c r="L53" s="55"/>
      <c r="M53" s="54">
        <f t="shared" si="35"/>
        <v>0</v>
      </c>
      <c r="N53" s="54">
        <f t="shared" si="35"/>
        <v>0</v>
      </c>
      <c r="O53" s="54"/>
      <c r="P53" s="54">
        <f t="shared" si="36"/>
        <v>0</v>
      </c>
      <c r="Q53" s="55"/>
      <c r="R53" s="54"/>
      <c r="S53" s="54">
        <v>60</v>
      </c>
      <c r="T53" s="54"/>
      <c r="U53" s="54">
        <f t="shared" si="37"/>
        <v>60</v>
      </c>
      <c r="V53" s="55"/>
      <c r="W53" s="54"/>
      <c r="X53" s="54">
        <v>60</v>
      </c>
      <c r="Y53" s="54"/>
      <c r="Z53" s="54">
        <f t="shared" si="38"/>
        <v>60</v>
      </c>
      <c r="AA53" s="55"/>
      <c r="AB53" s="54">
        <f t="shared" si="39"/>
        <v>0</v>
      </c>
      <c r="AC53" s="54">
        <f t="shared" si="39"/>
        <v>0</v>
      </c>
      <c r="AD53" s="54"/>
      <c r="AE53" s="54">
        <f t="shared" si="40"/>
        <v>0</v>
      </c>
      <c r="AF53" s="55"/>
      <c r="AG53" s="54"/>
      <c r="AH53" s="54">
        <v>60</v>
      </c>
      <c r="AI53" s="54"/>
      <c r="AJ53" s="54">
        <f t="shared" si="41"/>
        <v>60</v>
      </c>
      <c r="AK53" s="55"/>
      <c r="AL53" s="54"/>
      <c r="AM53" s="54">
        <v>60</v>
      </c>
      <c r="AN53" s="54"/>
      <c r="AO53" s="54">
        <f t="shared" si="42"/>
        <v>60</v>
      </c>
      <c r="AP53" s="55"/>
      <c r="AQ53" s="54"/>
      <c r="AR53" s="54">
        <v>60</v>
      </c>
      <c r="AS53" s="54"/>
      <c r="AT53" s="54">
        <f t="shared" si="43"/>
        <v>60</v>
      </c>
      <c r="AU53" s="55"/>
      <c r="AV53" s="54"/>
      <c r="AW53" s="54">
        <v>60</v>
      </c>
      <c r="AX53" s="54"/>
      <c r="AY53" s="54">
        <f t="shared" si="44"/>
        <v>60</v>
      </c>
      <c r="AZ53" s="55"/>
    </row>
    <row r="54" spans="1:52" ht="12" customHeight="1">
      <c r="A54" s="67"/>
      <c r="B54" s="53">
        <v>4</v>
      </c>
      <c r="C54" s="54"/>
      <c r="D54" s="54">
        <v>60</v>
      </c>
      <c r="E54" s="54"/>
      <c r="F54" s="54">
        <f t="shared" si="33"/>
        <v>60</v>
      </c>
      <c r="G54" s="55"/>
      <c r="H54" s="54"/>
      <c r="I54" s="54">
        <v>60</v>
      </c>
      <c r="J54" s="54"/>
      <c r="K54" s="54">
        <f t="shared" si="34"/>
        <v>60</v>
      </c>
      <c r="L54" s="55"/>
      <c r="M54" s="54">
        <f t="shared" si="35"/>
        <v>0</v>
      </c>
      <c r="N54" s="54">
        <f t="shared" si="35"/>
        <v>0</v>
      </c>
      <c r="O54" s="54"/>
      <c r="P54" s="54">
        <f t="shared" si="36"/>
        <v>0</v>
      </c>
      <c r="Q54" s="55"/>
      <c r="R54" s="54"/>
      <c r="S54" s="54">
        <v>60</v>
      </c>
      <c r="T54" s="54"/>
      <c r="U54" s="54">
        <f t="shared" si="37"/>
        <v>60</v>
      </c>
      <c r="V54" s="55"/>
      <c r="W54" s="54"/>
      <c r="X54" s="54">
        <v>60</v>
      </c>
      <c r="Y54" s="54"/>
      <c r="Z54" s="54">
        <f t="shared" si="38"/>
        <v>60</v>
      </c>
      <c r="AA54" s="55"/>
      <c r="AB54" s="54">
        <f t="shared" si="39"/>
        <v>0</v>
      </c>
      <c r="AC54" s="54">
        <f t="shared" si="39"/>
        <v>0</v>
      </c>
      <c r="AD54" s="54"/>
      <c r="AE54" s="54">
        <f t="shared" si="40"/>
        <v>0</v>
      </c>
      <c r="AF54" s="55"/>
      <c r="AG54" s="54"/>
      <c r="AH54" s="54">
        <v>60</v>
      </c>
      <c r="AI54" s="54"/>
      <c r="AJ54" s="54">
        <f t="shared" si="41"/>
        <v>60</v>
      </c>
      <c r="AK54" s="55"/>
      <c r="AL54" s="54"/>
      <c r="AM54" s="54">
        <v>60</v>
      </c>
      <c r="AN54" s="54"/>
      <c r="AO54" s="54">
        <f t="shared" si="42"/>
        <v>60</v>
      </c>
      <c r="AP54" s="55"/>
      <c r="AQ54" s="54"/>
      <c r="AR54" s="54">
        <v>60</v>
      </c>
      <c r="AS54" s="54"/>
      <c r="AT54" s="54">
        <f t="shared" si="43"/>
        <v>60</v>
      </c>
      <c r="AU54" s="55"/>
      <c r="AV54" s="54"/>
      <c r="AW54" s="54">
        <v>60</v>
      </c>
      <c r="AX54" s="54"/>
      <c r="AY54" s="54">
        <f t="shared" si="44"/>
        <v>60</v>
      </c>
      <c r="AZ54" s="55"/>
    </row>
    <row r="55" spans="1:52" ht="12" customHeight="1">
      <c r="A55" s="67"/>
      <c r="B55" s="53">
        <v>5</v>
      </c>
      <c r="C55" s="54"/>
      <c r="D55" s="54">
        <v>58</v>
      </c>
      <c r="E55" s="54"/>
      <c r="F55" s="54">
        <f t="shared" si="33"/>
        <v>58</v>
      </c>
      <c r="G55" s="55"/>
      <c r="H55" s="54"/>
      <c r="I55" s="54">
        <v>58</v>
      </c>
      <c r="J55" s="54"/>
      <c r="K55" s="54">
        <f t="shared" si="34"/>
        <v>58</v>
      </c>
      <c r="L55" s="55"/>
      <c r="M55" s="54">
        <f t="shared" si="35"/>
        <v>0</v>
      </c>
      <c r="N55" s="54">
        <f t="shared" si="35"/>
        <v>0</v>
      </c>
      <c r="O55" s="54"/>
      <c r="P55" s="54">
        <f t="shared" si="36"/>
        <v>0</v>
      </c>
      <c r="Q55" s="55"/>
      <c r="R55" s="54"/>
      <c r="S55" s="54">
        <v>58</v>
      </c>
      <c r="T55" s="54"/>
      <c r="U55" s="54">
        <f t="shared" si="37"/>
        <v>58</v>
      </c>
      <c r="V55" s="55"/>
      <c r="W55" s="54"/>
      <c r="X55" s="54">
        <v>58</v>
      </c>
      <c r="Y55" s="54"/>
      <c r="Z55" s="54">
        <f t="shared" si="38"/>
        <v>58</v>
      </c>
      <c r="AA55" s="55"/>
      <c r="AB55" s="54">
        <f t="shared" si="39"/>
        <v>0</v>
      </c>
      <c r="AC55" s="54">
        <f t="shared" si="39"/>
        <v>0</v>
      </c>
      <c r="AD55" s="54"/>
      <c r="AE55" s="54">
        <f t="shared" si="40"/>
        <v>0</v>
      </c>
      <c r="AF55" s="55"/>
      <c r="AG55" s="54"/>
      <c r="AH55" s="54">
        <v>58</v>
      </c>
      <c r="AI55" s="54"/>
      <c r="AJ55" s="54">
        <f t="shared" si="41"/>
        <v>58</v>
      </c>
      <c r="AK55" s="55"/>
      <c r="AL55" s="54"/>
      <c r="AM55" s="54">
        <v>58</v>
      </c>
      <c r="AN55" s="54"/>
      <c r="AO55" s="54">
        <f t="shared" si="42"/>
        <v>58</v>
      </c>
      <c r="AP55" s="55"/>
      <c r="AQ55" s="54"/>
      <c r="AR55" s="54">
        <v>58</v>
      </c>
      <c r="AS55" s="54"/>
      <c r="AT55" s="54">
        <f t="shared" si="43"/>
        <v>58</v>
      </c>
      <c r="AU55" s="55"/>
      <c r="AV55" s="54"/>
      <c r="AW55" s="54">
        <v>58</v>
      </c>
      <c r="AX55" s="54"/>
      <c r="AY55" s="54">
        <f t="shared" si="44"/>
        <v>58</v>
      </c>
      <c r="AZ55" s="55"/>
    </row>
    <row r="56" spans="1:52" ht="12" customHeight="1">
      <c r="A56" s="67"/>
      <c r="B56" s="53">
        <v>6</v>
      </c>
      <c r="C56" s="54"/>
      <c r="D56" s="54">
        <v>58</v>
      </c>
      <c r="E56" s="54"/>
      <c r="F56" s="54">
        <f t="shared" si="33"/>
        <v>58</v>
      </c>
      <c r="G56" s="55"/>
      <c r="H56" s="54"/>
      <c r="I56" s="54">
        <v>58</v>
      </c>
      <c r="J56" s="54"/>
      <c r="K56" s="54">
        <f t="shared" si="34"/>
        <v>58</v>
      </c>
      <c r="L56" s="55"/>
      <c r="M56" s="54">
        <f t="shared" si="35"/>
        <v>0</v>
      </c>
      <c r="N56" s="54">
        <f t="shared" si="35"/>
        <v>0</v>
      </c>
      <c r="O56" s="54"/>
      <c r="P56" s="54">
        <f t="shared" si="36"/>
        <v>0</v>
      </c>
      <c r="Q56" s="55"/>
      <c r="R56" s="54"/>
      <c r="S56" s="54">
        <v>58</v>
      </c>
      <c r="T56" s="54"/>
      <c r="U56" s="54">
        <f t="shared" si="37"/>
        <v>58</v>
      </c>
      <c r="V56" s="55"/>
      <c r="W56" s="54"/>
      <c r="X56" s="54">
        <v>58</v>
      </c>
      <c r="Y56" s="54"/>
      <c r="Z56" s="54">
        <f t="shared" si="38"/>
        <v>58</v>
      </c>
      <c r="AA56" s="55"/>
      <c r="AB56" s="54">
        <f t="shared" si="39"/>
        <v>0</v>
      </c>
      <c r="AC56" s="54">
        <f t="shared" si="39"/>
        <v>0</v>
      </c>
      <c r="AD56" s="54"/>
      <c r="AE56" s="54">
        <f t="shared" si="40"/>
        <v>0</v>
      </c>
      <c r="AF56" s="55"/>
      <c r="AG56" s="54"/>
      <c r="AH56" s="54">
        <v>58</v>
      </c>
      <c r="AI56" s="54"/>
      <c r="AJ56" s="54">
        <f t="shared" si="41"/>
        <v>58</v>
      </c>
      <c r="AK56" s="55"/>
      <c r="AL56" s="54"/>
      <c r="AM56" s="54">
        <v>58</v>
      </c>
      <c r="AN56" s="54"/>
      <c r="AO56" s="54">
        <f t="shared" si="42"/>
        <v>58</v>
      </c>
      <c r="AP56" s="55"/>
      <c r="AQ56" s="54"/>
      <c r="AR56" s="54">
        <v>58</v>
      </c>
      <c r="AS56" s="54"/>
      <c r="AT56" s="54">
        <f t="shared" si="43"/>
        <v>58</v>
      </c>
      <c r="AU56" s="55"/>
      <c r="AV56" s="54"/>
      <c r="AW56" s="54">
        <v>58</v>
      </c>
      <c r="AX56" s="54"/>
      <c r="AY56" s="54">
        <f t="shared" si="44"/>
        <v>58</v>
      </c>
      <c r="AZ56" s="55"/>
    </row>
    <row r="57" spans="1:52" ht="12" customHeight="1">
      <c r="A57" s="67"/>
      <c r="B57" s="53">
        <v>7</v>
      </c>
      <c r="C57" s="54"/>
      <c r="D57" s="54">
        <v>0</v>
      </c>
      <c r="E57" s="54"/>
      <c r="F57" s="54">
        <f t="shared" si="33"/>
        <v>0</v>
      </c>
      <c r="G57" s="55"/>
      <c r="H57" s="54"/>
      <c r="I57" s="54">
        <v>0</v>
      </c>
      <c r="J57" s="54"/>
      <c r="K57" s="54">
        <f t="shared" si="34"/>
        <v>0</v>
      </c>
      <c r="L57" s="55"/>
      <c r="M57" s="54">
        <f t="shared" si="35"/>
        <v>0</v>
      </c>
      <c r="N57" s="54">
        <f t="shared" si="35"/>
        <v>0</v>
      </c>
      <c r="O57" s="54"/>
      <c r="P57" s="54">
        <f t="shared" si="36"/>
        <v>0</v>
      </c>
      <c r="Q57" s="55"/>
      <c r="R57" s="54"/>
      <c r="S57" s="54">
        <v>58</v>
      </c>
      <c r="T57" s="54"/>
      <c r="U57" s="54">
        <f t="shared" si="37"/>
        <v>58</v>
      </c>
      <c r="V57" s="55"/>
      <c r="W57" s="54"/>
      <c r="X57" s="54">
        <v>58</v>
      </c>
      <c r="Y57" s="54"/>
      <c r="Z57" s="54">
        <f t="shared" si="38"/>
        <v>58</v>
      </c>
      <c r="AA57" s="55"/>
      <c r="AB57" s="54">
        <f t="shared" si="39"/>
        <v>0</v>
      </c>
      <c r="AC57" s="54">
        <f t="shared" si="39"/>
        <v>0</v>
      </c>
      <c r="AD57" s="54"/>
      <c r="AE57" s="54">
        <f t="shared" si="40"/>
        <v>0</v>
      </c>
      <c r="AF57" s="55"/>
      <c r="AG57" s="54"/>
      <c r="AH57" s="54">
        <v>58</v>
      </c>
      <c r="AI57" s="54"/>
      <c r="AJ57" s="54">
        <f t="shared" si="41"/>
        <v>58</v>
      </c>
      <c r="AK57" s="55"/>
      <c r="AL57" s="54"/>
      <c r="AM57" s="54">
        <v>58</v>
      </c>
      <c r="AN57" s="54"/>
      <c r="AO57" s="54">
        <f t="shared" si="42"/>
        <v>58</v>
      </c>
      <c r="AP57" s="55"/>
      <c r="AQ57" s="54"/>
      <c r="AR57" s="54">
        <v>58</v>
      </c>
      <c r="AS57" s="54"/>
      <c r="AT57" s="54">
        <f t="shared" si="43"/>
        <v>58</v>
      </c>
      <c r="AU57" s="55"/>
      <c r="AV57" s="54"/>
      <c r="AW57" s="54">
        <v>58</v>
      </c>
      <c r="AX57" s="54"/>
      <c r="AY57" s="54">
        <f t="shared" si="44"/>
        <v>58</v>
      </c>
      <c r="AZ57" s="55"/>
    </row>
    <row r="58" spans="1:52" ht="12" customHeight="1">
      <c r="A58" s="67"/>
      <c r="B58" s="53">
        <v>8</v>
      </c>
      <c r="C58" s="54"/>
      <c r="D58" s="54">
        <v>0</v>
      </c>
      <c r="E58" s="54"/>
      <c r="F58" s="54">
        <f t="shared" si="33"/>
        <v>0</v>
      </c>
      <c r="G58" s="55"/>
      <c r="H58" s="54"/>
      <c r="I58" s="54">
        <v>0</v>
      </c>
      <c r="J58" s="54"/>
      <c r="K58" s="54">
        <f t="shared" si="34"/>
        <v>0</v>
      </c>
      <c r="L58" s="55"/>
      <c r="M58" s="54">
        <f t="shared" si="35"/>
        <v>0</v>
      </c>
      <c r="N58" s="54">
        <f t="shared" si="35"/>
        <v>0</v>
      </c>
      <c r="O58" s="54"/>
      <c r="P58" s="54">
        <f t="shared" si="36"/>
        <v>0</v>
      </c>
      <c r="Q58" s="55"/>
      <c r="R58" s="54"/>
      <c r="S58" s="54">
        <v>0</v>
      </c>
      <c r="T58" s="54"/>
      <c r="U58" s="54">
        <f t="shared" si="37"/>
        <v>0</v>
      </c>
      <c r="V58" s="55"/>
      <c r="W58" s="54"/>
      <c r="X58" s="54">
        <v>0</v>
      </c>
      <c r="Y58" s="54"/>
      <c r="Z58" s="54">
        <f t="shared" si="38"/>
        <v>0</v>
      </c>
      <c r="AA58" s="55"/>
      <c r="AB58" s="54">
        <f t="shared" si="39"/>
        <v>0</v>
      </c>
      <c r="AC58" s="54">
        <f t="shared" si="39"/>
        <v>0</v>
      </c>
      <c r="AD58" s="54"/>
      <c r="AE58" s="54">
        <f t="shared" si="40"/>
        <v>0</v>
      </c>
      <c r="AF58" s="55"/>
      <c r="AG58" s="54"/>
      <c r="AH58" s="54">
        <v>45</v>
      </c>
      <c r="AI58" s="54"/>
      <c r="AJ58" s="54">
        <f t="shared" si="41"/>
        <v>45</v>
      </c>
      <c r="AK58" s="55"/>
      <c r="AL58" s="54"/>
      <c r="AM58" s="54">
        <v>45</v>
      </c>
      <c r="AN58" s="54"/>
      <c r="AO58" s="54">
        <f t="shared" si="42"/>
        <v>45</v>
      </c>
      <c r="AP58" s="55"/>
      <c r="AQ58" s="54"/>
      <c r="AR58" s="54">
        <v>45</v>
      </c>
      <c r="AS58" s="54"/>
      <c r="AT58" s="54">
        <f t="shared" si="43"/>
        <v>45</v>
      </c>
      <c r="AU58" s="55"/>
      <c r="AV58" s="54"/>
      <c r="AW58" s="54">
        <v>45</v>
      </c>
      <c r="AX58" s="54"/>
      <c r="AY58" s="54">
        <f t="shared" si="44"/>
        <v>45</v>
      </c>
      <c r="AZ58" s="55"/>
    </row>
    <row r="59" spans="1:52" ht="12" hidden="1" customHeight="1">
      <c r="A59" s="67"/>
      <c r="B59" s="53">
        <v>9</v>
      </c>
      <c r="C59" s="54"/>
      <c r="D59" s="54">
        <v>0</v>
      </c>
      <c r="E59" s="54"/>
      <c r="F59" s="54">
        <f t="shared" si="33"/>
        <v>0</v>
      </c>
      <c r="G59" s="55"/>
      <c r="H59" s="54"/>
      <c r="I59" s="54">
        <v>0</v>
      </c>
      <c r="J59" s="54"/>
      <c r="K59" s="54">
        <f t="shared" si="34"/>
        <v>0</v>
      </c>
      <c r="L59" s="55"/>
      <c r="M59" s="54">
        <f t="shared" si="35"/>
        <v>0</v>
      </c>
      <c r="N59" s="54">
        <f t="shared" si="35"/>
        <v>0</v>
      </c>
      <c r="O59" s="54"/>
      <c r="P59" s="54">
        <f t="shared" si="36"/>
        <v>0</v>
      </c>
      <c r="Q59" s="55"/>
      <c r="R59" s="54"/>
      <c r="S59" s="54">
        <v>0</v>
      </c>
      <c r="T59" s="54"/>
      <c r="U59" s="54">
        <f t="shared" si="37"/>
        <v>0</v>
      </c>
      <c r="V59" s="55"/>
      <c r="W59" s="54"/>
      <c r="X59" s="54">
        <v>0</v>
      </c>
      <c r="Y59" s="54"/>
      <c r="Z59" s="54">
        <f t="shared" si="38"/>
        <v>0</v>
      </c>
      <c r="AA59" s="55"/>
      <c r="AB59" s="54">
        <f t="shared" si="39"/>
        <v>0</v>
      </c>
      <c r="AC59" s="54">
        <f t="shared" si="39"/>
        <v>0</v>
      </c>
      <c r="AD59" s="54"/>
      <c r="AE59" s="54">
        <f t="shared" si="40"/>
        <v>0</v>
      </c>
      <c r="AF59" s="55"/>
      <c r="AG59" s="54"/>
      <c r="AH59" s="54">
        <v>0</v>
      </c>
      <c r="AI59" s="54"/>
      <c r="AJ59" s="54">
        <f t="shared" si="41"/>
        <v>0</v>
      </c>
      <c r="AK59" s="55"/>
      <c r="AL59" s="54"/>
      <c r="AM59" s="54">
        <v>0</v>
      </c>
      <c r="AN59" s="54"/>
      <c r="AO59" s="54">
        <f t="shared" si="42"/>
        <v>0</v>
      </c>
      <c r="AP59" s="55"/>
      <c r="AQ59" s="54"/>
      <c r="AR59" s="54">
        <v>0</v>
      </c>
      <c r="AS59" s="54"/>
      <c r="AT59" s="54">
        <f t="shared" si="43"/>
        <v>0</v>
      </c>
      <c r="AU59" s="55"/>
      <c r="AV59" s="54"/>
      <c r="AW59" s="54">
        <v>0</v>
      </c>
      <c r="AX59" s="54"/>
      <c r="AY59" s="54">
        <f t="shared" si="44"/>
        <v>0</v>
      </c>
      <c r="AZ59" s="55"/>
    </row>
    <row r="60" spans="1:52" ht="12" hidden="1" customHeight="1">
      <c r="A60" s="67"/>
      <c r="B60" s="53">
        <v>10</v>
      </c>
      <c r="C60" s="54"/>
      <c r="D60" s="54">
        <v>0</v>
      </c>
      <c r="E60" s="54"/>
      <c r="F60" s="54">
        <f t="shared" si="33"/>
        <v>0</v>
      </c>
      <c r="G60" s="55"/>
      <c r="H60" s="54"/>
      <c r="I60" s="54">
        <v>0</v>
      </c>
      <c r="J60" s="54"/>
      <c r="K60" s="54">
        <f t="shared" si="34"/>
        <v>0</v>
      </c>
      <c r="L60" s="55"/>
      <c r="M60" s="54">
        <f t="shared" si="35"/>
        <v>0</v>
      </c>
      <c r="N60" s="54">
        <f t="shared" si="35"/>
        <v>0</v>
      </c>
      <c r="O60" s="54"/>
      <c r="P60" s="54">
        <f t="shared" si="36"/>
        <v>0</v>
      </c>
      <c r="Q60" s="55"/>
      <c r="R60" s="54"/>
      <c r="S60" s="54">
        <v>0</v>
      </c>
      <c r="T60" s="54"/>
      <c r="U60" s="54">
        <f t="shared" si="37"/>
        <v>0</v>
      </c>
      <c r="V60" s="55"/>
      <c r="W60" s="54"/>
      <c r="X60" s="54">
        <v>0</v>
      </c>
      <c r="Y60" s="54"/>
      <c r="Z60" s="54">
        <f t="shared" si="38"/>
        <v>0</v>
      </c>
      <c r="AA60" s="55"/>
      <c r="AB60" s="54">
        <f t="shared" si="39"/>
        <v>0</v>
      </c>
      <c r="AC60" s="54">
        <f t="shared" si="39"/>
        <v>0</v>
      </c>
      <c r="AD60" s="54"/>
      <c r="AE60" s="54">
        <f t="shared" si="40"/>
        <v>0</v>
      </c>
      <c r="AF60" s="55"/>
      <c r="AG60" s="54"/>
      <c r="AH60" s="54">
        <v>0</v>
      </c>
      <c r="AI60" s="54"/>
      <c r="AJ60" s="54">
        <f t="shared" si="41"/>
        <v>0</v>
      </c>
      <c r="AK60" s="55"/>
      <c r="AL60" s="54"/>
      <c r="AM60" s="54">
        <v>0</v>
      </c>
      <c r="AN60" s="54"/>
      <c r="AO60" s="54">
        <f t="shared" si="42"/>
        <v>0</v>
      </c>
      <c r="AP60" s="55"/>
      <c r="AQ60" s="54"/>
      <c r="AR60" s="54">
        <v>0</v>
      </c>
      <c r="AS60" s="54"/>
      <c r="AT60" s="54">
        <f t="shared" si="43"/>
        <v>0</v>
      </c>
      <c r="AU60" s="55"/>
      <c r="AV60" s="54"/>
      <c r="AW60" s="54">
        <v>0</v>
      </c>
      <c r="AX60" s="54"/>
      <c r="AY60" s="54">
        <f t="shared" si="44"/>
        <v>0</v>
      </c>
      <c r="AZ60" s="55"/>
    </row>
    <row r="61" spans="1:52" ht="12" hidden="1" customHeight="1">
      <c r="A61" s="67"/>
      <c r="B61" s="53">
        <v>11</v>
      </c>
      <c r="C61" s="54"/>
      <c r="D61" s="54">
        <v>0</v>
      </c>
      <c r="E61" s="54"/>
      <c r="F61" s="54">
        <f t="shared" si="33"/>
        <v>0</v>
      </c>
      <c r="G61" s="55"/>
      <c r="H61" s="54"/>
      <c r="I61" s="54">
        <v>0</v>
      </c>
      <c r="J61" s="54"/>
      <c r="K61" s="54">
        <f t="shared" si="34"/>
        <v>0</v>
      </c>
      <c r="L61" s="55"/>
      <c r="M61" s="54">
        <f t="shared" si="35"/>
        <v>0</v>
      </c>
      <c r="N61" s="54">
        <f t="shared" si="35"/>
        <v>0</v>
      </c>
      <c r="O61" s="54"/>
      <c r="P61" s="54">
        <f t="shared" si="36"/>
        <v>0</v>
      </c>
      <c r="Q61" s="55"/>
      <c r="R61" s="54"/>
      <c r="S61" s="54">
        <v>0</v>
      </c>
      <c r="T61" s="54"/>
      <c r="U61" s="54">
        <f t="shared" si="37"/>
        <v>0</v>
      </c>
      <c r="V61" s="55"/>
      <c r="W61" s="54"/>
      <c r="X61" s="54">
        <v>0</v>
      </c>
      <c r="Y61" s="54"/>
      <c r="Z61" s="54">
        <f t="shared" si="38"/>
        <v>0</v>
      </c>
      <c r="AA61" s="55"/>
      <c r="AB61" s="54">
        <f t="shared" si="39"/>
        <v>0</v>
      </c>
      <c r="AC61" s="54">
        <f t="shared" si="39"/>
        <v>0</v>
      </c>
      <c r="AD61" s="54"/>
      <c r="AE61" s="54">
        <f t="shared" si="40"/>
        <v>0</v>
      </c>
      <c r="AF61" s="55"/>
      <c r="AG61" s="54"/>
      <c r="AH61" s="54">
        <v>0</v>
      </c>
      <c r="AI61" s="54"/>
      <c r="AJ61" s="54">
        <f t="shared" si="41"/>
        <v>0</v>
      </c>
      <c r="AK61" s="55"/>
      <c r="AL61" s="54"/>
      <c r="AM61" s="54">
        <v>0</v>
      </c>
      <c r="AN61" s="54"/>
      <c r="AO61" s="54">
        <f t="shared" si="42"/>
        <v>0</v>
      </c>
      <c r="AP61" s="55"/>
      <c r="AQ61" s="54"/>
      <c r="AR61" s="54">
        <v>0</v>
      </c>
      <c r="AS61" s="54"/>
      <c r="AT61" s="54">
        <f t="shared" si="43"/>
        <v>0</v>
      </c>
      <c r="AU61" s="55"/>
      <c r="AV61" s="54"/>
      <c r="AW61" s="54">
        <v>0</v>
      </c>
      <c r="AX61" s="54"/>
      <c r="AY61" s="54">
        <f t="shared" si="44"/>
        <v>0</v>
      </c>
      <c r="AZ61" s="55"/>
    </row>
    <row r="62" spans="1:52" ht="12" hidden="1" customHeight="1">
      <c r="A62" s="67"/>
      <c r="B62" s="53">
        <v>12</v>
      </c>
      <c r="C62" s="54"/>
      <c r="D62" s="54">
        <v>0</v>
      </c>
      <c r="E62" s="54"/>
      <c r="F62" s="54">
        <f t="shared" si="33"/>
        <v>0</v>
      </c>
      <c r="G62" s="55"/>
      <c r="H62" s="54"/>
      <c r="I62" s="54">
        <v>0</v>
      </c>
      <c r="J62" s="54"/>
      <c r="K62" s="54">
        <f t="shared" si="34"/>
        <v>0</v>
      </c>
      <c r="L62" s="55"/>
      <c r="M62" s="54">
        <f t="shared" si="35"/>
        <v>0</v>
      </c>
      <c r="N62" s="54">
        <f t="shared" si="35"/>
        <v>0</v>
      </c>
      <c r="O62" s="54"/>
      <c r="P62" s="54">
        <f t="shared" si="36"/>
        <v>0</v>
      </c>
      <c r="Q62" s="55"/>
      <c r="R62" s="54"/>
      <c r="S62" s="54">
        <v>0</v>
      </c>
      <c r="T62" s="54"/>
      <c r="U62" s="54">
        <f t="shared" si="37"/>
        <v>0</v>
      </c>
      <c r="V62" s="55"/>
      <c r="W62" s="54"/>
      <c r="X62" s="54">
        <v>0</v>
      </c>
      <c r="Y62" s="54"/>
      <c r="Z62" s="54">
        <f t="shared" si="38"/>
        <v>0</v>
      </c>
      <c r="AA62" s="55"/>
      <c r="AB62" s="54">
        <f t="shared" si="39"/>
        <v>0</v>
      </c>
      <c r="AC62" s="54">
        <f t="shared" si="39"/>
        <v>0</v>
      </c>
      <c r="AD62" s="54"/>
      <c r="AE62" s="54">
        <f t="shared" si="40"/>
        <v>0</v>
      </c>
      <c r="AF62" s="55"/>
      <c r="AG62" s="54"/>
      <c r="AH62" s="54">
        <v>0</v>
      </c>
      <c r="AI62" s="54"/>
      <c r="AJ62" s="54">
        <f t="shared" si="41"/>
        <v>0</v>
      </c>
      <c r="AK62" s="55"/>
      <c r="AL62" s="54"/>
      <c r="AM62" s="54">
        <v>0</v>
      </c>
      <c r="AN62" s="54"/>
      <c r="AO62" s="54">
        <f t="shared" si="42"/>
        <v>0</v>
      </c>
      <c r="AP62" s="55"/>
      <c r="AQ62" s="54"/>
      <c r="AR62" s="54">
        <v>0</v>
      </c>
      <c r="AS62" s="54"/>
      <c r="AT62" s="54">
        <f t="shared" si="43"/>
        <v>0</v>
      </c>
      <c r="AU62" s="55"/>
      <c r="AV62" s="54"/>
      <c r="AW62" s="54">
        <v>0</v>
      </c>
      <c r="AX62" s="54"/>
      <c r="AY62" s="54">
        <f t="shared" si="44"/>
        <v>0</v>
      </c>
      <c r="AZ62" s="55"/>
    </row>
    <row r="63" spans="1:52" s="28" customFormat="1" ht="12" hidden="1" customHeight="1">
      <c r="A63" s="67" t="s">
        <v>28</v>
      </c>
      <c r="G63" s="56"/>
      <c r="L63" s="56"/>
      <c r="Q63" s="56"/>
      <c r="V63" s="56"/>
      <c r="AA63" s="56"/>
      <c r="AF63" s="56"/>
      <c r="AK63" s="56"/>
      <c r="AP63" s="56"/>
      <c r="AU63" s="56"/>
      <c r="AY63" s="57"/>
      <c r="AZ63" s="56"/>
    </row>
    <row r="64" spans="1:52" ht="12" hidden="1" customHeight="1">
      <c r="B64" s="27" t="s">
        <v>29</v>
      </c>
      <c r="C64" s="54">
        <f>SUM(C50:C53)</f>
        <v>0</v>
      </c>
      <c r="D64" s="54">
        <f>SUM(D50:D53)</f>
        <v>276</v>
      </c>
      <c r="E64" s="54"/>
      <c r="F64" s="54">
        <f>SUM(C64:E64)</f>
        <v>276</v>
      </c>
      <c r="G64" s="55"/>
      <c r="H64" s="54">
        <f>SUM(H50:H53)</f>
        <v>0</v>
      </c>
      <c r="I64" s="54">
        <f>SUM(I50:I53)</f>
        <v>276</v>
      </c>
      <c r="J64" s="54"/>
      <c r="K64" s="54">
        <f>SUM(H64:J64)</f>
        <v>276</v>
      </c>
      <c r="L64" s="55"/>
      <c r="M64" s="54">
        <f t="shared" ref="M64:N68" si="45">INDEX($H64:$J64,1,MATCH(M$8,$H$8:$J$8,0))-INDEX($C64:$E64,1,MATCH(M$8,$C$8:$E$8,0))</f>
        <v>0</v>
      </c>
      <c r="N64" s="54">
        <f t="shared" si="45"/>
        <v>0</v>
      </c>
      <c r="O64" s="54"/>
      <c r="P64" s="54">
        <f>SUM(M64:O64)</f>
        <v>0</v>
      </c>
      <c r="Q64" s="55"/>
      <c r="R64" s="54">
        <f>SUM(R50:R53)</f>
        <v>0</v>
      </c>
      <c r="S64" s="54">
        <f>SUM(S50:S53)</f>
        <v>276</v>
      </c>
      <c r="T64" s="54"/>
      <c r="U64" s="54">
        <f>SUM(R64:T64)</f>
        <v>276</v>
      </c>
      <c r="V64" s="55"/>
      <c r="W64" s="54">
        <f>SUM(W50:W53)</f>
        <v>0</v>
      </c>
      <c r="X64" s="54">
        <f>SUM(X50:X53)</f>
        <v>276</v>
      </c>
      <c r="Y64" s="54"/>
      <c r="Z64" s="54">
        <f>SUM(W64:Y64)</f>
        <v>276</v>
      </c>
      <c r="AA64" s="55"/>
      <c r="AB64" s="54">
        <f t="shared" ref="AB64:AC68" si="46">INDEX($W64:$Y64,1,MATCH(AB$8,$W$8:$Y$8,0))-INDEX($R64:$T64,1,MATCH(AB$8,$R$8:$T$8,0))</f>
        <v>0</v>
      </c>
      <c r="AC64" s="54">
        <f t="shared" si="46"/>
        <v>0</v>
      </c>
      <c r="AD64" s="54"/>
      <c r="AE64" s="54">
        <f>SUM(AB64:AD64)</f>
        <v>0</v>
      </c>
      <c r="AF64" s="55"/>
      <c r="AG64" s="54">
        <f>SUM(AG50:AG53)</f>
        <v>0</v>
      </c>
      <c r="AH64" s="54">
        <f>SUM(AH50:AH53)</f>
        <v>276</v>
      </c>
      <c r="AI64" s="54"/>
      <c r="AJ64" s="54">
        <f>SUM(AG64:AI64)</f>
        <v>276</v>
      </c>
      <c r="AK64" s="55"/>
      <c r="AL64" s="54">
        <f>SUM(AL50:AL53)</f>
        <v>0</v>
      </c>
      <c r="AM64" s="54">
        <f>SUM(AM50:AM53)</f>
        <v>276</v>
      </c>
      <c r="AN64" s="54"/>
      <c r="AO64" s="54">
        <f>SUM(AL64:AN64)</f>
        <v>276</v>
      </c>
      <c r="AP64" s="55"/>
      <c r="AQ64" s="54">
        <f>SUM(AQ50:AQ53)</f>
        <v>0</v>
      </c>
      <c r="AR64" s="54">
        <f>SUM(AR50:AR53)</f>
        <v>276</v>
      </c>
      <c r="AS64" s="54"/>
      <c r="AT64" s="54">
        <f>SUM(AQ64:AS64)</f>
        <v>276</v>
      </c>
      <c r="AU64" s="55"/>
      <c r="AV64" s="54">
        <f>SUM(AV50:AV53)</f>
        <v>0</v>
      </c>
      <c r="AW64" s="54">
        <f>SUM(AW50:AW53)</f>
        <v>276</v>
      </c>
      <c r="AX64" s="54"/>
      <c r="AY64" s="54">
        <f>SUM(AV64:AX64)</f>
        <v>276</v>
      </c>
      <c r="AZ64" s="55"/>
    </row>
    <row r="65" spans="1:52" ht="12" hidden="1" customHeight="1">
      <c r="B65" s="27" t="s">
        <v>30</v>
      </c>
      <c r="C65" s="54">
        <f>SUM(C54:C56)</f>
        <v>0</v>
      </c>
      <c r="D65" s="54">
        <f>SUM(D54:D56)</f>
        <v>176</v>
      </c>
      <c r="E65" s="54"/>
      <c r="F65" s="54">
        <f>SUM(C65:E65)</f>
        <v>176</v>
      </c>
      <c r="G65" s="55"/>
      <c r="H65" s="54">
        <f>SUM(H54:H56)</f>
        <v>0</v>
      </c>
      <c r="I65" s="54">
        <f>SUM(I54:I56)</f>
        <v>176</v>
      </c>
      <c r="J65" s="54"/>
      <c r="K65" s="54">
        <f>SUM(H65:J65)</f>
        <v>176</v>
      </c>
      <c r="L65" s="55"/>
      <c r="M65" s="54">
        <f t="shared" si="45"/>
        <v>0</v>
      </c>
      <c r="N65" s="54">
        <f t="shared" si="45"/>
        <v>0</v>
      </c>
      <c r="O65" s="54"/>
      <c r="P65" s="54">
        <f>SUM(M65:O65)</f>
        <v>0</v>
      </c>
      <c r="Q65" s="55"/>
      <c r="R65" s="54">
        <f>SUM(R54:R56)</f>
        <v>0</v>
      </c>
      <c r="S65" s="54">
        <f>SUM(S54:S56)</f>
        <v>176</v>
      </c>
      <c r="T65" s="54"/>
      <c r="U65" s="54">
        <f>SUM(R65:T65)</f>
        <v>176</v>
      </c>
      <c r="V65" s="55"/>
      <c r="W65" s="54">
        <f>SUM(W54:W56)</f>
        <v>0</v>
      </c>
      <c r="X65" s="54">
        <f>SUM(X54:X56)</f>
        <v>176</v>
      </c>
      <c r="Y65" s="54"/>
      <c r="Z65" s="54">
        <f>SUM(W65:Y65)</f>
        <v>176</v>
      </c>
      <c r="AA65" s="55"/>
      <c r="AB65" s="54">
        <f t="shared" si="46"/>
        <v>0</v>
      </c>
      <c r="AC65" s="54">
        <f t="shared" si="46"/>
        <v>0</v>
      </c>
      <c r="AD65" s="54"/>
      <c r="AE65" s="54">
        <f>SUM(AB65:AD65)</f>
        <v>0</v>
      </c>
      <c r="AF65" s="55"/>
      <c r="AG65" s="54">
        <f>SUM(AG54:AG56)</f>
        <v>0</v>
      </c>
      <c r="AH65" s="54">
        <f>SUM(AH54:AH56)</f>
        <v>176</v>
      </c>
      <c r="AI65" s="54"/>
      <c r="AJ65" s="54">
        <f>SUM(AG65:AI65)</f>
        <v>176</v>
      </c>
      <c r="AK65" s="55"/>
      <c r="AL65" s="54">
        <f>SUM(AL54:AL56)</f>
        <v>0</v>
      </c>
      <c r="AM65" s="54">
        <f>SUM(AM54:AM56)</f>
        <v>176</v>
      </c>
      <c r="AN65" s="54"/>
      <c r="AO65" s="54">
        <f>SUM(AL65:AN65)</f>
        <v>176</v>
      </c>
      <c r="AP65" s="55"/>
      <c r="AQ65" s="54">
        <f>SUM(AQ54:AQ56)</f>
        <v>0</v>
      </c>
      <c r="AR65" s="54">
        <f>SUM(AR54:AR56)</f>
        <v>176</v>
      </c>
      <c r="AS65" s="54"/>
      <c r="AT65" s="54">
        <f>SUM(AQ65:AS65)</f>
        <v>176</v>
      </c>
      <c r="AU65" s="55"/>
      <c r="AV65" s="54">
        <f>SUM(AV54:AV56)</f>
        <v>0</v>
      </c>
      <c r="AW65" s="54">
        <f>SUM(AW54:AW56)</f>
        <v>176</v>
      </c>
      <c r="AX65" s="54"/>
      <c r="AY65" s="54">
        <f>SUM(AV65:AX65)</f>
        <v>176</v>
      </c>
      <c r="AZ65" s="55"/>
    </row>
    <row r="66" spans="1:52" ht="12" hidden="1" customHeight="1">
      <c r="B66" s="27" t="s">
        <v>31</v>
      </c>
      <c r="C66" s="54">
        <f>SUM(C57:C58)</f>
        <v>0</v>
      </c>
      <c r="D66" s="54">
        <f>SUM(D57:D58)</f>
        <v>0</v>
      </c>
      <c r="E66" s="54"/>
      <c r="F66" s="54">
        <f>SUM(C66:E66)</f>
        <v>0</v>
      </c>
      <c r="G66" s="55"/>
      <c r="H66" s="54">
        <f>SUM(H57:H58)</f>
        <v>0</v>
      </c>
      <c r="I66" s="54">
        <f>SUM(I57:I58)</f>
        <v>0</v>
      </c>
      <c r="J66" s="54"/>
      <c r="K66" s="54">
        <f>SUM(H66:J66)</f>
        <v>0</v>
      </c>
      <c r="L66" s="55"/>
      <c r="M66" s="54">
        <f t="shared" si="45"/>
        <v>0</v>
      </c>
      <c r="N66" s="54">
        <f t="shared" si="45"/>
        <v>0</v>
      </c>
      <c r="O66" s="54"/>
      <c r="P66" s="54">
        <f>SUM(M66:O66)</f>
        <v>0</v>
      </c>
      <c r="Q66" s="55"/>
      <c r="R66" s="54">
        <f>SUM(R57:R58)</f>
        <v>0</v>
      </c>
      <c r="S66" s="54">
        <f>SUM(S57:S58)</f>
        <v>58</v>
      </c>
      <c r="T66" s="54"/>
      <c r="U66" s="54">
        <f>SUM(R66:T66)</f>
        <v>58</v>
      </c>
      <c r="V66" s="55"/>
      <c r="W66" s="54">
        <f>SUM(W57:W58)</f>
        <v>0</v>
      </c>
      <c r="X66" s="54">
        <f>SUM(X57:X58)</f>
        <v>58</v>
      </c>
      <c r="Y66" s="54"/>
      <c r="Z66" s="54">
        <f>SUM(W66:Y66)</f>
        <v>58</v>
      </c>
      <c r="AA66" s="55"/>
      <c r="AB66" s="54">
        <f t="shared" si="46"/>
        <v>0</v>
      </c>
      <c r="AC66" s="54">
        <f t="shared" si="46"/>
        <v>0</v>
      </c>
      <c r="AD66" s="54"/>
      <c r="AE66" s="54">
        <f>SUM(AB66:AD66)</f>
        <v>0</v>
      </c>
      <c r="AF66" s="55"/>
      <c r="AG66" s="54">
        <f>SUM(AG57:AG58)</f>
        <v>0</v>
      </c>
      <c r="AH66" s="54">
        <f>SUM(AH57:AH58)</f>
        <v>103</v>
      </c>
      <c r="AI66" s="54"/>
      <c r="AJ66" s="54">
        <f>SUM(AG66:AI66)</f>
        <v>103</v>
      </c>
      <c r="AK66" s="55"/>
      <c r="AL66" s="54">
        <f>SUM(AL57:AL58)</f>
        <v>0</v>
      </c>
      <c r="AM66" s="54">
        <f>SUM(AM57:AM58)</f>
        <v>103</v>
      </c>
      <c r="AN66" s="54"/>
      <c r="AO66" s="54">
        <f>SUM(AL66:AN66)</f>
        <v>103</v>
      </c>
      <c r="AP66" s="55"/>
      <c r="AQ66" s="54">
        <f>SUM(AQ57:AQ58)</f>
        <v>0</v>
      </c>
      <c r="AR66" s="54">
        <f>SUM(AR57:AR58)</f>
        <v>103</v>
      </c>
      <c r="AS66" s="54"/>
      <c r="AT66" s="54">
        <f>SUM(AQ66:AS66)</f>
        <v>103</v>
      </c>
      <c r="AU66" s="55"/>
      <c r="AV66" s="54">
        <f>SUM(AV57:AV58)</f>
        <v>0</v>
      </c>
      <c r="AW66" s="54">
        <f>SUM(AW57:AW58)</f>
        <v>103</v>
      </c>
      <c r="AX66" s="54"/>
      <c r="AY66" s="54">
        <f>SUM(AV66:AX66)</f>
        <v>103</v>
      </c>
      <c r="AZ66" s="55"/>
    </row>
    <row r="67" spans="1:52" ht="12" hidden="1" customHeight="1">
      <c r="B67" s="27" t="s">
        <v>32</v>
      </c>
      <c r="C67" s="54">
        <f>SUM(C59:C62)</f>
        <v>0</v>
      </c>
      <c r="D67" s="54">
        <f>SUM(D59:D62)</f>
        <v>0</v>
      </c>
      <c r="E67" s="54"/>
      <c r="F67" s="54">
        <f>SUM(C67:E67)</f>
        <v>0</v>
      </c>
      <c r="G67" s="55"/>
      <c r="H67" s="54">
        <f>SUM(H59:H62)</f>
        <v>0</v>
      </c>
      <c r="I67" s="54">
        <f>SUM(I59:I62)</f>
        <v>0</v>
      </c>
      <c r="J67" s="54"/>
      <c r="K67" s="54">
        <f>SUM(H67:J67)</f>
        <v>0</v>
      </c>
      <c r="L67" s="55"/>
      <c r="M67" s="54">
        <f t="shared" si="45"/>
        <v>0</v>
      </c>
      <c r="N67" s="54">
        <f t="shared" si="45"/>
        <v>0</v>
      </c>
      <c r="O67" s="54"/>
      <c r="P67" s="54">
        <f>SUM(M67:O67)</f>
        <v>0</v>
      </c>
      <c r="Q67" s="55"/>
      <c r="R67" s="54">
        <f>SUM(R59:R62)</f>
        <v>0</v>
      </c>
      <c r="S67" s="54">
        <f>SUM(S59:S62)</f>
        <v>0</v>
      </c>
      <c r="T67" s="54"/>
      <c r="U67" s="54">
        <f>SUM(R67:T67)</f>
        <v>0</v>
      </c>
      <c r="V67" s="55"/>
      <c r="W67" s="54">
        <f>SUM(W59:W62)</f>
        <v>0</v>
      </c>
      <c r="X67" s="54">
        <f>SUM(X59:X62)</f>
        <v>0</v>
      </c>
      <c r="Y67" s="54"/>
      <c r="Z67" s="54">
        <f>SUM(W67:Y67)</f>
        <v>0</v>
      </c>
      <c r="AA67" s="55"/>
      <c r="AB67" s="54">
        <f t="shared" si="46"/>
        <v>0</v>
      </c>
      <c r="AC67" s="54">
        <f t="shared" si="46"/>
        <v>0</v>
      </c>
      <c r="AD67" s="54"/>
      <c r="AE67" s="54">
        <f>SUM(AB67:AD67)</f>
        <v>0</v>
      </c>
      <c r="AF67" s="55"/>
      <c r="AG67" s="54">
        <f>SUM(AG59:AG62)</f>
        <v>0</v>
      </c>
      <c r="AH67" s="54">
        <f>SUM(AH59:AH62)</f>
        <v>0</v>
      </c>
      <c r="AI67" s="54"/>
      <c r="AJ67" s="54">
        <f>SUM(AG67:AI67)</f>
        <v>0</v>
      </c>
      <c r="AK67" s="55"/>
      <c r="AL67" s="54">
        <f>SUM(AL59:AL62)</f>
        <v>0</v>
      </c>
      <c r="AM67" s="54">
        <f>SUM(AM59:AM62)</f>
        <v>0</v>
      </c>
      <c r="AN67" s="54"/>
      <c r="AO67" s="54">
        <f>SUM(AL67:AN67)</f>
        <v>0</v>
      </c>
      <c r="AP67" s="55"/>
      <c r="AQ67" s="54">
        <f>SUM(AQ59:AQ62)</f>
        <v>0</v>
      </c>
      <c r="AR67" s="54">
        <f>SUM(AR59:AR62)</f>
        <v>0</v>
      </c>
      <c r="AS67" s="54"/>
      <c r="AT67" s="54">
        <f>SUM(AQ67:AS67)</f>
        <v>0</v>
      </c>
      <c r="AU67" s="55"/>
      <c r="AV67" s="54">
        <f>SUM(AV59:AV62)</f>
        <v>0</v>
      </c>
      <c r="AW67" s="54">
        <f>SUM(AW59:AW62)</f>
        <v>0</v>
      </c>
      <c r="AX67" s="54"/>
      <c r="AY67" s="54">
        <f>SUM(AV67:AX67)</f>
        <v>0</v>
      </c>
      <c r="AZ67" s="55"/>
    </row>
    <row r="68" spans="1:52" s="28" customFormat="1" ht="12" customHeight="1">
      <c r="A68" s="67"/>
      <c r="B68" s="28" t="s">
        <v>33</v>
      </c>
      <c r="C68" s="57">
        <f>SUM(C64:C67)</f>
        <v>0</v>
      </c>
      <c r="D68" s="57">
        <f>SUM(D64:D67)</f>
        <v>452</v>
      </c>
      <c r="E68" s="57"/>
      <c r="F68" s="57">
        <f>SUM(C68:E68)</f>
        <v>452</v>
      </c>
      <c r="G68" s="58"/>
      <c r="H68" s="57">
        <f>SUM(H64:H67)</f>
        <v>0</v>
      </c>
      <c r="I68" s="57">
        <f>SUM(I64:I67)</f>
        <v>452</v>
      </c>
      <c r="J68" s="57"/>
      <c r="K68" s="57">
        <f>SUM(H68:J68)</f>
        <v>452</v>
      </c>
      <c r="L68" s="58"/>
      <c r="M68" s="57">
        <f t="shared" si="45"/>
        <v>0</v>
      </c>
      <c r="N68" s="57">
        <f t="shared" si="45"/>
        <v>0</v>
      </c>
      <c r="O68" s="57"/>
      <c r="P68" s="57">
        <f>SUM(M68:O68)</f>
        <v>0</v>
      </c>
      <c r="Q68" s="58"/>
      <c r="R68" s="57">
        <f>SUM(R64:R67)</f>
        <v>0</v>
      </c>
      <c r="S68" s="57">
        <f>SUM(S64:S67)</f>
        <v>510</v>
      </c>
      <c r="T68" s="57"/>
      <c r="U68" s="57">
        <f>SUM(R68:T68)</f>
        <v>510</v>
      </c>
      <c r="V68" s="58"/>
      <c r="W68" s="57">
        <f>SUM(W64:W67)</f>
        <v>0</v>
      </c>
      <c r="X68" s="57">
        <f>SUM(X64:X67)</f>
        <v>510</v>
      </c>
      <c r="Y68" s="57"/>
      <c r="Z68" s="57">
        <f>SUM(W68:Y68)</f>
        <v>510</v>
      </c>
      <c r="AA68" s="58"/>
      <c r="AB68" s="57">
        <f t="shared" si="46"/>
        <v>0</v>
      </c>
      <c r="AC68" s="57">
        <f t="shared" si="46"/>
        <v>0</v>
      </c>
      <c r="AD68" s="57"/>
      <c r="AE68" s="57">
        <f>SUM(AB68:AD68)</f>
        <v>0</v>
      </c>
      <c r="AF68" s="58"/>
      <c r="AG68" s="57">
        <f>SUM(AG64:AG67)</f>
        <v>0</v>
      </c>
      <c r="AH68" s="57">
        <f>SUM(AH64:AH67)</f>
        <v>555</v>
      </c>
      <c r="AI68" s="57"/>
      <c r="AJ68" s="57">
        <f>SUM(AG68:AI68)</f>
        <v>555</v>
      </c>
      <c r="AK68" s="58"/>
      <c r="AL68" s="57">
        <f>SUM(AL64:AL67)</f>
        <v>0</v>
      </c>
      <c r="AM68" s="57">
        <f>SUM(AM64:AM67)</f>
        <v>555</v>
      </c>
      <c r="AN68" s="57"/>
      <c r="AO68" s="57">
        <f>SUM(AL68:AN68)</f>
        <v>555</v>
      </c>
      <c r="AP68" s="58"/>
      <c r="AQ68" s="57">
        <f>SUM(AQ64:AQ67)</f>
        <v>0</v>
      </c>
      <c r="AR68" s="57">
        <f>SUM(AR64:AR67)</f>
        <v>555</v>
      </c>
      <c r="AS68" s="57"/>
      <c r="AT68" s="57">
        <f>SUM(AQ68:AS68)</f>
        <v>555</v>
      </c>
      <c r="AU68" s="58"/>
      <c r="AV68" s="57">
        <f>SUM(AV64:AV67)</f>
        <v>0</v>
      </c>
      <c r="AW68" s="57">
        <f>SUM(AW64:AW67)</f>
        <v>555</v>
      </c>
      <c r="AX68" s="57"/>
      <c r="AY68" s="57">
        <f>SUM(AV68:AX68)</f>
        <v>555</v>
      </c>
      <c r="AZ68" s="58"/>
    </row>
    <row r="69" spans="1:52" s="39" customFormat="1" ht="12" customHeight="1">
      <c r="A69" s="68"/>
      <c r="B69" s="27"/>
      <c r="D69" s="406"/>
      <c r="G69" s="41"/>
      <c r="I69" s="406"/>
      <c r="L69" s="41"/>
      <c r="N69" s="406"/>
      <c r="Q69" s="41"/>
      <c r="S69" s="406"/>
      <c r="V69" s="41"/>
      <c r="X69" s="406"/>
      <c r="AA69" s="41"/>
      <c r="AC69" s="406"/>
      <c r="AF69" s="41"/>
      <c r="AH69" s="406"/>
      <c r="AK69" s="41"/>
      <c r="AM69" s="406"/>
      <c r="AP69" s="41"/>
      <c r="AR69" s="406"/>
      <c r="AU69" s="41"/>
      <c r="AW69" s="406"/>
      <c r="AY69" s="63"/>
      <c r="AZ69" s="41"/>
    </row>
    <row r="70" spans="1:52" s="59" customFormat="1" ht="12" customHeight="1">
      <c r="A70" s="131" t="s">
        <v>71</v>
      </c>
      <c r="B70" s="131"/>
      <c r="C70" s="59" t="str">
        <f>IFERROR(C72/C68,"")</f>
        <v/>
      </c>
      <c r="D70" s="59">
        <f>IFERROR(D72/D68,"")</f>
        <v>0.97853982300884956</v>
      </c>
      <c r="F70" s="59">
        <f>IFERROR(F72/F68,"")</f>
        <v>0.97853982300884956</v>
      </c>
      <c r="G70" s="60"/>
      <c r="H70" s="59" t="str">
        <f>IFERROR(H72/H68,"")</f>
        <v/>
      </c>
      <c r="I70" s="59">
        <f>IFERROR(I72/I68,"")</f>
        <v>0.97853982300884956</v>
      </c>
      <c r="K70" s="59">
        <f>IFERROR(K72/K68,"")</f>
        <v>0.97853982300884956</v>
      </c>
      <c r="L70" s="60"/>
      <c r="M70" s="59" t="str">
        <f>IFERROR(M72/M68,"")</f>
        <v/>
      </c>
      <c r="N70" s="59" t="str">
        <f>IFERROR(N72/N68,"")</f>
        <v/>
      </c>
      <c r="P70" s="59" t="str">
        <f>IFERROR(P72/P68,"")</f>
        <v/>
      </c>
      <c r="Q70" s="60"/>
      <c r="R70" s="59" t="str">
        <f>IFERROR(R72/R68,"")</f>
        <v/>
      </c>
      <c r="S70" s="59">
        <f>IFERROR(S72/S68,"")</f>
        <v>0.97853982300885101</v>
      </c>
      <c r="U70" s="59">
        <f>IFERROR(U72/U68,"")</f>
        <v>0.97853982300885101</v>
      </c>
      <c r="V70" s="60"/>
      <c r="W70" s="59" t="str">
        <f>IFERROR(W72/W68,"")</f>
        <v/>
      </c>
      <c r="X70" s="59">
        <f>IFERROR(X72/X68,"")</f>
        <v>0.97853982300885101</v>
      </c>
      <c r="Z70" s="59">
        <f>IFERROR(Z72/Z68,"")</f>
        <v>0.97853982300885101</v>
      </c>
      <c r="AA70" s="60"/>
      <c r="AB70" s="59" t="str">
        <f>IFERROR(AB72/AB68,"")</f>
        <v/>
      </c>
      <c r="AC70" s="59" t="str">
        <f>IFERROR(AC72/AC68,"")</f>
        <v/>
      </c>
      <c r="AE70" s="59" t="str">
        <f>IFERROR(AE72/AE68,"")</f>
        <v/>
      </c>
      <c r="AF70" s="60"/>
      <c r="AG70" s="59" t="str">
        <f>IFERROR(AG72/AG68,"")</f>
        <v/>
      </c>
      <c r="AH70" s="59">
        <f>IFERROR(AH72/AH68,"")</f>
        <v>0.98018018018018016</v>
      </c>
      <c r="AJ70" s="59">
        <f>IFERROR(AJ72/AJ68,"")</f>
        <v>0.98018018018018016</v>
      </c>
      <c r="AK70" s="60"/>
      <c r="AL70" s="59" t="str">
        <f>IFERROR(AL72/AL68,"")</f>
        <v/>
      </c>
      <c r="AM70" s="59">
        <f>IFERROR(AM72/AM68,"")</f>
        <v>0.98018018018018016</v>
      </c>
      <c r="AO70" s="59">
        <f>IFERROR(AO72/AO68,"")</f>
        <v>0.98018018018018016</v>
      </c>
      <c r="AP70" s="60"/>
      <c r="AQ70" s="59" t="str">
        <f>IFERROR(AQ72/AQ68,"")</f>
        <v/>
      </c>
      <c r="AR70" s="59">
        <f>IFERROR(AR72/AR68,"")</f>
        <v>0.98018018018018016</v>
      </c>
      <c r="AT70" s="59">
        <f>IFERROR(AT72/AT68,"")</f>
        <v>0.98018018018018016</v>
      </c>
      <c r="AU70" s="60"/>
      <c r="AV70" s="59" t="str">
        <f>IFERROR(AV72/AV68,"")</f>
        <v/>
      </c>
      <c r="AW70" s="59">
        <f>IFERROR(AW72/AW68,"")</f>
        <v>0.98018018018018016</v>
      </c>
      <c r="AY70" s="59">
        <f>IFERROR(AY72/AY68,"")</f>
        <v>0.98018018018018016</v>
      </c>
      <c r="AZ70" s="60"/>
    </row>
    <row r="71" spans="1:52" s="39" customFormat="1" ht="12" customHeight="1">
      <c r="A71" s="68"/>
      <c r="B71" s="27"/>
      <c r="D71" s="406"/>
      <c r="G71" s="41"/>
      <c r="I71" s="406"/>
      <c r="L71" s="41"/>
      <c r="N71" s="406"/>
      <c r="Q71" s="41"/>
      <c r="S71" s="406"/>
      <c r="V71" s="41"/>
      <c r="X71" s="406"/>
      <c r="AA71" s="41"/>
      <c r="AC71" s="406"/>
      <c r="AF71" s="41"/>
      <c r="AH71" s="406"/>
      <c r="AK71" s="41"/>
      <c r="AM71" s="406"/>
      <c r="AP71" s="41"/>
      <c r="AR71" s="406"/>
      <c r="AU71" s="41"/>
      <c r="AW71" s="406"/>
      <c r="AY71" s="63"/>
      <c r="AZ71" s="41"/>
    </row>
    <row r="72" spans="1:52" s="40" customFormat="1" ht="12" customHeight="1">
      <c r="A72" s="131" t="s">
        <v>72</v>
      </c>
      <c r="B72" s="132"/>
      <c r="C72" s="136"/>
      <c r="D72" s="136">
        <v>442.3</v>
      </c>
      <c r="E72" s="61"/>
      <c r="F72" s="61">
        <f>SUM(C72:E72)</f>
        <v>442.3</v>
      </c>
      <c r="G72" s="62"/>
      <c r="H72" s="61"/>
      <c r="I72" s="61">
        <v>442.3</v>
      </c>
      <c r="J72" s="61"/>
      <c r="K72" s="61">
        <f>SUM(H72:J72)</f>
        <v>442.3</v>
      </c>
      <c r="L72" s="62"/>
      <c r="M72" s="61">
        <f>INDEX($H72:$J72,1,MATCH(M$8,$H$8:$J$8,0))-INDEX($C72:$E72,1,MATCH(M$8,$C$8:$E$8,0))</f>
        <v>0</v>
      </c>
      <c r="N72" s="61">
        <f>INDEX($H72:$J72,1,MATCH(N$8,$H$8:$J$8,0))-INDEX($C72:$E72,1,MATCH(N$8,$C$8:$E$8,0))</f>
        <v>0</v>
      </c>
      <c r="O72" s="61"/>
      <c r="P72" s="61">
        <f>SUM(M72:O72)</f>
        <v>0</v>
      </c>
      <c r="Q72" s="62"/>
      <c r="R72" s="136"/>
      <c r="S72" s="136">
        <v>499.05530973451403</v>
      </c>
      <c r="T72" s="61"/>
      <c r="U72" s="61">
        <f>SUM(R72:T72)</f>
        <v>499.05530973451403</v>
      </c>
      <c r="V72" s="62"/>
      <c r="W72" s="61"/>
      <c r="X72" s="61">
        <v>499.05530973451403</v>
      </c>
      <c r="Y72" s="61"/>
      <c r="Z72" s="61">
        <f>SUM(W72:Y72)</f>
        <v>499.05530973451403</v>
      </c>
      <c r="AA72" s="62"/>
      <c r="AB72" s="61">
        <f>INDEX($W72:$Y72,1,MATCH(AB$8,$W$8:$Y$8,0))-INDEX($R72:$T72,1,MATCH(AB$8,$R$8:$T$8,0))</f>
        <v>0</v>
      </c>
      <c r="AC72" s="61">
        <f>INDEX($W72:$Y72,1,MATCH(AC$8,$W$8:$Y$8,0))-INDEX($R72:$T72,1,MATCH(AC$8,$R$8:$T$8,0))</f>
        <v>0</v>
      </c>
      <c r="AD72" s="61"/>
      <c r="AE72" s="61">
        <f>SUM(AB72:AD72)</f>
        <v>0</v>
      </c>
      <c r="AF72" s="62"/>
      <c r="AG72" s="61"/>
      <c r="AH72" s="61">
        <v>544</v>
      </c>
      <c r="AI72" s="61"/>
      <c r="AJ72" s="61">
        <f>SUM(AG72:AI72)</f>
        <v>544</v>
      </c>
      <c r="AK72" s="62"/>
      <c r="AL72" s="61"/>
      <c r="AM72" s="61">
        <v>544</v>
      </c>
      <c r="AN72" s="61"/>
      <c r="AO72" s="61">
        <f>SUM(AL72:AN72)</f>
        <v>544</v>
      </c>
      <c r="AP72" s="62"/>
      <c r="AQ72" s="61"/>
      <c r="AR72" s="61">
        <v>544</v>
      </c>
      <c r="AS72" s="61"/>
      <c r="AT72" s="61">
        <f>SUM(AQ72:AS72)</f>
        <v>544</v>
      </c>
      <c r="AU72" s="62"/>
      <c r="AV72" s="61"/>
      <c r="AW72" s="61">
        <v>544</v>
      </c>
      <c r="AX72" s="61"/>
      <c r="AY72" s="437">
        <f>SUM(AV72:AX72)</f>
        <v>544</v>
      </c>
      <c r="AZ72" s="62"/>
    </row>
    <row r="73" spans="1:52" s="39" customFormat="1" ht="12" customHeight="1" outlineLevel="1">
      <c r="A73" s="68"/>
      <c r="B73" s="27"/>
      <c r="D73" s="406"/>
      <c r="G73" s="41"/>
      <c r="I73" s="406"/>
      <c r="L73" s="41"/>
      <c r="N73" s="406"/>
      <c r="Q73" s="41"/>
      <c r="S73" s="406"/>
      <c r="V73" s="41"/>
      <c r="X73" s="406"/>
      <c r="AA73" s="41"/>
      <c r="AC73" s="406"/>
      <c r="AF73" s="41"/>
      <c r="AH73" s="406"/>
      <c r="AK73" s="41"/>
      <c r="AM73" s="406"/>
      <c r="AP73" s="41"/>
      <c r="AR73" s="406"/>
      <c r="AU73" s="41"/>
      <c r="AW73" s="406"/>
      <c r="AY73" s="63"/>
      <c r="AZ73" s="41"/>
    </row>
    <row r="74" spans="1:52" s="39" customFormat="1" ht="12" customHeight="1" outlineLevel="1">
      <c r="A74" s="67" t="s">
        <v>34</v>
      </c>
      <c r="B74" s="27"/>
      <c r="D74" s="406"/>
      <c r="G74" s="41"/>
      <c r="I74" s="406"/>
      <c r="L74" s="41"/>
      <c r="N74" s="406"/>
      <c r="Q74" s="41"/>
      <c r="S74" s="406"/>
      <c r="V74" s="41"/>
      <c r="X74" s="406"/>
      <c r="AA74" s="41"/>
      <c r="AC74" s="406"/>
      <c r="AF74" s="41"/>
      <c r="AH74" s="406"/>
      <c r="AK74" s="41"/>
      <c r="AM74" s="406"/>
      <c r="AP74" s="41"/>
      <c r="AR74" s="406"/>
      <c r="AU74" s="41"/>
      <c r="AW74" s="406"/>
      <c r="AY74" s="63"/>
      <c r="AZ74" s="41"/>
    </row>
    <row r="75" spans="1:52" s="39" customFormat="1" ht="12" customHeight="1" outlineLevel="1">
      <c r="A75" s="68"/>
      <c r="B75" s="133" t="s">
        <v>73</v>
      </c>
      <c r="C75" s="63"/>
      <c r="D75" s="63">
        <v>298</v>
      </c>
      <c r="E75" s="63"/>
      <c r="F75" s="63">
        <f>SUM(C75:E75)</f>
        <v>298</v>
      </c>
      <c r="G75" s="64"/>
      <c r="H75" s="63"/>
      <c r="I75" s="63">
        <v>298</v>
      </c>
      <c r="J75" s="63"/>
      <c r="K75" s="63">
        <f>SUM(H75:J75)</f>
        <v>298</v>
      </c>
      <c r="L75" s="64"/>
      <c r="M75" s="63">
        <f t="shared" ref="M75:N78" si="47">INDEX($H75:$J75,1,MATCH(M$8,$H$8:$J$8,0))-INDEX($C75:$E75,1,MATCH(M$8,$C$8:$E$8,0))</f>
        <v>0</v>
      </c>
      <c r="N75" s="63">
        <f t="shared" si="47"/>
        <v>0</v>
      </c>
      <c r="O75" s="63"/>
      <c r="P75" s="63">
        <f>SUM(M75:O75)</f>
        <v>0</v>
      </c>
      <c r="Q75" s="64"/>
      <c r="R75" s="63"/>
      <c r="S75" s="63">
        <v>336</v>
      </c>
      <c r="T75" s="63"/>
      <c r="U75" s="63">
        <f>SUM(R75:T75)</f>
        <v>336</v>
      </c>
      <c r="V75" s="64"/>
      <c r="W75" s="63"/>
      <c r="X75" s="63">
        <v>336</v>
      </c>
      <c r="Y75" s="63"/>
      <c r="Z75" s="63">
        <f>SUM(W75:Y75)</f>
        <v>336</v>
      </c>
      <c r="AA75" s="64"/>
      <c r="AB75" s="63">
        <f t="shared" ref="AB75:AC78" si="48">INDEX($W75:$Y75,1,MATCH(AB$8,$W$8:$Y$8,0))-INDEX($R75:$T75,1,MATCH(AB$8,$R$8:$T$8,0))</f>
        <v>0</v>
      </c>
      <c r="AC75" s="63">
        <f t="shared" si="48"/>
        <v>0</v>
      </c>
      <c r="AD75" s="63"/>
      <c r="AE75" s="63">
        <f>SUM(AB75:AD75)</f>
        <v>0</v>
      </c>
      <c r="AF75" s="64"/>
      <c r="AG75" s="63"/>
      <c r="AH75" s="63">
        <v>366</v>
      </c>
      <c r="AI75" s="63"/>
      <c r="AJ75" s="63">
        <f>SUM(AG75:AI75)</f>
        <v>366</v>
      </c>
      <c r="AK75" s="64"/>
      <c r="AL75" s="63"/>
      <c r="AM75" s="63">
        <v>366</v>
      </c>
      <c r="AN75" s="63"/>
      <c r="AO75" s="63">
        <f>SUM(AL75:AN75)</f>
        <v>366</v>
      </c>
      <c r="AP75" s="64"/>
      <c r="AQ75" s="63"/>
      <c r="AR75" s="63">
        <v>366</v>
      </c>
      <c r="AS75" s="63"/>
      <c r="AT75" s="63">
        <f>SUM(AQ75:AS75)</f>
        <v>366</v>
      </c>
      <c r="AU75" s="64"/>
      <c r="AV75" s="63"/>
      <c r="AW75" s="63">
        <v>366</v>
      </c>
      <c r="AX75" s="63"/>
      <c r="AY75" s="63">
        <f>SUM(AV75:AX75)</f>
        <v>366</v>
      </c>
      <c r="AZ75" s="64"/>
    </row>
    <row r="76" spans="1:52" s="39" customFormat="1" ht="12" customHeight="1" outlineLevel="1">
      <c r="A76" s="68"/>
      <c r="B76" s="133" t="s">
        <v>74</v>
      </c>
      <c r="C76" s="63"/>
      <c r="D76" s="63">
        <v>0</v>
      </c>
      <c r="E76" s="63"/>
      <c r="F76" s="63">
        <f>SUM(C76:E76)</f>
        <v>0</v>
      </c>
      <c r="G76" s="64"/>
      <c r="H76" s="63"/>
      <c r="I76" s="63">
        <v>0</v>
      </c>
      <c r="J76" s="63"/>
      <c r="K76" s="63">
        <f>SUM(H76:J76)</f>
        <v>0</v>
      </c>
      <c r="L76" s="64"/>
      <c r="M76" s="63">
        <f t="shared" si="47"/>
        <v>0</v>
      </c>
      <c r="N76" s="63">
        <f t="shared" si="47"/>
        <v>0</v>
      </c>
      <c r="O76" s="63"/>
      <c r="P76" s="63">
        <f>SUM(M76:O76)</f>
        <v>0</v>
      </c>
      <c r="Q76" s="64"/>
      <c r="R76" s="63"/>
      <c r="S76" s="63">
        <v>0</v>
      </c>
      <c r="T76" s="63"/>
      <c r="U76" s="63">
        <f>SUM(R76:T76)</f>
        <v>0</v>
      </c>
      <c r="V76" s="64"/>
      <c r="W76" s="63"/>
      <c r="X76" s="63">
        <v>0</v>
      </c>
      <c r="Y76" s="63"/>
      <c r="Z76" s="63">
        <f>SUM(W76:Y76)</f>
        <v>0</v>
      </c>
      <c r="AA76" s="64"/>
      <c r="AB76" s="63">
        <f t="shared" si="48"/>
        <v>0</v>
      </c>
      <c r="AC76" s="63">
        <f t="shared" si="48"/>
        <v>0</v>
      </c>
      <c r="AD76" s="63"/>
      <c r="AE76" s="63">
        <f>SUM(AB76:AD76)</f>
        <v>0</v>
      </c>
      <c r="AF76" s="64"/>
      <c r="AG76" s="63"/>
      <c r="AH76" s="63">
        <v>0</v>
      </c>
      <c r="AI76" s="63"/>
      <c r="AJ76" s="63">
        <f>SUM(AG76:AI76)</f>
        <v>0</v>
      </c>
      <c r="AK76" s="64"/>
      <c r="AL76" s="63"/>
      <c r="AM76" s="63">
        <v>0</v>
      </c>
      <c r="AN76" s="63"/>
      <c r="AO76" s="63">
        <f>SUM(AL76:AN76)</f>
        <v>0</v>
      </c>
      <c r="AP76" s="64"/>
      <c r="AQ76" s="63"/>
      <c r="AR76" s="63">
        <v>0</v>
      </c>
      <c r="AS76" s="63"/>
      <c r="AT76" s="63">
        <f>SUM(AQ76:AS76)</f>
        <v>0</v>
      </c>
      <c r="AU76" s="64"/>
      <c r="AV76" s="63"/>
      <c r="AW76" s="63">
        <v>0</v>
      </c>
      <c r="AX76" s="63"/>
      <c r="AY76" s="63">
        <f>SUM(AV76:AX76)</f>
        <v>0</v>
      </c>
      <c r="AZ76" s="64"/>
    </row>
    <row r="77" spans="1:52" s="39" customFormat="1" ht="12" customHeight="1" outlineLevel="1">
      <c r="A77" s="68"/>
      <c r="B77" s="133" t="s">
        <v>75</v>
      </c>
      <c r="C77" s="63"/>
      <c r="D77" s="63">
        <v>56.5</v>
      </c>
      <c r="E77" s="63"/>
      <c r="F77" s="63">
        <f>SUM(C77:E77)</f>
        <v>56.5</v>
      </c>
      <c r="G77" s="64"/>
      <c r="H77" s="63"/>
      <c r="I77" s="63">
        <v>56.5</v>
      </c>
      <c r="J77" s="63"/>
      <c r="K77" s="63">
        <f>SUM(H77:J77)</f>
        <v>56.5</v>
      </c>
      <c r="L77" s="64"/>
      <c r="M77" s="63">
        <f t="shared" si="47"/>
        <v>0</v>
      </c>
      <c r="N77" s="63">
        <f t="shared" si="47"/>
        <v>0</v>
      </c>
      <c r="O77" s="63"/>
      <c r="P77" s="63">
        <f>SUM(M77:O77)</f>
        <v>0</v>
      </c>
      <c r="Q77" s="64"/>
      <c r="R77" s="63"/>
      <c r="S77" s="63">
        <v>64</v>
      </c>
      <c r="T77" s="63"/>
      <c r="U77" s="63">
        <f>SUM(R77:T77)</f>
        <v>64</v>
      </c>
      <c r="V77" s="64"/>
      <c r="W77" s="63"/>
      <c r="X77" s="63">
        <v>64</v>
      </c>
      <c r="Y77" s="63"/>
      <c r="Z77" s="63">
        <f>SUM(W77:Y77)</f>
        <v>64</v>
      </c>
      <c r="AA77" s="64"/>
      <c r="AB77" s="63">
        <f t="shared" si="48"/>
        <v>0</v>
      </c>
      <c r="AC77" s="63">
        <f t="shared" si="48"/>
        <v>0</v>
      </c>
      <c r="AD77" s="63"/>
      <c r="AE77" s="63">
        <f>SUM(AB77:AD77)</f>
        <v>0</v>
      </c>
      <c r="AF77" s="64"/>
      <c r="AG77" s="63"/>
      <c r="AH77" s="63">
        <v>70</v>
      </c>
      <c r="AI77" s="63"/>
      <c r="AJ77" s="63">
        <f>SUM(AG77:AI77)</f>
        <v>70</v>
      </c>
      <c r="AK77" s="64"/>
      <c r="AL77" s="63"/>
      <c r="AM77" s="63">
        <v>70</v>
      </c>
      <c r="AN77" s="63"/>
      <c r="AO77" s="63">
        <f>SUM(AL77:AN77)</f>
        <v>70</v>
      </c>
      <c r="AP77" s="64"/>
      <c r="AQ77" s="63"/>
      <c r="AR77" s="63">
        <v>70</v>
      </c>
      <c r="AS77" s="63"/>
      <c r="AT77" s="63">
        <f>SUM(AQ77:AS77)</f>
        <v>70</v>
      </c>
      <c r="AU77" s="64"/>
      <c r="AV77" s="63"/>
      <c r="AW77" s="63">
        <v>70</v>
      </c>
      <c r="AX77" s="63"/>
      <c r="AY77" s="63">
        <f>SUM(AV77:AX77)</f>
        <v>70</v>
      </c>
      <c r="AZ77" s="64"/>
    </row>
    <row r="78" spans="1:52" s="39" customFormat="1" ht="12" customHeight="1" outlineLevel="1">
      <c r="A78" s="68"/>
      <c r="B78" s="133" t="s">
        <v>76</v>
      </c>
      <c r="C78" s="63"/>
      <c r="D78" s="63">
        <v>55</v>
      </c>
      <c r="E78" s="63"/>
      <c r="F78" s="63">
        <f>SUM(C78:E78)</f>
        <v>55</v>
      </c>
      <c r="G78" s="64"/>
      <c r="H78" s="63"/>
      <c r="I78" s="63">
        <v>55</v>
      </c>
      <c r="J78" s="63"/>
      <c r="K78" s="63">
        <f>SUM(H78:J78)</f>
        <v>55</v>
      </c>
      <c r="L78" s="64"/>
      <c r="M78" s="63">
        <f t="shared" si="47"/>
        <v>0</v>
      </c>
      <c r="N78" s="63">
        <f t="shared" si="47"/>
        <v>0</v>
      </c>
      <c r="O78" s="63"/>
      <c r="P78" s="63">
        <f>SUM(M78:O78)</f>
        <v>0</v>
      </c>
      <c r="Q78" s="64"/>
      <c r="R78" s="63"/>
      <c r="S78" s="63">
        <v>58</v>
      </c>
      <c r="T78" s="63"/>
      <c r="U78" s="63">
        <f>SUM(R78:T78)</f>
        <v>58</v>
      </c>
      <c r="V78" s="64"/>
      <c r="W78" s="63"/>
      <c r="X78" s="63">
        <v>58</v>
      </c>
      <c r="Y78" s="63"/>
      <c r="Z78" s="63">
        <f>SUM(W78:Y78)</f>
        <v>58</v>
      </c>
      <c r="AA78" s="64"/>
      <c r="AB78" s="63">
        <f t="shared" si="48"/>
        <v>0</v>
      </c>
      <c r="AC78" s="63">
        <f t="shared" si="48"/>
        <v>0</v>
      </c>
      <c r="AD78" s="63"/>
      <c r="AE78" s="63">
        <f>SUM(AB78:AD78)</f>
        <v>0</v>
      </c>
      <c r="AF78" s="64"/>
      <c r="AG78" s="63"/>
      <c r="AH78" s="63">
        <v>45</v>
      </c>
      <c r="AI78" s="63"/>
      <c r="AJ78" s="63">
        <f>SUM(AG78:AI78)</f>
        <v>45</v>
      </c>
      <c r="AK78" s="64"/>
      <c r="AL78" s="63"/>
      <c r="AM78" s="63">
        <v>0</v>
      </c>
      <c r="AN78" s="63"/>
      <c r="AO78" s="63">
        <f>SUM(AL78:AN78)</f>
        <v>0</v>
      </c>
      <c r="AP78" s="64"/>
      <c r="AQ78" s="63"/>
      <c r="AR78" s="63">
        <v>0</v>
      </c>
      <c r="AS78" s="63"/>
      <c r="AT78" s="63">
        <f>SUM(AQ78:AS78)</f>
        <v>0</v>
      </c>
      <c r="AU78" s="64"/>
      <c r="AV78" s="63"/>
      <c r="AW78" s="63">
        <v>0</v>
      </c>
      <c r="AX78" s="63"/>
      <c r="AY78" s="63">
        <f>SUM(AV78:AX78)</f>
        <v>0</v>
      </c>
      <c r="AZ78" s="64"/>
    </row>
    <row r="79" spans="1:52" s="39" customFormat="1" ht="12" customHeight="1" outlineLevel="1">
      <c r="A79" s="68"/>
      <c r="B79" s="27"/>
      <c r="C79" s="63"/>
      <c r="D79" s="63"/>
      <c r="E79" s="63"/>
      <c r="F79" s="63"/>
      <c r="G79" s="64"/>
      <c r="H79" s="63"/>
      <c r="I79" s="63"/>
      <c r="J79" s="63"/>
      <c r="K79" s="63"/>
      <c r="L79" s="64"/>
      <c r="N79" s="406"/>
      <c r="P79" s="63"/>
      <c r="Q79" s="64"/>
      <c r="R79" s="63"/>
      <c r="S79" s="63"/>
      <c r="T79" s="63"/>
      <c r="U79" s="63"/>
      <c r="V79" s="64"/>
      <c r="W79" s="63"/>
      <c r="X79" s="63"/>
      <c r="Y79" s="63"/>
      <c r="Z79" s="63"/>
      <c r="AA79" s="64"/>
      <c r="AC79" s="406"/>
      <c r="AE79" s="63"/>
      <c r="AF79" s="64"/>
      <c r="AG79" s="63"/>
      <c r="AH79" s="63"/>
      <c r="AI79" s="63"/>
      <c r="AJ79" s="63"/>
      <c r="AK79" s="64"/>
      <c r="AL79" s="63"/>
      <c r="AM79" s="63"/>
      <c r="AN79" s="63"/>
      <c r="AO79" s="63"/>
      <c r="AP79" s="64"/>
      <c r="AQ79" s="63"/>
      <c r="AR79" s="63"/>
      <c r="AS79" s="63"/>
      <c r="AT79" s="63"/>
      <c r="AU79" s="64"/>
      <c r="AV79" s="63"/>
      <c r="AW79" s="63"/>
      <c r="AX79" s="63"/>
      <c r="AY79" s="63"/>
      <c r="AZ79" s="64"/>
    </row>
    <row r="80" spans="1:52" s="39" customFormat="1" ht="12" customHeight="1" outlineLevel="1">
      <c r="A80" s="67" t="s">
        <v>35</v>
      </c>
      <c r="B80" s="27"/>
      <c r="C80" s="63"/>
      <c r="D80" s="63"/>
      <c r="E80" s="63"/>
      <c r="F80" s="63"/>
      <c r="G80" s="64"/>
      <c r="H80" s="63"/>
      <c r="I80" s="63"/>
      <c r="J80" s="63"/>
      <c r="K80" s="63"/>
      <c r="L80" s="64"/>
      <c r="N80" s="406"/>
      <c r="P80" s="63"/>
      <c r="Q80" s="64"/>
      <c r="R80" s="63"/>
      <c r="S80" s="63"/>
      <c r="T80" s="63"/>
      <c r="U80" s="63"/>
      <c r="V80" s="64"/>
      <c r="W80" s="63"/>
      <c r="X80" s="63"/>
      <c r="Y80" s="63"/>
      <c r="Z80" s="63"/>
      <c r="AA80" s="64"/>
      <c r="AC80" s="406"/>
      <c r="AE80" s="63"/>
      <c r="AF80" s="64"/>
      <c r="AG80" s="63"/>
      <c r="AH80" s="63"/>
      <c r="AI80" s="63"/>
      <c r="AJ80" s="63"/>
      <c r="AK80" s="64"/>
      <c r="AL80" s="63"/>
      <c r="AM80" s="63"/>
      <c r="AN80" s="63"/>
      <c r="AO80" s="63"/>
      <c r="AP80" s="64"/>
      <c r="AQ80" s="63"/>
      <c r="AR80" s="63"/>
      <c r="AS80" s="63"/>
      <c r="AT80" s="63"/>
      <c r="AU80" s="64"/>
      <c r="AV80" s="63"/>
      <c r="AW80" s="63"/>
      <c r="AX80" s="63"/>
      <c r="AY80" s="63"/>
      <c r="AZ80" s="64"/>
    </row>
    <row r="81" spans="1:52" s="39" customFormat="1" ht="12" customHeight="1" outlineLevel="1">
      <c r="A81" s="68"/>
      <c r="B81" s="27" t="s">
        <v>36</v>
      </c>
      <c r="C81" s="433"/>
      <c r="D81" s="433">
        <v>55.019004140402899</v>
      </c>
      <c r="E81" s="433"/>
      <c r="F81" s="433">
        <f>SUM(C81:E81)</f>
        <v>55.019004140402899</v>
      </c>
      <c r="G81" s="434"/>
      <c r="H81" s="433"/>
      <c r="I81" s="433">
        <v>55.019004140402899</v>
      </c>
      <c r="J81" s="433"/>
      <c r="K81" s="433">
        <f>SUM(H81:J81)</f>
        <v>55.019004140402899</v>
      </c>
      <c r="L81" s="434"/>
      <c r="M81" s="433">
        <f t="shared" ref="M81:N85" si="49">INDEX($H81:$J81,1,MATCH(M$8,$H$8:$J$8,0))-INDEX($C81:$E81,1,MATCH(M$8,$C$8:$E$8,0))</f>
        <v>0</v>
      </c>
      <c r="N81" s="433">
        <f t="shared" si="49"/>
        <v>0</v>
      </c>
      <c r="O81" s="433"/>
      <c r="P81" s="433">
        <f>SUM(M81:O81)</f>
        <v>0</v>
      </c>
      <c r="Q81" s="434"/>
      <c r="R81" s="433"/>
      <c r="S81" s="433">
        <v>59</v>
      </c>
      <c r="T81" s="433"/>
      <c r="U81" s="433">
        <f>SUM(R81:T81)</f>
        <v>59</v>
      </c>
      <c r="V81" s="434"/>
      <c r="W81" s="433"/>
      <c r="X81" s="433">
        <v>59</v>
      </c>
      <c r="Y81" s="433"/>
      <c r="Z81" s="433">
        <f>SUM(W81:Y81)</f>
        <v>59</v>
      </c>
      <c r="AA81" s="434"/>
      <c r="AB81" s="433">
        <f t="shared" ref="AB81:AC85" si="50">INDEX($W81:$Y81,1,MATCH(AB$8,$W$8:$Y$8,0))-INDEX($R81:$T81,1,MATCH(AB$8,$R$8:$T$8,0))</f>
        <v>0</v>
      </c>
      <c r="AC81" s="433">
        <f t="shared" si="50"/>
        <v>0</v>
      </c>
      <c r="AD81" s="433"/>
      <c r="AE81" s="433">
        <f>SUM(AB81:AD81)</f>
        <v>0</v>
      </c>
      <c r="AF81" s="434"/>
      <c r="AG81" s="433"/>
      <c r="AH81" s="433">
        <v>63</v>
      </c>
      <c r="AI81" s="433"/>
      <c r="AJ81" s="433">
        <f>SUM(AG81:AI81)</f>
        <v>63</v>
      </c>
      <c r="AK81" s="434"/>
      <c r="AL81" s="433"/>
      <c r="AM81" s="433">
        <v>63</v>
      </c>
      <c r="AN81" s="433"/>
      <c r="AO81" s="433">
        <f>SUM(AL81:AN81)</f>
        <v>63</v>
      </c>
      <c r="AP81" s="434"/>
      <c r="AQ81" s="433"/>
      <c r="AR81" s="433">
        <v>63</v>
      </c>
      <c r="AS81" s="433"/>
      <c r="AT81" s="433">
        <f>SUM(AQ81:AS81)</f>
        <v>63</v>
      </c>
      <c r="AU81" s="434"/>
      <c r="AV81" s="433"/>
      <c r="AW81" s="433">
        <v>63</v>
      </c>
      <c r="AX81" s="433"/>
      <c r="AY81" s="63">
        <f>SUM(AV81:AX81)</f>
        <v>63</v>
      </c>
      <c r="AZ81" s="434"/>
    </row>
    <row r="82" spans="1:52" s="39" customFormat="1" ht="12" customHeight="1" outlineLevel="1">
      <c r="A82" s="68"/>
      <c r="B82" s="27" t="s">
        <v>37</v>
      </c>
      <c r="C82" s="63"/>
      <c r="D82" s="63">
        <v>32.313582993449501</v>
      </c>
      <c r="E82" s="63"/>
      <c r="F82" s="63">
        <f>SUM(C82:E82)</f>
        <v>32.313582993449501</v>
      </c>
      <c r="G82" s="64"/>
      <c r="H82" s="63"/>
      <c r="I82" s="63">
        <v>32.313582993449501</v>
      </c>
      <c r="J82" s="63"/>
      <c r="K82" s="63">
        <f>SUM(H82:J82)</f>
        <v>32.313582993449501</v>
      </c>
      <c r="L82" s="64"/>
      <c r="M82" s="63">
        <f t="shared" si="49"/>
        <v>0</v>
      </c>
      <c r="N82" s="63">
        <f t="shared" si="49"/>
        <v>0</v>
      </c>
      <c r="P82" s="63">
        <f>SUM(M82:O82)</f>
        <v>0</v>
      </c>
      <c r="Q82" s="64"/>
      <c r="R82" s="63"/>
      <c r="S82" s="63">
        <v>33</v>
      </c>
      <c r="T82" s="63"/>
      <c r="U82" s="63">
        <f>SUM(R82:T82)</f>
        <v>33</v>
      </c>
      <c r="V82" s="64"/>
      <c r="W82" s="63"/>
      <c r="X82" s="63">
        <v>33</v>
      </c>
      <c r="Y82" s="63"/>
      <c r="Z82" s="63">
        <f>SUM(W82:Y82)</f>
        <v>33</v>
      </c>
      <c r="AA82" s="64"/>
      <c r="AB82" s="63">
        <f t="shared" si="50"/>
        <v>0</v>
      </c>
      <c r="AC82" s="63">
        <f t="shared" si="50"/>
        <v>0</v>
      </c>
      <c r="AE82" s="63">
        <f>SUM(AB82:AD82)</f>
        <v>0</v>
      </c>
      <c r="AF82" s="64"/>
      <c r="AG82" s="63"/>
      <c r="AH82" s="63">
        <v>36</v>
      </c>
      <c r="AI82" s="63"/>
      <c r="AJ82" s="63">
        <f>SUM(AG82:AI82)</f>
        <v>36</v>
      </c>
      <c r="AK82" s="64"/>
      <c r="AL82" s="63"/>
      <c r="AM82" s="63">
        <v>36</v>
      </c>
      <c r="AN82" s="63"/>
      <c r="AO82" s="63">
        <f>SUM(AL82:AN82)</f>
        <v>36</v>
      </c>
      <c r="AP82" s="64"/>
      <c r="AQ82" s="63"/>
      <c r="AR82" s="63">
        <v>36</v>
      </c>
      <c r="AS82" s="63"/>
      <c r="AT82" s="63">
        <f>SUM(AQ82:AS82)</f>
        <v>36</v>
      </c>
      <c r="AU82" s="64"/>
      <c r="AV82" s="63"/>
      <c r="AW82" s="63">
        <v>36</v>
      </c>
      <c r="AX82" s="63"/>
      <c r="AY82" s="63">
        <f>SUM(AV82:AX82)</f>
        <v>36</v>
      </c>
      <c r="AZ82" s="64"/>
    </row>
    <row r="83" spans="1:52" s="39" customFormat="1" ht="12" customHeight="1" outlineLevel="1">
      <c r="A83" s="68"/>
      <c r="B83" s="27" t="s">
        <v>67</v>
      </c>
      <c r="C83" s="63"/>
      <c r="D83" s="63">
        <v>0.03</v>
      </c>
      <c r="E83" s="63"/>
      <c r="F83" s="63"/>
      <c r="G83" s="64"/>
      <c r="H83" s="63"/>
      <c r="I83" s="63">
        <v>0.03</v>
      </c>
      <c r="J83" s="63"/>
      <c r="K83" s="63"/>
      <c r="L83" s="64"/>
      <c r="M83" s="63">
        <f t="shared" si="49"/>
        <v>0</v>
      </c>
      <c r="N83" s="63">
        <f t="shared" si="49"/>
        <v>0</v>
      </c>
      <c r="P83" s="63"/>
      <c r="Q83" s="64"/>
      <c r="R83" s="63"/>
      <c r="S83" s="63">
        <v>0.03</v>
      </c>
      <c r="T83" s="63"/>
      <c r="U83" s="63"/>
      <c r="V83" s="64"/>
      <c r="W83" s="63"/>
      <c r="X83" s="63">
        <v>0.03</v>
      </c>
      <c r="Y83" s="63"/>
      <c r="Z83" s="63"/>
      <c r="AA83" s="64"/>
      <c r="AB83" s="63">
        <f t="shared" si="50"/>
        <v>0</v>
      </c>
      <c r="AC83" s="63">
        <f t="shared" si="50"/>
        <v>0</v>
      </c>
      <c r="AE83" s="63"/>
      <c r="AF83" s="64"/>
      <c r="AG83" s="63"/>
      <c r="AH83" s="63">
        <v>0.03</v>
      </c>
      <c r="AI83" s="63"/>
      <c r="AJ83" s="63"/>
      <c r="AK83" s="64"/>
      <c r="AL83" s="63"/>
      <c r="AM83" s="63">
        <v>0.03</v>
      </c>
      <c r="AN83" s="63"/>
      <c r="AO83" s="63"/>
      <c r="AP83" s="64"/>
      <c r="AQ83" s="63"/>
      <c r="AR83" s="63">
        <v>0.03</v>
      </c>
      <c r="AS83" s="63"/>
      <c r="AT83" s="63"/>
      <c r="AU83" s="64"/>
      <c r="AV83" s="63"/>
      <c r="AW83" s="63">
        <v>0.03</v>
      </c>
      <c r="AX83" s="63"/>
      <c r="AY83" s="63"/>
      <c r="AZ83" s="64"/>
    </row>
    <row r="84" spans="1:52" s="39" customFormat="1" ht="12" customHeight="1" outlineLevel="1">
      <c r="A84" s="68"/>
      <c r="B84" s="27" t="s">
        <v>38</v>
      </c>
      <c r="C84" s="63"/>
      <c r="D84" s="63">
        <v>180</v>
      </c>
      <c r="E84" s="63"/>
      <c r="F84" s="63"/>
      <c r="G84" s="64"/>
      <c r="H84" s="63"/>
      <c r="I84" s="63">
        <v>180</v>
      </c>
      <c r="J84" s="63"/>
      <c r="K84" s="63"/>
      <c r="L84" s="64"/>
      <c r="M84" s="63">
        <f t="shared" si="49"/>
        <v>0</v>
      </c>
      <c r="N84" s="63">
        <f t="shared" si="49"/>
        <v>0</v>
      </c>
      <c r="P84" s="63"/>
      <c r="Q84" s="64"/>
      <c r="R84" s="63"/>
      <c r="S84" s="63">
        <v>180</v>
      </c>
      <c r="T84" s="63"/>
      <c r="U84" s="63"/>
      <c r="V84" s="64"/>
      <c r="W84" s="63"/>
      <c r="X84" s="63">
        <v>180</v>
      </c>
      <c r="Y84" s="63"/>
      <c r="Z84" s="63"/>
      <c r="AA84" s="64"/>
      <c r="AB84" s="63">
        <f t="shared" si="50"/>
        <v>0</v>
      </c>
      <c r="AC84" s="63">
        <f t="shared" si="50"/>
        <v>0</v>
      </c>
      <c r="AE84" s="63"/>
      <c r="AF84" s="64"/>
      <c r="AG84" s="63"/>
      <c r="AH84" s="63">
        <v>180</v>
      </c>
      <c r="AI84" s="63"/>
      <c r="AJ84" s="63"/>
      <c r="AK84" s="64"/>
      <c r="AL84" s="63"/>
      <c r="AM84" s="63">
        <v>180</v>
      </c>
      <c r="AN84" s="63"/>
      <c r="AO84" s="63"/>
      <c r="AP84" s="64"/>
      <c r="AQ84" s="63"/>
      <c r="AR84" s="63">
        <v>180</v>
      </c>
      <c r="AS84" s="63"/>
      <c r="AT84" s="63"/>
      <c r="AU84" s="64"/>
      <c r="AV84" s="63"/>
      <c r="AW84" s="63">
        <v>180</v>
      </c>
      <c r="AX84" s="63"/>
      <c r="AY84" s="63"/>
      <c r="AZ84" s="64"/>
    </row>
    <row r="85" spans="1:52" s="39" customFormat="1" ht="12" customHeight="1" outlineLevel="1">
      <c r="A85" s="68"/>
      <c r="B85" s="27" t="s">
        <v>66</v>
      </c>
      <c r="C85" s="65"/>
      <c r="D85" s="65"/>
      <c r="E85" s="65"/>
      <c r="F85" s="65"/>
      <c r="G85" s="66"/>
      <c r="H85" s="65"/>
      <c r="I85" s="65"/>
      <c r="J85" s="65"/>
      <c r="K85" s="65"/>
      <c r="L85" s="66"/>
      <c r="M85" s="65">
        <f t="shared" si="49"/>
        <v>0</v>
      </c>
      <c r="N85" s="65">
        <f t="shared" si="49"/>
        <v>0</v>
      </c>
      <c r="P85" s="65"/>
      <c r="Q85" s="66"/>
      <c r="R85" s="65"/>
      <c r="S85" s="65"/>
      <c r="T85" s="65"/>
      <c r="U85" s="65"/>
      <c r="V85" s="66"/>
      <c r="W85" s="65"/>
      <c r="X85" s="65">
        <v>0.02</v>
      </c>
      <c r="Y85" s="65"/>
      <c r="Z85" s="65"/>
      <c r="AA85" s="66"/>
      <c r="AB85" s="65">
        <f t="shared" si="50"/>
        <v>0</v>
      </c>
      <c r="AC85" s="65">
        <f t="shared" si="50"/>
        <v>0.02</v>
      </c>
      <c r="AE85" s="65"/>
      <c r="AF85" s="66"/>
      <c r="AG85" s="65"/>
      <c r="AH85" s="65">
        <v>0.02</v>
      </c>
      <c r="AI85" s="65"/>
      <c r="AJ85" s="65"/>
      <c r="AK85" s="66"/>
      <c r="AL85" s="65"/>
      <c r="AM85" s="65">
        <v>0.02</v>
      </c>
      <c r="AN85" s="65"/>
      <c r="AO85" s="65"/>
      <c r="AP85" s="66"/>
      <c r="AQ85" s="65"/>
      <c r="AR85" s="65">
        <v>0.02</v>
      </c>
      <c r="AS85" s="65"/>
      <c r="AT85" s="65"/>
      <c r="AU85" s="66"/>
      <c r="AV85" s="65"/>
      <c r="AW85" s="65">
        <v>0.02</v>
      </c>
      <c r="AX85" s="65"/>
      <c r="AY85" s="63"/>
      <c r="AZ85" s="66"/>
    </row>
    <row r="86" spans="1:52" s="39" customFormat="1" ht="12" customHeight="1">
      <c r="A86" s="67"/>
      <c r="B86" s="27"/>
      <c r="D86" s="406"/>
      <c r="G86" s="41"/>
      <c r="I86" s="406"/>
      <c r="L86" s="41"/>
      <c r="N86" s="406"/>
      <c r="Q86" s="41"/>
      <c r="S86" s="406"/>
      <c r="V86" s="41"/>
      <c r="X86" s="406"/>
      <c r="AA86" s="41"/>
      <c r="AC86" s="406"/>
      <c r="AF86" s="41"/>
      <c r="AH86" s="406"/>
      <c r="AK86" s="41"/>
      <c r="AM86" s="406"/>
      <c r="AP86" s="41"/>
      <c r="AR86" s="406"/>
      <c r="AU86" s="41"/>
      <c r="AW86" s="406"/>
      <c r="AY86" s="63"/>
      <c r="AZ86" s="41"/>
    </row>
    <row r="87" spans="1:52" s="39" customFormat="1" ht="12" customHeight="1">
      <c r="A87" s="67" t="s">
        <v>39</v>
      </c>
      <c r="B87" s="68"/>
      <c r="C87" s="43"/>
      <c r="D87" s="43"/>
      <c r="E87" s="43"/>
      <c r="F87" s="43"/>
      <c r="G87" s="44"/>
      <c r="H87" s="43"/>
      <c r="I87" s="43"/>
      <c r="J87" s="43"/>
      <c r="K87" s="43"/>
      <c r="L87" s="44"/>
      <c r="M87" s="43"/>
      <c r="N87" s="43"/>
      <c r="O87" s="43"/>
      <c r="P87" s="43"/>
      <c r="Q87" s="44"/>
      <c r="R87" s="43"/>
      <c r="S87" s="43"/>
      <c r="T87" s="43"/>
      <c r="U87" s="43"/>
      <c r="V87" s="44"/>
      <c r="W87" s="43"/>
      <c r="X87" s="43"/>
      <c r="Y87" s="43"/>
      <c r="Z87" s="43"/>
      <c r="AA87" s="44"/>
      <c r="AB87" s="43"/>
      <c r="AC87" s="43"/>
      <c r="AD87" s="43"/>
      <c r="AE87" s="43"/>
      <c r="AF87" s="44"/>
      <c r="AG87" s="43"/>
      <c r="AH87" s="43"/>
      <c r="AI87" s="43"/>
      <c r="AJ87" s="43"/>
      <c r="AK87" s="44"/>
      <c r="AL87" s="43"/>
      <c r="AM87" s="43"/>
      <c r="AN87" s="43"/>
      <c r="AO87" s="43"/>
      <c r="AP87" s="44"/>
      <c r="AQ87" s="43"/>
      <c r="AR87" s="43"/>
      <c r="AS87" s="43"/>
      <c r="AT87" s="43"/>
      <c r="AU87" s="44"/>
      <c r="AV87" s="43"/>
      <c r="AW87" s="43"/>
      <c r="AX87" s="43"/>
      <c r="AY87" s="63"/>
      <c r="AZ87" s="44"/>
    </row>
    <row r="88" spans="1:52" s="39" customFormat="1" ht="12" customHeight="1">
      <c r="A88" s="48"/>
      <c r="B88" s="40"/>
      <c r="C88" s="70"/>
      <c r="D88" s="70"/>
      <c r="E88" s="70"/>
      <c r="F88" s="70"/>
      <c r="G88" s="71"/>
      <c r="H88" s="70"/>
      <c r="I88" s="70"/>
      <c r="J88" s="70"/>
      <c r="K88" s="70"/>
      <c r="L88" s="71"/>
      <c r="M88" s="70"/>
      <c r="N88" s="70"/>
      <c r="O88" s="70"/>
      <c r="P88" s="70"/>
      <c r="Q88" s="71"/>
      <c r="R88" s="70"/>
      <c r="S88" s="70"/>
      <c r="T88" s="70"/>
      <c r="U88" s="70"/>
      <c r="V88" s="71"/>
      <c r="W88" s="70"/>
      <c r="X88" s="70"/>
      <c r="Y88" s="70"/>
      <c r="Z88" s="70"/>
      <c r="AA88" s="71"/>
      <c r="AB88" s="70"/>
      <c r="AC88" s="70"/>
      <c r="AD88" s="70"/>
      <c r="AE88" s="70"/>
      <c r="AF88" s="71"/>
      <c r="AG88" s="70"/>
      <c r="AH88" s="70"/>
      <c r="AI88" s="70"/>
      <c r="AJ88" s="70"/>
      <c r="AK88" s="71"/>
      <c r="AL88" s="70"/>
      <c r="AM88" s="70"/>
      <c r="AN88" s="70"/>
      <c r="AO88" s="70"/>
      <c r="AP88" s="71"/>
      <c r="AQ88" s="70"/>
      <c r="AR88" s="70"/>
      <c r="AS88" s="70"/>
      <c r="AT88" s="70"/>
      <c r="AU88" s="71"/>
      <c r="AV88" s="70"/>
      <c r="AW88" s="70"/>
      <c r="AX88" s="70"/>
      <c r="AY88" s="63"/>
      <c r="AZ88" s="71"/>
    </row>
    <row r="89" spans="1:52" s="39" customFormat="1" ht="12" customHeight="1">
      <c r="A89" s="122" t="s">
        <v>78</v>
      </c>
      <c r="C89" s="63"/>
      <c r="D89" s="63"/>
      <c r="E89" s="63"/>
      <c r="F89" s="63"/>
      <c r="G89" s="64"/>
      <c r="H89" s="63"/>
      <c r="I89" s="63"/>
      <c r="J89" s="63"/>
      <c r="K89" s="63"/>
      <c r="L89" s="64"/>
      <c r="M89" s="63"/>
      <c r="N89" s="63"/>
      <c r="O89" s="63"/>
      <c r="P89" s="63"/>
      <c r="Q89" s="64"/>
      <c r="R89" s="63"/>
      <c r="S89" s="63"/>
      <c r="T89" s="63"/>
      <c r="U89" s="63"/>
      <c r="V89" s="64"/>
      <c r="W89" s="63"/>
      <c r="X89" s="63"/>
      <c r="Y89" s="63"/>
      <c r="Z89" s="63"/>
      <c r="AA89" s="64"/>
      <c r="AB89" s="63"/>
      <c r="AC89" s="63"/>
      <c r="AD89" s="63"/>
      <c r="AE89" s="63"/>
      <c r="AF89" s="64"/>
      <c r="AG89" s="63"/>
      <c r="AH89" s="63"/>
      <c r="AI89" s="63"/>
      <c r="AJ89" s="63"/>
      <c r="AK89" s="64"/>
      <c r="AL89" s="63"/>
      <c r="AM89" s="63"/>
      <c r="AN89" s="63"/>
      <c r="AO89" s="63"/>
      <c r="AP89" s="64"/>
      <c r="AQ89" s="63"/>
      <c r="AR89" s="63"/>
      <c r="AS89" s="63"/>
      <c r="AT89" s="63"/>
      <c r="AU89" s="64"/>
      <c r="AV89" s="63"/>
      <c r="AW89" s="63"/>
      <c r="AX89" s="70"/>
      <c r="AY89" s="63"/>
      <c r="AZ89" s="71"/>
    </row>
    <row r="90" spans="1:52" s="39" customFormat="1" ht="12" hidden="1" customHeight="1">
      <c r="A90" s="134" t="s">
        <v>25</v>
      </c>
      <c r="B90" s="69"/>
      <c r="C90" s="63"/>
      <c r="D90" s="63"/>
      <c r="E90" s="63"/>
      <c r="F90" s="63">
        <f t="shared" ref="F90:F128" si="51">SUM(C90:E90)</f>
        <v>0</v>
      </c>
      <c r="G90" s="64"/>
      <c r="H90" s="63"/>
      <c r="I90" s="63"/>
      <c r="J90" s="63"/>
      <c r="K90" s="63">
        <f t="shared" ref="K90:K128" si="52">SUM(H90:J90)</f>
        <v>0</v>
      </c>
      <c r="L90" s="64"/>
      <c r="M90" s="63">
        <f t="shared" ref="M90:N109" si="53">INDEX($H90:$J90,1,MATCH(M$8,$H$8:$J$8,0))-INDEX($C90:$E90,1,MATCH(M$8,$C$8:$E$8,0))</f>
        <v>0</v>
      </c>
      <c r="N90" s="63">
        <f t="shared" si="53"/>
        <v>0</v>
      </c>
      <c r="O90" s="63"/>
      <c r="P90" s="63">
        <f t="shared" ref="P90:P128" si="54">SUM(M90:O90)</f>
        <v>0</v>
      </c>
      <c r="Q90" s="64"/>
      <c r="R90" s="63"/>
      <c r="S90" s="63"/>
      <c r="T90" s="63"/>
      <c r="U90" s="63">
        <f t="shared" ref="U90:U128" si="55">SUM(R90:T90)</f>
        <v>0</v>
      </c>
      <c r="V90" s="64"/>
      <c r="W90" s="63"/>
      <c r="X90" s="63"/>
      <c r="Y90" s="63"/>
      <c r="Z90" s="63">
        <f t="shared" ref="Z90:Z128" si="56">SUM(W90:Y90)</f>
        <v>0</v>
      </c>
      <c r="AA90" s="64"/>
      <c r="AB90" s="63">
        <f t="shared" ref="AB90:AC109" si="57">INDEX($W90:$Y90,1,MATCH(AB$8,$W$8:$Y$8,0))-INDEX($R90:$T90,1,MATCH(AB$8,$R$8:$T$8,0))</f>
        <v>0</v>
      </c>
      <c r="AC90" s="63">
        <f t="shared" si="57"/>
        <v>0</v>
      </c>
      <c r="AD90" s="63"/>
      <c r="AE90" s="63">
        <f t="shared" ref="AE90:AE128" si="58">SUM(AB90:AD90)</f>
        <v>0</v>
      </c>
      <c r="AF90" s="64"/>
      <c r="AG90" s="63"/>
      <c r="AH90" s="63"/>
      <c r="AI90" s="63"/>
      <c r="AJ90" s="63">
        <f t="shared" ref="AJ90:AJ128" si="59">SUM(AG90:AI90)</f>
        <v>0</v>
      </c>
      <c r="AK90" s="64"/>
      <c r="AL90" s="63"/>
      <c r="AM90" s="63"/>
      <c r="AN90" s="63"/>
      <c r="AO90" s="63">
        <f t="shared" ref="AO90:AO128" si="60">SUM(AL90:AN90)</f>
        <v>0</v>
      </c>
      <c r="AP90" s="64"/>
      <c r="AQ90" s="63"/>
      <c r="AR90" s="63"/>
      <c r="AS90" s="63"/>
      <c r="AT90" s="63">
        <f t="shared" ref="AT90:AT128" si="61">SUM(AQ90:AS90)</f>
        <v>0</v>
      </c>
      <c r="AU90" s="64"/>
      <c r="AV90" s="63"/>
      <c r="AW90" s="63"/>
      <c r="AX90" s="70"/>
      <c r="AY90" s="63">
        <f t="shared" ref="AY90:AY128" si="62">SUM(AV90:AX90)</f>
        <v>0</v>
      </c>
      <c r="AZ90" s="71"/>
    </row>
    <row r="91" spans="1:52" s="406" customFormat="1" ht="12" hidden="1" customHeight="1">
      <c r="A91" s="134">
        <v>43000</v>
      </c>
      <c r="B91" s="69" t="s">
        <v>162</v>
      </c>
      <c r="C91" s="63"/>
      <c r="D91" s="63">
        <v>0</v>
      </c>
      <c r="E91" s="63"/>
      <c r="F91" s="63">
        <f t="shared" si="51"/>
        <v>0</v>
      </c>
      <c r="G91" s="64"/>
      <c r="H91" s="63"/>
      <c r="I91" s="63">
        <v>0</v>
      </c>
      <c r="J91" s="63"/>
      <c r="K91" s="63">
        <f t="shared" si="52"/>
        <v>0</v>
      </c>
      <c r="L91" s="64"/>
      <c r="M91" s="63">
        <f t="shared" si="53"/>
        <v>0</v>
      </c>
      <c r="N91" s="63">
        <f t="shared" si="53"/>
        <v>0</v>
      </c>
      <c r="O91" s="63"/>
      <c r="P91" s="63">
        <f t="shared" si="54"/>
        <v>0</v>
      </c>
      <c r="Q91" s="64"/>
      <c r="R91" s="63"/>
      <c r="S91" s="63">
        <v>0</v>
      </c>
      <c r="T91" s="63"/>
      <c r="U91" s="63">
        <f t="shared" si="55"/>
        <v>0</v>
      </c>
      <c r="V91" s="64"/>
      <c r="W91" s="63"/>
      <c r="X91" s="63">
        <v>0</v>
      </c>
      <c r="Y91" s="63"/>
      <c r="Z91" s="63">
        <f t="shared" si="56"/>
        <v>0</v>
      </c>
      <c r="AA91" s="64"/>
      <c r="AB91" s="63">
        <f t="shared" si="57"/>
        <v>0</v>
      </c>
      <c r="AC91" s="63">
        <f t="shared" si="57"/>
        <v>0</v>
      </c>
      <c r="AD91" s="63"/>
      <c r="AE91" s="63">
        <f t="shared" si="58"/>
        <v>0</v>
      </c>
      <c r="AF91" s="64"/>
      <c r="AG91" s="63"/>
      <c r="AH91" s="63">
        <v>0</v>
      </c>
      <c r="AI91" s="63"/>
      <c r="AJ91" s="63">
        <f t="shared" si="59"/>
        <v>0</v>
      </c>
      <c r="AK91" s="64"/>
      <c r="AL91" s="63"/>
      <c r="AM91" s="63">
        <v>0</v>
      </c>
      <c r="AN91" s="63"/>
      <c r="AO91" s="63">
        <f t="shared" si="60"/>
        <v>0</v>
      </c>
      <c r="AP91" s="64"/>
      <c r="AQ91" s="63"/>
      <c r="AR91" s="63">
        <v>0</v>
      </c>
      <c r="AS91" s="63"/>
      <c r="AT91" s="63">
        <f t="shared" si="61"/>
        <v>0</v>
      </c>
      <c r="AU91" s="64"/>
      <c r="AV91" s="63"/>
      <c r="AW91" s="63">
        <v>0</v>
      </c>
      <c r="AX91" s="70"/>
      <c r="AY91" s="63">
        <f t="shared" si="62"/>
        <v>0</v>
      </c>
      <c r="AZ91" s="71"/>
    </row>
    <row r="92" spans="1:52" s="406" customFormat="1" ht="12" hidden="1" customHeight="1">
      <c r="A92" s="134">
        <v>43500</v>
      </c>
      <c r="B92" s="69" t="s">
        <v>163</v>
      </c>
      <c r="C92" s="63"/>
      <c r="D92" s="63">
        <v>0</v>
      </c>
      <c r="E92" s="63"/>
      <c r="F92" s="63">
        <f t="shared" si="51"/>
        <v>0</v>
      </c>
      <c r="G92" s="64"/>
      <c r="H92" s="63"/>
      <c r="I92" s="63">
        <v>0</v>
      </c>
      <c r="J92" s="63"/>
      <c r="K92" s="63">
        <f t="shared" si="52"/>
        <v>0</v>
      </c>
      <c r="L92" s="64"/>
      <c r="M92" s="63">
        <f t="shared" si="53"/>
        <v>0</v>
      </c>
      <c r="N92" s="63">
        <f t="shared" si="53"/>
        <v>0</v>
      </c>
      <c r="O92" s="63"/>
      <c r="P92" s="63">
        <f t="shared" si="54"/>
        <v>0</v>
      </c>
      <c r="Q92" s="64"/>
      <c r="R92" s="63"/>
      <c r="S92" s="63">
        <v>0</v>
      </c>
      <c r="T92" s="63"/>
      <c r="U92" s="63">
        <f t="shared" si="55"/>
        <v>0</v>
      </c>
      <c r="V92" s="64"/>
      <c r="W92" s="63"/>
      <c r="X92" s="63">
        <v>0</v>
      </c>
      <c r="Y92" s="63"/>
      <c r="Z92" s="63">
        <f t="shared" si="56"/>
        <v>0</v>
      </c>
      <c r="AA92" s="64"/>
      <c r="AB92" s="63">
        <f t="shared" si="57"/>
        <v>0</v>
      </c>
      <c r="AC92" s="63">
        <f t="shared" si="57"/>
        <v>0</v>
      </c>
      <c r="AD92" s="63"/>
      <c r="AE92" s="63">
        <f t="shared" si="58"/>
        <v>0</v>
      </c>
      <c r="AF92" s="64"/>
      <c r="AG92" s="63"/>
      <c r="AH92" s="63">
        <v>0</v>
      </c>
      <c r="AI92" s="63"/>
      <c r="AJ92" s="63">
        <f t="shared" si="59"/>
        <v>0</v>
      </c>
      <c r="AK92" s="64"/>
      <c r="AL92" s="63"/>
      <c r="AM92" s="63">
        <v>0</v>
      </c>
      <c r="AN92" s="63"/>
      <c r="AO92" s="63">
        <f t="shared" si="60"/>
        <v>0</v>
      </c>
      <c r="AP92" s="64"/>
      <c r="AQ92" s="63"/>
      <c r="AR92" s="63">
        <v>0</v>
      </c>
      <c r="AS92" s="63"/>
      <c r="AT92" s="63">
        <f t="shared" si="61"/>
        <v>0</v>
      </c>
      <c r="AU92" s="64"/>
      <c r="AV92" s="63"/>
      <c r="AW92" s="63">
        <v>0</v>
      </c>
      <c r="AX92" s="70"/>
      <c r="AY92" s="63">
        <f t="shared" si="62"/>
        <v>0</v>
      </c>
      <c r="AZ92" s="71"/>
    </row>
    <row r="93" spans="1:52" s="406" customFormat="1" ht="12" hidden="1" customHeight="1">
      <c r="A93" s="134">
        <v>43511</v>
      </c>
      <c r="B93" s="69" t="s">
        <v>164</v>
      </c>
      <c r="C93" s="63"/>
      <c r="D93" s="63">
        <v>0</v>
      </c>
      <c r="E93" s="63"/>
      <c r="F93" s="63">
        <f t="shared" si="51"/>
        <v>0</v>
      </c>
      <c r="G93" s="64"/>
      <c r="H93" s="63"/>
      <c r="I93" s="63">
        <v>0</v>
      </c>
      <c r="J93" s="63"/>
      <c r="K93" s="63">
        <f t="shared" si="52"/>
        <v>0</v>
      </c>
      <c r="L93" s="64"/>
      <c r="M93" s="63">
        <f t="shared" si="53"/>
        <v>0</v>
      </c>
      <c r="N93" s="63">
        <f t="shared" si="53"/>
        <v>0</v>
      </c>
      <c r="O93" s="63"/>
      <c r="P93" s="63">
        <f t="shared" si="54"/>
        <v>0</v>
      </c>
      <c r="Q93" s="64"/>
      <c r="R93" s="63"/>
      <c r="S93" s="63">
        <v>0</v>
      </c>
      <c r="T93" s="63"/>
      <c r="U93" s="63">
        <f t="shared" si="55"/>
        <v>0</v>
      </c>
      <c r="V93" s="64"/>
      <c r="W93" s="63"/>
      <c r="X93" s="63">
        <v>0</v>
      </c>
      <c r="Y93" s="63"/>
      <c r="Z93" s="63">
        <f t="shared" si="56"/>
        <v>0</v>
      </c>
      <c r="AA93" s="64"/>
      <c r="AB93" s="63">
        <f t="shared" si="57"/>
        <v>0</v>
      </c>
      <c r="AC93" s="63">
        <f t="shared" si="57"/>
        <v>0</v>
      </c>
      <c r="AD93" s="63"/>
      <c r="AE93" s="63">
        <f t="shared" si="58"/>
        <v>0</v>
      </c>
      <c r="AF93" s="64"/>
      <c r="AG93" s="63"/>
      <c r="AH93" s="63">
        <v>0</v>
      </c>
      <c r="AI93" s="63"/>
      <c r="AJ93" s="63">
        <f t="shared" si="59"/>
        <v>0</v>
      </c>
      <c r="AK93" s="64"/>
      <c r="AL93" s="63"/>
      <c r="AM93" s="63">
        <v>0</v>
      </c>
      <c r="AN93" s="63"/>
      <c r="AO93" s="63">
        <f t="shared" si="60"/>
        <v>0</v>
      </c>
      <c r="AP93" s="64"/>
      <c r="AQ93" s="63"/>
      <c r="AR93" s="63">
        <v>0</v>
      </c>
      <c r="AS93" s="63"/>
      <c r="AT93" s="63">
        <f t="shared" si="61"/>
        <v>0</v>
      </c>
      <c r="AU93" s="64"/>
      <c r="AV93" s="63"/>
      <c r="AW93" s="63">
        <v>0</v>
      </c>
      <c r="AX93" s="70"/>
      <c r="AY93" s="63">
        <f t="shared" si="62"/>
        <v>0</v>
      </c>
      <c r="AZ93" s="71"/>
    </row>
    <row r="94" spans="1:52" s="406" customFormat="1" ht="12" hidden="1" customHeight="1">
      <c r="A94" s="134">
        <v>43513</v>
      </c>
      <c r="B94" s="69" t="s">
        <v>165</v>
      </c>
      <c r="C94" s="63"/>
      <c r="D94" s="63">
        <v>0</v>
      </c>
      <c r="E94" s="63"/>
      <c r="F94" s="63">
        <f t="shared" si="51"/>
        <v>0</v>
      </c>
      <c r="G94" s="64"/>
      <c r="H94" s="63"/>
      <c r="I94" s="63">
        <v>0</v>
      </c>
      <c r="J94" s="63"/>
      <c r="K94" s="63">
        <f t="shared" si="52"/>
        <v>0</v>
      </c>
      <c r="L94" s="64"/>
      <c r="M94" s="63">
        <f t="shared" si="53"/>
        <v>0</v>
      </c>
      <c r="N94" s="63">
        <f t="shared" si="53"/>
        <v>0</v>
      </c>
      <c r="O94" s="63"/>
      <c r="P94" s="63">
        <f t="shared" si="54"/>
        <v>0</v>
      </c>
      <c r="Q94" s="64"/>
      <c r="R94" s="63"/>
      <c r="S94" s="63">
        <v>0</v>
      </c>
      <c r="T94" s="63"/>
      <c r="U94" s="63">
        <f t="shared" si="55"/>
        <v>0</v>
      </c>
      <c r="V94" s="64"/>
      <c r="W94" s="63"/>
      <c r="X94" s="63">
        <v>0</v>
      </c>
      <c r="Y94" s="63"/>
      <c r="Z94" s="63">
        <f t="shared" si="56"/>
        <v>0</v>
      </c>
      <c r="AA94" s="64"/>
      <c r="AB94" s="63">
        <f t="shared" si="57"/>
        <v>0</v>
      </c>
      <c r="AC94" s="63">
        <f t="shared" si="57"/>
        <v>0</v>
      </c>
      <c r="AD94" s="63"/>
      <c r="AE94" s="63">
        <f t="shared" si="58"/>
        <v>0</v>
      </c>
      <c r="AF94" s="64"/>
      <c r="AG94" s="63"/>
      <c r="AH94" s="63">
        <v>0</v>
      </c>
      <c r="AI94" s="63"/>
      <c r="AJ94" s="63">
        <f t="shared" si="59"/>
        <v>0</v>
      </c>
      <c r="AK94" s="64"/>
      <c r="AL94" s="63"/>
      <c r="AM94" s="63">
        <v>0</v>
      </c>
      <c r="AN94" s="63"/>
      <c r="AO94" s="63">
        <f t="shared" si="60"/>
        <v>0</v>
      </c>
      <c r="AP94" s="64"/>
      <c r="AQ94" s="63"/>
      <c r="AR94" s="63">
        <v>0</v>
      </c>
      <c r="AS94" s="63"/>
      <c r="AT94" s="63">
        <f t="shared" si="61"/>
        <v>0</v>
      </c>
      <c r="AU94" s="64"/>
      <c r="AV94" s="63"/>
      <c r="AW94" s="63">
        <v>0</v>
      </c>
      <c r="AX94" s="70"/>
      <c r="AY94" s="63">
        <f t="shared" si="62"/>
        <v>0</v>
      </c>
      <c r="AZ94" s="71"/>
    </row>
    <row r="95" spans="1:52" s="406" customFormat="1" ht="12" hidden="1" customHeight="1">
      <c r="A95" s="134">
        <v>43515</v>
      </c>
      <c r="B95" s="69" t="s">
        <v>166</v>
      </c>
      <c r="C95" s="63"/>
      <c r="D95" s="63">
        <v>0</v>
      </c>
      <c r="E95" s="63"/>
      <c r="F95" s="63">
        <f t="shared" si="51"/>
        <v>0</v>
      </c>
      <c r="G95" s="64"/>
      <c r="H95" s="63"/>
      <c r="I95" s="63">
        <v>0</v>
      </c>
      <c r="J95" s="63"/>
      <c r="K95" s="63">
        <f t="shared" si="52"/>
        <v>0</v>
      </c>
      <c r="L95" s="64"/>
      <c r="M95" s="63">
        <f t="shared" si="53"/>
        <v>0</v>
      </c>
      <c r="N95" s="63">
        <f t="shared" si="53"/>
        <v>0</v>
      </c>
      <c r="O95" s="63"/>
      <c r="P95" s="63">
        <f t="shared" si="54"/>
        <v>0</v>
      </c>
      <c r="Q95" s="64"/>
      <c r="R95" s="63"/>
      <c r="S95" s="63">
        <v>0</v>
      </c>
      <c r="T95" s="63"/>
      <c r="U95" s="63">
        <f t="shared" si="55"/>
        <v>0</v>
      </c>
      <c r="V95" s="64"/>
      <c r="W95" s="63"/>
      <c r="X95" s="63">
        <v>0</v>
      </c>
      <c r="Y95" s="63"/>
      <c r="Z95" s="63">
        <f t="shared" si="56"/>
        <v>0</v>
      </c>
      <c r="AA95" s="64"/>
      <c r="AB95" s="63">
        <f t="shared" si="57"/>
        <v>0</v>
      </c>
      <c r="AC95" s="63">
        <f t="shared" si="57"/>
        <v>0</v>
      </c>
      <c r="AD95" s="63"/>
      <c r="AE95" s="63">
        <f t="shared" si="58"/>
        <v>0</v>
      </c>
      <c r="AF95" s="64"/>
      <c r="AG95" s="63"/>
      <c r="AH95" s="63">
        <v>0</v>
      </c>
      <c r="AI95" s="63"/>
      <c r="AJ95" s="63">
        <f t="shared" si="59"/>
        <v>0</v>
      </c>
      <c r="AK95" s="64"/>
      <c r="AL95" s="63"/>
      <c r="AM95" s="63">
        <v>0</v>
      </c>
      <c r="AN95" s="63"/>
      <c r="AO95" s="63">
        <f t="shared" si="60"/>
        <v>0</v>
      </c>
      <c r="AP95" s="64"/>
      <c r="AQ95" s="63"/>
      <c r="AR95" s="63">
        <v>0</v>
      </c>
      <c r="AS95" s="63"/>
      <c r="AT95" s="63">
        <f t="shared" si="61"/>
        <v>0</v>
      </c>
      <c r="AU95" s="64"/>
      <c r="AV95" s="63"/>
      <c r="AW95" s="63">
        <v>0</v>
      </c>
      <c r="AX95" s="70"/>
      <c r="AY95" s="63">
        <f t="shared" si="62"/>
        <v>0</v>
      </c>
      <c r="AZ95" s="71"/>
    </row>
    <row r="96" spans="1:52" s="406" customFormat="1" ht="12" hidden="1" customHeight="1">
      <c r="A96" s="134">
        <v>43516</v>
      </c>
      <c r="B96" s="69" t="s">
        <v>167</v>
      </c>
      <c r="C96" s="63"/>
      <c r="D96" s="63">
        <v>0</v>
      </c>
      <c r="E96" s="63"/>
      <c r="F96" s="63">
        <f t="shared" si="51"/>
        <v>0</v>
      </c>
      <c r="G96" s="64"/>
      <c r="H96" s="63"/>
      <c r="I96" s="63">
        <v>0</v>
      </c>
      <c r="J96" s="63"/>
      <c r="K96" s="63">
        <f t="shared" si="52"/>
        <v>0</v>
      </c>
      <c r="L96" s="64"/>
      <c r="M96" s="63">
        <f t="shared" si="53"/>
        <v>0</v>
      </c>
      <c r="N96" s="63">
        <f t="shared" si="53"/>
        <v>0</v>
      </c>
      <c r="O96" s="63"/>
      <c r="P96" s="63">
        <f t="shared" si="54"/>
        <v>0</v>
      </c>
      <c r="Q96" s="64"/>
      <c r="R96" s="63"/>
      <c r="S96" s="63">
        <v>0</v>
      </c>
      <c r="T96" s="63"/>
      <c r="U96" s="63">
        <f t="shared" si="55"/>
        <v>0</v>
      </c>
      <c r="V96" s="64"/>
      <c r="W96" s="63"/>
      <c r="X96" s="63">
        <v>0</v>
      </c>
      <c r="Y96" s="63"/>
      <c r="Z96" s="63">
        <f t="shared" si="56"/>
        <v>0</v>
      </c>
      <c r="AA96" s="64"/>
      <c r="AB96" s="63">
        <f t="shared" si="57"/>
        <v>0</v>
      </c>
      <c r="AC96" s="63">
        <f t="shared" si="57"/>
        <v>0</v>
      </c>
      <c r="AD96" s="63"/>
      <c r="AE96" s="63">
        <f t="shared" si="58"/>
        <v>0</v>
      </c>
      <c r="AF96" s="64"/>
      <c r="AG96" s="63"/>
      <c r="AH96" s="63">
        <v>0</v>
      </c>
      <c r="AI96" s="63"/>
      <c r="AJ96" s="63">
        <f t="shared" si="59"/>
        <v>0</v>
      </c>
      <c r="AK96" s="64"/>
      <c r="AL96" s="63"/>
      <c r="AM96" s="63">
        <v>0</v>
      </c>
      <c r="AN96" s="63"/>
      <c r="AO96" s="63">
        <f t="shared" si="60"/>
        <v>0</v>
      </c>
      <c r="AP96" s="64"/>
      <c r="AQ96" s="63"/>
      <c r="AR96" s="63">
        <v>0</v>
      </c>
      <c r="AS96" s="63"/>
      <c r="AT96" s="63">
        <f t="shared" si="61"/>
        <v>0</v>
      </c>
      <c r="AU96" s="64"/>
      <c r="AV96" s="63"/>
      <c r="AW96" s="63">
        <v>0</v>
      </c>
      <c r="AX96" s="70"/>
      <c r="AY96" s="63">
        <f t="shared" si="62"/>
        <v>0</v>
      </c>
      <c r="AZ96" s="71"/>
    </row>
    <row r="97" spans="1:52" s="406" customFormat="1" ht="12" hidden="1" customHeight="1">
      <c r="A97" s="134">
        <v>43517</v>
      </c>
      <c r="B97" s="69" t="s">
        <v>168</v>
      </c>
      <c r="C97" s="63"/>
      <c r="D97" s="63">
        <v>0</v>
      </c>
      <c r="E97" s="63"/>
      <c r="F97" s="63">
        <f t="shared" si="51"/>
        <v>0</v>
      </c>
      <c r="G97" s="64"/>
      <c r="H97" s="63"/>
      <c r="I97" s="63">
        <v>0</v>
      </c>
      <c r="J97" s="63"/>
      <c r="K97" s="63">
        <f t="shared" si="52"/>
        <v>0</v>
      </c>
      <c r="L97" s="64"/>
      <c r="M97" s="63">
        <f t="shared" si="53"/>
        <v>0</v>
      </c>
      <c r="N97" s="63">
        <f t="shared" si="53"/>
        <v>0</v>
      </c>
      <c r="O97" s="63"/>
      <c r="P97" s="63">
        <f t="shared" si="54"/>
        <v>0</v>
      </c>
      <c r="Q97" s="64"/>
      <c r="R97" s="63"/>
      <c r="S97" s="63">
        <v>0</v>
      </c>
      <c r="T97" s="63"/>
      <c r="U97" s="63">
        <f t="shared" si="55"/>
        <v>0</v>
      </c>
      <c r="V97" s="64"/>
      <c r="W97" s="63"/>
      <c r="X97" s="63">
        <v>0</v>
      </c>
      <c r="Y97" s="63"/>
      <c r="Z97" s="63">
        <f t="shared" si="56"/>
        <v>0</v>
      </c>
      <c r="AA97" s="64"/>
      <c r="AB97" s="63">
        <f t="shared" si="57"/>
        <v>0</v>
      </c>
      <c r="AC97" s="63">
        <f t="shared" si="57"/>
        <v>0</v>
      </c>
      <c r="AD97" s="63"/>
      <c r="AE97" s="63">
        <f t="shared" si="58"/>
        <v>0</v>
      </c>
      <c r="AF97" s="64"/>
      <c r="AG97" s="63"/>
      <c r="AH97" s="63">
        <v>0</v>
      </c>
      <c r="AI97" s="63"/>
      <c r="AJ97" s="63">
        <f t="shared" si="59"/>
        <v>0</v>
      </c>
      <c r="AK97" s="64"/>
      <c r="AL97" s="63"/>
      <c r="AM97" s="63">
        <v>0</v>
      </c>
      <c r="AN97" s="63"/>
      <c r="AO97" s="63">
        <f t="shared" si="60"/>
        <v>0</v>
      </c>
      <c r="AP97" s="64"/>
      <c r="AQ97" s="63"/>
      <c r="AR97" s="63">
        <v>0</v>
      </c>
      <c r="AS97" s="63"/>
      <c r="AT97" s="63">
        <f t="shared" si="61"/>
        <v>0</v>
      </c>
      <c r="AU97" s="64"/>
      <c r="AV97" s="63"/>
      <c r="AW97" s="63">
        <v>0</v>
      </c>
      <c r="AX97" s="70"/>
      <c r="AY97" s="63">
        <f t="shared" si="62"/>
        <v>0</v>
      </c>
      <c r="AZ97" s="71"/>
    </row>
    <row r="98" spans="1:52" s="406" customFormat="1" ht="12" hidden="1" customHeight="1">
      <c r="A98" s="134">
        <v>43518</v>
      </c>
      <c r="B98" s="69" t="s">
        <v>169</v>
      </c>
      <c r="C98" s="63"/>
      <c r="D98" s="63">
        <v>0</v>
      </c>
      <c r="E98" s="63"/>
      <c r="F98" s="63">
        <f t="shared" si="51"/>
        <v>0</v>
      </c>
      <c r="G98" s="64"/>
      <c r="H98" s="63"/>
      <c r="I98" s="63">
        <v>0</v>
      </c>
      <c r="J98" s="63"/>
      <c r="K98" s="63">
        <f t="shared" si="52"/>
        <v>0</v>
      </c>
      <c r="L98" s="64"/>
      <c r="M98" s="63">
        <f t="shared" si="53"/>
        <v>0</v>
      </c>
      <c r="N98" s="63">
        <f t="shared" si="53"/>
        <v>0</v>
      </c>
      <c r="O98" s="63"/>
      <c r="P98" s="63">
        <f t="shared" si="54"/>
        <v>0</v>
      </c>
      <c r="Q98" s="64"/>
      <c r="R98" s="63"/>
      <c r="S98" s="63">
        <v>0</v>
      </c>
      <c r="T98" s="63"/>
      <c r="U98" s="63">
        <f t="shared" si="55"/>
        <v>0</v>
      </c>
      <c r="V98" s="64"/>
      <c r="W98" s="63"/>
      <c r="X98" s="63">
        <v>0</v>
      </c>
      <c r="Y98" s="63"/>
      <c r="Z98" s="63">
        <f t="shared" si="56"/>
        <v>0</v>
      </c>
      <c r="AA98" s="64"/>
      <c r="AB98" s="63">
        <f t="shared" si="57"/>
        <v>0</v>
      </c>
      <c r="AC98" s="63">
        <f t="shared" si="57"/>
        <v>0</v>
      </c>
      <c r="AD98" s="63"/>
      <c r="AE98" s="63">
        <f t="shared" si="58"/>
        <v>0</v>
      </c>
      <c r="AF98" s="64"/>
      <c r="AG98" s="63"/>
      <c r="AH98" s="63">
        <v>0</v>
      </c>
      <c r="AI98" s="63"/>
      <c r="AJ98" s="63">
        <f t="shared" si="59"/>
        <v>0</v>
      </c>
      <c r="AK98" s="64"/>
      <c r="AL98" s="63"/>
      <c r="AM98" s="63">
        <v>0</v>
      </c>
      <c r="AN98" s="63"/>
      <c r="AO98" s="63">
        <f t="shared" si="60"/>
        <v>0</v>
      </c>
      <c r="AP98" s="64"/>
      <c r="AQ98" s="63"/>
      <c r="AR98" s="63">
        <v>0</v>
      </c>
      <c r="AS98" s="63"/>
      <c r="AT98" s="63">
        <f t="shared" si="61"/>
        <v>0</v>
      </c>
      <c r="AU98" s="64"/>
      <c r="AV98" s="63"/>
      <c r="AW98" s="63">
        <v>0</v>
      </c>
      <c r="AX98" s="70"/>
      <c r="AY98" s="63">
        <f t="shared" si="62"/>
        <v>0</v>
      </c>
      <c r="AZ98" s="71"/>
    </row>
    <row r="99" spans="1:52" s="406" customFormat="1" ht="12" hidden="1" customHeight="1">
      <c r="A99" s="134">
        <v>43519</v>
      </c>
      <c r="B99" s="69" t="s">
        <v>170</v>
      </c>
      <c r="C99" s="63"/>
      <c r="D99" s="63">
        <v>0</v>
      </c>
      <c r="E99" s="63"/>
      <c r="F99" s="63">
        <f t="shared" si="51"/>
        <v>0</v>
      </c>
      <c r="G99" s="64"/>
      <c r="H99" s="63"/>
      <c r="I99" s="63">
        <v>0</v>
      </c>
      <c r="J99" s="63"/>
      <c r="K99" s="63">
        <f t="shared" si="52"/>
        <v>0</v>
      </c>
      <c r="L99" s="64"/>
      <c r="M99" s="63">
        <f t="shared" si="53"/>
        <v>0</v>
      </c>
      <c r="N99" s="63">
        <f t="shared" si="53"/>
        <v>0</v>
      </c>
      <c r="O99" s="63"/>
      <c r="P99" s="63">
        <f t="shared" si="54"/>
        <v>0</v>
      </c>
      <c r="Q99" s="64"/>
      <c r="R99" s="63"/>
      <c r="S99" s="63">
        <v>0</v>
      </c>
      <c r="T99" s="63"/>
      <c r="U99" s="63">
        <f t="shared" si="55"/>
        <v>0</v>
      </c>
      <c r="V99" s="64"/>
      <c r="W99" s="63"/>
      <c r="X99" s="63">
        <v>0</v>
      </c>
      <c r="Y99" s="63"/>
      <c r="Z99" s="63">
        <f t="shared" si="56"/>
        <v>0</v>
      </c>
      <c r="AA99" s="64"/>
      <c r="AB99" s="63">
        <f t="shared" si="57"/>
        <v>0</v>
      </c>
      <c r="AC99" s="63">
        <f t="shared" si="57"/>
        <v>0</v>
      </c>
      <c r="AD99" s="63"/>
      <c r="AE99" s="63">
        <f t="shared" si="58"/>
        <v>0</v>
      </c>
      <c r="AF99" s="64"/>
      <c r="AG99" s="63"/>
      <c r="AH99" s="63">
        <v>0</v>
      </c>
      <c r="AI99" s="63"/>
      <c r="AJ99" s="63">
        <f t="shared" si="59"/>
        <v>0</v>
      </c>
      <c r="AK99" s="64"/>
      <c r="AL99" s="63"/>
      <c r="AM99" s="63">
        <v>0</v>
      </c>
      <c r="AN99" s="63"/>
      <c r="AO99" s="63">
        <f t="shared" si="60"/>
        <v>0</v>
      </c>
      <c r="AP99" s="64"/>
      <c r="AQ99" s="63"/>
      <c r="AR99" s="63">
        <v>0</v>
      </c>
      <c r="AS99" s="63"/>
      <c r="AT99" s="63">
        <f t="shared" si="61"/>
        <v>0</v>
      </c>
      <c r="AU99" s="64"/>
      <c r="AV99" s="63"/>
      <c r="AW99" s="63">
        <v>0</v>
      </c>
      <c r="AX99" s="70"/>
      <c r="AY99" s="63">
        <f t="shared" si="62"/>
        <v>0</v>
      </c>
      <c r="AZ99" s="71"/>
    </row>
    <row r="100" spans="1:52" s="406" customFormat="1" ht="12" hidden="1" customHeight="1">
      <c r="A100" s="134">
        <v>43521</v>
      </c>
      <c r="B100" s="69" t="s">
        <v>171</v>
      </c>
      <c r="C100" s="63"/>
      <c r="D100" s="63">
        <v>0</v>
      </c>
      <c r="E100" s="63"/>
      <c r="F100" s="63">
        <f t="shared" si="51"/>
        <v>0</v>
      </c>
      <c r="G100" s="64"/>
      <c r="H100" s="63"/>
      <c r="I100" s="63">
        <v>0</v>
      </c>
      <c r="J100" s="63"/>
      <c r="K100" s="63">
        <f t="shared" si="52"/>
        <v>0</v>
      </c>
      <c r="L100" s="64"/>
      <c r="M100" s="63">
        <f t="shared" si="53"/>
        <v>0</v>
      </c>
      <c r="N100" s="63">
        <f t="shared" si="53"/>
        <v>0</v>
      </c>
      <c r="O100" s="63"/>
      <c r="P100" s="63">
        <f t="shared" si="54"/>
        <v>0</v>
      </c>
      <c r="Q100" s="64"/>
      <c r="R100" s="63"/>
      <c r="S100" s="63">
        <v>0</v>
      </c>
      <c r="T100" s="63"/>
      <c r="U100" s="63">
        <f t="shared" si="55"/>
        <v>0</v>
      </c>
      <c r="V100" s="64"/>
      <c r="W100" s="63"/>
      <c r="X100" s="63">
        <v>0</v>
      </c>
      <c r="Y100" s="63"/>
      <c r="Z100" s="63">
        <f t="shared" si="56"/>
        <v>0</v>
      </c>
      <c r="AA100" s="64"/>
      <c r="AB100" s="63">
        <f t="shared" si="57"/>
        <v>0</v>
      </c>
      <c r="AC100" s="63">
        <f t="shared" si="57"/>
        <v>0</v>
      </c>
      <c r="AD100" s="63"/>
      <c r="AE100" s="63">
        <f t="shared" si="58"/>
        <v>0</v>
      </c>
      <c r="AF100" s="64"/>
      <c r="AG100" s="63"/>
      <c r="AH100" s="63">
        <v>0</v>
      </c>
      <c r="AI100" s="63"/>
      <c r="AJ100" s="63">
        <f t="shared" si="59"/>
        <v>0</v>
      </c>
      <c r="AK100" s="64"/>
      <c r="AL100" s="63"/>
      <c r="AM100" s="63">
        <v>0</v>
      </c>
      <c r="AN100" s="63"/>
      <c r="AO100" s="63">
        <f t="shared" si="60"/>
        <v>0</v>
      </c>
      <c r="AP100" s="64"/>
      <c r="AQ100" s="63"/>
      <c r="AR100" s="63">
        <v>0</v>
      </c>
      <c r="AS100" s="63"/>
      <c r="AT100" s="63">
        <f t="shared" si="61"/>
        <v>0</v>
      </c>
      <c r="AU100" s="64"/>
      <c r="AV100" s="63"/>
      <c r="AW100" s="63">
        <v>0</v>
      </c>
      <c r="AX100" s="70"/>
      <c r="AY100" s="63">
        <f t="shared" si="62"/>
        <v>0</v>
      </c>
      <c r="AZ100" s="71"/>
    </row>
    <row r="101" spans="1:52" s="406" customFormat="1" ht="12" hidden="1" customHeight="1">
      <c r="A101" s="134">
        <v>43522</v>
      </c>
      <c r="B101" s="69" t="s">
        <v>172</v>
      </c>
      <c r="C101" s="63"/>
      <c r="D101" s="63">
        <v>0</v>
      </c>
      <c r="E101" s="63"/>
      <c r="F101" s="63">
        <f t="shared" si="51"/>
        <v>0</v>
      </c>
      <c r="G101" s="64"/>
      <c r="H101" s="63"/>
      <c r="I101" s="63">
        <v>0</v>
      </c>
      <c r="J101" s="63"/>
      <c r="K101" s="63">
        <f t="shared" si="52"/>
        <v>0</v>
      </c>
      <c r="L101" s="64"/>
      <c r="M101" s="63">
        <f t="shared" si="53"/>
        <v>0</v>
      </c>
      <c r="N101" s="63">
        <f t="shared" si="53"/>
        <v>0</v>
      </c>
      <c r="O101" s="63"/>
      <c r="P101" s="63">
        <f t="shared" si="54"/>
        <v>0</v>
      </c>
      <c r="Q101" s="64"/>
      <c r="R101" s="63"/>
      <c r="S101" s="63">
        <v>0</v>
      </c>
      <c r="T101" s="63"/>
      <c r="U101" s="63">
        <f t="shared" si="55"/>
        <v>0</v>
      </c>
      <c r="V101" s="64"/>
      <c r="W101" s="63"/>
      <c r="X101" s="63">
        <v>0</v>
      </c>
      <c r="Y101" s="63"/>
      <c r="Z101" s="63">
        <f t="shared" si="56"/>
        <v>0</v>
      </c>
      <c r="AA101" s="64"/>
      <c r="AB101" s="63">
        <f t="shared" si="57"/>
        <v>0</v>
      </c>
      <c r="AC101" s="63">
        <f t="shared" si="57"/>
        <v>0</v>
      </c>
      <c r="AD101" s="63"/>
      <c r="AE101" s="63">
        <f t="shared" si="58"/>
        <v>0</v>
      </c>
      <c r="AF101" s="64"/>
      <c r="AG101" s="63"/>
      <c r="AH101" s="63">
        <v>0</v>
      </c>
      <c r="AI101" s="63"/>
      <c r="AJ101" s="63">
        <f t="shared" si="59"/>
        <v>0</v>
      </c>
      <c r="AK101" s="64"/>
      <c r="AL101" s="63"/>
      <c r="AM101" s="63">
        <v>0</v>
      </c>
      <c r="AN101" s="63"/>
      <c r="AO101" s="63">
        <f t="shared" si="60"/>
        <v>0</v>
      </c>
      <c r="AP101" s="64"/>
      <c r="AQ101" s="63"/>
      <c r="AR101" s="63">
        <v>0</v>
      </c>
      <c r="AS101" s="63"/>
      <c r="AT101" s="63">
        <f t="shared" si="61"/>
        <v>0</v>
      </c>
      <c r="AU101" s="64"/>
      <c r="AV101" s="63"/>
      <c r="AW101" s="63">
        <v>0</v>
      </c>
      <c r="AX101" s="70"/>
      <c r="AY101" s="63">
        <f t="shared" si="62"/>
        <v>0</v>
      </c>
      <c r="AZ101" s="71"/>
    </row>
    <row r="102" spans="1:52" s="406" customFormat="1" ht="12" hidden="1" customHeight="1">
      <c r="A102" s="134">
        <v>43523</v>
      </c>
      <c r="B102" s="69" t="s">
        <v>173</v>
      </c>
      <c r="C102" s="63"/>
      <c r="D102" s="63">
        <v>0</v>
      </c>
      <c r="E102" s="63"/>
      <c r="F102" s="63">
        <f t="shared" si="51"/>
        <v>0</v>
      </c>
      <c r="G102" s="64"/>
      <c r="H102" s="63"/>
      <c r="I102" s="63">
        <v>0</v>
      </c>
      <c r="J102" s="63"/>
      <c r="K102" s="63">
        <f t="shared" si="52"/>
        <v>0</v>
      </c>
      <c r="L102" s="64"/>
      <c r="M102" s="63">
        <f t="shared" si="53"/>
        <v>0</v>
      </c>
      <c r="N102" s="63">
        <f t="shared" si="53"/>
        <v>0</v>
      </c>
      <c r="O102" s="63"/>
      <c r="P102" s="63">
        <f t="shared" si="54"/>
        <v>0</v>
      </c>
      <c r="Q102" s="64"/>
      <c r="R102" s="63"/>
      <c r="S102" s="63">
        <v>0</v>
      </c>
      <c r="T102" s="63"/>
      <c r="U102" s="63">
        <f t="shared" si="55"/>
        <v>0</v>
      </c>
      <c r="V102" s="64"/>
      <c r="W102" s="63"/>
      <c r="X102" s="63">
        <v>0</v>
      </c>
      <c r="Y102" s="63"/>
      <c r="Z102" s="63">
        <f t="shared" si="56"/>
        <v>0</v>
      </c>
      <c r="AA102" s="64"/>
      <c r="AB102" s="63">
        <f t="shared" si="57"/>
        <v>0</v>
      </c>
      <c r="AC102" s="63">
        <f t="shared" si="57"/>
        <v>0</v>
      </c>
      <c r="AD102" s="63"/>
      <c r="AE102" s="63">
        <f t="shared" si="58"/>
        <v>0</v>
      </c>
      <c r="AF102" s="64"/>
      <c r="AG102" s="63"/>
      <c r="AH102" s="63">
        <v>0</v>
      </c>
      <c r="AI102" s="63"/>
      <c r="AJ102" s="63">
        <f t="shared" si="59"/>
        <v>0</v>
      </c>
      <c r="AK102" s="64"/>
      <c r="AL102" s="63"/>
      <c r="AM102" s="63">
        <v>0</v>
      </c>
      <c r="AN102" s="63"/>
      <c r="AO102" s="63">
        <f t="shared" si="60"/>
        <v>0</v>
      </c>
      <c r="AP102" s="64"/>
      <c r="AQ102" s="63"/>
      <c r="AR102" s="63">
        <v>0</v>
      </c>
      <c r="AS102" s="63"/>
      <c r="AT102" s="63">
        <f t="shared" si="61"/>
        <v>0</v>
      </c>
      <c r="AU102" s="64"/>
      <c r="AV102" s="63"/>
      <c r="AW102" s="63">
        <v>0</v>
      </c>
      <c r="AX102" s="70"/>
      <c r="AY102" s="63">
        <f t="shared" si="62"/>
        <v>0</v>
      </c>
      <c r="AZ102" s="71"/>
    </row>
    <row r="103" spans="1:52" s="406" customFormat="1" ht="12" hidden="1" customHeight="1">
      <c r="A103" s="134">
        <v>43524</v>
      </c>
      <c r="B103" s="69" t="s">
        <v>174</v>
      </c>
      <c r="C103" s="63"/>
      <c r="D103" s="63">
        <v>0</v>
      </c>
      <c r="E103" s="63"/>
      <c r="F103" s="63">
        <f t="shared" si="51"/>
        <v>0</v>
      </c>
      <c r="G103" s="64"/>
      <c r="H103" s="63"/>
      <c r="I103" s="63">
        <v>0</v>
      </c>
      <c r="J103" s="63"/>
      <c r="K103" s="63">
        <f t="shared" si="52"/>
        <v>0</v>
      </c>
      <c r="L103" s="64"/>
      <c r="M103" s="63">
        <f t="shared" si="53"/>
        <v>0</v>
      </c>
      <c r="N103" s="63">
        <f t="shared" si="53"/>
        <v>0</v>
      </c>
      <c r="O103" s="63"/>
      <c r="P103" s="63">
        <f t="shared" si="54"/>
        <v>0</v>
      </c>
      <c r="Q103" s="64"/>
      <c r="R103" s="63"/>
      <c r="S103" s="63">
        <v>0</v>
      </c>
      <c r="T103" s="63"/>
      <c r="U103" s="63">
        <f t="shared" si="55"/>
        <v>0</v>
      </c>
      <c r="V103" s="64"/>
      <c r="W103" s="63"/>
      <c r="X103" s="63">
        <v>0</v>
      </c>
      <c r="Y103" s="63"/>
      <c r="Z103" s="63">
        <f t="shared" si="56"/>
        <v>0</v>
      </c>
      <c r="AA103" s="64"/>
      <c r="AB103" s="63">
        <f t="shared" si="57"/>
        <v>0</v>
      </c>
      <c r="AC103" s="63">
        <f t="shared" si="57"/>
        <v>0</v>
      </c>
      <c r="AD103" s="63"/>
      <c r="AE103" s="63">
        <f t="shared" si="58"/>
        <v>0</v>
      </c>
      <c r="AF103" s="64"/>
      <c r="AG103" s="63"/>
      <c r="AH103" s="63">
        <v>0</v>
      </c>
      <c r="AI103" s="63"/>
      <c r="AJ103" s="63">
        <f t="shared" si="59"/>
        <v>0</v>
      </c>
      <c r="AK103" s="64"/>
      <c r="AL103" s="63"/>
      <c r="AM103" s="63">
        <v>0</v>
      </c>
      <c r="AN103" s="63"/>
      <c r="AO103" s="63">
        <f t="shared" si="60"/>
        <v>0</v>
      </c>
      <c r="AP103" s="64"/>
      <c r="AQ103" s="63"/>
      <c r="AR103" s="63">
        <v>0</v>
      </c>
      <c r="AS103" s="63"/>
      <c r="AT103" s="63">
        <f t="shared" si="61"/>
        <v>0</v>
      </c>
      <c r="AU103" s="64"/>
      <c r="AV103" s="63"/>
      <c r="AW103" s="63">
        <v>0</v>
      </c>
      <c r="AX103" s="70"/>
      <c r="AY103" s="63">
        <f t="shared" si="62"/>
        <v>0</v>
      </c>
      <c r="AZ103" s="71"/>
    </row>
    <row r="104" spans="1:52" s="406" customFormat="1" ht="12" hidden="1" customHeight="1">
      <c r="A104" s="134">
        <v>43525</v>
      </c>
      <c r="B104" s="69" t="s">
        <v>175</v>
      </c>
      <c r="C104" s="63"/>
      <c r="D104" s="63">
        <v>0</v>
      </c>
      <c r="E104" s="63"/>
      <c r="F104" s="63">
        <f t="shared" si="51"/>
        <v>0</v>
      </c>
      <c r="G104" s="64"/>
      <c r="H104" s="63"/>
      <c r="I104" s="63">
        <v>0</v>
      </c>
      <c r="J104" s="63"/>
      <c r="K104" s="63">
        <f t="shared" si="52"/>
        <v>0</v>
      </c>
      <c r="L104" s="64"/>
      <c r="M104" s="63">
        <f t="shared" si="53"/>
        <v>0</v>
      </c>
      <c r="N104" s="63">
        <f t="shared" si="53"/>
        <v>0</v>
      </c>
      <c r="O104" s="63"/>
      <c r="P104" s="63">
        <f t="shared" si="54"/>
        <v>0</v>
      </c>
      <c r="Q104" s="64"/>
      <c r="R104" s="63"/>
      <c r="S104" s="63">
        <v>0</v>
      </c>
      <c r="T104" s="63"/>
      <c r="U104" s="63">
        <f t="shared" si="55"/>
        <v>0</v>
      </c>
      <c r="V104" s="64"/>
      <c r="W104" s="63"/>
      <c r="X104" s="63">
        <v>0</v>
      </c>
      <c r="Y104" s="63"/>
      <c r="Z104" s="63">
        <f t="shared" si="56"/>
        <v>0</v>
      </c>
      <c r="AA104" s="64"/>
      <c r="AB104" s="63">
        <f t="shared" si="57"/>
        <v>0</v>
      </c>
      <c r="AC104" s="63">
        <f t="shared" si="57"/>
        <v>0</v>
      </c>
      <c r="AD104" s="63"/>
      <c r="AE104" s="63">
        <f t="shared" si="58"/>
        <v>0</v>
      </c>
      <c r="AF104" s="64"/>
      <c r="AG104" s="63"/>
      <c r="AH104" s="63">
        <v>0</v>
      </c>
      <c r="AI104" s="63"/>
      <c r="AJ104" s="63">
        <f t="shared" si="59"/>
        <v>0</v>
      </c>
      <c r="AK104" s="64"/>
      <c r="AL104" s="63"/>
      <c r="AM104" s="63">
        <v>0</v>
      </c>
      <c r="AN104" s="63"/>
      <c r="AO104" s="63">
        <f t="shared" si="60"/>
        <v>0</v>
      </c>
      <c r="AP104" s="64"/>
      <c r="AQ104" s="63"/>
      <c r="AR104" s="63">
        <v>0</v>
      </c>
      <c r="AS104" s="63"/>
      <c r="AT104" s="63">
        <f t="shared" si="61"/>
        <v>0</v>
      </c>
      <c r="AU104" s="64"/>
      <c r="AV104" s="63"/>
      <c r="AW104" s="63">
        <v>0</v>
      </c>
      <c r="AX104" s="70"/>
      <c r="AY104" s="63">
        <f t="shared" si="62"/>
        <v>0</v>
      </c>
      <c r="AZ104" s="71"/>
    </row>
    <row r="105" spans="1:52" s="406" customFormat="1" ht="12" customHeight="1">
      <c r="A105" s="134">
        <v>43526</v>
      </c>
      <c r="B105" s="69" t="s">
        <v>176</v>
      </c>
      <c r="C105" s="63"/>
      <c r="D105" s="63">
        <v>30</v>
      </c>
      <c r="E105" s="63"/>
      <c r="F105" s="63">
        <f t="shared" si="51"/>
        <v>30</v>
      </c>
      <c r="G105" s="64"/>
      <c r="H105" s="63"/>
      <c r="I105" s="63">
        <v>30</v>
      </c>
      <c r="J105" s="63"/>
      <c r="K105" s="63">
        <f t="shared" si="52"/>
        <v>30</v>
      </c>
      <c r="L105" s="64"/>
      <c r="M105" s="63">
        <f t="shared" si="53"/>
        <v>0</v>
      </c>
      <c r="N105" s="63">
        <f t="shared" si="53"/>
        <v>0</v>
      </c>
      <c r="O105" s="63"/>
      <c r="P105" s="63">
        <f t="shared" si="54"/>
        <v>0</v>
      </c>
      <c r="Q105" s="64"/>
      <c r="R105" s="63"/>
      <c r="S105" s="63">
        <v>0</v>
      </c>
      <c r="T105" s="63"/>
      <c r="U105" s="63">
        <f t="shared" si="55"/>
        <v>0</v>
      </c>
      <c r="V105" s="64"/>
      <c r="W105" s="63"/>
      <c r="X105" s="63">
        <v>0</v>
      </c>
      <c r="Y105" s="63"/>
      <c r="Z105" s="63">
        <f t="shared" si="56"/>
        <v>0</v>
      </c>
      <c r="AA105" s="64"/>
      <c r="AB105" s="63">
        <f t="shared" si="57"/>
        <v>0</v>
      </c>
      <c r="AC105" s="63">
        <f t="shared" si="57"/>
        <v>0</v>
      </c>
      <c r="AD105" s="63"/>
      <c r="AE105" s="63">
        <f t="shared" si="58"/>
        <v>0</v>
      </c>
      <c r="AF105" s="64"/>
      <c r="AG105" s="63"/>
      <c r="AH105" s="63">
        <v>0</v>
      </c>
      <c r="AI105" s="63"/>
      <c r="AJ105" s="63">
        <f t="shared" si="59"/>
        <v>0</v>
      </c>
      <c r="AK105" s="64"/>
      <c r="AL105" s="63"/>
      <c r="AM105" s="63">
        <v>0</v>
      </c>
      <c r="AN105" s="63"/>
      <c r="AO105" s="63">
        <f t="shared" si="60"/>
        <v>0</v>
      </c>
      <c r="AP105" s="64"/>
      <c r="AQ105" s="63"/>
      <c r="AR105" s="63">
        <v>0</v>
      </c>
      <c r="AS105" s="63"/>
      <c r="AT105" s="63">
        <f t="shared" si="61"/>
        <v>0</v>
      </c>
      <c r="AU105" s="64"/>
      <c r="AV105" s="63"/>
      <c r="AW105" s="63">
        <v>0</v>
      </c>
      <c r="AX105" s="70"/>
      <c r="AY105" s="63">
        <f t="shared" si="62"/>
        <v>0</v>
      </c>
      <c r="AZ105" s="71"/>
    </row>
    <row r="106" spans="1:52" s="406" customFormat="1" ht="12" customHeight="1">
      <c r="A106" s="134">
        <v>43527</v>
      </c>
      <c r="B106" s="69" t="s">
        <v>177</v>
      </c>
      <c r="C106" s="63"/>
      <c r="D106" s="63">
        <v>14824.72</v>
      </c>
      <c r="E106" s="63"/>
      <c r="F106" s="63">
        <f t="shared" si="51"/>
        <v>14824.72</v>
      </c>
      <c r="G106" s="64"/>
      <c r="H106" s="63"/>
      <c r="I106" s="63">
        <v>14824.72</v>
      </c>
      <c r="J106" s="63"/>
      <c r="K106" s="63">
        <f t="shared" si="52"/>
        <v>14824.72</v>
      </c>
      <c r="L106" s="64"/>
      <c r="M106" s="63">
        <f t="shared" si="53"/>
        <v>0</v>
      </c>
      <c r="N106" s="63">
        <f t="shared" si="53"/>
        <v>0</v>
      </c>
      <c r="O106" s="63"/>
      <c r="P106" s="63">
        <f t="shared" si="54"/>
        <v>0</v>
      </c>
      <c r="Q106" s="64"/>
      <c r="R106" s="63"/>
      <c r="S106" s="63">
        <v>13770</v>
      </c>
      <c r="T106" s="63"/>
      <c r="U106" s="63">
        <f t="shared" si="55"/>
        <v>13770</v>
      </c>
      <c r="V106" s="64"/>
      <c r="W106" s="63"/>
      <c r="X106" s="63">
        <v>13770</v>
      </c>
      <c r="Y106" s="63"/>
      <c r="Z106" s="63">
        <f t="shared" si="56"/>
        <v>13770</v>
      </c>
      <c r="AA106" s="64"/>
      <c r="AB106" s="63">
        <f t="shared" si="57"/>
        <v>0</v>
      </c>
      <c r="AC106" s="63">
        <f t="shared" si="57"/>
        <v>0</v>
      </c>
      <c r="AD106" s="63"/>
      <c r="AE106" s="63">
        <f t="shared" si="58"/>
        <v>0</v>
      </c>
      <c r="AF106" s="64"/>
      <c r="AG106" s="63"/>
      <c r="AH106" s="63">
        <v>15284.7</v>
      </c>
      <c r="AI106" s="63"/>
      <c r="AJ106" s="63">
        <f t="shared" si="59"/>
        <v>15284.7</v>
      </c>
      <c r="AK106" s="64"/>
      <c r="AL106" s="63"/>
      <c r="AM106" s="63">
        <v>15590.394</v>
      </c>
      <c r="AN106" s="63"/>
      <c r="AO106" s="63">
        <f t="shared" si="60"/>
        <v>15590.394</v>
      </c>
      <c r="AP106" s="64"/>
      <c r="AQ106" s="63"/>
      <c r="AR106" s="63">
        <v>15902.201880000001</v>
      </c>
      <c r="AS106" s="63"/>
      <c r="AT106" s="63">
        <f t="shared" si="61"/>
        <v>15902.201880000001</v>
      </c>
      <c r="AU106" s="64"/>
      <c r="AV106" s="63"/>
      <c r="AW106" s="63">
        <v>16220.245917599999</v>
      </c>
      <c r="AX106" s="70"/>
      <c r="AY106" s="63">
        <f t="shared" si="62"/>
        <v>16220.245917599999</v>
      </c>
      <c r="AZ106" s="71"/>
    </row>
    <row r="107" spans="1:52" s="406" customFormat="1" ht="12" hidden="1" customHeight="1">
      <c r="A107" s="134">
        <v>43531</v>
      </c>
      <c r="B107" s="69" t="s">
        <v>178</v>
      </c>
      <c r="C107" s="63"/>
      <c r="D107" s="63">
        <v>0</v>
      </c>
      <c r="E107" s="63"/>
      <c r="F107" s="63">
        <f t="shared" si="51"/>
        <v>0</v>
      </c>
      <c r="G107" s="64"/>
      <c r="H107" s="63"/>
      <c r="I107" s="63">
        <v>0</v>
      </c>
      <c r="J107" s="63"/>
      <c r="K107" s="63">
        <f t="shared" si="52"/>
        <v>0</v>
      </c>
      <c r="L107" s="64"/>
      <c r="M107" s="63">
        <f t="shared" si="53"/>
        <v>0</v>
      </c>
      <c r="N107" s="63">
        <f t="shared" si="53"/>
        <v>0</v>
      </c>
      <c r="O107" s="63"/>
      <c r="P107" s="63">
        <f t="shared" si="54"/>
        <v>0</v>
      </c>
      <c r="Q107" s="64"/>
      <c r="R107" s="63"/>
      <c r="S107" s="63">
        <v>0</v>
      </c>
      <c r="T107" s="63"/>
      <c r="U107" s="63">
        <f t="shared" si="55"/>
        <v>0</v>
      </c>
      <c r="V107" s="64"/>
      <c r="W107" s="63"/>
      <c r="X107" s="63">
        <v>0</v>
      </c>
      <c r="Y107" s="63"/>
      <c r="Z107" s="63">
        <f t="shared" si="56"/>
        <v>0</v>
      </c>
      <c r="AA107" s="64"/>
      <c r="AB107" s="63">
        <f t="shared" si="57"/>
        <v>0</v>
      </c>
      <c r="AC107" s="63">
        <f t="shared" si="57"/>
        <v>0</v>
      </c>
      <c r="AD107" s="63"/>
      <c r="AE107" s="63">
        <f t="shared" si="58"/>
        <v>0</v>
      </c>
      <c r="AF107" s="64"/>
      <c r="AG107" s="63"/>
      <c r="AH107" s="63">
        <v>0</v>
      </c>
      <c r="AI107" s="63"/>
      <c r="AJ107" s="63">
        <f t="shared" si="59"/>
        <v>0</v>
      </c>
      <c r="AK107" s="64"/>
      <c r="AL107" s="63"/>
      <c r="AM107" s="63">
        <v>0</v>
      </c>
      <c r="AN107" s="63"/>
      <c r="AO107" s="63">
        <f t="shared" si="60"/>
        <v>0</v>
      </c>
      <c r="AP107" s="64"/>
      <c r="AQ107" s="63"/>
      <c r="AR107" s="63">
        <v>0</v>
      </c>
      <c r="AS107" s="63"/>
      <c r="AT107" s="63">
        <f t="shared" si="61"/>
        <v>0</v>
      </c>
      <c r="AU107" s="64"/>
      <c r="AV107" s="63"/>
      <c r="AW107" s="63">
        <v>0</v>
      </c>
      <c r="AX107" s="70"/>
      <c r="AY107" s="63">
        <f t="shared" si="62"/>
        <v>0</v>
      </c>
      <c r="AZ107" s="71"/>
    </row>
    <row r="108" spans="1:52" s="406" customFormat="1" ht="12" hidden="1" customHeight="1">
      <c r="A108" s="134">
        <v>43532</v>
      </c>
      <c r="B108" s="69" t="s">
        <v>179</v>
      </c>
      <c r="C108" s="63"/>
      <c r="D108" s="63">
        <v>0</v>
      </c>
      <c r="E108" s="63"/>
      <c r="F108" s="63">
        <f t="shared" si="51"/>
        <v>0</v>
      </c>
      <c r="G108" s="64"/>
      <c r="H108" s="63"/>
      <c r="I108" s="63">
        <v>0</v>
      </c>
      <c r="J108" s="63"/>
      <c r="K108" s="63">
        <f t="shared" si="52"/>
        <v>0</v>
      </c>
      <c r="L108" s="64"/>
      <c r="M108" s="63">
        <f t="shared" si="53"/>
        <v>0</v>
      </c>
      <c r="N108" s="63">
        <f t="shared" si="53"/>
        <v>0</v>
      </c>
      <c r="O108" s="63"/>
      <c r="P108" s="63">
        <f t="shared" si="54"/>
        <v>0</v>
      </c>
      <c r="Q108" s="64"/>
      <c r="R108" s="63"/>
      <c r="S108" s="63">
        <v>0</v>
      </c>
      <c r="T108" s="63"/>
      <c r="U108" s="63">
        <f t="shared" si="55"/>
        <v>0</v>
      </c>
      <c r="V108" s="64"/>
      <c r="W108" s="63"/>
      <c r="X108" s="63">
        <v>0</v>
      </c>
      <c r="Y108" s="63"/>
      <c r="Z108" s="63">
        <f t="shared" si="56"/>
        <v>0</v>
      </c>
      <c r="AA108" s="64"/>
      <c r="AB108" s="63">
        <f t="shared" si="57"/>
        <v>0</v>
      </c>
      <c r="AC108" s="63">
        <f t="shared" si="57"/>
        <v>0</v>
      </c>
      <c r="AD108" s="63"/>
      <c r="AE108" s="63">
        <f t="shared" si="58"/>
        <v>0</v>
      </c>
      <c r="AF108" s="64"/>
      <c r="AG108" s="63"/>
      <c r="AH108" s="63">
        <v>0</v>
      </c>
      <c r="AI108" s="63"/>
      <c r="AJ108" s="63">
        <f t="shared" si="59"/>
        <v>0</v>
      </c>
      <c r="AK108" s="64"/>
      <c r="AL108" s="63"/>
      <c r="AM108" s="63">
        <v>0</v>
      </c>
      <c r="AN108" s="63"/>
      <c r="AO108" s="63">
        <f t="shared" si="60"/>
        <v>0</v>
      </c>
      <c r="AP108" s="64"/>
      <c r="AQ108" s="63"/>
      <c r="AR108" s="63">
        <v>0</v>
      </c>
      <c r="AS108" s="63"/>
      <c r="AT108" s="63">
        <f t="shared" si="61"/>
        <v>0</v>
      </c>
      <c r="AU108" s="64"/>
      <c r="AV108" s="63"/>
      <c r="AW108" s="63">
        <v>0</v>
      </c>
      <c r="AX108" s="70"/>
      <c r="AY108" s="63">
        <f t="shared" si="62"/>
        <v>0</v>
      </c>
      <c r="AZ108" s="71"/>
    </row>
    <row r="109" spans="1:52" s="406" customFormat="1" ht="12" hidden="1" customHeight="1">
      <c r="A109" s="134">
        <v>43533</v>
      </c>
      <c r="B109" s="69" t="s">
        <v>180</v>
      </c>
      <c r="C109" s="63"/>
      <c r="D109" s="63">
        <v>0</v>
      </c>
      <c r="E109" s="63"/>
      <c r="F109" s="63">
        <f t="shared" si="51"/>
        <v>0</v>
      </c>
      <c r="G109" s="64"/>
      <c r="H109" s="63"/>
      <c r="I109" s="63">
        <v>0</v>
      </c>
      <c r="J109" s="63"/>
      <c r="K109" s="63">
        <f t="shared" si="52"/>
        <v>0</v>
      </c>
      <c r="L109" s="64"/>
      <c r="M109" s="63">
        <f t="shared" si="53"/>
        <v>0</v>
      </c>
      <c r="N109" s="63">
        <f t="shared" si="53"/>
        <v>0</v>
      </c>
      <c r="O109" s="63"/>
      <c r="P109" s="63">
        <f t="shared" si="54"/>
        <v>0</v>
      </c>
      <c r="Q109" s="64"/>
      <c r="R109" s="63"/>
      <c r="S109" s="63">
        <v>0</v>
      </c>
      <c r="T109" s="63"/>
      <c r="U109" s="63">
        <f t="shared" si="55"/>
        <v>0</v>
      </c>
      <c r="V109" s="64"/>
      <c r="W109" s="63"/>
      <c r="X109" s="63">
        <v>0</v>
      </c>
      <c r="Y109" s="63"/>
      <c r="Z109" s="63">
        <f t="shared" si="56"/>
        <v>0</v>
      </c>
      <c r="AA109" s="64"/>
      <c r="AB109" s="63">
        <f t="shared" si="57"/>
        <v>0</v>
      </c>
      <c r="AC109" s="63">
        <f t="shared" si="57"/>
        <v>0</v>
      </c>
      <c r="AD109" s="63"/>
      <c r="AE109" s="63">
        <f t="shared" si="58"/>
        <v>0</v>
      </c>
      <c r="AF109" s="64"/>
      <c r="AG109" s="63"/>
      <c r="AH109" s="63">
        <v>0</v>
      </c>
      <c r="AI109" s="63"/>
      <c r="AJ109" s="63">
        <f t="shared" si="59"/>
        <v>0</v>
      </c>
      <c r="AK109" s="64"/>
      <c r="AL109" s="63"/>
      <c r="AM109" s="63">
        <v>0</v>
      </c>
      <c r="AN109" s="63"/>
      <c r="AO109" s="63">
        <f t="shared" si="60"/>
        <v>0</v>
      </c>
      <c r="AP109" s="64"/>
      <c r="AQ109" s="63"/>
      <c r="AR109" s="63">
        <v>0</v>
      </c>
      <c r="AS109" s="63"/>
      <c r="AT109" s="63">
        <f t="shared" si="61"/>
        <v>0</v>
      </c>
      <c r="AU109" s="64"/>
      <c r="AV109" s="63"/>
      <c r="AW109" s="63">
        <v>0</v>
      </c>
      <c r="AX109" s="70"/>
      <c r="AY109" s="63">
        <f t="shared" si="62"/>
        <v>0</v>
      </c>
      <c r="AZ109" s="71"/>
    </row>
    <row r="110" spans="1:52" s="406" customFormat="1" ht="12" hidden="1" customHeight="1">
      <c r="A110" s="134">
        <v>43541</v>
      </c>
      <c r="B110" s="69" t="s">
        <v>181</v>
      </c>
      <c r="C110" s="63"/>
      <c r="D110" s="63">
        <v>0</v>
      </c>
      <c r="E110" s="63"/>
      <c r="F110" s="63">
        <f t="shared" si="51"/>
        <v>0</v>
      </c>
      <c r="G110" s="64"/>
      <c r="H110" s="63"/>
      <c r="I110" s="63">
        <v>0</v>
      </c>
      <c r="J110" s="63"/>
      <c r="K110" s="63">
        <f t="shared" si="52"/>
        <v>0</v>
      </c>
      <c r="L110" s="64"/>
      <c r="M110" s="63">
        <f t="shared" ref="M110:N128" si="63">INDEX($H110:$J110,1,MATCH(M$8,$H$8:$J$8,0))-INDEX($C110:$E110,1,MATCH(M$8,$C$8:$E$8,0))</f>
        <v>0</v>
      </c>
      <c r="N110" s="63">
        <f t="shared" si="63"/>
        <v>0</v>
      </c>
      <c r="O110" s="63"/>
      <c r="P110" s="63">
        <f t="shared" si="54"/>
        <v>0</v>
      </c>
      <c r="Q110" s="64"/>
      <c r="R110" s="63"/>
      <c r="S110" s="63">
        <v>0</v>
      </c>
      <c r="T110" s="63"/>
      <c r="U110" s="63">
        <f t="shared" si="55"/>
        <v>0</v>
      </c>
      <c r="V110" s="64"/>
      <c r="W110" s="63"/>
      <c r="X110" s="63">
        <v>0</v>
      </c>
      <c r="Y110" s="63"/>
      <c r="Z110" s="63">
        <f t="shared" si="56"/>
        <v>0</v>
      </c>
      <c r="AA110" s="64"/>
      <c r="AB110" s="63">
        <f t="shared" ref="AB110:AC128" si="64">INDEX($W110:$Y110,1,MATCH(AB$8,$W$8:$Y$8,0))-INDEX($R110:$T110,1,MATCH(AB$8,$R$8:$T$8,0))</f>
        <v>0</v>
      </c>
      <c r="AC110" s="63">
        <f t="shared" si="64"/>
        <v>0</v>
      </c>
      <c r="AD110" s="63"/>
      <c r="AE110" s="63">
        <f t="shared" si="58"/>
        <v>0</v>
      </c>
      <c r="AF110" s="64"/>
      <c r="AG110" s="63"/>
      <c r="AH110" s="63">
        <v>0</v>
      </c>
      <c r="AI110" s="63"/>
      <c r="AJ110" s="63">
        <f t="shared" si="59"/>
        <v>0</v>
      </c>
      <c r="AK110" s="64"/>
      <c r="AL110" s="63"/>
      <c r="AM110" s="63">
        <v>0</v>
      </c>
      <c r="AN110" s="63"/>
      <c r="AO110" s="63">
        <f t="shared" si="60"/>
        <v>0</v>
      </c>
      <c r="AP110" s="64"/>
      <c r="AQ110" s="63"/>
      <c r="AR110" s="63">
        <v>0</v>
      </c>
      <c r="AS110" s="63"/>
      <c r="AT110" s="63">
        <f t="shared" si="61"/>
        <v>0</v>
      </c>
      <c r="AU110" s="64"/>
      <c r="AV110" s="63"/>
      <c r="AW110" s="63">
        <v>0</v>
      </c>
      <c r="AX110" s="70"/>
      <c r="AY110" s="63">
        <f t="shared" si="62"/>
        <v>0</v>
      </c>
      <c r="AZ110" s="71"/>
    </row>
    <row r="111" spans="1:52" s="406" customFormat="1" ht="12" hidden="1" customHeight="1">
      <c r="A111" s="134">
        <v>43542</v>
      </c>
      <c r="B111" s="69" t="s">
        <v>182</v>
      </c>
      <c r="C111" s="63"/>
      <c r="D111" s="63">
        <v>0</v>
      </c>
      <c r="E111" s="63"/>
      <c r="F111" s="63">
        <f t="shared" si="51"/>
        <v>0</v>
      </c>
      <c r="G111" s="64"/>
      <c r="H111" s="63"/>
      <c r="I111" s="63">
        <v>0</v>
      </c>
      <c r="J111" s="63"/>
      <c r="K111" s="63">
        <f t="shared" si="52"/>
        <v>0</v>
      </c>
      <c r="L111" s="64"/>
      <c r="M111" s="63">
        <f t="shared" si="63"/>
        <v>0</v>
      </c>
      <c r="N111" s="63">
        <f t="shared" si="63"/>
        <v>0</v>
      </c>
      <c r="O111" s="63"/>
      <c r="P111" s="63">
        <f t="shared" si="54"/>
        <v>0</v>
      </c>
      <c r="Q111" s="64"/>
      <c r="R111" s="63"/>
      <c r="S111" s="63">
        <v>0</v>
      </c>
      <c r="T111" s="63"/>
      <c r="U111" s="63">
        <f t="shared" si="55"/>
        <v>0</v>
      </c>
      <c r="V111" s="64"/>
      <c r="W111" s="63"/>
      <c r="X111" s="63">
        <v>0</v>
      </c>
      <c r="Y111" s="63"/>
      <c r="Z111" s="63">
        <f t="shared" si="56"/>
        <v>0</v>
      </c>
      <c r="AA111" s="64"/>
      <c r="AB111" s="63">
        <f t="shared" si="64"/>
        <v>0</v>
      </c>
      <c r="AC111" s="63">
        <f t="shared" si="64"/>
        <v>0</v>
      </c>
      <c r="AD111" s="63"/>
      <c r="AE111" s="63">
        <f t="shared" si="58"/>
        <v>0</v>
      </c>
      <c r="AF111" s="64"/>
      <c r="AG111" s="63"/>
      <c r="AH111" s="63">
        <v>0</v>
      </c>
      <c r="AI111" s="63"/>
      <c r="AJ111" s="63">
        <f t="shared" si="59"/>
        <v>0</v>
      </c>
      <c r="AK111" s="64"/>
      <c r="AL111" s="63"/>
      <c r="AM111" s="63">
        <v>0</v>
      </c>
      <c r="AN111" s="63"/>
      <c r="AO111" s="63">
        <f t="shared" si="60"/>
        <v>0</v>
      </c>
      <c r="AP111" s="64"/>
      <c r="AQ111" s="63"/>
      <c r="AR111" s="63">
        <v>0</v>
      </c>
      <c r="AS111" s="63"/>
      <c r="AT111" s="63">
        <f t="shared" si="61"/>
        <v>0</v>
      </c>
      <c r="AU111" s="64"/>
      <c r="AV111" s="63"/>
      <c r="AW111" s="63">
        <v>0</v>
      </c>
      <c r="AX111" s="70"/>
      <c r="AY111" s="63">
        <f t="shared" si="62"/>
        <v>0</v>
      </c>
      <c r="AZ111" s="71"/>
    </row>
    <row r="112" spans="1:52" s="406" customFormat="1" ht="12" hidden="1" customHeight="1">
      <c r="A112" s="134">
        <v>43543</v>
      </c>
      <c r="B112" s="69" t="s">
        <v>183</v>
      </c>
      <c r="C112" s="63"/>
      <c r="D112" s="63">
        <v>0</v>
      </c>
      <c r="E112" s="63"/>
      <c r="F112" s="63">
        <f t="shared" si="51"/>
        <v>0</v>
      </c>
      <c r="G112" s="64"/>
      <c r="H112" s="63"/>
      <c r="I112" s="63">
        <v>0</v>
      </c>
      <c r="J112" s="63"/>
      <c r="K112" s="63">
        <f t="shared" si="52"/>
        <v>0</v>
      </c>
      <c r="L112" s="64"/>
      <c r="M112" s="63">
        <f t="shared" si="63"/>
        <v>0</v>
      </c>
      <c r="N112" s="63">
        <f t="shared" si="63"/>
        <v>0</v>
      </c>
      <c r="O112" s="63"/>
      <c r="P112" s="63">
        <f t="shared" si="54"/>
        <v>0</v>
      </c>
      <c r="Q112" s="64"/>
      <c r="R112" s="63"/>
      <c r="S112" s="63">
        <v>0</v>
      </c>
      <c r="T112" s="63"/>
      <c r="U112" s="63">
        <f t="shared" si="55"/>
        <v>0</v>
      </c>
      <c r="V112" s="64"/>
      <c r="W112" s="63"/>
      <c r="X112" s="63">
        <v>0</v>
      </c>
      <c r="Y112" s="63"/>
      <c r="Z112" s="63">
        <f t="shared" si="56"/>
        <v>0</v>
      </c>
      <c r="AA112" s="64"/>
      <c r="AB112" s="63">
        <f t="shared" si="64"/>
        <v>0</v>
      </c>
      <c r="AC112" s="63">
        <f t="shared" si="64"/>
        <v>0</v>
      </c>
      <c r="AD112" s="63"/>
      <c r="AE112" s="63">
        <f t="shared" si="58"/>
        <v>0</v>
      </c>
      <c r="AF112" s="64"/>
      <c r="AG112" s="63"/>
      <c r="AH112" s="63">
        <v>0</v>
      </c>
      <c r="AI112" s="63"/>
      <c r="AJ112" s="63">
        <f t="shared" si="59"/>
        <v>0</v>
      </c>
      <c r="AK112" s="64"/>
      <c r="AL112" s="63"/>
      <c r="AM112" s="63">
        <v>0</v>
      </c>
      <c r="AN112" s="63"/>
      <c r="AO112" s="63">
        <f t="shared" si="60"/>
        <v>0</v>
      </c>
      <c r="AP112" s="64"/>
      <c r="AQ112" s="63"/>
      <c r="AR112" s="63">
        <v>0</v>
      </c>
      <c r="AS112" s="63"/>
      <c r="AT112" s="63">
        <f t="shared" si="61"/>
        <v>0</v>
      </c>
      <c r="AU112" s="64"/>
      <c r="AV112" s="63"/>
      <c r="AW112" s="63">
        <v>0</v>
      </c>
      <c r="AX112" s="70"/>
      <c r="AY112" s="63">
        <f t="shared" si="62"/>
        <v>0</v>
      </c>
      <c r="AZ112" s="71"/>
    </row>
    <row r="113" spans="1:52" s="406" customFormat="1" ht="12" hidden="1" customHeight="1">
      <c r="A113" s="134">
        <v>43544</v>
      </c>
      <c r="B113" s="69" t="s">
        <v>184</v>
      </c>
      <c r="C113" s="63"/>
      <c r="D113" s="63">
        <v>0</v>
      </c>
      <c r="E113" s="63"/>
      <c r="F113" s="63">
        <f t="shared" si="51"/>
        <v>0</v>
      </c>
      <c r="G113" s="64"/>
      <c r="H113" s="63"/>
      <c r="I113" s="63">
        <v>0</v>
      </c>
      <c r="J113" s="63"/>
      <c r="K113" s="63">
        <f t="shared" si="52"/>
        <v>0</v>
      </c>
      <c r="L113" s="64"/>
      <c r="M113" s="63">
        <f t="shared" si="63"/>
        <v>0</v>
      </c>
      <c r="N113" s="63">
        <f t="shared" si="63"/>
        <v>0</v>
      </c>
      <c r="O113" s="63"/>
      <c r="P113" s="63">
        <f t="shared" si="54"/>
        <v>0</v>
      </c>
      <c r="Q113" s="64"/>
      <c r="R113" s="63"/>
      <c r="S113" s="63">
        <v>0</v>
      </c>
      <c r="T113" s="63"/>
      <c r="U113" s="63">
        <f t="shared" si="55"/>
        <v>0</v>
      </c>
      <c r="V113" s="64"/>
      <c r="W113" s="63"/>
      <c r="X113" s="63">
        <v>0</v>
      </c>
      <c r="Y113" s="63"/>
      <c r="Z113" s="63">
        <f t="shared" si="56"/>
        <v>0</v>
      </c>
      <c r="AA113" s="64"/>
      <c r="AB113" s="63">
        <f t="shared" si="64"/>
        <v>0</v>
      </c>
      <c r="AC113" s="63">
        <f t="shared" si="64"/>
        <v>0</v>
      </c>
      <c r="AD113" s="63"/>
      <c r="AE113" s="63">
        <f t="shared" si="58"/>
        <v>0</v>
      </c>
      <c r="AF113" s="64"/>
      <c r="AG113" s="63"/>
      <c r="AH113" s="63">
        <v>0</v>
      </c>
      <c r="AI113" s="63"/>
      <c r="AJ113" s="63">
        <f t="shared" si="59"/>
        <v>0</v>
      </c>
      <c r="AK113" s="64"/>
      <c r="AL113" s="63"/>
      <c r="AM113" s="63">
        <v>0</v>
      </c>
      <c r="AN113" s="63"/>
      <c r="AO113" s="63">
        <f t="shared" si="60"/>
        <v>0</v>
      </c>
      <c r="AP113" s="64"/>
      <c r="AQ113" s="63"/>
      <c r="AR113" s="63">
        <v>0</v>
      </c>
      <c r="AS113" s="63"/>
      <c r="AT113" s="63">
        <f t="shared" si="61"/>
        <v>0</v>
      </c>
      <c r="AU113" s="64"/>
      <c r="AV113" s="63"/>
      <c r="AW113" s="63">
        <v>0</v>
      </c>
      <c r="AX113" s="70"/>
      <c r="AY113" s="63">
        <f t="shared" si="62"/>
        <v>0</v>
      </c>
      <c r="AZ113" s="71"/>
    </row>
    <row r="114" spans="1:52" s="406" customFormat="1" ht="12" hidden="1" customHeight="1">
      <c r="A114" s="134">
        <v>43545</v>
      </c>
      <c r="B114" s="69" t="s">
        <v>185</v>
      </c>
      <c r="C114" s="63"/>
      <c r="D114" s="63">
        <v>0</v>
      </c>
      <c r="E114" s="63"/>
      <c r="F114" s="63">
        <f t="shared" si="51"/>
        <v>0</v>
      </c>
      <c r="G114" s="64"/>
      <c r="H114" s="63"/>
      <c r="I114" s="63">
        <v>0</v>
      </c>
      <c r="J114" s="63"/>
      <c r="K114" s="63">
        <f t="shared" si="52"/>
        <v>0</v>
      </c>
      <c r="L114" s="64"/>
      <c r="M114" s="63">
        <f t="shared" si="63"/>
        <v>0</v>
      </c>
      <c r="N114" s="63">
        <f t="shared" si="63"/>
        <v>0</v>
      </c>
      <c r="O114" s="63"/>
      <c r="P114" s="63">
        <f t="shared" si="54"/>
        <v>0</v>
      </c>
      <c r="Q114" s="64"/>
      <c r="R114" s="63"/>
      <c r="S114" s="63">
        <v>0</v>
      </c>
      <c r="T114" s="63"/>
      <c r="U114" s="63">
        <f t="shared" si="55"/>
        <v>0</v>
      </c>
      <c r="V114" s="64"/>
      <c r="W114" s="63"/>
      <c r="X114" s="63">
        <v>0</v>
      </c>
      <c r="Y114" s="63"/>
      <c r="Z114" s="63">
        <f t="shared" si="56"/>
        <v>0</v>
      </c>
      <c r="AA114" s="64"/>
      <c r="AB114" s="63">
        <f t="shared" si="64"/>
        <v>0</v>
      </c>
      <c r="AC114" s="63">
        <f t="shared" si="64"/>
        <v>0</v>
      </c>
      <c r="AD114" s="63"/>
      <c r="AE114" s="63">
        <f t="shared" si="58"/>
        <v>0</v>
      </c>
      <c r="AF114" s="64"/>
      <c r="AG114" s="63"/>
      <c r="AH114" s="63">
        <v>0</v>
      </c>
      <c r="AI114" s="63"/>
      <c r="AJ114" s="63">
        <f t="shared" si="59"/>
        <v>0</v>
      </c>
      <c r="AK114" s="64"/>
      <c r="AL114" s="63"/>
      <c r="AM114" s="63">
        <v>0</v>
      </c>
      <c r="AN114" s="63"/>
      <c r="AO114" s="63">
        <f t="shared" si="60"/>
        <v>0</v>
      </c>
      <c r="AP114" s="64"/>
      <c r="AQ114" s="63"/>
      <c r="AR114" s="63">
        <v>0</v>
      </c>
      <c r="AS114" s="63"/>
      <c r="AT114" s="63">
        <f t="shared" si="61"/>
        <v>0</v>
      </c>
      <c r="AU114" s="64"/>
      <c r="AV114" s="63"/>
      <c r="AW114" s="63">
        <v>0</v>
      </c>
      <c r="AX114" s="70"/>
      <c r="AY114" s="63">
        <f t="shared" si="62"/>
        <v>0</v>
      </c>
      <c r="AZ114" s="71"/>
    </row>
    <row r="115" spans="1:52" s="406" customFormat="1" ht="12" hidden="1" customHeight="1">
      <c r="A115" s="134">
        <v>43546</v>
      </c>
      <c r="B115" s="69" t="s">
        <v>186</v>
      </c>
      <c r="C115" s="63"/>
      <c r="D115" s="63">
        <v>0</v>
      </c>
      <c r="E115" s="63"/>
      <c r="F115" s="63">
        <f t="shared" si="51"/>
        <v>0</v>
      </c>
      <c r="G115" s="64"/>
      <c r="H115" s="63"/>
      <c r="I115" s="63">
        <v>0</v>
      </c>
      <c r="J115" s="63"/>
      <c r="K115" s="63">
        <f t="shared" si="52"/>
        <v>0</v>
      </c>
      <c r="L115" s="64"/>
      <c r="M115" s="63">
        <f t="shared" si="63"/>
        <v>0</v>
      </c>
      <c r="N115" s="63">
        <f t="shared" si="63"/>
        <v>0</v>
      </c>
      <c r="O115" s="63"/>
      <c r="P115" s="63">
        <f t="shared" si="54"/>
        <v>0</v>
      </c>
      <c r="Q115" s="64"/>
      <c r="R115" s="63"/>
      <c r="S115" s="63">
        <v>0</v>
      </c>
      <c r="T115" s="63"/>
      <c r="U115" s="63">
        <f t="shared" si="55"/>
        <v>0</v>
      </c>
      <c r="V115" s="64"/>
      <c r="W115" s="63"/>
      <c r="X115" s="63">
        <v>0</v>
      </c>
      <c r="Y115" s="63"/>
      <c r="Z115" s="63">
        <f t="shared" si="56"/>
        <v>0</v>
      </c>
      <c r="AA115" s="64"/>
      <c r="AB115" s="63">
        <f t="shared" si="64"/>
        <v>0</v>
      </c>
      <c r="AC115" s="63">
        <f t="shared" si="64"/>
        <v>0</v>
      </c>
      <c r="AD115" s="63"/>
      <c r="AE115" s="63">
        <f t="shared" si="58"/>
        <v>0</v>
      </c>
      <c r="AF115" s="64"/>
      <c r="AG115" s="63"/>
      <c r="AH115" s="63">
        <v>0</v>
      </c>
      <c r="AI115" s="63"/>
      <c r="AJ115" s="63">
        <f t="shared" si="59"/>
        <v>0</v>
      </c>
      <c r="AK115" s="64"/>
      <c r="AL115" s="63"/>
      <c r="AM115" s="63">
        <v>0</v>
      </c>
      <c r="AN115" s="63"/>
      <c r="AO115" s="63">
        <f t="shared" si="60"/>
        <v>0</v>
      </c>
      <c r="AP115" s="64"/>
      <c r="AQ115" s="63"/>
      <c r="AR115" s="63">
        <v>0</v>
      </c>
      <c r="AS115" s="63"/>
      <c r="AT115" s="63">
        <f t="shared" si="61"/>
        <v>0</v>
      </c>
      <c r="AU115" s="64"/>
      <c r="AV115" s="63"/>
      <c r="AW115" s="63">
        <v>0</v>
      </c>
      <c r="AX115" s="70"/>
      <c r="AY115" s="63">
        <f t="shared" si="62"/>
        <v>0</v>
      </c>
      <c r="AZ115" s="71"/>
    </row>
    <row r="116" spans="1:52" s="406" customFormat="1" ht="12" hidden="1" customHeight="1">
      <c r="A116" s="134">
        <v>43547</v>
      </c>
      <c r="B116" s="69" t="s">
        <v>187</v>
      </c>
      <c r="C116" s="63"/>
      <c r="D116" s="63">
        <v>0</v>
      </c>
      <c r="E116" s="63"/>
      <c r="F116" s="63">
        <f t="shared" si="51"/>
        <v>0</v>
      </c>
      <c r="G116" s="64"/>
      <c r="H116" s="63"/>
      <c r="I116" s="63">
        <v>0</v>
      </c>
      <c r="J116" s="63"/>
      <c r="K116" s="63">
        <f t="shared" si="52"/>
        <v>0</v>
      </c>
      <c r="L116" s="64"/>
      <c r="M116" s="63">
        <f t="shared" si="63"/>
        <v>0</v>
      </c>
      <c r="N116" s="63">
        <f t="shared" si="63"/>
        <v>0</v>
      </c>
      <c r="O116" s="63"/>
      <c r="P116" s="63">
        <f t="shared" si="54"/>
        <v>0</v>
      </c>
      <c r="Q116" s="64"/>
      <c r="R116" s="63"/>
      <c r="S116" s="63">
        <v>0</v>
      </c>
      <c r="T116" s="63"/>
      <c r="U116" s="63">
        <f t="shared" si="55"/>
        <v>0</v>
      </c>
      <c r="V116" s="64"/>
      <c r="W116" s="63"/>
      <c r="X116" s="63">
        <v>0</v>
      </c>
      <c r="Y116" s="63"/>
      <c r="Z116" s="63">
        <f t="shared" si="56"/>
        <v>0</v>
      </c>
      <c r="AA116" s="64"/>
      <c r="AB116" s="63">
        <f t="shared" si="64"/>
        <v>0</v>
      </c>
      <c r="AC116" s="63">
        <f t="shared" si="64"/>
        <v>0</v>
      </c>
      <c r="AD116" s="63"/>
      <c r="AE116" s="63">
        <f t="shared" si="58"/>
        <v>0</v>
      </c>
      <c r="AF116" s="64"/>
      <c r="AG116" s="63"/>
      <c r="AH116" s="63">
        <v>0</v>
      </c>
      <c r="AI116" s="63"/>
      <c r="AJ116" s="63">
        <f t="shared" si="59"/>
        <v>0</v>
      </c>
      <c r="AK116" s="64"/>
      <c r="AL116" s="63"/>
      <c r="AM116" s="63">
        <v>0</v>
      </c>
      <c r="AN116" s="63"/>
      <c r="AO116" s="63">
        <f t="shared" si="60"/>
        <v>0</v>
      </c>
      <c r="AP116" s="64"/>
      <c r="AQ116" s="63"/>
      <c r="AR116" s="63">
        <v>0</v>
      </c>
      <c r="AS116" s="63"/>
      <c r="AT116" s="63">
        <f t="shared" si="61"/>
        <v>0</v>
      </c>
      <c r="AU116" s="64"/>
      <c r="AV116" s="63"/>
      <c r="AW116" s="63">
        <v>0</v>
      </c>
      <c r="AX116" s="70"/>
      <c r="AY116" s="63">
        <f t="shared" si="62"/>
        <v>0</v>
      </c>
      <c r="AZ116" s="71"/>
    </row>
    <row r="117" spans="1:52" s="406" customFormat="1" ht="12" hidden="1" customHeight="1">
      <c r="A117" s="134">
        <v>43551</v>
      </c>
      <c r="B117" s="69" t="s">
        <v>188</v>
      </c>
      <c r="C117" s="63"/>
      <c r="D117" s="63">
        <v>0</v>
      </c>
      <c r="E117" s="63"/>
      <c r="F117" s="63">
        <f t="shared" si="51"/>
        <v>0</v>
      </c>
      <c r="G117" s="64"/>
      <c r="H117" s="63"/>
      <c r="I117" s="63">
        <v>0</v>
      </c>
      <c r="J117" s="63"/>
      <c r="K117" s="63">
        <f t="shared" si="52"/>
        <v>0</v>
      </c>
      <c r="L117" s="64"/>
      <c r="M117" s="63">
        <f t="shared" si="63"/>
        <v>0</v>
      </c>
      <c r="N117" s="63">
        <f t="shared" si="63"/>
        <v>0</v>
      </c>
      <c r="O117" s="63"/>
      <c r="P117" s="63">
        <f t="shared" si="54"/>
        <v>0</v>
      </c>
      <c r="Q117" s="64"/>
      <c r="R117" s="63"/>
      <c r="S117" s="63">
        <v>0</v>
      </c>
      <c r="T117" s="63"/>
      <c r="U117" s="63">
        <f t="shared" si="55"/>
        <v>0</v>
      </c>
      <c r="V117" s="64"/>
      <c r="W117" s="63"/>
      <c r="X117" s="63">
        <v>0</v>
      </c>
      <c r="Y117" s="63"/>
      <c r="Z117" s="63">
        <f t="shared" si="56"/>
        <v>0</v>
      </c>
      <c r="AA117" s="64"/>
      <c r="AB117" s="63">
        <f t="shared" si="64"/>
        <v>0</v>
      </c>
      <c r="AC117" s="63">
        <f t="shared" si="64"/>
        <v>0</v>
      </c>
      <c r="AD117" s="63"/>
      <c r="AE117" s="63">
        <f t="shared" si="58"/>
        <v>0</v>
      </c>
      <c r="AF117" s="64"/>
      <c r="AG117" s="63"/>
      <c r="AH117" s="63">
        <v>0</v>
      </c>
      <c r="AI117" s="63"/>
      <c r="AJ117" s="63">
        <f t="shared" si="59"/>
        <v>0</v>
      </c>
      <c r="AK117" s="64"/>
      <c r="AL117" s="63"/>
      <c r="AM117" s="63">
        <v>0</v>
      </c>
      <c r="AN117" s="63"/>
      <c r="AO117" s="63">
        <f t="shared" si="60"/>
        <v>0</v>
      </c>
      <c r="AP117" s="64"/>
      <c r="AQ117" s="63"/>
      <c r="AR117" s="63">
        <v>0</v>
      </c>
      <c r="AS117" s="63"/>
      <c r="AT117" s="63">
        <f t="shared" si="61"/>
        <v>0</v>
      </c>
      <c r="AU117" s="64"/>
      <c r="AV117" s="63"/>
      <c r="AW117" s="63">
        <v>0</v>
      </c>
      <c r="AX117" s="70"/>
      <c r="AY117" s="63">
        <f t="shared" si="62"/>
        <v>0</v>
      </c>
      <c r="AZ117" s="71"/>
    </row>
    <row r="118" spans="1:52" s="406" customFormat="1" ht="12" hidden="1" customHeight="1">
      <c r="A118" s="134">
        <v>43570</v>
      </c>
      <c r="B118" s="69" t="s">
        <v>189</v>
      </c>
      <c r="C118" s="63"/>
      <c r="D118" s="63">
        <v>0</v>
      </c>
      <c r="E118" s="63"/>
      <c r="F118" s="63">
        <f t="shared" si="51"/>
        <v>0</v>
      </c>
      <c r="G118" s="64"/>
      <c r="H118" s="63"/>
      <c r="I118" s="63">
        <v>0</v>
      </c>
      <c r="J118" s="63"/>
      <c r="K118" s="63">
        <f t="shared" si="52"/>
        <v>0</v>
      </c>
      <c r="L118" s="64"/>
      <c r="M118" s="63">
        <f t="shared" si="63"/>
        <v>0</v>
      </c>
      <c r="N118" s="63">
        <f t="shared" si="63"/>
        <v>0</v>
      </c>
      <c r="O118" s="63"/>
      <c r="P118" s="63">
        <f t="shared" si="54"/>
        <v>0</v>
      </c>
      <c r="Q118" s="64"/>
      <c r="R118" s="63"/>
      <c r="S118" s="63">
        <v>0</v>
      </c>
      <c r="T118" s="63"/>
      <c r="U118" s="63">
        <f t="shared" si="55"/>
        <v>0</v>
      </c>
      <c r="V118" s="64"/>
      <c r="W118" s="63"/>
      <c r="X118" s="63">
        <v>0</v>
      </c>
      <c r="Y118" s="63"/>
      <c r="Z118" s="63">
        <f t="shared" si="56"/>
        <v>0</v>
      </c>
      <c r="AA118" s="64"/>
      <c r="AB118" s="63">
        <f t="shared" si="64"/>
        <v>0</v>
      </c>
      <c r="AC118" s="63">
        <f t="shared" si="64"/>
        <v>0</v>
      </c>
      <c r="AD118" s="63"/>
      <c r="AE118" s="63">
        <f t="shared" si="58"/>
        <v>0</v>
      </c>
      <c r="AF118" s="64"/>
      <c r="AG118" s="63"/>
      <c r="AH118" s="63">
        <v>0</v>
      </c>
      <c r="AI118" s="63"/>
      <c r="AJ118" s="63">
        <f t="shared" si="59"/>
        <v>0</v>
      </c>
      <c r="AK118" s="64"/>
      <c r="AL118" s="63"/>
      <c r="AM118" s="63">
        <v>0</v>
      </c>
      <c r="AN118" s="63"/>
      <c r="AO118" s="63">
        <f t="shared" si="60"/>
        <v>0</v>
      </c>
      <c r="AP118" s="64"/>
      <c r="AQ118" s="63"/>
      <c r="AR118" s="63">
        <v>0</v>
      </c>
      <c r="AS118" s="63"/>
      <c r="AT118" s="63">
        <f t="shared" si="61"/>
        <v>0</v>
      </c>
      <c r="AU118" s="64"/>
      <c r="AV118" s="63"/>
      <c r="AW118" s="63">
        <v>0</v>
      </c>
      <c r="AX118" s="70"/>
      <c r="AY118" s="63">
        <f t="shared" si="62"/>
        <v>0</v>
      </c>
      <c r="AZ118" s="71"/>
    </row>
    <row r="119" spans="1:52" s="406" customFormat="1" ht="12" hidden="1" customHeight="1">
      <c r="A119" s="134">
        <v>43581</v>
      </c>
      <c r="B119" s="69" t="s">
        <v>190</v>
      </c>
      <c r="C119" s="63"/>
      <c r="D119" s="63">
        <v>0</v>
      </c>
      <c r="E119" s="63"/>
      <c r="F119" s="63">
        <f t="shared" si="51"/>
        <v>0</v>
      </c>
      <c r="G119" s="64"/>
      <c r="H119" s="63"/>
      <c r="I119" s="63">
        <v>0</v>
      </c>
      <c r="J119" s="63"/>
      <c r="K119" s="63">
        <f t="shared" si="52"/>
        <v>0</v>
      </c>
      <c r="L119" s="64"/>
      <c r="M119" s="63">
        <f t="shared" si="63"/>
        <v>0</v>
      </c>
      <c r="N119" s="63">
        <f t="shared" si="63"/>
        <v>0</v>
      </c>
      <c r="O119" s="63"/>
      <c r="P119" s="63">
        <f t="shared" si="54"/>
        <v>0</v>
      </c>
      <c r="Q119" s="64"/>
      <c r="R119" s="63"/>
      <c r="S119" s="63">
        <v>0</v>
      </c>
      <c r="T119" s="63"/>
      <c r="U119" s="63">
        <f t="shared" si="55"/>
        <v>0</v>
      </c>
      <c r="V119" s="64"/>
      <c r="W119" s="63"/>
      <c r="X119" s="63">
        <v>0</v>
      </c>
      <c r="Y119" s="63"/>
      <c r="Z119" s="63">
        <f t="shared" si="56"/>
        <v>0</v>
      </c>
      <c r="AA119" s="64"/>
      <c r="AB119" s="63">
        <f t="shared" si="64"/>
        <v>0</v>
      </c>
      <c r="AC119" s="63">
        <f t="shared" si="64"/>
        <v>0</v>
      </c>
      <c r="AD119" s="63"/>
      <c r="AE119" s="63">
        <f t="shared" si="58"/>
        <v>0</v>
      </c>
      <c r="AF119" s="64"/>
      <c r="AG119" s="63"/>
      <c r="AH119" s="63">
        <v>0</v>
      </c>
      <c r="AI119" s="63"/>
      <c r="AJ119" s="63">
        <f t="shared" si="59"/>
        <v>0</v>
      </c>
      <c r="AK119" s="64"/>
      <c r="AL119" s="63"/>
      <c r="AM119" s="63">
        <v>0</v>
      </c>
      <c r="AN119" s="63"/>
      <c r="AO119" s="63">
        <f t="shared" si="60"/>
        <v>0</v>
      </c>
      <c r="AP119" s="64"/>
      <c r="AQ119" s="63"/>
      <c r="AR119" s="63">
        <v>0</v>
      </c>
      <c r="AS119" s="63"/>
      <c r="AT119" s="63">
        <f t="shared" si="61"/>
        <v>0</v>
      </c>
      <c r="AU119" s="64"/>
      <c r="AV119" s="63"/>
      <c r="AW119" s="63">
        <v>0</v>
      </c>
      <c r="AX119" s="70"/>
      <c r="AY119" s="63">
        <f t="shared" si="62"/>
        <v>0</v>
      </c>
      <c r="AZ119" s="71"/>
    </row>
    <row r="120" spans="1:52" s="406" customFormat="1" ht="12" hidden="1" customHeight="1">
      <c r="A120" s="134">
        <v>43582</v>
      </c>
      <c r="B120" s="69" t="s">
        <v>191</v>
      </c>
      <c r="C120" s="63"/>
      <c r="D120" s="63">
        <v>0</v>
      </c>
      <c r="E120" s="63"/>
      <c r="F120" s="63">
        <f t="shared" si="51"/>
        <v>0</v>
      </c>
      <c r="G120" s="64"/>
      <c r="H120" s="63"/>
      <c r="I120" s="63">
        <v>0</v>
      </c>
      <c r="J120" s="63"/>
      <c r="K120" s="63">
        <f t="shared" si="52"/>
        <v>0</v>
      </c>
      <c r="L120" s="64"/>
      <c r="M120" s="63">
        <f t="shared" si="63"/>
        <v>0</v>
      </c>
      <c r="N120" s="63">
        <f t="shared" si="63"/>
        <v>0</v>
      </c>
      <c r="O120" s="63"/>
      <c r="P120" s="63">
        <f t="shared" si="54"/>
        <v>0</v>
      </c>
      <c r="Q120" s="64"/>
      <c r="R120" s="63"/>
      <c r="S120" s="63">
        <v>0</v>
      </c>
      <c r="T120" s="63"/>
      <c r="U120" s="63">
        <f t="shared" si="55"/>
        <v>0</v>
      </c>
      <c r="V120" s="64"/>
      <c r="W120" s="63"/>
      <c r="X120" s="63">
        <v>0</v>
      </c>
      <c r="Y120" s="63"/>
      <c r="Z120" s="63">
        <f t="shared" si="56"/>
        <v>0</v>
      </c>
      <c r="AA120" s="64"/>
      <c r="AB120" s="63">
        <f t="shared" si="64"/>
        <v>0</v>
      </c>
      <c r="AC120" s="63">
        <f t="shared" si="64"/>
        <v>0</v>
      </c>
      <c r="AD120" s="63"/>
      <c r="AE120" s="63">
        <f t="shared" si="58"/>
        <v>0</v>
      </c>
      <c r="AF120" s="64"/>
      <c r="AG120" s="63"/>
      <c r="AH120" s="63">
        <v>0</v>
      </c>
      <c r="AI120" s="63"/>
      <c r="AJ120" s="63">
        <f t="shared" si="59"/>
        <v>0</v>
      </c>
      <c r="AK120" s="64"/>
      <c r="AL120" s="63"/>
      <c r="AM120" s="63">
        <v>0</v>
      </c>
      <c r="AN120" s="63"/>
      <c r="AO120" s="63">
        <f t="shared" si="60"/>
        <v>0</v>
      </c>
      <c r="AP120" s="64"/>
      <c r="AQ120" s="63"/>
      <c r="AR120" s="63">
        <v>0</v>
      </c>
      <c r="AS120" s="63"/>
      <c r="AT120" s="63">
        <f t="shared" si="61"/>
        <v>0</v>
      </c>
      <c r="AU120" s="64"/>
      <c r="AV120" s="63"/>
      <c r="AW120" s="63">
        <v>0</v>
      </c>
      <c r="AX120" s="70"/>
      <c r="AY120" s="63">
        <f t="shared" si="62"/>
        <v>0</v>
      </c>
      <c r="AZ120" s="71"/>
    </row>
    <row r="121" spans="1:52" s="406" customFormat="1" ht="12" hidden="1" customHeight="1">
      <c r="A121" s="134">
        <v>43583</v>
      </c>
      <c r="B121" s="69" t="s">
        <v>192</v>
      </c>
      <c r="C121" s="63"/>
      <c r="D121" s="63">
        <v>0</v>
      </c>
      <c r="E121" s="63"/>
      <c r="F121" s="63">
        <f t="shared" si="51"/>
        <v>0</v>
      </c>
      <c r="G121" s="64"/>
      <c r="H121" s="63"/>
      <c r="I121" s="63">
        <v>0</v>
      </c>
      <c r="J121" s="63"/>
      <c r="K121" s="63">
        <f t="shared" si="52"/>
        <v>0</v>
      </c>
      <c r="L121" s="64"/>
      <c r="M121" s="63">
        <f t="shared" si="63"/>
        <v>0</v>
      </c>
      <c r="N121" s="63">
        <f t="shared" si="63"/>
        <v>0</v>
      </c>
      <c r="O121" s="63"/>
      <c r="P121" s="63">
        <f t="shared" si="54"/>
        <v>0</v>
      </c>
      <c r="Q121" s="64"/>
      <c r="R121" s="63"/>
      <c r="S121" s="63">
        <v>0</v>
      </c>
      <c r="T121" s="63"/>
      <c r="U121" s="63">
        <f t="shared" si="55"/>
        <v>0</v>
      </c>
      <c r="V121" s="64"/>
      <c r="W121" s="63"/>
      <c r="X121" s="63">
        <v>0</v>
      </c>
      <c r="Y121" s="63"/>
      <c r="Z121" s="63">
        <f t="shared" si="56"/>
        <v>0</v>
      </c>
      <c r="AA121" s="64"/>
      <c r="AB121" s="63">
        <f t="shared" si="64"/>
        <v>0</v>
      </c>
      <c r="AC121" s="63">
        <f t="shared" si="64"/>
        <v>0</v>
      </c>
      <c r="AD121" s="63"/>
      <c r="AE121" s="63">
        <f t="shared" si="58"/>
        <v>0</v>
      </c>
      <c r="AF121" s="64"/>
      <c r="AG121" s="63"/>
      <c r="AH121" s="63">
        <v>0</v>
      </c>
      <c r="AI121" s="63"/>
      <c r="AJ121" s="63">
        <f t="shared" si="59"/>
        <v>0</v>
      </c>
      <c r="AK121" s="64"/>
      <c r="AL121" s="63"/>
      <c r="AM121" s="63">
        <v>0</v>
      </c>
      <c r="AN121" s="63"/>
      <c r="AO121" s="63">
        <f t="shared" si="60"/>
        <v>0</v>
      </c>
      <c r="AP121" s="64"/>
      <c r="AQ121" s="63"/>
      <c r="AR121" s="63">
        <v>0</v>
      </c>
      <c r="AS121" s="63"/>
      <c r="AT121" s="63">
        <f t="shared" si="61"/>
        <v>0</v>
      </c>
      <c r="AU121" s="64"/>
      <c r="AV121" s="63"/>
      <c r="AW121" s="63">
        <v>0</v>
      </c>
      <c r="AX121" s="70"/>
      <c r="AY121" s="63">
        <f t="shared" si="62"/>
        <v>0</v>
      </c>
      <c r="AZ121" s="71"/>
    </row>
    <row r="122" spans="1:52" s="406" customFormat="1" ht="12" hidden="1" customHeight="1">
      <c r="A122" s="134">
        <v>43990</v>
      </c>
      <c r="B122" s="69" t="s">
        <v>193</v>
      </c>
      <c r="C122" s="63"/>
      <c r="D122" s="63">
        <v>0</v>
      </c>
      <c r="E122" s="63"/>
      <c r="F122" s="63">
        <f t="shared" si="51"/>
        <v>0</v>
      </c>
      <c r="G122" s="64"/>
      <c r="H122" s="63"/>
      <c r="I122" s="63">
        <v>0</v>
      </c>
      <c r="J122" s="63"/>
      <c r="K122" s="63">
        <f t="shared" si="52"/>
        <v>0</v>
      </c>
      <c r="L122" s="64"/>
      <c r="M122" s="63">
        <f t="shared" si="63"/>
        <v>0</v>
      </c>
      <c r="N122" s="63">
        <f t="shared" si="63"/>
        <v>0</v>
      </c>
      <c r="O122" s="63"/>
      <c r="P122" s="63">
        <f t="shared" si="54"/>
        <v>0</v>
      </c>
      <c r="Q122" s="64"/>
      <c r="R122" s="63"/>
      <c r="S122" s="63">
        <v>0</v>
      </c>
      <c r="T122" s="63"/>
      <c r="U122" s="63">
        <f t="shared" si="55"/>
        <v>0</v>
      </c>
      <c r="V122" s="64"/>
      <c r="W122" s="63"/>
      <c r="X122" s="63">
        <v>0</v>
      </c>
      <c r="Y122" s="63"/>
      <c r="Z122" s="63">
        <f t="shared" si="56"/>
        <v>0</v>
      </c>
      <c r="AA122" s="64"/>
      <c r="AB122" s="63">
        <f t="shared" si="64"/>
        <v>0</v>
      </c>
      <c r="AC122" s="63">
        <f t="shared" si="64"/>
        <v>0</v>
      </c>
      <c r="AD122" s="63"/>
      <c r="AE122" s="63">
        <f t="shared" si="58"/>
        <v>0</v>
      </c>
      <c r="AF122" s="64"/>
      <c r="AG122" s="63"/>
      <c r="AH122" s="63">
        <v>0</v>
      </c>
      <c r="AI122" s="63"/>
      <c r="AJ122" s="63">
        <f t="shared" si="59"/>
        <v>0</v>
      </c>
      <c r="AK122" s="64"/>
      <c r="AL122" s="63"/>
      <c r="AM122" s="63">
        <v>0</v>
      </c>
      <c r="AN122" s="63"/>
      <c r="AO122" s="63">
        <f t="shared" si="60"/>
        <v>0</v>
      </c>
      <c r="AP122" s="64"/>
      <c r="AQ122" s="63"/>
      <c r="AR122" s="63">
        <v>0</v>
      </c>
      <c r="AS122" s="63"/>
      <c r="AT122" s="63">
        <f t="shared" si="61"/>
        <v>0</v>
      </c>
      <c r="AU122" s="64"/>
      <c r="AV122" s="63"/>
      <c r="AW122" s="63">
        <v>0</v>
      </c>
      <c r="AX122" s="70"/>
      <c r="AY122" s="63">
        <f t="shared" si="62"/>
        <v>0</v>
      </c>
      <c r="AZ122" s="71"/>
    </row>
    <row r="123" spans="1:52" s="406" customFormat="1" ht="12" hidden="1" customHeight="1">
      <c r="A123" s="134">
        <v>43990.13</v>
      </c>
      <c r="B123" s="69" t="s">
        <v>194</v>
      </c>
      <c r="C123" s="63"/>
      <c r="D123" s="63">
        <v>0</v>
      </c>
      <c r="E123" s="63"/>
      <c r="F123" s="63">
        <f t="shared" si="51"/>
        <v>0</v>
      </c>
      <c r="G123" s="64"/>
      <c r="H123" s="63"/>
      <c r="I123" s="63">
        <v>0</v>
      </c>
      <c r="J123" s="63"/>
      <c r="K123" s="63">
        <f t="shared" si="52"/>
        <v>0</v>
      </c>
      <c r="L123" s="64"/>
      <c r="M123" s="63">
        <f t="shared" si="63"/>
        <v>0</v>
      </c>
      <c r="N123" s="63">
        <f t="shared" si="63"/>
        <v>0</v>
      </c>
      <c r="O123" s="63"/>
      <c r="P123" s="63">
        <f t="shared" si="54"/>
        <v>0</v>
      </c>
      <c r="Q123" s="64"/>
      <c r="R123" s="63"/>
      <c r="S123" s="63">
        <v>0</v>
      </c>
      <c r="T123" s="63"/>
      <c r="U123" s="63">
        <f t="shared" si="55"/>
        <v>0</v>
      </c>
      <c r="V123" s="64"/>
      <c r="W123" s="63"/>
      <c r="X123" s="63">
        <v>0</v>
      </c>
      <c r="Y123" s="63"/>
      <c r="Z123" s="63">
        <f t="shared" si="56"/>
        <v>0</v>
      </c>
      <c r="AA123" s="64"/>
      <c r="AB123" s="63">
        <f t="shared" si="64"/>
        <v>0</v>
      </c>
      <c r="AC123" s="63">
        <f t="shared" si="64"/>
        <v>0</v>
      </c>
      <c r="AD123" s="63"/>
      <c r="AE123" s="63">
        <f t="shared" si="58"/>
        <v>0</v>
      </c>
      <c r="AF123" s="64"/>
      <c r="AG123" s="63"/>
      <c r="AH123" s="63">
        <v>0</v>
      </c>
      <c r="AI123" s="63"/>
      <c r="AJ123" s="63">
        <f t="shared" si="59"/>
        <v>0</v>
      </c>
      <c r="AK123" s="64"/>
      <c r="AL123" s="63"/>
      <c r="AM123" s="63">
        <v>0</v>
      </c>
      <c r="AN123" s="63"/>
      <c r="AO123" s="63">
        <f t="shared" si="60"/>
        <v>0</v>
      </c>
      <c r="AP123" s="64"/>
      <c r="AQ123" s="63"/>
      <c r="AR123" s="63">
        <v>0</v>
      </c>
      <c r="AS123" s="63"/>
      <c r="AT123" s="63">
        <f t="shared" si="61"/>
        <v>0</v>
      </c>
      <c r="AU123" s="64"/>
      <c r="AV123" s="63"/>
      <c r="AW123" s="63">
        <v>0</v>
      </c>
      <c r="AX123" s="70"/>
      <c r="AY123" s="63">
        <f t="shared" si="62"/>
        <v>0</v>
      </c>
      <c r="AZ123" s="71"/>
    </row>
    <row r="124" spans="1:52" s="406" customFormat="1" ht="12" hidden="1" customHeight="1">
      <c r="A124" s="134">
        <v>43990.133000000002</v>
      </c>
      <c r="B124" s="69">
        <v>43990.133000000002</v>
      </c>
      <c r="C124" s="63"/>
      <c r="D124" s="63">
        <v>0</v>
      </c>
      <c r="E124" s="63"/>
      <c r="F124" s="63">
        <f t="shared" si="51"/>
        <v>0</v>
      </c>
      <c r="G124" s="64"/>
      <c r="H124" s="63"/>
      <c r="I124" s="63">
        <v>0</v>
      </c>
      <c r="J124" s="63"/>
      <c r="K124" s="63">
        <f t="shared" si="52"/>
        <v>0</v>
      </c>
      <c r="L124" s="64"/>
      <c r="M124" s="63">
        <f t="shared" si="63"/>
        <v>0</v>
      </c>
      <c r="N124" s="63">
        <f t="shared" si="63"/>
        <v>0</v>
      </c>
      <c r="O124" s="63"/>
      <c r="P124" s="63">
        <f t="shared" si="54"/>
        <v>0</v>
      </c>
      <c r="Q124" s="64"/>
      <c r="R124" s="63"/>
      <c r="S124" s="63">
        <v>0</v>
      </c>
      <c r="T124" s="63"/>
      <c r="U124" s="63">
        <f t="shared" si="55"/>
        <v>0</v>
      </c>
      <c r="V124" s="64"/>
      <c r="W124" s="63"/>
      <c r="X124" s="63">
        <v>0</v>
      </c>
      <c r="Y124" s="63"/>
      <c r="Z124" s="63">
        <f t="shared" si="56"/>
        <v>0</v>
      </c>
      <c r="AA124" s="64"/>
      <c r="AB124" s="63">
        <f t="shared" si="64"/>
        <v>0</v>
      </c>
      <c r="AC124" s="63">
        <f t="shared" si="64"/>
        <v>0</v>
      </c>
      <c r="AD124" s="63"/>
      <c r="AE124" s="63">
        <f t="shared" si="58"/>
        <v>0</v>
      </c>
      <c r="AF124" s="64"/>
      <c r="AG124" s="63"/>
      <c r="AH124" s="63">
        <v>0</v>
      </c>
      <c r="AI124" s="63"/>
      <c r="AJ124" s="63">
        <f t="shared" si="59"/>
        <v>0</v>
      </c>
      <c r="AK124" s="64"/>
      <c r="AL124" s="63"/>
      <c r="AM124" s="63">
        <v>0</v>
      </c>
      <c r="AN124" s="63"/>
      <c r="AO124" s="63">
        <f t="shared" si="60"/>
        <v>0</v>
      </c>
      <c r="AP124" s="64"/>
      <c r="AQ124" s="63"/>
      <c r="AR124" s="63">
        <v>0</v>
      </c>
      <c r="AS124" s="63"/>
      <c r="AT124" s="63">
        <f t="shared" si="61"/>
        <v>0</v>
      </c>
      <c r="AU124" s="64"/>
      <c r="AV124" s="63"/>
      <c r="AW124" s="63">
        <v>0</v>
      </c>
      <c r="AX124" s="70"/>
      <c r="AY124" s="63">
        <f t="shared" si="62"/>
        <v>0</v>
      </c>
      <c r="AZ124" s="71"/>
    </row>
    <row r="125" spans="1:52" s="406" customFormat="1" ht="12" hidden="1" customHeight="1">
      <c r="A125" s="134">
        <v>43990.133999999998</v>
      </c>
      <c r="B125" s="69">
        <v>43990.133999999998</v>
      </c>
      <c r="C125" s="63"/>
      <c r="D125" s="63">
        <v>0</v>
      </c>
      <c r="E125" s="63"/>
      <c r="F125" s="63">
        <f t="shared" si="51"/>
        <v>0</v>
      </c>
      <c r="G125" s="64"/>
      <c r="H125" s="63"/>
      <c r="I125" s="63">
        <v>0</v>
      </c>
      <c r="J125" s="63"/>
      <c r="K125" s="63">
        <f t="shared" si="52"/>
        <v>0</v>
      </c>
      <c r="L125" s="64"/>
      <c r="M125" s="63">
        <f t="shared" si="63"/>
        <v>0</v>
      </c>
      <c r="N125" s="63">
        <f t="shared" si="63"/>
        <v>0</v>
      </c>
      <c r="O125" s="63"/>
      <c r="P125" s="63">
        <f t="shared" si="54"/>
        <v>0</v>
      </c>
      <c r="Q125" s="64"/>
      <c r="R125" s="63"/>
      <c r="S125" s="63">
        <v>0</v>
      </c>
      <c r="T125" s="63"/>
      <c r="U125" s="63">
        <f t="shared" si="55"/>
        <v>0</v>
      </c>
      <c r="V125" s="64"/>
      <c r="W125" s="63"/>
      <c r="X125" s="63">
        <v>0</v>
      </c>
      <c r="Y125" s="63"/>
      <c r="Z125" s="63">
        <f t="shared" si="56"/>
        <v>0</v>
      </c>
      <c r="AA125" s="64"/>
      <c r="AB125" s="63">
        <f t="shared" si="64"/>
        <v>0</v>
      </c>
      <c r="AC125" s="63">
        <f t="shared" si="64"/>
        <v>0</v>
      </c>
      <c r="AD125" s="63"/>
      <c r="AE125" s="63">
        <f t="shared" si="58"/>
        <v>0</v>
      </c>
      <c r="AF125" s="64"/>
      <c r="AG125" s="63"/>
      <c r="AH125" s="63">
        <v>0</v>
      </c>
      <c r="AI125" s="63"/>
      <c r="AJ125" s="63">
        <f t="shared" si="59"/>
        <v>0</v>
      </c>
      <c r="AK125" s="64"/>
      <c r="AL125" s="63"/>
      <c r="AM125" s="63">
        <v>0</v>
      </c>
      <c r="AN125" s="63"/>
      <c r="AO125" s="63">
        <f t="shared" si="60"/>
        <v>0</v>
      </c>
      <c r="AP125" s="64"/>
      <c r="AQ125" s="63"/>
      <c r="AR125" s="63">
        <v>0</v>
      </c>
      <c r="AS125" s="63"/>
      <c r="AT125" s="63">
        <f t="shared" si="61"/>
        <v>0</v>
      </c>
      <c r="AU125" s="64"/>
      <c r="AV125" s="63"/>
      <c r="AW125" s="63">
        <v>0</v>
      </c>
      <c r="AX125" s="70"/>
      <c r="AY125" s="63">
        <f t="shared" si="62"/>
        <v>0</v>
      </c>
      <c r="AZ125" s="71"/>
    </row>
    <row r="126" spans="1:52" s="406" customFormat="1" ht="12" hidden="1" customHeight="1">
      <c r="A126" s="134">
        <v>43990.135000000002</v>
      </c>
      <c r="B126" s="69">
        <v>43990.135000000002</v>
      </c>
      <c r="C126" s="63"/>
      <c r="D126" s="63">
        <v>0</v>
      </c>
      <c r="E126" s="63"/>
      <c r="F126" s="63">
        <f t="shared" si="51"/>
        <v>0</v>
      </c>
      <c r="G126" s="64"/>
      <c r="H126" s="63"/>
      <c r="I126" s="63">
        <v>0</v>
      </c>
      <c r="J126" s="63"/>
      <c r="K126" s="63">
        <f t="shared" si="52"/>
        <v>0</v>
      </c>
      <c r="L126" s="64"/>
      <c r="M126" s="63">
        <f t="shared" si="63"/>
        <v>0</v>
      </c>
      <c r="N126" s="63">
        <f t="shared" si="63"/>
        <v>0</v>
      </c>
      <c r="O126" s="63"/>
      <c r="P126" s="63">
        <f t="shared" si="54"/>
        <v>0</v>
      </c>
      <c r="Q126" s="64"/>
      <c r="R126" s="63"/>
      <c r="S126" s="63">
        <v>0</v>
      </c>
      <c r="T126" s="63"/>
      <c r="U126" s="63">
        <f t="shared" si="55"/>
        <v>0</v>
      </c>
      <c r="V126" s="64"/>
      <c r="W126" s="63"/>
      <c r="X126" s="63">
        <v>0</v>
      </c>
      <c r="Y126" s="63"/>
      <c r="Z126" s="63">
        <f t="shared" si="56"/>
        <v>0</v>
      </c>
      <c r="AA126" s="64"/>
      <c r="AB126" s="63">
        <f t="shared" si="64"/>
        <v>0</v>
      </c>
      <c r="AC126" s="63">
        <f t="shared" si="64"/>
        <v>0</v>
      </c>
      <c r="AD126" s="63"/>
      <c r="AE126" s="63">
        <f t="shared" si="58"/>
        <v>0</v>
      </c>
      <c r="AF126" s="64"/>
      <c r="AG126" s="63"/>
      <c r="AH126" s="63">
        <v>0</v>
      </c>
      <c r="AI126" s="63"/>
      <c r="AJ126" s="63">
        <f t="shared" si="59"/>
        <v>0</v>
      </c>
      <c r="AK126" s="64"/>
      <c r="AL126" s="63"/>
      <c r="AM126" s="63">
        <v>0</v>
      </c>
      <c r="AN126" s="63"/>
      <c r="AO126" s="63">
        <f t="shared" si="60"/>
        <v>0</v>
      </c>
      <c r="AP126" s="64"/>
      <c r="AQ126" s="63"/>
      <c r="AR126" s="63">
        <v>0</v>
      </c>
      <c r="AS126" s="63"/>
      <c r="AT126" s="63">
        <f t="shared" si="61"/>
        <v>0</v>
      </c>
      <c r="AU126" s="64"/>
      <c r="AV126" s="63"/>
      <c r="AW126" s="63">
        <v>0</v>
      </c>
      <c r="AX126" s="70"/>
      <c r="AY126" s="63">
        <f t="shared" si="62"/>
        <v>0</v>
      </c>
      <c r="AZ126" s="71"/>
    </row>
    <row r="127" spans="1:52" s="406" customFormat="1" ht="12" hidden="1" customHeight="1">
      <c r="A127" s="134">
        <v>43990.137999999999</v>
      </c>
      <c r="B127" s="69">
        <v>43990.137999999999</v>
      </c>
      <c r="C127" s="63"/>
      <c r="D127" s="63"/>
      <c r="E127" s="63"/>
      <c r="F127" s="63">
        <f t="shared" si="51"/>
        <v>0</v>
      </c>
      <c r="G127" s="64"/>
      <c r="H127" s="63"/>
      <c r="I127" s="63"/>
      <c r="J127" s="63"/>
      <c r="K127" s="63">
        <f t="shared" si="52"/>
        <v>0</v>
      </c>
      <c r="L127" s="64"/>
      <c r="M127" s="63">
        <f t="shared" si="63"/>
        <v>0</v>
      </c>
      <c r="N127" s="63">
        <f t="shared" si="63"/>
        <v>0</v>
      </c>
      <c r="O127" s="63"/>
      <c r="P127" s="63">
        <f t="shared" si="54"/>
        <v>0</v>
      </c>
      <c r="Q127" s="64"/>
      <c r="R127" s="63"/>
      <c r="S127" s="63"/>
      <c r="T127" s="63"/>
      <c r="U127" s="63">
        <f t="shared" si="55"/>
        <v>0</v>
      </c>
      <c r="V127" s="64"/>
      <c r="W127" s="63"/>
      <c r="X127" s="63"/>
      <c r="Y127" s="63"/>
      <c r="Z127" s="63">
        <f t="shared" si="56"/>
        <v>0</v>
      </c>
      <c r="AA127" s="64"/>
      <c r="AB127" s="63">
        <f t="shared" si="64"/>
        <v>0</v>
      </c>
      <c r="AC127" s="63">
        <f t="shared" si="64"/>
        <v>0</v>
      </c>
      <c r="AD127" s="63"/>
      <c r="AE127" s="63">
        <f t="shared" si="58"/>
        <v>0</v>
      </c>
      <c r="AF127" s="64"/>
      <c r="AG127" s="63"/>
      <c r="AH127" s="63"/>
      <c r="AI127" s="63"/>
      <c r="AJ127" s="63">
        <f t="shared" si="59"/>
        <v>0</v>
      </c>
      <c r="AK127" s="64"/>
      <c r="AL127" s="63"/>
      <c r="AM127" s="63"/>
      <c r="AN127" s="63"/>
      <c r="AO127" s="63">
        <f t="shared" si="60"/>
        <v>0</v>
      </c>
      <c r="AP127" s="64"/>
      <c r="AQ127" s="63"/>
      <c r="AR127" s="63"/>
      <c r="AS127" s="63"/>
      <c r="AT127" s="63">
        <f t="shared" si="61"/>
        <v>0</v>
      </c>
      <c r="AU127" s="64"/>
      <c r="AV127" s="63"/>
      <c r="AW127" s="63"/>
      <c r="AX127" s="70"/>
      <c r="AY127" s="63">
        <f t="shared" si="62"/>
        <v>0</v>
      </c>
      <c r="AZ127" s="71"/>
    </row>
    <row r="128" spans="1:52" s="406" customFormat="1" ht="12" hidden="1" customHeight="1">
      <c r="A128" s="134">
        <v>43990.14</v>
      </c>
      <c r="B128" s="69" t="s">
        <v>195</v>
      </c>
      <c r="C128" s="63"/>
      <c r="D128" s="63">
        <v>0</v>
      </c>
      <c r="E128" s="63"/>
      <c r="F128" s="63">
        <f t="shared" si="51"/>
        <v>0</v>
      </c>
      <c r="G128" s="64"/>
      <c r="H128" s="63"/>
      <c r="I128" s="63">
        <v>0</v>
      </c>
      <c r="J128" s="63"/>
      <c r="K128" s="63">
        <f t="shared" si="52"/>
        <v>0</v>
      </c>
      <c r="L128" s="64"/>
      <c r="M128" s="63">
        <f t="shared" si="63"/>
        <v>0</v>
      </c>
      <c r="N128" s="63">
        <f t="shared" si="63"/>
        <v>0</v>
      </c>
      <c r="O128" s="63"/>
      <c r="P128" s="63">
        <f t="shared" si="54"/>
        <v>0</v>
      </c>
      <c r="Q128" s="64"/>
      <c r="R128" s="63"/>
      <c r="S128" s="63">
        <v>0</v>
      </c>
      <c r="T128" s="63"/>
      <c r="U128" s="63">
        <f t="shared" si="55"/>
        <v>0</v>
      </c>
      <c r="V128" s="64"/>
      <c r="W128" s="63"/>
      <c r="X128" s="63">
        <v>0</v>
      </c>
      <c r="Y128" s="63"/>
      <c r="Z128" s="63">
        <f t="shared" si="56"/>
        <v>0</v>
      </c>
      <c r="AA128" s="64"/>
      <c r="AB128" s="63">
        <f t="shared" si="64"/>
        <v>0</v>
      </c>
      <c r="AC128" s="63">
        <f t="shared" si="64"/>
        <v>0</v>
      </c>
      <c r="AD128" s="63"/>
      <c r="AE128" s="63">
        <f t="shared" si="58"/>
        <v>0</v>
      </c>
      <c r="AF128" s="64"/>
      <c r="AG128" s="63"/>
      <c r="AH128" s="63">
        <v>0</v>
      </c>
      <c r="AI128" s="63"/>
      <c r="AJ128" s="63">
        <f t="shared" si="59"/>
        <v>0</v>
      </c>
      <c r="AK128" s="64"/>
      <c r="AL128" s="63"/>
      <c r="AM128" s="63">
        <v>0</v>
      </c>
      <c r="AN128" s="63"/>
      <c r="AO128" s="63">
        <f t="shared" si="60"/>
        <v>0</v>
      </c>
      <c r="AP128" s="64"/>
      <c r="AQ128" s="63"/>
      <c r="AR128" s="63">
        <v>0</v>
      </c>
      <c r="AS128" s="63"/>
      <c r="AT128" s="63">
        <f t="shared" si="61"/>
        <v>0</v>
      </c>
      <c r="AU128" s="64"/>
      <c r="AV128" s="63"/>
      <c r="AW128" s="63">
        <v>0</v>
      </c>
      <c r="AX128" s="70"/>
      <c r="AY128" s="63">
        <f t="shared" si="62"/>
        <v>0</v>
      </c>
      <c r="AZ128" s="71"/>
    </row>
    <row r="129" spans="1:52" s="39" customFormat="1" ht="12" hidden="1" customHeight="1">
      <c r="A129" s="134"/>
      <c r="B129" s="69"/>
      <c r="C129" s="63"/>
      <c r="D129" s="63"/>
      <c r="E129" s="63"/>
      <c r="F129" s="63"/>
      <c r="G129" s="64"/>
      <c r="H129" s="63"/>
      <c r="I129" s="63"/>
      <c r="J129" s="63"/>
      <c r="K129" s="63"/>
      <c r="L129" s="64"/>
      <c r="M129" s="63"/>
      <c r="N129" s="63"/>
      <c r="O129" s="63"/>
      <c r="P129" s="63"/>
      <c r="Q129" s="64"/>
      <c r="R129" s="63"/>
      <c r="S129" s="63"/>
      <c r="T129" s="63"/>
      <c r="U129" s="63"/>
      <c r="V129" s="64"/>
      <c r="W129" s="63"/>
      <c r="X129" s="63"/>
      <c r="Y129" s="63"/>
      <c r="Z129" s="63"/>
      <c r="AA129" s="64"/>
      <c r="AB129" s="63"/>
      <c r="AC129" s="63"/>
      <c r="AD129" s="63"/>
      <c r="AE129" s="63"/>
      <c r="AF129" s="64"/>
      <c r="AG129" s="63"/>
      <c r="AH129" s="63"/>
      <c r="AI129" s="63"/>
      <c r="AJ129" s="63"/>
      <c r="AK129" s="64"/>
      <c r="AL129" s="63"/>
      <c r="AM129" s="63"/>
      <c r="AN129" s="63"/>
      <c r="AO129" s="63"/>
      <c r="AP129" s="64"/>
      <c r="AQ129" s="63"/>
      <c r="AR129" s="63"/>
      <c r="AS129" s="63"/>
      <c r="AT129" s="63"/>
      <c r="AU129" s="64"/>
      <c r="AV129" s="63"/>
      <c r="AW129" s="63"/>
      <c r="AX129" s="70"/>
      <c r="AY129" s="63"/>
      <c r="AZ129" s="71"/>
    </row>
    <row r="130" spans="1:52" s="39" customFormat="1" ht="12" customHeight="1">
      <c r="A130" s="119"/>
      <c r="B130" s="122" t="s">
        <v>913</v>
      </c>
      <c r="C130" s="435">
        <f>SUM(C90:C129)</f>
        <v>0</v>
      </c>
      <c r="D130" s="435">
        <f>SUM(D90:D129)</f>
        <v>14854.72</v>
      </c>
      <c r="E130" s="435"/>
      <c r="F130" s="435">
        <f>SUM(C130:E130)</f>
        <v>14854.72</v>
      </c>
      <c r="G130" s="436"/>
      <c r="H130" s="435">
        <f>SUM(H90:H129)</f>
        <v>0</v>
      </c>
      <c r="I130" s="435">
        <f>SUM(I90:I129)</f>
        <v>14854.72</v>
      </c>
      <c r="J130" s="435"/>
      <c r="K130" s="435">
        <f>SUM(H130:J130)</f>
        <v>14854.72</v>
      </c>
      <c r="L130" s="436"/>
      <c r="M130" s="435">
        <f>INDEX($H130:$J130,1,MATCH(M$8,$H$8:$J$8,0))-INDEX($C130:$E130,1,MATCH(M$8,$C$8:$E$8,0))</f>
        <v>0</v>
      </c>
      <c r="N130" s="435">
        <f>INDEX($H130:$J130,1,MATCH(N$8,$H$8:$J$8,0))-INDEX($C130:$E130,1,MATCH(N$8,$C$8:$E$8,0))</f>
        <v>0</v>
      </c>
      <c r="O130" s="435"/>
      <c r="P130" s="435">
        <f>SUM(M130:O130)</f>
        <v>0</v>
      </c>
      <c r="Q130" s="436"/>
      <c r="R130" s="435">
        <f>SUM(R90:R129)</f>
        <v>0</v>
      </c>
      <c r="S130" s="435">
        <f>SUM(S90:S129)</f>
        <v>13770</v>
      </c>
      <c r="T130" s="435"/>
      <c r="U130" s="435">
        <f>SUM(R130:T130)</f>
        <v>13770</v>
      </c>
      <c r="V130" s="436"/>
      <c r="W130" s="435">
        <f>SUM(W90:W129)</f>
        <v>0</v>
      </c>
      <c r="X130" s="435">
        <f>SUM(X90:X129)</f>
        <v>13770</v>
      </c>
      <c r="Y130" s="435"/>
      <c r="Z130" s="435">
        <f>SUM(W130:Y130)</f>
        <v>13770</v>
      </c>
      <c r="AA130" s="436"/>
      <c r="AB130" s="435">
        <f>INDEX($W130:$Y130,1,MATCH(AB$8,$W$8:$Y$8,0))-INDEX($R130:$T130,1,MATCH(AB$8,$R$8:$T$8,0))</f>
        <v>0</v>
      </c>
      <c r="AC130" s="435">
        <f>INDEX($W130:$Y130,1,MATCH(AC$8,$W$8:$Y$8,0))-INDEX($R130:$T130,1,MATCH(AC$8,$R$8:$T$8,0))</f>
        <v>0</v>
      </c>
      <c r="AD130" s="435"/>
      <c r="AE130" s="435">
        <f>SUM(AB130:AD130)</f>
        <v>0</v>
      </c>
      <c r="AF130" s="436"/>
      <c r="AG130" s="435">
        <f>SUM(AG90:AG129)</f>
        <v>0</v>
      </c>
      <c r="AH130" s="435">
        <f>SUM(AH90:AH129)</f>
        <v>15284.7</v>
      </c>
      <c r="AI130" s="435"/>
      <c r="AJ130" s="435">
        <f>SUM(AG130:AI130)</f>
        <v>15284.7</v>
      </c>
      <c r="AK130" s="436"/>
      <c r="AL130" s="435">
        <f>SUM(AL90:AL129)</f>
        <v>0</v>
      </c>
      <c r="AM130" s="435">
        <f>SUM(AM90:AM129)</f>
        <v>15590.394</v>
      </c>
      <c r="AN130" s="435"/>
      <c r="AO130" s="435">
        <f>SUM(AL130:AN130)</f>
        <v>15590.394</v>
      </c>
      <c r="AP130" s="436"/>
      <c r="AQ130" s="435">
        <f>SUM(AQ90:AQ129)</f>
        <v>0</v>
      </c>
      <c r="AR130" s="435">
        <f>SUM(AR90:AR129)</f>
        <v>15902.201880000001</v>
      </c>
      <c r="AS130" s="435"/>
      <c r="AT130" s="435">
        <f>SUM(AQ130:AS130)</f>
        <v>15902.201880000001</v>
      </c>
      <c r="AU130" s="436"/>
      <c r="AV130" s="435">
        <f>SUM(AV90:AV129)</f>
        <v>0</v>
      </c>
      <c r="AW130" s="435">
        <f>SUM(AW90:AW129)</f>
        <v>16220.245917599999</v>
      </c>
      <c r="AX130" s="409"/>
      <c r="AY130" s="435">
        <f>SUM(AV130:AX130)</f>
        <v>16220.245917599999</v>
      </c>
      <c r="AZ130" s="72"/>
    </row>
    <row r="131" spans="1:52" s="39" customFormat="1" ht="12" customHeight="1">
      <c r="A131" s="119"/>
      <c r="B131" s="122"/>
      <c r="C131" s="437"/>
      <c r="D131" s="437"/>
      <c r="E131" s="437"/>
      <c r="F131" s="437"/>
      <c r="G131" s="438"/>
      <c r="H131" s="437"/>
      <c r="I131" s="437"/>
      <c r="J131" s="437"/>
      <c r="K131" s="437"/>
      <c r="L131" s="438"/>
      <c r="M131" s="437"/>
      <c r="N131" s="437"/>
      <c r="O131" s="437"/>
      <c r="P131" s="437"/>
      <c r="Q131" s="438"/>
      <c r="R131" s="437"/>
      <c r="S131" s="437"/>
      <c r="T131" s="437"/>
      <c r="U131" s="437"/>
      <c r="V131" s="438"/>
      <c r="W131" s="437"/>
      <c r="X131" s="437"/>
      <c r="Y131" s="437"/>
      <c r="Z131" s="437"/>
      <c r="AA131" s="438"/>
      <c r="AB131" s="437"/>
      <c r="AC131" s="437"/>
      <c r="AD131" s="437"/>
      <c r="AE131" s="437"/>
      <c r="AF131" s="438"/>
      <c r="AG131" s="437"/>
      <c r="AH131" s="437"/>
      <c r="AI131" s="437"/>
      <c r="AJ131" s="437"/>
      <c r="AK131" s="438"/>
      <c r="AL131" s="437"/>
      <c r="AM131" s="437"/>
      <c r="AN131" s="437"/>
      <c r="AO131" s="437"/>
      <c r="AP131" s="438"/>
      <c r="AQ131" s="437"/>
      <c r="AR131" s="437"/>
      <c r="AS131" s="437"/>
      <c r="AT131" s="437"/>
      <c r="AU131" s="438"/>
      <c r="AV131" s="437"/>
      <c r="AW131" s="437"/>
      <c r="AX131" s="410"/>
      <c r="AY131" s="437"/>
      <c r="AZ131" s="75"/>
    </row>
    <row r="132" spans="1:52" s="39" customFormat="1" ht="12" customHeight="1">
      <c r="A132" s="122" t="s">
        <v>77</v>
      </c>
      <c r="C132" s="63"/>
      <c r="D132" s="63"/>
      <c r="E132" s="63"/>
      <c r="F132" s="63"/>
      <c r="G132" s="64"/>
      <c r="H132" s="63"/>
      <c r="I132" s="63"/>
      <c r="J132" s="63"/>
      <c r="K132" s="63"/>
      <c r="L132" s="64"/>
      <c r="M132" s="63"/>
      <c r="N132" s="63"/>
      <c r="O132" s="63"/>
      <c r="P132" s="63"/>
      <c r="Q132" s="64"/>
      <c r="R132" s="63"/>
      <c r="S132" s="63"/>
      <c r="T132" s="63"/>
      <c r="U132" s="63"/>
      <c r="V132" s="64"/>
      <c r="W132" s="63"/>
      <c r="X132" s="63"/>
      <c r="Y132" s="63"/>
      <c r="Z132" s="63"/>
      <c r="AA132" s="64"/>
      <c r="AB132" s="63"/>
      <c r="AC132" s="63"/>
      <c r="AD132" s="63"/>
      <c r="AE132" s="63"/>
      <c r="AF132" s="64"/>
      <c r="AG132" s="63"/>
      <c r="AH132" s="63"/>
      <c r="AI132" s="63"/>
      <c r="AJ132" s="63"/>
      <c r="AK132" s="64"/>
      <c r="AL132" s="63"/>
      <c r="AM132" s="63"/>
      <c r="AN132" s="63"/>
      <c r="AO132" s="63"/>
      <c r="AP132" s="64"/>
      <c r="AQ132" s="63"/>
      <c r="AR132" s="63"/>
      <c r="AS132" s="63"/>
      <c r="AT132" s="63"/>
      <c r="AU132" s="64"/>
      <c r="AV132" s="63"/>
      <c r="AW132" s="63"/>
      <c r="AX132" s="411"/>
      <c r="AY132" s="63"/>
      <c r="AZ132" s="71"/>
    </row>
    <row r="133" spans="1:52" s="39" customFormat="1" ht="12" hidden="1" customHeight="1">
      <c r="A133" s="134" t="s">
        <v>25</v>
      </c>
      <c r="B133" s="69"/>
      <c r="C133" s="63"/>
      <c r="D133" s="63"/>
      <c r="E133" s="63"/>
      <c r="F133" s="63">
        <f t="shared" ref="F133:F165" si="65">SUM(C133:E133)</f>
        <v>0</v>
      </c>
      <c r="G133" s="64"/>
      <c r="H133" s="63"/>
      <c r="I133" s="63"/>
      <c r="J133" s="63"/>
      <c r="K133" s="63">
        <f t="shared" ref="K133:K165" si="66">SUM(H133:J133)</f>
        <v>0</v>
      </c>
      <c r="L133" s="64"/>
      <c r="M133" s="63">
        <f t="shared" ref="M133:N152" si="67">INDEX($H133:$J133,1,MATCH(M$8,$H$8:$J$8,0))-INDEX($C133:$E133,1,MATCH(M$8,$C$8:$E$8,0))</f>
        <v>0</v>
      </c>
      <c r="N133" s="63">
        <f t="shared" si="67"/>
        <v>0</v>
      </c>
      <c r="O133" s="63"/>
      <c r="P133" s="63">
        <f t="shared" ref="P133:P165" si="68">SUM(M133:O133)</f>
        <v>0</v>
      </c>
      <c r="Q133" s="64"/>
      <c r="R133" s="63"/>
      <c r="S133" s="63"/>
      <c r="T133" s="63"/>
      <c r="U133" s="63">
        <f t="shared" ref="U133:U165" si="69">SUM(R133:T133)</f>
        <v>0</v>
      </c>
      <c r="V133" s="64"/>
      <c r="W133" s="63"/>
      <c r="X133" s="63"/>
      <c r="Y133" s="63"/>
      <c r="Z133" s="63">
        <f t="shared" ref="Z133:Z165" si="70">SUM(W133:Y133)</f>
        <v>0</v>
      </c>
      <c r="AA133" s="64"/>
      <c r="AB133" s="63">
        <f t="shared" ref="AB133:AC152" si="71">INDEX($W133:$Y133,1,MATCH(AB$8,$W$8:$Y$8,0))-INDEX($R133:$T133,1,MATCH(AB$8,$R$8:$T$8,0))</f>
        <v>0</v>
      </c>
      <c r="AC133" s="63">
        <f t="shared" si="71"/>
        <v>0</v>
      </c>
      <c r="AD133" s="63"/>
      <c r="AE133" s="63">
        <f t="shared" ref="AE133:AE165" si="72">SUM(AB133:AD133)</f>
        <v>0</v>
      </c>
      <c r="AF133" s="64"/>
      <c r="AG133" s="63"/>
      <c r="AH133" s="63"/>
      <c r="AI133" s="63"/>
      <c r="AJ133" s="63">
        <f t="shared" ref="AJ133:AJ165" si="73">SUM(AG133:AI133)</f>
        <v>0</v>
      </c>
      <c r="AK133" s="64"/>
      <c r="AL133" s="63"/>
      <c r="AM133" s="63"/>
      <c r="AN133" s="63"/>
      <c r="AO133" s="63">
        <f t="shared" ref="AO133:AO165" si="74">SUM(AL133:AN133)</f>
        <v>0</v>
      </c>
      <c r="AP133" s="64"/>
      <c r="AQ133" s="63"/>
      <c r="AR133" s="63"/>
      <c r="AS133" s="63"/>
      <c r="AT133" s="63">
        <f t="shared" ref="AT133:AT165" si="75">SUM(AQ133:AS133)</f>
        <v>0</v>
      </c>
      <c r="AU133" s="64"/>
      <c r="AV133" s="63"/>
      <c r="AW133" s="63"/>
      <c r="AX133" s="411"/>
      <c r="AY133" s="63">
        <f t="shared" ref="AY133:AY165" si="76">SUM(AV133:AX133)</f>
        <v>0</v>
      </c>
      <c r="AZ133" s="71"/>
    </row>
    <row r="134" spans="1:52" s="406" customFormat="1" ht="12" hidden="1" customHeight="1">
      <c r="A134" s="134">
        <v>44000</v>
      </c>
      <c r="B134" s="69" t="s">
        <v>77</v>
      </c>
      <c r="C134" s="63"/>
      <c r="D134" s="63">
        <v>0</v>
      </c>
      <c r="E134" s="63"/>
      <c r="F134" s="63">
        <f t="shared" si="65"/>
        <v>0</v>
      </c>
      <c r="G134" s="64"/>
      <c r="H134" s="63"/>
      <c r="I134" s="63">
        <v>0</v>
      </c>
      <c r="J134" s="63"/>
      <c r="K134" s="63">
        <f t="shared" si="66"/>
        <v>0</v>
      </c>
      <c r="L134" s="64"/>
      <c r="M134" s="63">
        <f t="shared" si="67"/>
        <v>0</v>
      </c>
      <c r="N134" s="63">
        <f t="shared" si="67"/>
        <v>0</v>
      </c>
      <c r="O134" s="63"/>
      <c r="P134" s="63">
        <f t="shared" si="68"/>
        <v>0</v>
      </c>
      <c r="Q134" s="64"/>
      <c r="R134" s="63"/>
      <c r="S134" s="63">
        <v>0</v>
      </c>
      <c r="T134" s="63"/>
      <c r="U134" s="63">
        <f t="shared" si="69"/>
        <v>0</v>
      </c>
      <c r="V134" s="64"/>
      <c r="W134" s="63"/>
      <c r="X134" s="63">
        <v>0</v>
      </c>
      <c r="Y134" s="63"/>
      <c r="Z134" s="63">
        <f t="shared" si="70"/>
        <v>0</v>
      </c>
      <c r="AA134" s="64"/>
      <c r="AB134" s="63">
        <f t="shared" si="71"/>
        <v>0</v>
      </c>
      <c r="AC134" s="63">
        <f t="shared" si="71"/>
        <v>0</v>
      </c>
      <c r="AD134" s="63"/>
      <c r="AE134" s="63">
        <f t="shared" si="72"/>
        <v>0</v>
      </c>
      <c r="AF134" s="64"/>
      <c r="AG134" s="63"/>
      <c r="AH134" s="63">
        <v>0</v>
      </c>
      <c r="AI134" s="63"/>
      <c r="AJ134" s="63">
        <f t="shared" si="73"/>
        <v>0</v>
      </c>
      <c r="AK134" s="64"/>
      <c r="AL134" s="63"/>
      <c r="AM134" s="63">
        <v>0</v>
      </c>
      <c r="AN134" s="63"/>
      <c r="AO134" s="63">
        <f t="shared" si="74"/>
        <v>0</v>
      </c>
      <c r="AP134" s="64"/>
      <c r="AQ134" s="63"/>
      <c r="AR134" s="63">
        <v>0</v>
      </c>
      <c r="AS134" s="63"/>
      <c r="AT134" s="63">
        <f t="shared" si="75"/>
        <v>0</v>
      </c>
      <c r="AU134" s="64"/>
      <c r="AV134" s="63"/>
      <c r="AW134" s="63">
        <v>0</v>
      </c>
      <c r="AX134" s="411"/>
      <c r="AY134" s="63">
        <f t="shared" si="76"/>
        <v>0</v>
      </c>
      <c r="AZ134" s="71"/>
    </row>
    <row r="135" spans="1:52" s="406" customFormat="1" ht="12" hidden="1" customHeight="1">
      <c r="A135" s="134">
        <v>44100</v>
      </c>
      <c r="B135" s="69" t="s">
        <v>196</v>
      </c>
      <c r="C135" s="63"/>
      <c r="D135" s="63">
        <v>0</v>
      </c>
      <c r="E135" s="63"/>
      <c r="F135" s="63">
        <f t="shared" si="65"/>
        <v>0</v>
      </c>
      <c r="G135" s="64"/>
      <c r="H135" s="63"/>
      <c r="I135" s="63">
        <v>0</v>
      </c>
      <c r="J135" s="63"/>
      <c r="K135" s="63">
        <f t="shared" si="66"/>
        <v>0</v>
      </c>
      <c r="L135" s="64"/>
      <c r="M135" s="63">
        <f t="shared" si="67"/>
        <v>0</v>
      </c>
      <c r="N135" s="63">
        <f t="shared" si="67"/>
        <v>0</v>
      </c>
      <c r="O135" s="63"/>
      <c r="P135" s="63">
        <f t="shared" si="68"/>
        <v>0</v>
      </c>
      <c r="Q135" s="64"/>
      <c r="R135" s="63"/>
      <c r="S135" s="63">
        <v>0</v>
      </c>
      <c r="T135" s="63"/>
      <c r="U135" s="63">
        <f t="shared" si="69"/>
        <v>0</v>
      </c>
      <c r="V135" s="64"/>
      <c r="W135" s="63"/>
      <c r="X135" s="63">
        <v>0</v>
      </c>
      <c r="Y135" s="63"/>
      <c r="Z135" s="63">
        <f t="shared" si="70"/>
        <v>0</v>
      </c>
      <c r="AA135" s="64"/>
      <c r="AB135" s="63">
        <f t="shared" si="71"/>
        <v>0</v>
      </c>
      <c r="AC135" s="63">
        <f t="shared" si="71"/>
        <v>0</v>
      </c>
      <c r="AD135" s="63"/>
      <c r="AE135" s="63">
        <f t="shared" si="72"/>
        <v>0</v>
      </c>
      <c r="AF135" s="64"/>
      <c r="AG135" s="63"/>
      <c r="AH135" s="63">
        <v>0</v>
      </c>
      <c r="AI135" s="63"/>
      <c r="AJ135" s="63">
        <f t="shared" si="73"/>
        <v>0</v>
      </c>
      <c r="AK135" s="64"/>
      <c r="AL135" s="63"/>
      <c r="AM135" s="63">
        <v>0</v>
      </c>
      <c r="AN135" s="63"/>
      <c r="AO135" s="63">
        <f t="shared" si="74"/>
        <v>0</v>
      </c>
      <c r="AP135" s="64"/>
      <c r="AQ135" s="63"/>
      <c r="AR135" s="63">
        <v>0</v>
      </c>
      <c r="AS135" s="63"/>
      <c r="AT135" s="63">
        <f t="shared" si="75"/>
        <v>0</v>
      </c>
      <c r="AU135" s="64"/>
      <c r="AV135" s="63"/>
      <c r="AW135" s="63">
        <v>0</v>
      </c>
      <c r="AX135" s="411"/>
      <c r="AY135" s="63">
        <f t="shared" si="76"/>
        <v>0</v>
      </c>
      <c r="AZ135" s="71"/>
    </row>
    <row r="136" spans="1:52" s="406" customFormat="1" ht="12" hidden="1" customHeight="1">
      <c r="A136" s="134">
        <v>44110</v>
      </c>
      <c r="B136" s="69" t="s">
        <v>197</v>
      </c>
      <c r="C136" s="63"/>
      <c r="D136" s="63">
        <v>0</v>
      </c>
      <c r="E136" s="63"/>
      <c r="F136" s="63">
        <f t="shared" si="65"/>
        <v>0</v>
      </c>
      <c r="G136" s="64"/>
      <c r="H136" s="63"/>
      <c r="I136" s="63">
        <v>0</v>
      </c>
      <c r="J136" s="63"/>
      <c r="K136" s="63">
        <f t="shared" si="66"/>
        <v>0</v>
      </c>
      <c r="L136" s="64"/>
      <c r="M136" s="63">
        <f t="shared" si="67"/>
        <v>0</v>
      </c>
      <c r="N136" s="63">
        <f t="shared" si="67"/>
        <v>0</v>
      </c>
      <c r="O136" s="63"/>
      <c r="P136" s="63">
        <f t="shared" si="68"/>
        <v>0</v>
      </c>
      <c r="Q136" s="64"/>
      <c r="R136" s="63"/>
      <c r="S136" s="63">
        <v>0</v>
      </c>
      <c r="T136" s="63"/>
      <c r="U136" s="63">
        <f t="shared" si="69"/>
        <v>0</v>
      </c>
      <c r="V136" s="64"/>
      <c r="W136" s="63"/>
      <c r="X136" s="63">
        <v>0</v>
      </c>
      <c r="Y136" s="63"/>
      <c r="Z136" s="63">
        <f t="shared" si="70"/>
        <v>0</v>
      </c>
      <c r="AA136" s="64"/>
      <c r="AB136" s="63">
        <f t="shared" si="71"/>
        <v>0</v>
      </c>
      <c r="AC136" s="63">
        <f t="shared" si="71"/>
        <v>0</v>
      </c>
      <c r="AD136" s="63"/>
      <c r="AE136" s="63">
        <f t="shared" si="72"/>
        <v>0</v>
      </c>
      <c r="AF136" s="64"/>
      <c r="AG136" s="63"/>
      <c r="AH136" s="63">
        <v>0</v>
      </c>
      <c r="AI136" s="63"/>
      <c r="AJ136" s="63">
        <f t="shared" si="73"/>
        <v>0</v>
      </c>
      <c r="AK136" s="64"/>
      <c r="AL136" s="63"/>
      <c r="AM136" s="63">
        <v>0</v>
      </c>
      <c r="AN136" s="63"/>
      <c r="AO136" s="63">
        <f t="shared" si="74"/>
        <v>0</v>
      </c>
      <c r="AP136" s="64"/>
      <c r="AQ136" s="63"/>
      <c r="AR136" s="63">
        <v>0</v>
      </c>
      <c r="AS136" s="63"/>
      <c r="AT136" s="63">
        <f t="shared" si="75"/>
        <v>0</v>
      </c>
      <c r="AU136" s="64"/>
      <c r="AV136" s="63"/>
      <c r="AW136" s="63">
        <v>0</v>
      </c>
      <c r="AX136" s="411"/>
      <c r="AY136" s="63">
        <f t="shared" si="76"/>
        <v>0</v>
      </c>
      <c r="AZ136" s="71"/>
    </row>
    <row r="137" spans="1:52" s="406" customFormat="1" ht="12" customHeight="1">
      <c r="A137" s="134">
        <v>44116</v>
      </c>
      <c r="B137" s="69" t="s">
        <v>198</v>
      </c>
      <c r="C137" s="63"/>
      <c r="D137" s="63">
        <v>8080</v>
      </c>
      <c r="E137" s="63"/>
      <c r="F137" s="63">
        <f t="shared" si="65"/>
        <v>8080</v>
      </c>
      <c r="G137" s="64"/>
      <c r="H137" s="63"/>
      <c r="I137" s="63">
        <v>8080</v>
      </c>
      <c r="J137" s="63"/>
      <c r="K137" s="63">
        <f t="shared" si="66"/>
        <v>8080</v>
      </c>
      <c r="L137" s="64"/>
      <c r="M137" s="63">
        <f t="shared" si="67"/>
        <v>0</v>
      </c>
      <c r="N137" s="63">
        <f t="shared" si="67"/>
        <v>0</v>
      </c>
      <c r="O137" s="63"/>
      <c r="P137" s="63">
        <f t="shared" si="68"/>
        <v>0</v>
      </c>
      <c r="Q137" s="64"/>
      <c r="R137" s="63"/>
      <c r="S137" s="63">
        <v>8241.6</v>
      </c>
      <c r="T137" s="63"/>
      <c r="U137" s="63">
        <f t="shared" si="69"/>
        <v>8241.6</v>
      </c>
      <c r="V137" s="64"/>
      <c r="W137" s="63"/>
      <c r="X137" s="63">
        <v>8241.6</v>
      </c>
      <c r="Y137" s="63"/>
      <c r="Z137" s="63">
        <f t="shared" si="70"/>
        <v>8241.6</v>
      </c>
      <c r="AA137" s="64"/>
      <c r="AB137" s="63">
        <f t="shared" si="71"/>
        <v>0</v>
      </c>
      <c r="AC137" s="63">
        <f t="shared" si="71"/>
        <v>0</v>
      </c>
      <c r="AD137" s="63"/>
      <c r="AE137" s="63">
        <f t="shared" si="72"/>
        <v>0</v>
      </c>
      <c r="AF137" s="64"/>
      <c r="AG137" s="63"/>
      <c r="AH137" s="63">
        <v>8406.4320000000007</v>
      </c>
      <c r="AI137" s="63"/>
      <c r="AJ137" s="63">
        <f t="shared" si="73"/>
        <v>8406.4320000000007</v>
      </c>
      <c r="AK137" s="64"/>
      <c r="AL137" s="63"/>
      <c r="AM137" s="63">
        <v>8574.5606399999997</v>
      </c>
      <c r="AN137" s="63"/>
      <c r="AO137" s="63">
        <f t="shared" si="74"/>
        <v>8574.5606399999997</v>
      </c>
      <c r="AP137" s="64"/>
      <c r="AQ137" s="63"/>
      <c r="AR137" s="63">
        <v>8746.0518527999993</v>
      </c>
      <c r="AS137" s="63"/>
      <c r="AT137" s="63">
        <f t="shared" si="75"/>
        <v>8746.0518527999993</v>
      </c>
      <c r="AU137" s="64"/>
      <c r="AV137" s="63"/>
      <c r="AW137" s="63">
        <v>8920.9728898560006</v>
      </c>
      <c r="AX137" s="411"/>
      <c r="AY137" s="63">
        <f t="shared" si="76"/>
        <v>8920.9728898560006</v>
      </c>
      <c r="AZ137" s="71"/>
    </row>
    <row r="138" spans="1:52" s="406" customFormat="1" ht="12" hidden="1" customHeight="1">
      <c r="A138" s="134">
        <v>44117</v>
      </c>
      <c r="B138" s="69" t="s">
        <v>199</v>
      </c>
      <c r="C138" s="63"/>
      <c r="D138" s="63">
        <v>0</v>
      </c>
      <c r="E138" s="63"/>
      <c r="F138" s="63">
        <f t="shared" si="65"/>
        <v>0</v>
      </c>
      <c r="G138" s="64"/>
      <c r="H138" s="63"/>
      <c r="I138" s="63">
        <v>0</v>
      </c>
      <c r="J138" s="63"/>
      <c r="K138" s="63">
        <f t="shared" si="66"/>
        <v>0</v>
      </c>
      <c r="L138" s="64"/>
      <c r="M138" s="63">
        <f t="shared" si="67"/>
        <v>0</v>
      </c>
      <c r="N138" s="63">
        <f t="shared" si="67"/>
        <v>0</v>
      </c>
      <c r="O138" s="63"/>
      <c r="P138" s="63">
        <f t="shared" si="68"/>
        <v>0</v>
      </c>
      <c r="Q138" s="64"/>
      <c r="R138" s="63"/>
      <c r="S138" s="63">
        <v>0</v>
      </c>
      <c r="T138" s="63"/>
      <c r="U138" s="63">
        <f t="shared" si="69"/>
        <v>0</v>
      </c>
      <c r="V138" s="64"/>
      <c r="W138" s="63"/>
      <c r="X138" s="63">
        <v>0</v>
      </c>
      <c r="Y138" s="63"/>
      <c r="Z138" s="63">
        <f t="shared" si="70"/>
        <v>0</v>
      </c>
      <c r="AA138" s="64"/>
      <c r="AB138" s="63">
        <f t="shared" si="71"/>
        <v>0</v>
      </c>
      <c r="AC138" s="63">
        <f t="shared" si="71"/>
        <v>0</v>
      </c>
      <c r="AD138" s="63"/>
      <c r="AE138" s="63">
        <f t="shared" si="72"/>
        <v>0</v>
      </c>
      <c r="AF138" s="64"/>
      <c r="AG138" s="63"/>
      <c r="AH138" s="63">
        <v>0</v>
      </c>
      <c r="AI138" s="63"/>
      <c r="AJ138" s="63">
        <f t="shared" si="73"/>
        <v>0</v>
      </c>
      <c r="AK138" s="64"/>
      <c r="AL138" s="63"/>
      <c r="AM138" s="63">
        <v>0</v>
      </c>
      <c r="AN138" s="63"/>
      <c r="AO138" s="63">
        <f t="shared" si="74"/>
        <v>0</v>
      </c>
      <c r="AP138" s="64"/>
      <c r="AQ138" s="63"/>
      <c r="AR138" s="63">
        <v>0</v>
      </c>
      <c r="AS138" s="63"/>
      <c r="AT138" s="63">
        <f t="shared" si="75"/>
        <v>0</v>
      </c>
      <c r="AU138" s="64"/>
      <c r="AV138" s="63"/>
      <c r="AW138" s="63">
        <v>0</v>
      </c>
      <c r="AX138" s="411"/>
      <c r="AY138" s="63">
        <f t="shared" si="76"/>
        <v>0</v>
      </c>
      <c r="AZ138" s="71"/>
    </row>
    <row r="139" spans="1:52" s="406" customFormat="1" ht="12" hidden="1" customHeight="1">
      <c r="A139" s="134">
        <v>44118</v>
      </c>
      <c r="B139" s="69" t="s">
        <v>200</v>
      </c>
      <c r="C139" s="63"/>
      <c r="D139" s="63">
        <v>0</v>
      </c>
      <c r="E139" s="63"/>
      <c r="F139" s="63">
        <f t="shared" si="65"/>
        <v>0</v>
      </c>
      <c r="G139" s="64"/>
      <c r="H139" s="63"/>
      <c r="I139" s="63">
        <v>0</v>
      </c>
      <c r="J139" s="63"/>
      <c r="K139" s="63">
        <f t="shared" si="66"/>
        <v>0</v>
      </c>
      <c r="L139" s="64"/>
      <c r="M139" s="63">
        <f t="shared" si="67"/>
        <v>0</v>
      </c>
      <c r="N139" s="63">
        <f t="shared" si="67"/>
        <v>0</v>
      </c>
      <c r="O139" s="63"/>
      <c r="P139" s="63">
        <f t="shared" si="68"/>
        <v>0</v>
      </c>
      <c r="Q139" s="64"/>
      <c r="R139" s="63"/>
      <c r="S139" s="63">
        <v>0</v>
      </c>
      <c r="T139" s="63"/>
      <c r="U139" s="63">
        <f t="shared" si="69"/>
        <v>0</v>
      </c>
      <c r="V139" s="64"/>
      <c r="W139" s="63"/>
      <c r="X139" s="63">
        <v>0</v>
      </c>
      <c r="Y139" s="63"/>
      <c r="Z139" s="63">
        <f t="shared" si="70"/>
        <v>0</v>
      </c>
      <c r="AA139" s="64"/>
      <c r="AB139" s="63">
        <f t="shared" si="71"/>
        <v>0</v>
      </c>
      <c r="AC139" s="63">
        <f t="shared" si="71"/>
        <v>0</v>
      </c>
      <c r="AD139" s="63"/>
      <c r="AE139" s="63">
        <f t="shared" si="72"/>
        <v>0</v>
      </c>
      <c r="AF139" s="64"/>
      <c r="AG139" s="63"/>
      <c r="AH139" s="63">
        <v>0</v>
      </c>
      <c r="AI139" s="63"/>
      <c r="AJ139" s="63">
        <f t="shared" si="73"/>
        <v>0</v>
      </c>
      <c r="AK139" s="64"/>
      <c r="AL139" s="63"/>
      <c r="AM139" s="63">
        <v>0</v>
      </c>
      <c r="AN139" s="63"/>
      <c r="AO139" s="63">
        <f t="shared" si="74"/>
        <v>0</v>
      </c>
      <c r="AP139" s="64"/>
      <c r="AQ139" s="63"/>
      <c r="AR139" s="63">
        <v>0</v>
      </c>
      <c r="AS139" s="63"/>
      <c r="AT139" s="63">
        <f t="shared" si="75"/>
        <v>0</v>
      </c>
      <c r="AU139" s="64"/>
      <c r="AV139" s="63"/>
      <c r="AW139" s="63">
        <v>0</v>
      </c>
      <c r="AX139" s="411"/>
      <c r="AY139" s="63">
        <f t="shared" si="76"/>
        <v>0</v>
      </c>
      <c r="AZ139" s="71"/>
    </row>
    <row r="140" spans="1:52" s="406" customFormat="1" ht="12" hidden="1" customHeight="1">
      <c r="A140" s="134">
        <v>44120</v>
      </c>
      <c r="B140" s="69" t="s">
        <v>201</v>
      </c>
      <c r="C140" s="63"/>
      <c r="D140" s="63">
        <v>0</v>
      </c>
      <c r="E140" s="63"/>
      <c r="F140" s="63">
        <f t="shared" si="65"/>
        <v>0</v>
      </c>
      <c r="G140" s="64"/>
      <c r="H140" s="63"/>
      <c r="I140" s="63">
        <v>0</v>
      </c>
      <c r="J140" s="63"/>
      <c r="K140" s="63">
        <f t="shared" si="66"/>
        <v>0</v>
      </c>
      <c r="L140" s="64"/>
      <c r="M140" s="63">
        <f t="shared" si="67"/>
        <v>0</v>
      </c>
      <c r="N140" s="63">
        <f t="shared" si="67"/>
        <v>0</v>
      </c>
      <c r="O140" s="63"/>
      <c r="P140" s="63">
        <f t="shared" si="68"/>
        <v>0</v>
      </c>
      <c r="Q140" s="64"/>
      <c r="R140" s="63"/>
      <c r="S140" s="63">
        <v>0</v>
      </c>
      <c r="T140" s="63"/>
      <c r="U140" s="63">
        <f t="shared" si="69"/>
        <v>0</v>
      </c>
      <c r="V140" s="64"/>
      <c r="W140" s="63"/>
      <c r="X140" s="63">
        <v>0</v>
      </c>
      <c r="Y140" s="63"/>
      <c r="Z140" s="63">
        <f t="shared" si="70"/>
        <v>0</v>
      </c>
      <c r="AA140" s="64"/>
      <c r="AB140" s="63">
        <f t="shared" si="71"/>
        <v>0</v>
      </c>
      <c r="AC140" s="63">
        <f t="shared" si="71"/>
        <v>0</v>
      </c>
      <c r="AD140" s="63"/>
      <c r="AE140" s="63">
        <f t="shared" si="72"/>
        <v>0</v>
      </c>
      <c r="AF140" s="64"/>
      <c r="AG140" s="63"/>
      <c r="AH140" s="63">
        <v>0</v>
      </c>
      <c r="AI140" s="63"/>
      <c r="AJ140" s="63">
        <f t="shared" si="73"/>
        <v>0</v>
      </c>
      <c r="AK140" s="64"/>
      <c r="AL140" s="63"/>
      <c r="AM140" s="63">
        <v>0</v>
      </c>
      <c r="AN140" s="63"/>
      <c r="AO140" s="63">
        <f t="shared" si="74"/>
        <v>0</v>
      </c>
      <c r="AP140" s="64"/>
      <c r="AQ140" s="63"/>
      <c r="AR140" s="63">
        <v>0</v>
      </c>
      <c r="AS140" s="63"/>
      <c r="AT140" s="63">
        <f t="shared" si="75"/>
        <v>0</v>
      </c>
      <c r="AU140" s="64"/>
      <c r="AV140" s="63"/>
      <c r="AW140" s="63">
        <v>0</v>
      </c>
      <c r="AX140" s="411"/>
      <c r="AY140" s="63">
        <f t="shared" si="76"/>
        <v>0</v>
      </c>
      <c r="AZ140" s="71"/>
    </row>
    <row r="141" spans="1:52" s="406" customFormat="1" ht="12" hidden="1" customHeight="1">
      <c r="A141" s="134">
        <v>44130</v>
      </c>
      <c r="B141" s="69" t="s">
        <v>202</v>
      </c>
      <c r="C141" s="63"/>
      <c r="D141" s="63">
        <v>0</v>
      </c>
      <c r="E141" s="63"/>
      <c r="F141" s="63">
        <f t="shared" si="65"/>
        <v>0</v>
      </c>
      <c r="G141" s="64"/>
      <c r="H141" s="63"/>
      <c r="I141" s="63">
        <v>0</v>
      </c>
      <c r="J141" s="63"/>
      <c r="K141" s="63">
        <f t="shared" si="66"/>
        <v>0</v>
      </c>
      <c r="L141" s="64"/>
      <c r="M141" s="63">
        <f t="shared" si="67"/>
        <v>0</v>
      </c>
      <c r="N141" s="63">
        <f t="shared" si="67"/>
        <v>0</v>
      </c>
      <c r="O141" s="63"/>
      <c r="P141" s="63">
        <f t="shared" si="68"/>
        <v>0</v>
      </c>
      <c r="Q141" s="64"/>
      <c r="R141" s="63"/>
      <c r="S141" s="63">
        <v>0</v>
      </c>
      <c r="T141" s="63"/>
      <c r="U141" s="63">
        <f t="shared" si="69"/>
        <v>0</v>
      </c>
      <c r="V141" s="64"/>
      <c r="W141" s="63"/>
      <c r="X141" s="63">
        <v>0</v>
      </c>
      <c r="Y141" s="63"/>
      <c r="Z141" s="63">
        <f t="shared" si="70"/>
        <v>0</v>
      </c>
      <c r="AA141" s="64"/>
      <c r="AB141" s="63">
        <f t="shared" si="71"/>
        <v>0</v>
      </c>
      <c r="AC141" s="63">
        <f t="shared" si="71"/>
        <v>0</v>
      </c>
      <c r="AD141" s="63"/>
      <c r="AE141" s="63">
        <f t="shared" si="72"/>
        <v>0</v>
      </c>
      <c r="AF141" s="64"/>
      <c r="AG141" s="63"/>
      <c r="AH141" s="63">
        <v>0</v>
      </c>
      <c r="AI141" s="63"/>
      <c r="AJ141" s="63">
        <f t="shared" si="73"/>
        <v>0</v>
      </c>
      <c r="AK141" s="64"/>
      <c r="AL141" s="63"/>
      <c r="AM141" s="63">
        <v>0</v>
      </c>
      <c r="AN141" s="63"/>
      <c r="AO141" s="63">
        <f t="shared" si="74"/>
        <v>0</v>
      </c>
      <c r="AP141" s="64"/>
      <c r="AQ141" s="63"/>
      <c r="AR141" s="63">
        <v>0</v>
      </c>
      <c r="AS141" s="63"/>
      <c r="AT141" s="63">
        <f t="shared" si="75"/>
        <v>0</v>
      </c>
      <c r="AU141" s="64"/>
      <c r="AV141" s="63"/>
      <c r="AW141" s="63">
        <v>0</v>
      </c>
      <c r="AX141" s="411"/>
      <c r="AY141" s="63">
        <f t="shared" si="76"/>
        <v>0</v>
      </c>
      <c r="AZ141" s="71"/>
    </row>
    <row r="142" spans="1:52" s="406" customFormat="1" ht="12" hidden="1" customHeight="1">
      <c r="A142" s="134">
        <v>44146</v>
      </c>
      <c r="B142" s="69" t="s">
        <v>203</v>
      </c>
      <c r="C142" s="63"/>
      <c r="D142" s="63">
        <v>0</v>
      </c>
      <c r="E142" s="63"/>
      <c r="F142" s="63">
        <f t="shared" si="65"/>
        <v>0</v>
      </c>
      <c r="G142" s="64"/>
      <c r="H142" s="63"/>
      <c r="I142" s="63">
        <v>0</v>
      </c>
      <c r="J142" s="63"/>
      <c r="K142" s="63">
        <f t="shared" si="66"/>
        <v>0</v>
      </c>
      <c r="L142" s="64"/>
      <c r="M142" s="63">
        <f t="shared" si="67"/>
        <v>0</v>
      </c>
      <c r="N142" s="63">
        <f t="shared" si="67"/>
        <v>0</v>
      </c>
      <c r="O142" s="63"/>
      <c r="P142" s="63">
        <f t="shared" si="68"/>
        <v>0</v>
      </c>
      <c r="Q142" s="64"/>
      <c r="R142" s="63"/>
      <c r="S142" s="63">
        <v>0</v>
      </c>
      <c r="T142" s="63"/>
      <c r="U142" s="63">
        <f t="shared" si="69"/>
        <v>0</v>
      </c>
      <c r="V142" s="64"/>
      <c r="W142" s="63"/>
      <c r="X142" s="63">
        <v>0</v>
      </c>
      <c r="Y142" s="63"/>
      <c r="Z142" s="63">
        <f t="shared" si="70"/>
        <v>0</v>
      </c>
      <c r="AA142" s="64"/>
      <c r="AB142" s="63">
        <f t="shared" si="71"/>
        <v>0</v>
      </c>
      <c r="AC142" s="63">
        <f t="shared" si="71"/>
        <v>0</v>
      </c>
      <c r="AD142" s="63"/>
      <c r="AE142" s="63">
        <f t="shared" si="72"/>
        <v>0</v>
      </c>
      <c r="AF142" s="64"/>
      <c r="AG142" s="63"/>
      <c r="AH142" s="63">
        <v>0</v>
      </c>
      <c r="AI142" s="63"/>
      <c r="AJ142" s="63">
        <f t="shared" si="73"/>
        <v>0</v>
      </c>
      <c r="AK142" s="64"/>
      <c r="AL142" s="63"/>
      <c r="AM142" s="63">
        <v>0</v>
      </c>
      <c r="AN142" s="63"/>
      <c r="AO142" s="63">
        <f t="shared" si="74"/>
        <v>0</v>
      </c>
      <c r="AP142" s="64"/>
      <c r="AQ142" s="63"/>
      <c r="AR142" s="63">
        <v>0</v>
      </c>
      <c r="AS142" s="63"/>
      <c r="AT142" s="63">
        <f t="shared" si="75"/>
        <v>0</v>
      </c>
      <c r="AU142" s="64"/>
      <c r="AV142" s="63"/>
      <c r="AW142" s="63">
        <v>0</v>
      </c>
      <c r="AX142" s="411"/>
      <c r="AY142" s="63">
        <f t="shared" si="76"/>
        <v>0</v>
      </c>
      <c r="AZ142" s="71"/>
    </row>
    <row r="143" spans="1:52" s="406" customFormat="1" ht="12" hidden="1" customHeight="1">
      <c r="A143" s="134">
        <v>44170</v>
      </c>
      <c r="B143" s="69" t="s">
        <v>204</v>
      </c>
      <c r="C143" s="63"/>
      <c r="D143" s="63">
        <v>0</v>
      </c>
      <c r="E143" s="63"/>
      <c r="F143" s="63">
        <f t="shared" si="65"/>
        <v>0</v>
      </c>
      <c r="G143" s="64"/>
      <c r="H143" s="63"/>
      <c r="I143" s="63">
        <v>0</v>
      </c>
      <c r="J143" s="63"/>
      <c r="K143" s="63">
        <f t="shared" si="66"/>
        <v>0</v>
      </c>
      <c r="L143" s="64"/>
      <c r="M143" s="63">
        <f t="shared" si="67"/>
        <v>0</v>
      </c>
      <c r="N143" s="63">
        <f t="shared" si="67"/>
        <v>0</v>
      </c>
      <c r="O143" s="63"/>
      <c r="P143" s="63">
        <f t="shared" si="68"/>
        <v>0</v>
      </c>
      <c r="Q143" s="64"/>
      <c r="R143" s="63"/>
      <c r="S143" s="63">
        <v>0</v>
      </c>
      <c r="T143" s="63"/>
      <c r="U143" s="63">
        <f t="shared" si="69"/>
        <v>0</v>
      </c>
      <c r="V143" s="64"/>
      <c r="W143" s="63"/>
      <c r="X143" s="63">
        <v>0</v>
      </c>
      <c r="Y143" s="63"/>
      <c r="Z143" s="63">
        <f t="shared" si="70"/>
        <v>0</v>
      </c>
      <c r="AA143" s="64"/>
      <c r="AB143" s="63">
        <f t="shared" si="71"/>
        <v>0</v>
      </c>
      <c r="AC143" s="63">
        <f t="shared" si="71"/>
        <v>0</v>
      </c>
      <c r="AD143" s="63"/>
      <c r="AE143" s="63">
        <f t="shared" si="72"/>
        <v>0</v>
      </c>
      <c r="AF143" s="64"/>
      <c r="AG143" s="63"/>
      <c r="AH143" s="63">
        <v>0</v>
      </c>
      <c r="AI143" s="63"/>
      <c r="AJ143" s="63">
        <f t="shared" si="73"/>
        <v>0</v>
      </c>
      <c r="AK143" s="64"/>
      <c r="AL143" s="63"/>
      <c r="AM143" s="63">
        <v>0</v>
      </c>
      <c r="AN143" s="63"/>
      <c r="AO143" s="63">
        <f t="shared" si="74"/>
        <v>0</v>
      </c>
      <c r="AP143" s="64"/>
      <c r="AQ143" s="63"/>
      <c r="AR143" s="63">
        <v>0</v>
      </c>
      <c r="AS143" s="63"/>
      <c r="AT143" s="63">
        <f t="shared" si="75"/>
        <v>0</v>
      </c>
      <c r="AU143" s="64"/>
      <c r="AV143" s="63"/>
      <c r="AW143" s="63">
        <v>0</v>
      </c>
      <c r="AX143" s="411"/>
      <c r="AY143" s="63">
        <f t="shared" si="76"/>
        <v>0</v>
      </c>
      <c r="AZ143" s="71"/>
    </row>
    <row r="144" spans="1:52" s="406" customFormat="1" ht="12" hidden="1" customHeight="1">
      <c r="A144" s="134">
        <v>44191</v>
      </c>
      <c r="B144" s="69" t="s">
        <v>205</v>
      </c>
      <c r="C144" s="63"/>
      <c r="D144" s="63">
        <v>0</v>
      </c>
      <c r="E144" s="63"/>
      <c r="F144" s="63">
        <f t="shared" si="65"/>
        <v>0</v>
      </c>
      <c r="G144" s="64"/>
      <c r="H144" s="63"/>
      <c r="I144" s="63">
        <v>0</v>
      </c>
      <c r="J144" s="63"/>
      <c r="K144" s="63">
        <f t="shared" si="66"/>
        <v>0</v>
      </c>
      <c r="L144" s="64"/>
      <c r="M144" s="63">
        <f t="shared" si="67"/>
        <v>0</v>
      </c>
      <c r="N144" s="63">
        <f t="shared" si="67"/>
        <v>0</v>
      </c>
      <c r="O144" s="63"/>
      <c r="P144" s="63">
        <f t="shared" si="68"/>
        <v>0</v>
      </c>
      <c r="Q144" s="64"/>
      <c r="R144" s="63"/>
      <c r="S144" s="63">
        <v>0</v>
      </c>
      <c r="T144" s="63"/>
      <c r="U144" s="63">
        <f t="shared" si="69"/>
        <v>0</v>
      </c>
      <c r="V144" s="64"/>
      <c r="W144" s="63"/>
      <c r="X144" s="63">
        <v>0</v>
      </c>
      <c r="Y144" s="63"/>
      <c r="Z144" s="63">
        <f t="shared" si="70"/>
        <v>0</v>
      </c>
      <c r="AA144" s="64"/>
      <c r="AB144" s="63">
        <f t="shared" si="71"/>
        <v>0</v>
      </c>
      <c r="AC144" s="63">
        <f t="shared" si="71"/>
        <v>0</v>
      </c>
      <c r="AD144" s="63"/>
      <c r="AE144" s="63">
        <f t="shared" si="72"/>
        <v>0</v>
      </c>
      <c r="AF144" s="64"/>
      <c r="AG144" s="63"/>
      <c r="AH144" s="63">
        <v>0</v>
      </c>
      <c r="AI144" s="63"/>
      <c r="AJ144" s="63">
        <f t="shared" si="73"/>
        <v>0</v>
      </c>
      <c r="AK144" s="64"/>
      <c r="AL144" s="63"/>
      <c r="AM144" s="63">
        <v>0</v>
      </c>
      <c r="AN144" s="63"/>
      <c r="AO144" s="63">
        <f t="shared" si="74"/>
        <v>0</v>
      </c>
      <c r="AP144" s="64"/>
      <c r="AQ144" s="63"/>
      <c r="AR144" s="63">
        <v>0</v>
      </c>
      <c r="AS144" s="63"/>
      <c r="AT144" s="63">
        <f t="shared" si="75"/>
        <v>0</v>
      </c>
      <c r="AU144" s="64"/>
      <c r="AV144" s="63"/>
      <c r="AW144" s="63">
        <v>0</v>
      </c>
      <c r="AX144" s="411"/>
      <c r="AY144" s="63">
        <f t="shared" si="76"/>
        <v>0</v>
      </c>
      <c r="AZ144" s="71"/>
    </row>
    <row r="145" spans="1:52" s="406" customFormat="1" ht="12" hidden="1" customHeight="1">
      <c r="A145" s="134">
        <v>44191.1</v>
      </c>
      <c r="B145" s="69" t="s">
        <v>206</v>
      </c>
      <c r="C145" s="63"/>
      <c r="D145" s="63">
        <v>0</v>
      </c>
      <c r="E145" s="63"/>
      <c r="F145" s="63">
        <f t="shared" si="65"/>
        <v>0</v>
      </c>
      <c r="G145" s="64"/>
      <c r="H145" s="63"/>
      <c r="I145" s="63">
        <v>0</v>
      </c>
      <c r="J145" s="63"/>
      <c r="K145" s="63">
        <f t="shared" si="66"/>
        <v>0</v>
      </c>
      <c r="L145" s="64"/>
      <c r="M145" s="63">
        <f t="shared" si="67"/>
        <v>0</v>
      </c>
      <c r="N145" s="63">
        <f t="shared" si="67"/>
        <v>0</v>
      </c>
      <c r="O145" s="63"/>
      <c r="P145" s="63">
        <f t="shared" si="68"/>
        <v>0</v>
      </c>
      <c r="Q145" s="64"/>
      <c r="R145" s="63"/>
      <c r="S145" s="63">
        <v>0</v>
      </c>
      <c r="T145" s="63"/>
      <c r="U145" s="63">
        <f t="shared" si="69"/>
        <v>0</v>
      </c>
      <c r="V145" s="64"/>
      <c r="W145" s="63"/>
      <c r="X145" s="63">
        <v>0</v>
      </c>
      <c r="Y145" s="63"/>
      <c r="Z145" s="63">
        <f t="shared" si="70"/>
        <v>0</v>
      </c>
      <c r="AA145" s="64"/>
      <c r="AB145" s="63">
        <f t="shared" si="71"/>
        <v>0</v>
      </c>
      <c r="AC145" s="63">
        <f t="shared" si="71"/>
        <v>0</v>
      </c>
      <c r="AD145" s="63"/>
      <c r="AE145" s="63">
        <f t="shared" si="72"/>
        <v>0</v>
      </c>
      <c r="AF145" s="64"/>
      <c r="AG145" s="63"/>
      <c r="AH145" s="63">
        <v>0</v>
      </c>
      <c r="AI145" s="63"/>
      <c r="AJ145" s="63">
        <f t="shared" si="73"/>
        <v>0</v>
      </c>
      <c r="AK145" s="64"/>
      <c r="AL145" s="63"/>
      <c r="AM145" s="63">
        <v>0</v>
      </c>
      <c r="AN145" s="63"/>
      <c r="AO145" s="63">
        <f t="shared" si="74"/>
        <v>0</v>
      </c>
      <c r="AP145" s="64"/>
      <c r="AQ145" s="63"/>
      <c r="AR145" s="63">
        <v>0</v>
      </c>
      <c r="AS145" s="63"/>
      <c r="AT145" s="63">
        <f t="shared" si="75"/>
        <v>0</v>
      </c>
      <c r="AU145" s="64"/>
      <c r="AV145" s="63"/>
      <c r="AW145" s="63">
        <v>0</v>
      </c>
      <c r="AX145" s="411"/>
      <c r="AY145" s="63">
        <f t="shared" si="76"/>
        <v>0</v>
      </c>
      <c r="AZ145" s="71"/>
    </row>
    <row r="146" spans="1:52" s="406" customFormat="1" ht="12" hidden="1" customHeight="1">
      <c r="A146" s="134">
        <v>44530</v>
      </c>
      <c r="B146" s="69" t="s">
        <v>207</v>
      </c>
      <c r="C146" s="63"/>
      <c r="D146" s="63">
        <v>0</v>
      </c>
      <c r="E146" s="63"/>
      <c r="F146" s="63">
        <f t="shared" si="65"/>
        <v>0</v>
      </c>
      <c r="G146" s="64"/>
      <c r="H146" s="63"/>
      <c r="I146" s="63">
        <v>0</v>
      </c>
      <c r="J146" s="63"/>
      <c r="K146" s="63">
        <f t="shared" si="66"/>
        <v>0</v>
      </c>
      <c r="L146" s="64"/>
      <c r="M146" s="63">
        <f t="shared" si="67"/>
        <v>0</v>
      </c>
      <c r="N146" s="63">
        <f t="shared" si="67"/>
        <v>0</v>
      </c>
      <c r="O146" s="63"/>
      <c r="P146" s="63">
        <f t="shared" si="68"/>
        <v>0</v>
      </c>
      <c r="Q146" s="64"/>
      <c r="R146" s="63"/>
      <c r="S146" s="63">
        <v>0</v>
      </c>
      <c r="T146" s="63"/>
      <c r="U146" s="63">
        <f t="shared" si="69"/>
        <v>0</v>
      </c>
      <c r="V146" s="64"/>
      <c r="W146" s="63"/>
      <c r="X146" s="63">
        <v>0</v>
      </c>
      <c r="Y146" s="63"/>
      <c r="Z146" s="63">
        <f t="shared" si="70"/>
        <v>0</v>
      </c>
      <c r="AA146" s="64"/>
      <c r="AB146" s="63">
        <f t="shared" si="71"/>
        <v>0</v>
      </c>
      <c r="AC146" s="63">
        <f t="shared" si="71"/>
        <v>0</v>
      </c>
      <c r="AD146" s="63"/>
      <c r="AE146" s="63">
        <f t="shared" si="72"/>
        <v>0</v>
      </c>
      <c r="AF146" s="64"/>
      <c r="AG146" s="63"/>
      <c r="AH146" s="63">
        <v>0</v>
      </c>
      <c r="AI146" s="63"/>
      <c r="AJ146" s="63">
        <f t="shared" si="73"/>
        <v>0</v>
      </c>
      <c r="AK146" s="64"/>
      <c r="AL146" s="63"/>
      <c r="AM146" s="63">
        <v>0</v>
      </c>
      <c r="AN146" s="63"/>
      <c r="AO146" s="63">
        <f t="shared" si="74"/>
        <v>0</v>
      </c>
      <c r="AP146" s="64"/>
      <c r="AQ146" s="63"/>
      <c r="AR146" s="63">
        <v>0</v>
      </c>
      <c r="AS146" s="63"/>
      <c r="AT146" s="63">
        <f t="shared" si="75"/>
        <v>0</v>
      </c>
      <c r="AU146" s="64"/>
      <c r="AV146" s="63"/>
      <c r="AW146" s="63">
        <v>0</v>
      </c>
      <c r="AX146" s="411"/>
      <c r="AY146" s="63">
        <f t="shared" si="76"/>
        <v>0</v>
      </c>
      <c r="AZ146" s="71"/>
    </row>
    <row r="147" spans="1:52" s="406" customFormat="1" ht="12" hidden="1" customHeight="1">
      <c r="A147" s="134">
        <v>44540</v>
      </c>
      <c r="B147" s="69" t="s">
        <v>208</v>
      </c>
      <c r="C147" s="63"/>
      <c r="D147" s="63">
        <v>0</v>
      </c>
      <c r="E147" s="63"/>
      <c r="F147" s="63">
        <f t="shared" si="65"/>
        <v>0</v>
      </c>
      <c r="G147" s="64"/>
      <c r="H147" s="63"/>
      <c r="I147" s="63">
        <v>0</v>
      </c>
      <c r="J147" s="63"/>
      <c r="K147" s="63">
        <f t="shared" si="66"/>
        <v>0</v>
      </c>
      <c r="L147" s="64"/>
      <c r="M147" s="63">
        <f t="shared" si="67"/>
        <v>0</v>
      </c>
      <c r="N147" s="63">
        <f t="shared" si="67"/>
        <v>0</v>
      </c>
      <c r="O147" s="63"/>
      <c r="P147" s="63">
        <f t="shared" si="68"/>
        <v>0</v>
      </c>
      <c r="Q147" s="64"/>
      <c r="R147" s="63"/>
      <c r="S147" s="63">
        <v>0</v>
      </c>
      <c r="T147" s="63"/>
      <c r="U147" s="63">
        <f t="shared" si="69"/>
        <v>0</v>
      </c>
      <c r="V147" s="64"/>
      <c r="W147" s="63"/>
      <c r="X147" s="63">
        <v>0</v>
      </c>
      <c r="Y147" s="63"/>
      <c r="Z147" s="63">
        <f t="shared" si="70"/>
        <v>0</v>
      </c>
      <c r="AA147" s="64"/>
      <c r="AB147" s="63">
        <f t="shared" si="71"/>
        <v>0</v>
      </c>
      <c r="AC147" s="63">
        <f t="shared" si="71"/>
        <v>0</v>
      </c>
      <c r="AD147" s="63"/>
      <c r="AE147" s="63">
        <f t="shared" si="72"/>
        <v>0</v>
      </c>
      <c r="AF147" s="64"/>
      <c r="AG147" s="63"/>
      <c r="AH147" s="63">
        <v>0</v>
      </c>
      <c r="AI147" s="63"/>
      <c r="AJ147" s="63">
        <f t="shared" si="73"/>
        <v>0</v>
      </c>
      <c r="AK147" s="64"/>
      <c r="AL147" s="63"/>
      <c r="AM147" s="63">
        <v>0</v>
      </c>
      <c r="AN147" s="63"/>
      <c r="AO147" s="63">
        <f t="shared" si="74"/>
        <v>0</v>
      </c>
      <c r="AP147" s="64"/>
      <c r="AQ147" s="63"/>
      <c r="AR147" s="63">
        <v>0</v>
      </c>
      <c r="AS147" s="63"/>
      <c r="AT147" s="63">
        <f t="shared" si="75"/>
        <v>0</v>
      </c>
      <c r="AU147" s="64"/>
      <c r="AV147" s="63"/>
      <c r="AW147" s="63">
        <v>0</v>
      </c>
      <c r="AX147" s="411"/>
      <c r="AY147" s="63">
        <f t="shared" si="76"/>
        <v>0</v>
      </c>
      <c r="AZ147" s="71"/>
    </row>
    <row r="148" spans="1:52" s="406" customFormat="1" ht="12" hidden="1" customHeight="1">
      <c r="A148" s="134">
        <v>44550</v>
      </c>
      <c r="B148" s="69" t="s">
        <v>209</v>
      </c>
      <c r="C148" s="63"/>
      <c r="D148" s="63">
        <v>0</v>
      </c>
      <c r="E148" s="63"/>
      <c r="F148" s="63">
        <f t="shared" si="65"/>
        <v>0</v>
      </c>
      <c r="G148" s="64"/>
      <c r="H148" s="63"/>
      <c r="I148" s="63">
        <v>0</v>
      </c>
      <c r="J148" s="63"/>
      <c r="K148" s="63">
        <f t="shared" si="66"/>
        <v>0</v>
      </c>
      <c r="L148" s="64"/>
      <c r="M148" s="63">
        <f t="shared" si="67"/>
        <v>0</v>
      </c>
      <c r="N148" s="63">
        <f t="shared" si="67"/>
        <v>0</v>
      </c>
      <c r="O148" s="63"/>
      <c r="P148" s="63">
        <f t="shared" si="68"/>
        <v>0</v>
      </c>
      <c r="Q148" s="64"/>
      <c r="R148" s="63"/>
      <c r="S148" s="63">
        <v>0</v>
      </c>
      <c r="T148" s="63"/>
      <c r="U148" s="63">
        <f t="shared" si="69"/>
        <v>0</v>
      </c>
      <c r="V148" s="64"/>
      <c r="W148" s="63"/>
      <c r="X148" s="63">
        <v>0</v>
      </c>
      <c r="Y148" s="63"/>
      <c r="Z148" s="63">
        <f t="shared" si="70"/>
        <v>0</v>
      </c>
      <c r="AA148" s="64"/>
      <c r="AB148" s="63">
        <f t="shared" si="71"/>
        <v>0</v>
      </c>
      <c r="AC148" s="63">
        <f t="shared" si="71"/>
        <v>0</v>
      </c>
      <c r="AD148" s="63"/>
      <c r="AE148" s="63">
        <f t="shared" si="72"/>
        <v>0</v>
      </c>
      <c r="AF148" s="64"/>
      <c r="AG148" s="63"/>
      <c r="AH148" s="63">
        <v>0</v>
      </c>
      <c r="AI148" s="63"/>
      <c r="AJ148" s="63">
        <f t="shared" si="73"/>
        <v>0</v>
      </c>
      <c r="AK148" s="64"/>
      <c r="AL148" s="63"/>
      <c r="AM148" s="63">
        <v>0</v>
      </c>
      <c r="AN148" s="63"/>
      <c r="AO148" s="63">
        <f t="shared" si="74"/>
        <v>0</v>
      </c>
      <c r="AP148" s="64"/>
      <c r="AQ148" s="63"/>
      <c r="AR148" s="63">
        <v>0</v>
      </c>
      <c r="AS148" s="63"/>
      <c r="AT148" s="63">
        <f t="shared" si="75"/>
        <v>0</v>
      </c>
      <c r="AU148" s="64"/>
      <c r="AV148" s="63"/>
      <c r="AW148" s="63">
        <v>0</v>
      </c>
      <c r="AX148" s="411"/>
      <c r="AY148" s="63">
        <f t="shared" si="76"/>
        <v>0</v>
      </c>
      <c r="AZ148" s="71"/>
    </row>
    <row r="149" spans="1:52" s="406" customFormat="1" ht="12" hidden="1" customHeight="1">
      <c r="A149" s="134">
        <v>44560</v>
      </c>
      <c r="B149" s="69" t="s">
        <v>210</v>
      </c>
      <c r="C149" s="63"/>
      <c r="D149" s="63">
        <v>0</v>
      </c>
      <c r="E149" s="63"/>
      <c r="F149" s="63">
        <f t="shared" si="65"/>
        <v>0</v>
      </c>
      <c r="G149" s="64"/>
      <c r="H149" s="63"/>
      <c r="I149" s="63">
        <v>0</v>
      </c>
      <c r="J149" s="63"/>
      <c r="K149" s="63">
        <f t="shared" si="66"/>
        <v>0</v>
      </c>
      <c r="L149" s="64"/>
      <c r="M149" s="63">
        <f t="shared" si="67"/>
        <v>0</v>
      </c>
      <c r="N149" s="63">
        <f t="shared" si="67"/>
        <v>0</v>
      </c>
      <c r="O149" s="63"/>
      <c r="P149" s="63">
        <f t="shared" si="68"/>
        <v>0</v>
      </c>
      <c r="Q149" s="64"/>
      <c r="R149" s="63"/>
      <c r="S149" s="63">
        <v>0</v>
      </c>
      <c r="T149" s="63"/>
      <c r="U149" s="63">
        <f t="shared" si="69"/>
        <v>0</v>
      </c>
      <c r="V149" s="64"/>
      <c r="W149" s="63"/>
      <c r="X149" s="63">
        <v>0</v>
      </c>
      <c r="Y149" s="63"/>
      <c r="Z149" s="63">
        <f t="shared" si="70"/>
        <v>0</v>
      </c>
      <c r="AA149" s="64"/>
      <c r="AB149" s="63">
        <f t="shared" si="71"/>
        <v>0</v>
      </c>
      <c r="AC149" s="63">
        <f t="shared" si="71"/>
        <v>0</v>
      </c>
      <c r="AD149" s="63"/>
      <c r="AE149" s="63">
        <f t="shared" si="72"/>
        <v>0</v>
      </c>
      <c r="AF149" s="64"/>
      <c r="AG149" s="63"/>
      <c r="AH149" s="63">
        <v>0</v>
      </c>
      <c r="AI149" s="63"/>
      <c r="AJ149" s="63">
        <f t="shared" si="73"/>
        <v>0</v>
      </c>
      <c r="AK149" s="64"/>
      <c r="AL149" s="63"/>
      <c r="AM149" s="63">
        <v>0</v>
      </c>
      <c r="AN149" s="63"/>
      <c r="AO149" s="63">
        <f t="shared" si="74"/>
        <v>0</v>
      </c>
      <c r="AP149" s="64"/>
      <c r="AQ149" s="63"/>
      <c r="AR149" s="63">
        <v>0</v>
      </c>
      <c r="AS149" s="63"/>
      <c r="AT149" s="63">
        <f t="shared" si="75"/>
        <v>0</v>
      </c>
      <c r="AU149" s="64"/>
      <c r="AV149" s="63"/>
      <c r="AW149" s="63">
        <v>0</v>
      </c>
      <c r="AX149" s="411"/>
      <c r="AY149" s="63">
        <f t="shared" si="76"/>
        <v>0</v>
      </c>
      <c r="AZ149" s="71"/>
    </row>
    <row r="150" spans="1:52" s="406" customFormat="1" ht="12" hidden="1" customHeight="1">
      <c r="A150" s="134">
        <v>44570</v>
      </c>
      <c r="B150" s="69" t="s">
        <v>211</v>
      </c>
      <c r="C150" s="63"/>
      <c r="D150" s="63">
        <v>0</v>
      </c>
      <c r="E150" s="63"/>
      <c r="F150" s="63">
        <f t="shared" si="65"/>
        <v>0</v>
      </c>
      <c r="G150" s="64"/>
      <c r="H150" s="63"/>
      <c r="I150" s="63">
        <v>0</v>
      </c>
      <c r="J150" s="63"/>
      <c r="K150" s="63">
        <f t="shared" si="66"/>
        <v>0</v>
      </c>
      <c r="L150" s="64"/>
      <c r="M150" s="63">
        <f t="shared" si="67"/>
        <v>0</v>
      </c>
      <c r="N150" s="63">
        <f t="shared" si="67"/>
        <v>0</v>
      </c>
      <c r="O150" s="63"/>
      <c r="P150" s="63">
        <f t="shared" si="68"/>
        <v>0</v>
      </c>
      <c r="Q150" s="64"/>
      <c r="R150" s="63"/>
      <c r="S150" s="63">
        <v>0</v>
      </c>
      <c r="T150" s="63"/>
      <c r="U150" s="63">
        <f t="shared" si="69"/>
        <v>0</v>
      </c>
      <c r="V150" s="64"/>
      <c r="W150" s="63"/>
      <c r="X150" s="63">
        <v>0</v>
      </c>
      <c r="Y150" s="63"/>
      <c r="Z150" s="63">
        <f t="shared" si="70"/>
        <v>0</v>
      </c>
      <c r="AA150" s="64"/>
      <c r="AB150" s="63">
        <f t="shared" si="71"/>
        <v>0</v>
      </c>
      <c r="AC150" s="63">
        <f t="shared" si="71"/>
        <v>0</v>
      </c>
      <c r="AD150" s="63"/>
      <c r="AE150" s="63">
        <f t="shared" si="72"/>
        <v>0</v>
      </c>
      <c r="AF150" s="64"/>
      <c r="AG150" s="63"/>
      <c r="AH150" s="63">
        <v>0</v>
      </c>
      <c r="AI150" s="63"/>
      <c r="AJ150" s="63">
        <f t="shared" si="73"/>
        <v>0</v>
      </c>
      <c r="AK150" s="64"/>
      <c r="AL150" s="63"/>
      <c r="AM150" s="63">
        <v>0</v>
      </c>
      <c r="AN150" s="63"/>
      <c r="AO150" s="63">
        <f t="shared" si="74"/>
        <v>0</v>
      </c>
      <c r="AP150" s="64"/>
      <c r="AQ150" s="63"/>
      <c r="AR150" s="63">
        <v>0</v>
      </c>
      <c r="AS150" s="63"/>
      <c r="AT150" s="63">
        <f t="shared" si="75"/>
        <v>0</v>
      </c>
      <c r="AU150" s="64"/>
      <c r="AV150" s="63"/>
      <c r="AW150" s="63">
        <v>0</v>
      </c>
      <c r="AX150" s="411"/>
      <c r="AY150" s="63">
        <f t="shared" si="76"/>
        <v>0</v>
      </c>
      <c r="AZ150" s="71"/>
    </row>
    <row r="151" spans="1:52" s="406" customFormat="1" ht="12" customHeight="1">
      <c r="A151" s="134">
        <v>44570.1</v>
      </c>
      <c r="B151" s="69" t="s">
        <v>212</v>
      </c>
      <c r="C151" s="63"/>
      <c r="D151" s="63">
        <v>1186.95</v>
      </c>
      <c r="E151" s="63"/>
      <c r="F151" s="63">
        <f t="shared" si="65"/>
        <v>1186.95</v>
      </c>
      <c r="G151" s="64"/>
      <c r="H151" s="63"/>
      <c r="I151" s="63">
        <v>1186.95</v>
      </c>
      <c r="J151" s="63"/>
      <c r="K151" s="63">
        <f t="shared" si="66"/>
        <v>1186.95</v>
      </c>
      <c r="L151" s="64"/>
      <c r="M151" s="63">
        <f t="shared" si="67"/>
        <v>0</v>
      </c>
      <c r="N151" s="63">
        <f t="shared" si="67"/>
        <v>0</v>
      </c>
      <c r="O151" s="63"/>
      <c r="P151" s="63">
        <f t="shared" si="68"/>
        <v>0</v>
      </c>
      <c r="Q151" s="64"/>
      <c r="R151" s="63"/>
      <c r="S151" s="63">
        <v>1210.6890000000001</v>
      </c>
      <c r="T151" s="63"/>
      <c r="U151" s="63">
        <f t="shared" si="69"/>
        <v>1210.6890000000001</v>
      </c>
      <c r="V151" s="64"/>
      <c r="W151" s="63"/>
      <c r="X151" s="63">
        <v>1210.6890000000001</v>
      </c>
      <c r="Y151" s="63"/>
      <c r="Z151" s="63">
        <f t="shared" si="70"/>
        <v>1210.6890000000001</v>
      </c>
      <c r="AA151" s="64"/>
      <c r="AB151" s="63">
        <f t="shared" si="71"/>
        <v>0</v>
      </c>
      <c r="AC151" s="63">
        <f t="shared" si="71"/>
        <v>0</v>
      </c>
      <c r="AD151" s="63"/>
      <c r="AE151" s="63">
        <f t="shared" si="72"/>
        <v>0</v>
      </c>
      <c r="AF151" s="64"/>
      <c r="AG151" s="63"/>
      <c r="AH151" s="63">
        <v>1234.9027799999999</v>
      </c>
      <c r="AI151" s="63"/>
      <c r="AJ151" s="63">
        <f t="shared" si="73"/>
        <v>1234.9027799999999</v>
      </c>
      <c r="AK151" s="64"/>
      <c r="AL151" s="63"/>
      <c r="AM151" s="63">
        <v>1259.6008356</v>
      </c>
      <c r="AN151" s="63"/>
      <c r="AO151" s="63">
        <f t="shared" si="74"/>
        <v>1259.6008356</v>
      </c>
      <c r="AP151" s="64"/>
      <c r="AQ151" s="63"/>
      <c r="AR151" s="63">
        <v>1284.7928523119999</v>
      </c>
      <c r="AS151" s="63"/>
      <c r="AT151" s="63">
        <f t="shared" si="75"/>
        <v>1284.7928523119999</v>
      </c>
      <c r="AU151" s="64"/>
      <c r="AV151" s="63"/>
      <c r="AW151" s="63">
        <v>1310.4887093582399</v>
      </c>
      <c r="AX151" s="411"/>
      <c r="AY151" s="63">
        <f t="shared" si="76"/>
        <v>1310.4887093582399</v>
      </c>
      <c r="AZ151" s="71"/>
    </row>
    <row r="152" spans="1:52" s="406" customFormat="1" ht="12" hidden="1" customHeight="1">
      <c r="A152" s="134">
        <v>44570.11</v>
      </c>
      <c r="B152" s="69" t="s">
        <v>213</v>
      </c>
      <c r="C152" s="63"/>
      <c r="D152" s="63">
        <v>0</v>
      </c>
      <c r="E152" s="63"/>
      <c r="F152" s="63">
        <f t="shared" si="65"/>
        <v>0</v>
      </c>
      <c r="G152" s="64"/>
      <c r="H152" s="63"/>
      <c r="I152" s="63">
        <v>0</v>
      </c>
      <c r="J152" s="63"/>
      <c r="K152" s="63">
        <f t="shared" si="66"/>
        <v>0</v>
      </c>
      <c r="L152" s="64"/>
      <c r="M152" s="63">
        <f t="shared" si="67"/>
        <v>0</v>
      </c>
      <c r="N152" s="63">
        <f t="shared" si="67"/>
        <v>0</v>
      </c>
      <c r="O152" s="63"/>
      <c r="P152" s="63">
        <f t="shared" si="68"/>
        <v>0</v>
      </c>
      <c r="Q152" s="64"/>
      <c r="R152" s="63"/>
      <c r="S152" s="63">
        <v>0</v>
      </c>
      <c r="T152" s="63"/>
      <c r="U152" s="63">
        <f t="shared" si="69"/>
        <v>0</v>
      </c>
      <c r="V152" s="64"/>
      <c r="W152" s="63"/>
      <c r="X152" s="63">
        <v>0</v>
      </c>
      <c r="Y152" s="63"/>
      <c r="Z152" s="63">
        <f t="shared" si="70"/>
        <v>0</v>
      </c>
      <c r="AA152" s="64"/>
      <c r="AB152" s="63">
        <f t="shared" si="71"/>
        <v>0</v>
      </c>
      <c r="AC152" s="63">
        <f t="shared" si="71"/>
        <v>0</v>
      </c>
      <c r="AD152" s="63"/>
      <c r="AE152" s="63">
        <f t="shared" si="72"/>
        <v>0</v>
      </c>
      <c r="AF152" s="64"/>
      <c r="AG152" s="63"/>
      <c r="AH152" s="63">
        <v>0</v>
      </c>
      <c r="AI152" s="63"/>
      <c r="AJ152" s="63">
        <f t="shared" si="73"/>
        <v>0</v>
      </c>
      <c r="AK152" s="64"/>
      <c r="AL152" s="63"/>
      <c r="AM152" s="63">
        <v>0</v>
      </c>
      <c r="AN152" s="63"/>
      <c r="AO152" s="63">
        <f t="shared" si="74"/>
        <v>0</v>
      </c>
      <c r="AP152" s="64"/>
      <c r="AQ152" s="63"/>
      <c r="AR152" s="63">
        <v>0</v>
      </c>
      <c r="AS152" s="63"/>
      <c r="AT152" s="63">
        <f t="shared" si="75"/>
        <v>0</v>
      </c>
      <c r="AU152" s="64"/>
      <c r="AV152" s="63"/>
      <c r="AW152" s="63">
        <v>0</v>
      </c>
      <c r="AX152" s="411"/>
      <c r="AY152" s="63">
        <f t="shared" si="76"/>
        <v>0</v>
      </c>
      <c r="AZ152" s="71"/>
    </row>
    <row r="153" spans="1:52" s="406" customFormat="1" ht="12" customHeight="1">
      <c r="A153" s="134">
        <v>44570.2</v>
      </c>
      <c r="B153" s="69" t="s">
        <v>214</v>
      </c>
      <c r="C153" s="63"/>
      <c r="D153" s="63">
        <v>148955.28</v>
      </c>
      <c r="E153" s="63"/>
      <c r="F153" s="63">
        <f t="shared" si="65"/>
        <v>148955.28</v>
      </c>
      <c r="G153" s="64"/>
      <c r="H153" s="63"/>
      <c r="I153" s="63">
        <v>148955.28</v>
      </c>
      <c r="J153" s="63"/>
      <c r="K153" s="63">
        <f t="shared" si="66"/>
        <v>148955.28</v>
      </c>
      <c r="L153" s="64"/>
      <c r="M153" s="63">
        <f t="shared" ref="M153:N165" si="77">INDEX($H153:$J153,1,MATCH(M$8,$H$8:$J$8,0))-INDEX($C153:$E153,1,MATCH(M$8,$C$8:$E$8,0))</f>
        <v>0</v>
      </c>
      <c r="N153" s="63">
        <f t="shared" si="77"/>
        <v>0</v>
      </c>
      <c r="O153" s="63"/>
      <c r="P153" s="63">
        <f t="shared" si="68"/>
        <v>0</v>
      </c>
      <c r="Q153" s="64"/>
      <c r="R153" s="63"/>
      <c r="S153" s="63">
        <v>148955.28</v>
      </c>
      <c r="T153" s="63"/>
      <c r="U153" s="63">
        <f t="shared" si="69"/>
        <v>148955.28</v>
      </c>
      <c r="V153" s="64"/>
      <c r="W153" s="63"/>
      <c r="X153" s="63">
        <v>148955.28</v>
      </c>
      <c r="Y153" s="63"/>
      <c r="Z153" s="63">
        <f t="shared" si="70"/>
        <v>148955.28</v>
      </c>
      <c r="AA153" s="64"/>
      <c r="AB153" s="63">
        <f t="shared" ref="AB153:AC165" si="78">INDEX($W153:$Y153,1,MATCH(AB$8,$W$8:$Y$8,0))-INDEX($R153:$T153,1,MATCH(AB$8,$R$8:$T$8,0))</f>
        <v>0</v>
      </c>
      <c r="AC153" s="63">
        <f t="shared" si="78"/>
        <v>0</v>
      </c>
      <c r="AD153" s="63"/>
      <c r="AE153" s="63">
        <f t="shared" si="72"/>
        <v>0</v>
      </c>
      <c r="AF153" s="64"/>
      <c r="AG153" s="63"/>
      <c r="AH153" s="63">
        <v>100000</v>
      </c>
      <c r="AI153" s="63"/>
      <c r="AJ153" s="63">
        <f t="shared" si="73"/>
        <v>100000</v>
      </c>
      <c r="AK153" s="64"/>
      <c r="AL153" s="63"/>
      <c r="AM153" s="63">
        <v>100000</v>
      </c>
      <c r="AN153" s="63"/>
      <c r="AO153" s="63">
        <f t="shared" si="74"/>
        <v>100000</v>
      </c>
      <c r="AP153" s="64"/>
      <c r="AQ153" s="63"/>
      <c r="AR153" s="63">
        <v>100000</v>
      </c>
      <c r="AS153" s="63"/>
      <c r="AT153" s="63">
        <f t="shared" si="75"/>
        <v>100000</v>
      </c>
      <c r="AU153" s="64"/>
      <c r="AV153" s="63"/>
      <c r="AW153" s="63">
        <v>100000</v>
      </c>
      <c r="AX153" s="411"/>
      <c r="AY153" s="63">
        <f t="shared" si="76"/>
        <v>100000</v>
      </c>
      <c r="AZ153" s="71"/>
    </row>
    <row r="154" spans="1:52" s="406" customFormat="1" ht="12" customHeight="1">
      <c r="A154" s="134">
        <v>44570.3</v>
      </c>
      <c r="B154" s="69" t="s">
        <v>215</v>
      </c>
      <c r="C154" s="63"/>
      <c r="D154" s="63">
        <v>180000</v>
      </c>
      <c r="E154" s="63"/>
      <c r="F154" s="63">
        <f t="shared" si="65"/>
        <v>180000</v>
      </c>
      <c r="G154" s="64"/>
      <c r="H154" s="63"/>
      <c r="I154" s="63">
        <v>180000</v>
      </c>
      <c r="J154" s="63"/>
      <c r="K154" s="63">
        <f t="shared" si="66"/>
        <v>180000</v>
      </c>
      <c r="L154" s="64"/>
      <c r="M154" s="63">
        <f t="shared" si="77"/>
        <v>0</v>
      </c>
      <c r="N154" s="63">
        <f t="shared" si="77"/>
        <v>0</v>
      </c>
      <c r="O154" s="63"/>
      <c r="P154" s="63">
        <f t="shared" si="68"/>
        <v>0</v>
      </c>
      <c r="Q154" s="64"/>
      <c r="R154" s="63"/>
      <c r="S154" s="63">
        <v>150000</v>
      </c>
      <c r="T154" s="63"/>
      <c r="U154" s="63">
        <f t="shared" si="69"/>
        <v>150000</v>
      </c>
      <c r="V154" s="64"/>
      <c r="W154" s="63"/>
      <c r="X154" s="63">
        <v>150000</v>
      </c>
      <c r="Y154" s="63"/>
      <c r="Z154" s="63">
        <f t="shared" si="70"/>
        <v>150000</v>
      </c>
      <c r="AA154" s="64"/>
      <c r="AB154" s="63">
        <f t="shared" si="78"/>
        <v>0</v>
      </c>
      <c r="AC154" s="63">
        <f t="shared" si="78"/>
        <v>0</v>
      </c>
      <c r="AD154" s="63"/>
      <c r="AE154" s="63">
        <f t="shared" si="72"/>
        <v>0</v>
      </c>
      <c r="AF154" s="64"/>
      <c r="AG154" s="63"/>
      <c r="AH154" s="63">
        <v>0</v>
      </c>
      <c r="AI154" s="63"/>
      <c r="AJ154" s="63">
        <f t="shared" si="73"/>
        <v>0</v>
      </c>
      <c r="AK154" s="64"/>
      <c r="AL154" s="63"/>
      <c r="AM154" s="63">
        <v>0</v>
      </c>
      <c r="AN154" s="63"/>
      <c r="AO154" s="63">
        <f t="shared" si="74"/>
        <v>0</v>
      </c>
      <c r="AP154" s="64"/>
      <c r="AQ154" s="63"/>
      <c r="AR154" s="63">
        <v>0</v>
      </c>
      <c r="AS154" s="63"/>
      <c r="AT154" s="63">
        <f t="shared" si="75"/>
        <v>0</v>
      </c>
      <c r="AU154" s="64"/>
      <c r="AV154" s="63"/>
      <c r="AW154" s="63">
        <v>0</v>
      </c>
      <c r="AX154" s="411"/>
      <c r="AY154" s="63">
        <f t="shared" si="76"/>
        <v>0</v>
      </c>
      <c r="AZ154" s="71"/>
    </row>
    <row r="155" spans="1:52" s="406" customFormat="1" ht="12" customHeight="1">
      <c r="A155" s="134">
        <v>44570.400000000001</v>
      </c>
      <c r="B155" s="69" t="s">
        <v>216</v>
      </c>
      <c r="C155" s="63"/>
      <c r="D155" s="63">
        <v>100000</v>
      </c>
      <c r="E155" s="63"/>
      <c r="F155" s="63">
        <f t="shared" si="65"/>
        <v>100000</v>
      </c>
      <c r="G155" s="64"/>
      <c r="H155" s="63"/>
      <c r="I155" s="63">
        <v>100000</v>
      </c>
      <c r="J155" s="63"/>
      <c r="K155" s="63">
        <f t="shared" si="66"/>
        <v>100000</v>
      </c>
      <c r="L155" s="64"/>
      <c r="M155" s="63">
        <f t="shared" si="77"/>
        <v>0</v>
      </c>
      <c r="N155" s="63">
        <f t="shared" si="77"/>
        <v>0</v>
      </c>
      <c r="O155" s="63"/>
      <c r="P155" s="63">
        <f t="shared" si="68"/>
        <v>0</v>
      </c>
      <c r="Q155" s="64"/>
      <c r="R155" s="63"/>
      <c r="S155" s="63">
        <v>100000</v>
      </c>
      <c r="T155" s="63"/>
      <c r="U155" s="63">
        <f t="shared" si="69"/>
        <v>100000</v>
      </c>
      <c r="V155" s="64"/>
      <c r="W155" s="63"/>
      <c r="X155" s="63">
        <v>100000</v>
      </c>
      <c r="Y155" s="63"/>
      <c r="Z155" s="63">
        <f t="shared" si="70"/>
        <v>100000</v>
      </c>
      <c r="AA155" s="64"/>
      <c r="AB155" s="63">
        <f t="shared" si="78"/>
        <v>0</v>
      </c>
      <c r="AC155" s="63">
        <f t="shared" si="78"/>
        <v>0</v>
      </c>
      <c r="AD155" s="63"/>
      <c r="AE155" s="63">
        <f t="shared" si="72"/>
        <v>0</v>
      </c>
      <c r="AF155" s="64"/>
      <c r="AG155" s="63"/>
      <c r="AH155" s="63">
        <v>0</v>
      </c>
      <c r="AI155" s="63"/>
      <c r="AJ155" s="63">
        <f t="shared" si="73"/>
        <v>0</v>
      </c>
      <c r="AK155" s="64"/>
      <c r="AL155" s="63"/>
      <c r="AM155" s="63">
        <v>0</v>
      </c>
      <c r="AN155" s="63"/>
      <c r="AO155" s="63">
        <f t="shared" si="74"/>
        <v>0</v>
      </c>
      <c r="AP155" s="64"/>
      <c r="AQ155" s="63"/>
      <c r="AR155" s="63">
        <v>0</v>
      </c>
      <c r="AS155" s="63"/>
      <c r="AT155" s="63">
        <f t="shared" si="75"/>
        <v>0</v>
      </c>
      <c r="AU155" s="64"/>
      <c r="AV155" s="63"/>
      <c r="AW155" s="63">
        <v>0</v>
      </c>
      <c r="AX155" s="411"/>
      <c r="AY155" s="63">
        <f t="shared" si="76"/>
        <v>0</v>
      </c>
      <c r="AZ155" s="71"/>
    </row>
    <row r="156" spans="1:52" s="406" customFormat="1" ht="12" customHeight="1">
      <c r="A156" s="134">
        <v>44570.5</v>
      </c>
      <c r="B156" s="69" t="s">
        <v>217</v>
      </c>
      <c r="C156" s="63"/>
      <c r="D156" s="63">
        <v>100000</v>
      </c>
      <c r="E156" s="63"/>
      <c r="F156" s="63">
        <f t="shared" si="65"/>
        <v>100000</v>
      </c>
      <c r="G156" s="64"/>
      <c r="H156" s="63"/>
      <c r="I156" s="63">
        <v>100000</v>
      </c>
      <c r="J156" s="63"/>
      <c r="K156" s="63">
        <f t="shared" si="66"/>
        <v>100000</v>
      </c>
      <c r="L156" s="64"/>
      <c r="M156" s="63">
        <f t="shared" si="77"/>
        <v>0</v>
      </c>
      <c r="N156" s="63">
        <f t="shared" si="77"/>
        <v>0</v>
      </c>
      <c r="O156" s="63"/>
      <c r="P156" s="63">
        <f t="shared" si="68"/>
        <v>0</v>
      </c>
      <c r="Q156" s="64"/>
      <c r="R156" s="63"/>
      <c r="S156" s="63">
        <v>360000</v>
      </c>
      <c r="T156" s="63"/>
      <c r="U156" s="63">
        <f t="shared" si="69"/>
        <v>360000</v>
      </c>
      <c r="V156" s="64"/>
      <c r="W156" s="63"/>
      <c r="X156" s="63">
        <v>360000</v>
      </c>
      <c r="Y156" s="63"/>
      <c r="Z156" s="63">
        <f t="shared" si="70"/>
        <v>360000</v>
      </c>
      <c r="AA156" s="64"/>
      <c r="AB156" s="63">
        <f t="shared" si="78"/>
        <v>0</v>
      </c>
      <c r="AC156" s="63">
        <f t="shared" si="78"/>
        <v>0</v>
      </c>
      <c r="AD156" s="63"/>
      <c r="AE156" s="63">
        <f t="shared" si="72"/>
        <v>0</v>
      </c>
      <c r="AF156" s="64"/>
      <c r="AG156" s="63"/>
      <c r="AH156" s="63">
        <v>0</v>
      </c>
      <c r="AI156" s="63"/>
      <c r="AJ156" s="63">
        <f t="shared" si="73"/>
        <v>0</v>
      </c>
      <c r="AK156" s="64"/>
      <c r="AL156" s="63"/>
      <c r="AM156" s="63">
        <v>0</v>
      </c>
      <c r="AN156" s="63"/>
      <c r="AO156" s="63">
        <f t="shared" si="74"/>
        <v>0</v>
      </c>
      <c r="AP156" s="64"/>
      <c r="AQ156" s="63"/>
      <c r="AR156" s="63">
        <v>0</v>
      </c>
      <c r="AS156" s="63"/>
      <c r="AT156" s="63">
        <f t="shared" si="75"/>
        <v>0</v>
      </c>
      <c r="AU156" s="64"/>
      <c r="AV156" s="63"/>
      <c r="AW156" s="63">
        <v>0</v>
      </c>
      <c r="AX156" s="411"/>
      <c r="AY156" s="63">
        <f t="shared" si="76"/>
        <v>0</v>
      </c>
      <c r="AZ156" s="71"/>
    </row>
    <row r="157" spans="1:52" s="406" customFormat="1" ht="12" customHeight="1">
      <c r="A157" s="134">
        <v>44570.6</v>
      </c>
      <c r="B157" s="69" t="s">
        <v>218</v>
      </c>
      <c r="C157" s="63"/>
      <c r="D157" s="63">
        <v>20000</v>
      </c>
      <c r="E157" s="63"/>
      <c r="F157" s="63">
        <f t="shared" si="65"/>
        <v>20000</v>
      </c>
      <c r="G157" s="64"/>
      <c r="H157" s="63"/>
      <c r="I157" s="63">
        <v>20000</v>
      </c>
      <c r="J157" s="63"/>
      <c r="K157" s="63">
        <f t="shared" si="66"/>
        <v>20000</v>
      </c>
      <c r="L157" s="64"/>
      <c r="M157" s="63">
        <f t="shared" si="77"/>
        <v>0</v>
      </c>
      <c r="N157" s="63">
        <f t="shared" si="77"/>
        <v>0</v>
      </c>
      <c r="O157" s="63"/>
      <c r="P157" s="63">
        <f t="shared" si="68"/>
        <v>0</v>
      </c>
      <c r="Q157" s="64"/>
      <c r="R157" s="63"/>
      <c r="S157" s="63">
        <v>0</v>
      </c>
      <c r="T157" s="63"/>
      <c r="U157" s="63">
        <f t="shared" si="69"/>
        <v>0</v>
      </c>
      <c r="V157" s="64"/>
      <c r="W157" s="63"/>
      <c r="X157" s="63">
        <v>0</v>
      </c>
      <c r="Y157" s="63"/>
      <c r="Z157" s="63">
        <f t="shared" si="70"/>
        <v>0</v>
      </c>
      <c r="AA157" s="64"/>
      <c r="AB157" s="63">
        <f t="shared" si="78"/>
        <v>0</v>
      </c>
      <c r="AC157" s="63">
        <f t="shared" si="78"/>
        <v>0</v>
      </c>
      <c r="AD157" s="63"/>
      <c r="AE157" s="63">
        <f t="shared" si="72"/>
        <v>0</v>
      </c>
      <c r="AF157" s="64"/>
      <c r="AG157" s="63"/>
      <c r="AH157" s="63">
        <v>0</v>
      </c>
      <c r="AI157" s="63"/>
      <c r="AJ157" s="63">
        <f t="shared" si="73"/>
        <v>0</v>
      </c>
      <c r="AK157" s="64"/>
      <c r="AL157" s="63"/>
      <c r="AM157" s="63">
        <v>0</v>
      </c>
      <c r="AN157" s="63"/>
      <c r="AO157" s="63">
        <f t="shared" si="74"/>
        <v>0</v>
      </c>
      <c r="AP157" s="64"/>
      <c r="AQ157" s="63"/>
      <c r="AR157" s="63">
        <v>0</v>
      </c>
      <c r="AS157" s="63"/>
      <c r="AT157" s="63">
        <f t="shared" si="75"/>
        <v>0</v>
      </c>
      <c r="AU157" s="64"/>
      <c r="AV157" s="63"/>
      <c r="AW157" s="63">
        <v>0</v>
      </c>
      <c r="AX157" s="411"/>
      <c r="AY157" s="63">
        <f t="shared" si="76"/>
        <v>0</v>
      </c>
      <c r="AZ157" s="71"/>
    </row>
    <row r="158" spans="1:52" s="406" customFormat="1" ht="12" customHeight="1">
      <c r="A158" s="134">
        <v>44570.7</v>
      </c>
      <c r="B158" s="69" t="s">
        <v>219</v>
      </c>
      <c r="C158" s="63"/>
      <c r="D158" s="63">
        <v>0</v>
      </c>
      <c r="E158" s="63"/>
      <c r="F158" s="63">
        <f t="shared" si="65"/>
        <v>0</v>
      </c>
      <c r="G158" s="64"/>
      <c r="H158" s="63"/>
      <c r="I158" s="63">
        <v>0</v>
      </c>
      <c r="J158" s="63"/>
      <c r="K158" s="63">
        <f t="shared" si="66"/>
        <v>0</v>
      </c>
      <c r="L158" s="64"/>
      <c r="M158" s="63">
        <f t="shared" si="77"/>
        <v>0</v>
      </c>
      <c r="N158" s="63">
        <f t="shared" si="77"/>
        <v>0</v>
      </c>
      <c r="O158" s="63"/>
      <c r="P158" s="63">
        <f t="shared" si="68"/>
        <v>0</v>
      </c>
      <c r="Q158" s="64"/>
      <c r="R158" s="63"/>
      <c r="S158" s="63">
        <v>100000</v>
      </c>
      <c r="T158" s="63"/>
      <c r="U158" s="63">
        <f t="shared" si="69"/>
        <v>100000</v>
      </c>
      <c r="V158" s="64"/>
      <c r="W158" s="63"/>
      <c r="X158" s="63">
        <v>100000</v>
      </c>
      <c r="Y158" s="63"/>
      <c r="Z158" s="63">
        <f t="shared" si="70"/>
        <v>100000</v>
      </c>
      <c r="AA158" s="64"/>
      <c r="AB158" s="63">
        <f t="shared" si="78"/>
        <v>0</v>
      </c>
      <c r="AC158" s="63">
        <f t="shared" si="78"/>
        <v>0</v>
      </c>
      <c r="AD158" s="63"/>
      <c r="AE158" s="63">
        <f t="shared" si="72"/>
        <v>0</v>
      </c>
      <c r="AF158" s="64"/>
      <c r="AG158" s="63"/>
      <c r="AH158" s="63">
        <v>100000</v>
      </c>
      <c r="AI158" s="63"/>
      <c r="AJ158" s="63">
        <f t="shared" si="73"/>
        <v>100000</v>
      </c>
      <c r="AK158" s="64"/>
      <c r="AL158" s="63"/>
      <c r="AM158" s="63">
        <v>100000</v>
      </c>
      <c r="AN158" s="63"/>
      <c r="AO158" s="63">
        <f t="shared" si="74"/>
        <v>100000</v>
      </c>
      <c r="AP158" s="64"/>
      <c r="AQ158" s="63"/>
      <c r="AR158" s="63">
        <v>100000</v>
      </c>
      <c r="AS158" s="63"/>
      <c r="AT158" s="63">
        <f t="shared" si="75"/>
        <v>100000</v>
      </c>
      <c r="AU158" s="64"/>
      <c r="AV158" s="63"/>
      <c r="AW158" s="63">
        <v>100000</v>
      </c>
      <c r="AX158" s="411"/>
      <c r="AY158" s="63">
        <f t="shared" si="76"/>
        <v>100000</v>
      </c>
      <c r="AZ158" s="71"/>
    </row>
    <row r="159" spans="1:52" s="406" customFormat="1" ht="12" customHeight="1">
      <c r="A159" s="134">
        <v>44570.8</v>
      </c>
      <c r="B159" s="69" t="s">
        <v>220</v>
      </c>
      <c r="C159" s="63"/>
      <c r="D159" s="63">
        <v>270000</v>
      </c>
      <c r="E159" s="63"/>
      <c r="F159" s="63">
        <f t="shared" si="65"/>
        <v>270000</v>
      </c>
      <c r="G159" s="64"/>
      <c r="H159" s="63"/>
      <c r="I159" s="63">
        <v>270000</v>
      </c>
      <c r="J159" s="63"/>
      <c r="K159" s="63">
        <f t="shared" si="66"/>
        <v>270000</v>
      </c>
      <c r="L159" s="64"/>
      <c r="M159" s="63">
        <f t="shared" si="77"/>
        <v>0</v>
      </c>
      <c r="N159" s="63">
        <f t="shared" si="77"/>
        <v>0</v>
      </c>
      <c r="O159" s="63"/>
      <c r="P159" s="63">
        <f t="shared" si="68"/>
        <v>0</v>
      </c>
      <c r="Q159" s="64"/>
      <c r="R159" s="63"/>
      <c r="S159" s="63">
        <v>180000</v>
      </c>
      <c r="T159" s="63"/>
      <c r="U159" s="63">
        <f t="shared" si="69"/>
        <v>180000</v>
      </c>
      <c r="V159" s="64"/>
      <c r="W159" s="63"/>
      <c r="X159" s="63">
        <v>180000</v>
      </c>
      <c r="Y159" s="63"/>
      <c r="Z159" s="63">
        <f t="shared" si="70"/>
        <v>180000</v>
      </c>
      <c r="AA159" s="64"/>
      <c r="AB159" s="63">
        <f t="shared" si="78"/>
        <v>0</v>
      </c>
      <c r="AC159" s="63">
        <f t="shared" si="78"/>
        <v>0</v>
      </c>
      <c r="AD159" s="63"/>
      <c r="AE159" s="63">
        <f t="shared" si="72"/>
        <v>0</v>
      </c>
      <c r="AF159" s="64"/>
      <c r="AG159" s="63"/>
      <c r="AH159" s="63">
        <v>0</v>
      </c>
      <c r="AI159" s="63"/>
      <c r="AJ159" s="63">
        <f t="shared" si="73"/>
        <v>0</v>
      </c>
      <c r="AK159" s="64"/>
      <c r="AL159" s="63"/>
      <c r="AM159" s="63">
        <v>0</v>
      </c>
      <c r="AN159" s="63"/>
      <c r="AO159" s="63">
        <f t="shared" si="74"/>
        <v>0</v>
      </c>
      <c r="AP159" s="64"/>
      <c r="AQ159" s="63"/>
      <c r="AR159" s="63">
        <v>0</v>
      </c>
      <c r="AS159" s="63"/>
      <c r="AT159" s="63">
        <f t="shared" si="75"/>
        <v>0</v>
      </c>
      <c r="AU159" s="64"/>
      <c r="AV159" s="63"/>
      <c r="AW159" s="63">
        <v>0</v>
      </c>
      <c r="AX159" s="411"/>
      <c r="AY159" s="63">
        <f t="shared" si="76"/>
        <v>0</v>
      </c>
      <c r="AZ159" s="71"/>
    </row>
    <row r="160" spans="1:52" s="406" customFormat="1" ht="12" customHeight="1">
      <c r="A160" s="134">
        <v>44570.9</v>
      </c>
      <c r="B160" s="69" t="s">
        <v>221</v>
      </c>
      <c r="C160" s="63"/>
      <c r="D160" s="63">
        <v>50000</v>
      </c>
      <c r="E160" s="63"/>
      <c r="F160" s="63">
        <f t="shared" si="65"/>
        <v>50000</v>
      </c>
      <c r="G160" s="64"/>
      <c r="H160" s="63"/>
      <c r="I160" s="63">
        <v>50000</v>
      </c>
      <c r="J160" s="63"/>
      <c r="K160" s="63">
        <f t="shared" si="66"/>
        <v>50000</v>
      </c>
      <c r="L160" s="64"/>
      <c r="M160" s="63">
        <f t="shared" si="77"/>
        <v>0</v>
      </c>
      <c r="N160" s="63">
        <f t="shared" si="77"/>
        <v>0</v>
      </c>
      <c r="O160" s="63"/>
      <c r="P160" s="63">
        <f t="shared" si="68"/>
        <v>0</v>
      </c>
      <c r="Q160" s="64"/>
      <c r="R160" s="63"/>
      <c r="S160" s="63">
        <v>0</v>
      </c>
      <c r="T160" s="63"/>
      <c r="U160" s="63">
        <f t="shared" si="69"/>
        <v>0</v>
      </c>
      <c r="V160" s="64"/>
      <c r="W160" s="63"/>
      <c r="X160" s="63">
        <v>0</v>
      </c>
      <c r="Y160" s="63"/>
      <c r="Z160" s="63">
        <f t="shared" si="70"/>
        <v>0</v>
      </c>
      <c r="AA160" s="64"/>
      <c r="AB160" s="63">
        <f t="shared" si="78"/>
        <v>0</v>
      </c>
      <c r="AC160" s="63">
        <f t="shared" si="78"/>
        <v>0</v>
      </c>
      <c r="AD160" s="63"/>
      <c r="AE160" s="63">
        <f t="shared" si="72"/>
        <v>0</v>
      </c>
      <c r="AF160" s="64"/>
      <c r="AG160" s="63"/>
      <c r="AH160" s="63">
        <v>0</v>
      </c>
      <c r="AI160" s="63"/>
      <c r="AJ160" s="63">
        <f t="shared" si="73"/>
        <v>0</v>
      </c>
      <c r="AK160" s="64"/>
      <c r="AL160" s="63"/>
      <c r="AM160" s="63">
        <v>0</v>
      </c>
      <c r="AN160" s="63"/>
      <c r="AO160" s="63">
        <f t="shared" si="74"/>
        <v>0</v>
      </c>
      <c r="AP160" s="64"/>
      <c r="AQ160" s="63"/>
      <c r="AR160" s="63">
        <v>0</v>
      </c>
      <c r="AS160" s="63"/>
      <c r="AT160" s="63">
        <f t="shared" si="75"/>
        <v>0</v>
      </c>
      <c r="AU160" s="64"/>
      <c r="AV160" s="63"/>
      <c r="AW160" s="63">
        <v>0</v>
      </c>
      <c r="AX160" s="411"/>
      <c r="AY160" s="63">
        <f t="shared" si="76"/>
        <v>0</v>
      </c>
      <c r="AZ160" s="71"/>
    </row>
    <row r="161" spans="1:52" s="406" customFormat="1" ht="12" hidden="1" customHeight="1">
      <c r="A161" s="134">
        <v>44591</v>
      </c>
      <c r="B161" s="69" t="s">
        <v>222</v>
      </c>
      <c r="C161" s="63"/>
      <c r="D161" s="63">
        <v>0</v>
      </c>
      <c r="E161" s="63"/>
      <c r="F161" s="63">
        <f t="shared" si="65"/>
        <v>0</v>
      </c>
      <c r="G161" s="64"/>
      <c r="H161" s="63"/>
      <c r="I161" s="63">
        <v>0</v>
      </c>
      <c r="J161" s="63"/>
      <c r="K161" s="63">
        <f t="shared" si="66"/>
        <v>0</v>
      </c>
      <c r="L161" s="64"/>
      <c r="M161" s="63">
        <f t="shared" si="77"/>
        <v>0</v>
      </c>
      <c r="N161" s="63">
        <f t="shared" si="77"/>
        <v>0</v>
      </c>
      <c r="O161" s="63"/>
      <c r="P161" s="63">
        <f t="shared" si="68"/>
        <v>0</v>
      </c>
      <c r="Q161" s="64"/>
      <c r="R161" s="63"/>
      <c r="S161" s="63">
        <v>0</v>
      </c>
      <c r="T161" s="63"/>
      <c r="U161" s="63">
        <f t="shared" si="69"/>
        <v>0</v>
      </c>
      <c r="V161" s="64"/>
      <c r="W161" s="63"/>
      <c r="X161" s="63">
        <v>0</v>
      </c>
      <c r="Y161" s="63"/>
      <c r="Z161" s="63">
        <f t="shared" si="70"/>
        <v>0</v>
      </c>
      <c r="AA161" s="64"/>
      <c r="AB161" s="63">
        <f t="shared" si="78"/>
        <v>0</v>
      </c>
      <c r="AC161" s="63">
        <f t="shared" si="78"/>
        <v>0</v>
      </c>
      <c r="AD161" s="63"/>
      <c r="AE161" s="63">
        <f t="shared" si="72"/>
        <v>0</v>
      </c>
      <c r="AF161" s="64"/>
      <c r="AG161" s="63"/>
      <c r="AH161" s="63">
        <v>0</v>
      </c>
      <c r="AI161" s="63"/>
      <c r="AJ161" s="63">
        <f t="shared" si="73"/>
        <v>0</v>
      </c>
      <c r="AK161" s="64"/>
      <c r="AL161" s="63"/>
      <c r="AM161" s="63">
        <v>0</v>
      </c>
      <c r="AN161" s="63"/>
      <c r="AO161" s="63">
        <f t="shared" si="74"/>
        <v>0</v>
      </c>
      <c r="AP161" s="64"/>
      <c r="AQ161" s="63"/>
      <c r="AR161" s="63">
        <v>0</v>
      </c>
      <c r="AS161" s="63"/>
      <c r="AT161" s="63">
        <f t="shared" si="75"/>
        <v>0</v>
      </c>
      <c r="AU161" s="64"/>
      <c r="AV161" s="63"/>
      <c r="AW161" s="63">
        <v>0</v>
      </c>
      <c r="AX161" s="411"/>
      <c r="AY161" s="63">
        <f t="shared" si="76"/>
        <v>0</v>
      </c>
      <c r="AZ161" s="71"/>
    </row>
    <row r="162" spans="1:52" s="406" customFormat="1" ht="12" hidden="1" customHeight="1">
      <c r="A162" s="134">
        <v>44990</v>
      </c>
      <c r="B162" s="69" t="s">
        <v>223</v>
      </c>
      <c r="C162" s="63"/>
      <c r="D162" s="63">
        <v>0</v>
      </c>
      <c r="E162" s="63"/>
      <c r="F162" s="63">
        <f t="shared" si="65"/>
        <v>0</v>
      </c>
      <c r="G162" s="64"/>
      <c r="H162" s="63"/>
      <c r="I162" s="63">
        <v>0</v>
      </c>
      <c r="J162" s="63"/>
      <c r="K162" s="63">
        <f t="shared" si="66"/>
        <v>0</v>
      </c>
      <c r="L162" s="64"/>
      <c r="M162" s="63">
        <f t="shared" si="77"/>
        <v>0</v>
      </c>
      <c r="N162" s="63">
        <f t="shared" si="77"/>
        <v>0</v>
      </c>
      <c r="O162" s="63"/>
      <c r="P162" s="63">
        <f t="shared" si="68"/>
        <v>0</v>
      </c>
      <c r="Q162" s="64"/>
      <c r="R162" s="63"/>
      <c r="S162" s="63">
        <v>0</v>
      </c>
      <c r="T162" s="63"/>
      <c r="U162" s="63">
        <f t="shared" si="69"/>
        <v>0</v>
      </c>
      <c r="V162" s="64"/>
      <c r="W162" s="63"/>
      <c r="X162" s="63">
        <v>0</v>
      </c>
      <c r="Y162" s="63"/>
      <c r="Z162" s="63">
        <f t="shared" si="70"/>
        <v>0</v>
      </c>
      <c r="AA162" s="64"/>
      <c r="AB162" s="63">
        <f t="shared" si="78"/>
        <v>0</v>
      </c>
      <c r="AC162" s="63">
        <f t="shared" si="78"/>
        <v>0</v>
      </c>
      <c r="AD162" s="63"/>
      <c r="AE162" s="63">
        <f t="shared" si="72"/>
        <v>0</v>
      </c>
      <c r="AF162" s="64"/>
      <c r="AG162" s="63"/>
      <c r="AH162" s="63">
        <v>0</v>
      </c>
      <c r="AI162" s="63"/>
      <c r="AJ162" s="63">
        <f t="shared" si="73"/>
        <v>0</v>
      </c>
      <c r="AK162" s="64"/>
      <c r="AL162" s="63"/>
      <c r="AM162" s="63">
        <v>0</v>
      </c>
      <c r="AN162" s="63"/>
      <c r="AO162" s="63">
        <f t="shared" si="74"/>
        <v>0</v>
      </c>
      <c r="AP162" s="64"/>
      <c r="AQ162" s="63"/>
      <c r="AR162" s="63">
        <v>0</v>
      </c>
      <c r="AS162" s="63"/>
      <c r="AT162" s="63">
        <f t="shared" si="75"/>
        <v>0</v>
      </c>
      <c r="AU162" s="64"/>
      <c r="AV162" s="63"/>
      <c r="AW162" s="63">
        <v>0</v>
      </c>
      <c r="AX162" s="411"/>
      <c r="AY162" s="63">
        <f t="shared" si="76"/>
        <v>0</v>
      </c>
      <c r="AZ162" s="71"/>
    </row>
    <row r="163" spans="1:52" s="406" customFormat="1" ht="12" hidden="1" customHeight="1">
      <c r="A163" s="134">
        <v>44990.1</v>
      </c>
      <c r="B163" s="69" t="s">
        <v>224</v>
      </c>
      <c r="C163" s="63"/>
      <c r="D163" s="63">
        <v>0</v>
      </c>
      <c r="E163" s="63"/>
      <c r="F163" s="63">
        <f t="shared" si="65"/>
        <v>0</v>
      </c>
      <c r="G163" s="64"/>
      <c r="H163" s="63"/>
      <c r="I163" s="63">
        <v>0</v>
      </c>
      <c r="J163" s="63"/>
      <c r="K163" s="63">
        <f t="shared" si="66"/>
        <v>0</v>
      </c>
      <c r="L163" s="64"/>
      <c r="M163" s="63">
        <f t="shared" si="77"/>
        <v>0</v>
      </c>
      <c r="N163" s="63">
        <f t="shared" si="77"/>
        <v>0</v>
      </c>
      <c r="O163" s="63"/>
      <c r="P163" s="63">
        <f t="shared" si="68"/>
        <v>0</v>
      </c>
      <c r="Q163" s="64"/>
      <c r="R163" s="63"/>
      <c r="S163" s="63">
        <v>0</v>
      </c>
      <c r="T163" s="63"/>
      <c r="U163" s="63">
        <f t="shared" si="69"/>
        <v>0</v>
      </c>
      <c r="V163" s="64"/>
      <c r="W163" s="63"/>
      <c r="X163" s="63">
        <v>0</v>
      </c>
      <c r="Y163" s="63"/>
      <c r="Z163" s="63">
        <f t="shared" si="70"/>
        <v>0</v>
      </c>
      <c r="AA163" s="64"/>
      <c r="AB163" s="63">
        <f t="shared" si="78"/>
        <v>0</v>
      </c>
      <c r="AC163" s="63">
        <f t="shared" si="78"/>
        <v>0</v>
      </c>
      <c r="AD163" s="63"/>
      <c r="AE163" s="63">
        <f t="shared" si="72"/>
        <v>0</v>
      </c>
      <c r="AF163" s="64"/>
      <c r="AG163" s="63"/>
      <c r="AH163" s="63">
        <v>0</v>
      </c>
      <c r="AI163" s="63"/>
      <c r="AJ163" s="63">
        <f t="shared" si="73"/>
        <v>0</v>
      </c>
      <c r="AK163" s="64"/>
      <c r="AL163" s="63"/>
      <c r="AM163" s="63">
        <v>0</v>
      </c>
      <c r="AN163" s="63"/>
      <c r="AO163" s="63">
        <f t="shared" si="74"/>
        <v>0</v>
      </c>
      <c r="AP163" s="64"/>
      <c r="AQ163" s="63"/>
      <c r="AR163" s="63">
        <v>0</v>
      </c>
      <c r="AS163" s="63"/>
      <c r="AT163" s="63">
        <f t="shared" si="75"/>
        <v>0</v>
      </c>
      <c r="AU163" s="64"/>
      <c r="AV163" s="63"/>
      <c r="AW163" s="63">
        <v>0</v>
      </c>
      <c r="AX163" s="411"/>
      <c r="AY163" s="63">
        <f t="shared" si="76"/>
        <v>0</v>
      </c>
      <c r="AZ163" s="71"/>
    </row>
    <row r="164" spans="1:52" s="406" customFormat="1" ht="12" hidden="1" customHeight="1">
      <c r="A164" s="134">
        <v>44991</v>
      </c>
      <c r="B164" s="69" t="s">
        <v>225</v>
      </c>
      <c r="C164" s="63"/>
      <c r="D164" s="63">
        <v>0</v>
      </c>
      <c r="E164" s="63"/>
      <c r="F164" s="63">
        <f t="shared" si="65"/>
        <v>0</v>
      </c>
      <c r="G164" s="64"/>
      <c r="H164" s="63"/>
      <c r="I164" s="63">
        <v>0</v>
      </c>
      <c r="J164" s="63"/>
      <c r="K164" s="63">
        <f t="shared" si="66"/>
        <v>0</v>
      </c>
      <c r="L164" s="64"/>
      <c r="M164" s="63">
        <f t="shared" si="77"/>
        <v>0</v>
      </c>
      <c r="N164" s="63">
        <f t="shared" si="77"/>
        <v>0</v>
      </c>
      <c r="O164" s="63"/>
      <c r="P164" s="63">
        <f t="shared" si="68"/>
        <v>0</v>
      </c>
      <c r="Q164" s="64"/>
      <c r="R164" s="63"/>
      <c r="S164" s="63">
        <v>0</v>
      </c>
      <c r="T164" s="63"/>
      <c r="U164" s="63">
        <f t="shared" si="69"/>
        <v>0</v>
      </c>
      <c r="V164" s="64"/>
      <c r="W164" s="63"/>
      <c r="X164" s="63">
        <v>0</v>
      </c>
      <c r="Y164" s="63"/>
      <c r="Z164" s="63">
        <f t="shared" si="70"/>
        <v>0</v>
      </c>
      <c r="AA164" s="64"/>
      <c r="AB164" s="63">
        <f t="shared" si="78"/>
        <v>0</v>
      </c>
      <c r="AC164" s="63">
        <f t="shared" si="78"/>
        <v>0</v>
      </c>
      <c r="AD164" s="63"/>
      <c r="AE164" s="63">
        <f t="shared" si="72"/>
        <v>0</v>
      </c>
      <c r="AF164" s="64"/>
      <c r="AG164" s="63"/>
      <c r="AH164" s="63">
        <v>0</v>
      </c>
      <c r="AI164" s="63"/>
      <c r="AJ164" s="63">
        <f t="shared" si="73"/>
        <v>0</v>
      </c>
      <c r="AK164" s="64"/>
      <c r="AL164" s="63"/>
      <c r="AM164" s="63">
        <v>0</v>
      </c>
      <c r="AN164" s="63"/>
      <c r="AO164" s="63">
        <f t="shared" si="74"/>
        <v>0</v>
      </c>
      <c r="AP164" s="64"/>
      <c r="AQ164" s="63"/>
      <c r="AR164" s="63">
        <v>0</v>
      </c>
      <c r="AS164" s="63"/>
      <c r="AT164" s="63">
        <f t="shared" si="75"/>
        <v>0</v>
      </c>
      <c r="AU164" s="64"/>
      <c r="AV164" s="63"/>
      <c r="AW164" s="63">
        <v>0</v>
      </c>
      <c r="AX164" s="411"/>
      <c r="AY164" s="63">
        <f t="shared" si="76"/>
        <v>0</v>
      </c>
      <c r="AZ164" s="71"/>
    </row>
    <row r="165" spans="1:52" s="406" customFormat="1" ht="12" hidden="1" customHeight="1">
      <c r="A165" s="134">
        <v>44999</v>
      </c>
      <c r="B165" s="69" t="s">
        <v>226</v>
      </c>
      <c r="C165" s="63"/>
      <c r="D165" s="63">
        <v>0</v>
      </c>
      <c r="E165" s="63"/>
      <c r="F165" s="63">
        <f t="shared" si="65"/>
        <v>0</v>
      </c>
      <c r="G165" s="64"/>
      <c r="H165" s="63"/>
      <c r="I165" s="63">
        <v>0</v>
      </c>
      <c r="J165" s="63"/>
      <c r="K165" s="63">
        <f t="shared" si="66"/>
        <v>0</v>
      </c>
      <c r="L165" s="64"/>
      <c r="M165" s="63">
        <f t="shared" si="77"/>
        <v>0</v>
      </c>
      <c r="N165" s="63">
        <f t="shared" si="77"/>
        <v>0</v>
      </c>
      <c r="O165" s="63"/>
      <c r="P165" s="63">
        <f t="shared" si="68"/>
        <v>0</v>
      </c>
      <c r="Q165" s="64"/>
      <c r="R165" s="63"/>
      <c r="S165" s="63">
        <v>0</v>
      </c>
      <c r="T165" s="63"/>
      <c r="U165" s="63">
        <f t="shared" si="69"/>
        <v>0</v>
      </c>
      <c r="V165" s="64"/>
      <c r="W165" s="63"/>
      <c r="X165" s="63">
        <v>0</v>
      </c>
      <c r="Y165" s="63"/>
      <c r="Z165" s="63">
        <f t="shared" si="70"/>
        <v>0</v>
      </c>
      <c r="AA165" s="64"/>
      <c r="AB165" s="63">
        <f t="shared" si="78"/>
        <v>0</v>
      </c>
      <c r="AC165" s="63">
        <f t="shared" si="78"/>
        <v>0</v>
      </c>
      <c r="AD165" s="63"/>
      <c r="AE165" s="63">
        <f t="shared" si="72"/>
        <v>0</v>
      </c>
      <c r="AF165" s="64"/>
      <c r="AG165" s="63"/>
      <c r="AH165" s="63">
        <v>0</v>
      </c>
      <c r="AI165" s="63"/>
      <c r="AJ165" s="63">
        <f t="shared" si="73"/>
        <v>0</v>
      </c>
      <c r="AK165" s="64"/>
      <c r="AL165" s="63"/>
      <c r="AM165" s="63">
        <v>0</v>
      </c>
      <c r="AN165" s="63"/>
      <c r="AO165" s="63">
        <f t="shared" si="74"/>
        <v>0</v>
      </c>
      <c r="AP165" s="64"/>
      <c r="AQ165" s="63"/>
      <c r="AR165" s="63">
        <v>0</v>
      </c>
      <c r="AS165" s="63"/>
      <c r="AT165" s="63">
        <f t="shared" si="75"/>
        <v>0</v>
      </c>
      <c r="AU165" s="64"/>
      <c r="AV165" s="63"/>
      <c r="AW165" s="63">
        <v>0</v>
      </c>
      <c r="AX165" s="411"/>
      <c r="AY165" s="63">
        <f t="shared" si="76"/>
        <v>0</v>
      </c>
      <c r="AZ165" s="71"/>
    </row>
    <row r="166" spans="1:52" s="39" customFormat="1" ht="12" hidden="1" customHeight="1">
      <c r="A166" s="134"/>
      <c r="B166" s="69"/>
      <c r="C166" s="63"/>
      <c r="D166" s="63"/>
      <c r="E166" s="63"/>
      <c r="F166" s="63"/>
      <c r="G166" s="64"/>
      <c r="H166" s="63"/>
      <c r="I166" s="63"/>
      <c r="J166" s="63"/>
      <c r="K166" s="63"/>
      <c r="L166" s="64"/>
      <c r="M166" s="63"/>
      <c r="N166" s="63"/>
      <c r="O166" s="63"/>
      <c r="P166" s="63"/>
      <c r="Q166" s="64"/>
      <c r="R166" s="63"/>
      <c r="S166" s="63"/>
      <c r="T166" s="63"/>
      <c r="U166" s="63"/>
      <c r="V166" s="64"/>
      <c r="W166" s="63"/>
      <c r="X166" s="63"/>
      <c r="Y166" s="63"/>
      <c r="Z166" s="63"/>
      <c r="AA166" s="64"/>
      <c r="AB166" s="63"/>
      <c r="AC166" s="63"/>
      <c r="AD166" s="63"/>
      <c r="AE166" s="63"/>
      <c r="AF166" s="64"/>
      <c r="AG166" s="63"/>
      <c r="AH166" s="63"/>
      <c r="AI166" s="63"/>
      <c r="AJ166" s="63"/>
      <c r="AK166" s="64"/>
      <c r="AL166" s="63"/>
      <c r="AM166" s="63"/>
      <c r="AN166" s="63"/>
      <c r="AO166" s="63"/>
      <c r="AP166" s="64"/>
      <c r="AQ166" s="63"/>
      <c r="AR166" s="63"/>
      <c r="AS166" s="63"/>
      <c r="AT166" s="63"/>
      <c r="AU166" s="64"/>
      <c r="AV166" s="63"/>
      <c r="AW166" s="63"/>
      <c r="AX166" s="411"/>
      <c r="AY166" s="63"/>
      <c r="AZ166" s="71"/>
    </row>
    <row r="167" spans="1:52" s="39" customFormat="1" ht="12" customHeight="1">
      <c r="A167" s="119"/>
      <c r="B167" s="122" t="s">
        <v>914</v>
      </c>
      <c r="C167" s="435">
        <f>SUM(C133:C166)</f>
        <v>0</v>
      </c>
      <c r="D167" s="435">
        <f>SUM(D133:D166)</f>
        <v>878222.23</v>
      </c>
      <c r="E167" s="435"/>
      <c r="F167" s="435">
        <f>SUM(C167:E167)</f>
        <v>878222.23</v>
      </c>
      <c r="G167" s="436"/>
      <c r="H167" s="435">
        <f>SUM(H133:H166)</f>
        <v>0</v>
      </c>
      <c r="I167" s="435">
        <f>SUM(I133:I166)</f>
        <v>878222.23</v>
      </c>
      <c r="J167" s="435"/>
      <c r="K167" s="435">
        <f>SUM(H167:J167)</f>
        <v>878222.23</v>
      </c>
      <c r="L167" s="436"/>
      <c r="M167" s="435">
        <f>INDEX($H167:$J167,1,MATCH(M$8,$H$8:$J$8,0))-INDEX($C167:$E167,1,MATCH(M$8,$C$8:$E$8,0))</f>
        <v>0</v>
      </c>
      <c r="N167" s="435">
        <f>INDEX($H167:$J167,1,MATCH(N$8,$H$8:$J$8,0))-INDEX($C167:$E167,1,MATCH(N$8,$C$8:$E$8,0))</f>
        <v>0</v>
      </c>
      <c r="O167" s="435"/>
      <c r="P167" s="435">
        <f>SUM(M167:O167)</f>
        <v>0</v>
      </c>
      <c r="Q167" s="436"/>
      <c r="R167" s="435">
        <f>SUM(R133:R166)</f>
        <v>0</v>
      </c>
      <c r="S167" s="435">
        <f>SUM(S133:S166)</f>
        <v>1048407.569</v>
      </c>
      <c r="T167" s="435"/>
      <c r="U167" s="435">
        <f>SUM(R167:T167)</f>
        <v>1048407.569</v>
      </c>
      <c r="V167" s="436"/>
      <c r="W167" s="435">
        <f>SUM(W133:W166)</f>
        <v>0</v>
      </c>
      <c r="X167" s="435">
        <f>SUM(X133:X166)</f>
        <v>1048407.569</v>
      </c>
      <c r="Y167" s="435"/>
      <c r="Z167" s="435">
        <f>SUM(W167:Y167)</f>
        <v>1048407.569</v>
      </c>
      <c r="AA167" s="436"/>
      <c r="AB167" s="435">
        <f>INDEX($W167:$Y167,1,MATCH(AB$8,$W$8:$Y$8,0))-INDEX($R167:$T167,1,MATCH(AB$8,$R$8:$T$8,0))</f>
        <v>0</v>
      </c>
      <c r="AC167" s="435">
        <f>INDEX($W167:$Y167,1,MATCH(AC$8,$W$8:$Y$8,0))-INDEX($R167:$T167,1,MATCH(AC$8,$R$8:$T$8,0))</f>
        <v>0</v>
      </c>
      <c r="AD167" s="435"/>
      <c r="AE167" s="435">
        <f>SUM(AB167:AD167)</f>
        <v>0</v>
      </c>
      <c r="AF167" s="436"/>
      <c r="AG167" s="435">
        <f>SUM(AG133:AG166)</f>
        <v>0</v>
      </c>
      <c r="AH167" s="435">
        <f>SUM(AH133:AH166)</f>
        <v>209641.33478</v>
      </c>
      <c r="AI167" s="435"/>
      <c r="AJ167" s="435">
        <f>SUM(AG167:AI167)</f>
        <v>209641.33478</v>
      </c>
      <c r="AK167" s="436"/>
      <c r="AL167" s="435">
        <f>SUM(AL133:AL166)</f>
        <v>0</v>
      </c>
      <c r="AM167" s="435">
        <f>SUM(AM133:AM166)</f>
        <v>209834.16147560001</v>
      </c>
      <c r="AN167" s="435"/>
      <c r="AO167" s="435">
        <f>SUM(AL167:AN167)</f>
        <v>209834.16147560001</v>
      </c>
      <c r="AP167" s="436"/>
      <c r="AQ167" s="435">
        <f>SUM(AQ133:AQ166)</f>
        <v>0</v>
      </c>
      <c r="AR167" s="435">
        <f>SUM(AR133:AR166)</f>
        <v>210030.84470511199</v>
      </c>
      <c r="AS167" s="435"/>
      <c r="AT167" s="435">
        <f>SUM(AQ167:AS167)</f>
        <v>210030.84470511199</v>
      </c>
      <c r="AU167" s="436"/>
      <c r="AV167" s="435">
        <f>SUM(AV133:AV166)</f>
        <v>0</v>
      </c>
      <c r="AW167" s="435">
        <f>SUM(AW133:AW166)</f>
        <v>210231.46159921424</v>
      </c>
      <c r="AX167" s="409"/>
      <c r="AY167" s="435">
        <f>SUM(AV167:AX167)</f>
        <v>210231.46159921424</v>
      </c>
      <c r="AZ167" s="72"/>
    </row>
    <row r="168" spans="1:52" s="39" customFormat="1" ht="12" customHeight="1">
      <c r="A168" s="48"/>
      <c r="B168" s="73"/>
      <c r="C168" s="63"/>
      <c r="D168" s="63"/>
      <c r="E168" s="63"/>
      <c r="F168" s="63"/>
      <c r="G168" s="64"/>
      <c r="H168" s="63"/>
      <c r="I168" s="63"/>
      <c r="J168" s="63"/>
      <c r="K168" s="63"/>
      <c r="L168" s="64"/>
      <c r="M168" s="63"/>
      <c r="N168" s="63"/>
      <c r="O168" s="63"/>
      <c r="P168" s="63"/>
      <c r="Q168" s="64"/>
      <c r="R168" s="63"/>
      <c r="S168" s="63"/>
      <c r="T168" s="63"/>
      <c r="U168" s="63"/>
      <c r="V168" s="64"/>
      <c r="W168" s="63"/>
      <c r="X168" s="63"/>
      <c r="Y168" s="63"/>
      <c r="Z168" s="63"/>
      <c r="AA168" s="64"/>
      <c r="AB168" s="63"/>
      <c r="AC168" s="63"/>
      <c r="AD168" s="63"/>
      <c r="AE168" s="63"/>
      <c r="AF168" s="64"/>
      <c r="AG168" s="63"/>
      <c r="AH168" s="63"/>
      <c r="AI168" s="63"/>
      <c r="AJ168" s="63"/>
      <c r="AK168" s="64"/>
      <c r="AL168" s="63"/>
      <c r="AM168" s="63"/>
      <c r="AN168" s="63"/>
      <c r="AO168" s="63"/>
      <c r="AP168" s="64"/>
      <c r="AQ168" s="63"/>
      <c r="AR168" s="63"/>
      <c r="AS168" s="63"/>
      <c r="AT168" s="63"/>
      <c r="AU168" s="64"/>
      <c r="AV168" s="63"/>
      <c r="AW168" s="63"/>
      <c r="AX168" s="411"/>
      <c r="AY168" s="63"/>
      <c r="AZ168" s="71"/>
    </row>
    <row r="169" spans="1:52" s="39" customFormat="1" ht="12" customHeight="1">
      <c r="A169" s="122" t="s">
        <v>79</v>
      </c>
      <c r="C169" s="63"/>
      <c r="D169" s="63"/>
      <c r="E169" s="63"/>
      <c r="F169" s="63"/>
      <c r="G169" s="64"/>
      <c r="H169" s="63"/>
      <c r="I169" s="63"/>
      <c r="J169" s="63"/>
      <c r="K169" s="63"/>
      <c r="L169" s="64"/>
      <c r="M169" s="63"/>
      <c r="N169" s="63"/>
      <c r="O169" s="63"/>
      <c r="P169" s="63"/>
      <c r="Q169" s="64"/>
      <c r="R169" s="63"/>
      <c r="S169" s="63"/>
      <c r="T169" s="63"/>
      <c r="U169" s="63"/>
      <c r="V169" s="64"/>
      <c r="W169" s="63"/>
      <c r="X169" s="63"/>
      <c r="Y169" s="63"/>
      <c r="Z169" s="63"/>
      <c r="AA169" s="64"/>
      <c r="AB169" s="63"/>
      <c r="AC169" s="63"/>
      <c r="AD169" s="63"/>
      <c r="AE169" s="63"/>
      <c r="AF169" s="64"/>
      <c r="AG169" s="63"/>
      <c r="AH169" s="63"/>
      <c r="AI169" s="63"/>
      <c r="AJ169" s="63"/>
      <c r="AK169" s="64"/>
      <c r="AL169" s="63"/>
      <c r="AM169" s="63"/>
      <c r="AN169" s="63"/>
      <c r="AO169" s="63"/>
      <c r="AP169" s="64"/>
      <c r="AQ169" s="63"/>
      <c r="AR169" s="63"/>
      <c r="AS169" s="63"/>
      <c r="AT169" s="63"/>
      <c r="AU169" s="64"/>
      <c r="AV169" s="63"/>
      <c r="AW169" s="63"/>
      <c r="AX169" s="411"/>
      <c r="AY169" s="63"/>
      <c r="AZ169" s="71"/>
    </row>
    <row r="170" spans="1:52" s="39" customFormat="1" ht="12" hidden="1" customHeight="1">
      <c r="A170" s="134" t="s">
        <v>25</v>
      </c>
      <c r="B170" s="69"/>
      <c r="C170" s="63"/>
      <c r="D170" s="63"/>
      <c r="E170" s="63"/>
      <c r="F170" s="63">
        <f t="shared" ref="F170:F204" si="79">SUM(C170:E170)</f>
        <v>0</v>
      </c>
      <c r="G170" s="64"/>
      <c r="H170" s="63"/>
      <c r="I170" s="63"/>
      <c r="J170" s="63"/>
      <c r="K170" s="63">
        <f t="shared" ref="K170:K204" si="80">SUM(H170:J170)</f>
        <v>0</v>
      </c>
      <c r="L170" s="64"/>
      <c r="M170" s="63">
        <f t="shared" ref="M170:N189" si="81">INDEX($H170:$J170,1,MATCH(M$8,$H$8:$J$8,0))-INDEX($C170:$E170,1,MATCH(M$8,$C$8:$E$8,0))</f>
        <v>0</v>
      </c>
      <c r="N170" s="63">
        <f t="shared" si="81"/>
        <v>0</v>
      </c>
      <c r="O170" s="63"/>
      <c r="P170" s="63">
        <f t="shared" ref="P170:P204" si="82">SUM(M170:O170)</f>
        <v>0</v>
      </c>
      <c r="Q170" s="64"/>
      <c r="R170" s="63"/>
      <c r="S170" s="63"/>
      <c r="T170" s="63"/>
      <c r="U170" s="63">
        <f t="shared" ref="U170:U204" si="83">SUM(R170:T170)</f>
        <v>0</v>
      </c>
      <c r="V170" s="64"/>
      <c r="W170" s="63"/>
      <c r="X170" s="63"/>
      <c r="Y170" s="63"/>
      <c r="Z170" s="63">
        <f t="shared" ref="Z170:Z204" si="84">SUM(W170:Y170)</f>
        <v>0</v>
      </c>
      <c r="AA170" s="64"/>
      <c r="AB170" s="63">
        <f t="shared" ref="AB170:AC189" si="85">INDEX($W170:$Y170,1,MATCH(AB$8,$W$8:$Y$8,0))-INDEX($R170:$T170,1,MATCH(AB$8,$R$8:$T$8,0))</f>
        <v>0</v>
      </c>
      <c r="AC170" s="63">
        <f t="shared" si="85"/>
        <v>0</v>
      </c>
      <c r="AD170" s="63"/>
      <c r="AE170" s="63">
        <f t="shared" ref="AE170:AE204" si="86">SUM(AB170:AD170)</f>
        <v>0</v>
      </c>
      <c r="AF170" s="64"/>
      <c r="AG170" s="63"/>
      <c r="AH170" s="63"/>
      <c r="AI170" s="63"/>
      <c r="AJ170" s="63">
        <f t="shared" ref="AJ170:AJ204" si="87">SUM(AG170:AI170)</f>
        <v>0</v>
      </c>
      <c r="AK170" s="64"/>
      <c r="AL170" s="63"/>
      <c r="AM170" s="63"/>
      <c r="AN170" s="63"/>
      <c r="AO170" s="63">
        <f t="shared" ref="AO170:AO204" si="88">SUM(AL170:AN170)</f>
        <v>0</v>
      </c>
      <c r="AP170" s="64"/>
      <c r="AQ170" s="63"/>
      <c r="AR170" s="63"/>
      <c r="AS170" s="63"/>
      <c r="AT170" s="63">
        <f t="shared" ref="AT170:AT204" si="89">SUM(AQ170:AS170)</f>
        <v>0</v>
      </c>
      <c r="AU170" s="64"/>
      <c r="AV170" s="63"/>
      <c r="AW170" s="63"/>
      <c r="AX170" s="411"/>
      <c r="AY170" s="63">
        <f t="shared" ref="AY170:AY204" si="90">SUM(AV170:AX170)</f>
        <v>0</v>
      </c>
      <c r="AZ170" s="71"/>
    </row>
    <row r="171" spans="1:52" s="406" customFormat="1" ht="12" hidden="1" customHeight="1">
      <c r="A171" s="134">
        <v>46000</v>
      </c>
      <c r="B171" s="69" t="s">
        <v>79</v>
      </c>
      <c r="C171" s="63"/>
      <c r="D171" s="63">
        <v>0</v>
      </c>
      <c r="E171" s="63"/>
      <c r="F171" s="63">
        <f t="shared" si="79"/>
        <v>0</v>
      </c>
      <c r="G171" s="64"/>
      <c r="H171" s="63"/>
      <c r="I171" s="63">
        <v>0</v>
      </c>
      <c r="J171" s="63"/>
      <c r="K171" s="63">
        <f t="shared" si="80"/>
        <v>0</v>
      </c>
      <c r="L171" s="64"/>
      <c r="M171" s="63">
        <f t="shared" si="81"/>
        <v>0</v>
      </c>
      <c r="N171" s="63">
        <f t="shared" si="81"/>
        <v>0</v>
      </c>
      <c r="O171" s="63"/>
      <c r="P171" s="63">
        <f t="shared" si="82"/>
        <v>0</v>
      </c>
      <c r="Q171" s="64"/>
      <c r="R171" s="63"/>
      <c r="S171" s="63">
        <v>0</v>
      </c>
      <c r="T171" s="63"/>
      <c r="U171" s="63">
        <f t="shared" si="83"/>
        <v>0</v>
      </c>
      <c r="V171" s="64"/>
      <c r="W171" s="63"/>
      <c r="X171" s="63">
        <v>0</v>
      </c>
      <c r="Y171" s="63"/>
      <c r="Z171" s="63">
        <f t="shared" si="84"/>
        <v>0</v>
      </c>
      <c r="AA171" s="64"/>
      <c r="AB171" s="63">
        <f t="shared" si="85"/>
        <v>0</v>
      </c>
      <c r="AC171" s="63">
        <f t="shared" si="85"/>
        <v>0</v>
      </c>
      <c r="AD171" s="63"/>
      <c r="AE171" s="63">
        <f t="shared" si="86"/>
        <v>0</v>
      </c>
      <c r="AF171" s="64"/>
      <c r="AG171" s="63"/>
      <c r="AH171" s="63">
        <v>0</v>
      </c>
      <c r="AI171" s="63"/>
      <c r="AJ171" s="63">
        <f t="shared" si="87"/>
        <v>0</v>
      </c>
      <c r="AK171" s="64"/>
      <c r="AL171" s="63"/>
      <c r="AM171" s="63">
        <v>0</v>
      </c>
      <c r="AN171" s="63"/>
      <c r="AO171" s="63">
        <f t="shared" si="88"/>
        <v>0</v>
      </c>
      <c r="AP171" s="64"/>
      <c r="AQ171" s="63"/>
      <c r="AR171" s="63">
        <v>0</v>
      </c>
      <c r="AS171" s="63"/>
      <c r="AT171" s="63">
        <f t="shared" si="89"/>
        <v>0</v>
      </c>
      <c r="AU171" s="64"/>
      <c r="AV171" s="63"/>
      <c r="AW171" s="63">
        <v>0</v>
      </c>
      <c r="AX171" s="411"/>
      <c r="AY171" s="63">
        <f t="shared" si="90"/>
        <v>0</v>
      </c>
      <c r="AZ171" s="71"/>
    </row>
    <row r="172" spans="1:52" s="406" customFormat="1" ht="12" hidden="1" customHeight="1">
      <c r="A172" s="134">
        <v>46100</v>
      </c>
      <c r="B172" s="69" t="s">
        <v>227</v>
      </c>
      <c r="C172" s="63"/>
      <c r="D172" s="63">
        <v>0</v>
      </c>
      <c r="E172" s="63"/>
      <c r="F172" s="63">
        <f t="shared" si="79"/>
        <v>0</v>
      </c>
      <c r="G172" s="64"/>
      <c r="H172" s="63"/>
      <c r="I172" s="63">
        <v>0</v>
      </c>
      <c r="J172" s="63"/>
      <c r="K172" s="63">
        <f t="shared" si="80"/>
        <v>0</v>
      </c>
      <c r="L172" s="64"/>
      <c r="M172" s="63">
        <f t="shared" si="81"/>
        <v>0</v>
      </c>
      <c r="N172" s="63">
        <f t="shared" si="81"/>
        <v>0</v>
      </c>
      <c r="O172" s="63"/>
      <c r="P172" s="63">
        <f t="shared" si="82"/>
        <v>0</v>
      </c>
      <c r="Q172" s="64"/>
      <c r="R172" s="63"/>
      <c r="S172" s="63">
        <v>0</v>
      </c>
      <c r="T172" s="63"/>
      <c r="U172" s="63">
        <f t="shared" si="83"/>
        <v>0</v>
      </c>
      <c r="V172" s="64"/>
      <c r="W172" s="63"/>
      <c r="X172" s="63">
        <v>0</v>
      </c>
      <c r="Y172" s="63"/>
      <c r="Z172" s="63">
        <f t="shared" si="84"/>
        <v>0</v>
      </c>
      <c r="AA172" s="64"/>
      <c r="AB172" s="63">
        <f t="shared" si="85"/>
        <v>0</v>
      </c>
      <c r="AC172" s="63">
        <f t="shared" si="85"/>
        <v>0</v>
      </c>
      <c r="AD172" s="63"/>
      <c r="AE172" s="63">
        <f t="shared" si="86"/>
        <v>0</v>
      </c>
      <c r="AF172" s="64"/>
      <c r="AG172" s="63"/>
      <c r="AH172" s="63">
        <v>0</v>
      </c>
      <c r="AI172" s="63"/>
      <c r="AJ172" s="63">
        <f t="shared" si="87"/>
        <v>0</v>
      </c>
      <c r="AK172" s="64"/>
      <c r="AL172" s="63"/>
      <c r="AM172" s="63">
        <v>0</v>
      </c>
      <c r="AN172" s="63"/>
      <c r="AO172" s="63">
        <f t="shared" si="88"/>
        <v>0</v>
      </c>
      <c r="AP172" s="64"/>
      <c r="AQ172" s="63"/>
      <c r="AR172" s="63">
        <v>0</v>
      </c>
      <c r="AS172" s="63"/>
      <c r="AT172" s="63">
        <f t="shared" si="89"/>
        <v>0</v>
      </c>
      <c r="AU172" s="64"/>
      <c r="AV172" s="63"/>
      <c r="AW172" s="63">
        <v>0</v>
      </c>
      <c r="AX172" s="411"/>
      <c r="AY172" s="63">
        <f t="shared" si="90"/>
        <v>0</v>
      </c>
      <c r="AZ172" s="71"/>
    </row>
    <row r="173" spans="1:52" s="406" customFormat="1" ht="12" hidden="1" customHeight="1">
      <c r="A173" s="134">
        <v>46200</v>
      </c>
      <c r="B173" s="69" t="s">
        <v>228</v>
      </c>
      <c r="C173" s="63"/>
      <c r="D173" s="63">
        <v>0</v>
      </c>
      <c r="E173" s="63"/>
      <c r="F173" s="63">
        <f t="shared" si="79"/>
        <v>0</v>
      </c>
      <c r="G173" s="64"/>
      <c r="H173" s="63"/>
      <c r="I173" s="63">
        <v>0</v>
      </c>
      <c r="J173" s="63"/>
      <c r="K173" s="63">
        <f t="shared" si="80"/>
        <v>0</v>
      </c>
      <c r="L173" s="64"/>
      <c r="M173" s="63">
        <f t="shared" si="81"/>
        <v>0</v>
      </c>
      <c r="N173" s="63">
        <f t="shared" si="81"/>
        <v>0</v>
      </c>
      <c r="O173" s="63"/>
      <c r="P173" s="63">
        <f t="shared" si="82"/>
        <v>0</v>
      </c>
      <c r="Q173" s="64"/>
      <c r="R173" s="63"/>
      <c r="S173" s="63">
        <v>0</v>
      </c>
      <c r="T173" s="63"/>
      <c r="U173" s="63">
        <f t="shared" si="83"/>
        <v>0</v>
      </c>
      <c r="V173" s="64"/>
      <c r="W173" s="63"/>
      <c r="X173" s="63">
        <v>0</v>
      </c>
      <c r="Y173" s="63"/>
      <c r="Z173" s="63">
        <f t="shared" si="84"/>
        <v>0</v>
      </c>
      <c r="AA173" s="64"/>
      <c r="AB173" s="63">
        <f t="shared" si="85"/>
        <v>0</v>
      </c>
      <c r="AC173" s="63">
        <f t="shared" si="85"/>
        <v>0</v>
      </c>
      <c r="AD173" s="63"/>
      <c r="AE173" s="63">
        <f t="shared" si="86"/>
        <v>0</v>
      </c>
      <c r="AF173" s="64"/>
      <c r="AG173" s="63"/>
      <c r="AH173" s="63">
        <v>0</v>
      </c>
      <c r="AI173" s="63"/>
      <c r="AJ173" s="63">
        <f t="shared" si="87"/>
        <v>0</v>
      </c>
      <c r="AK173" s="64"/>
      <c r="AL173" s="63"/>
      <c r="AM173" s="63">
        <v>0</v>
      </c>
      <c r="AN173" s="63"/>
      <c r="AO173" s="63">
        <f t="shared" si="88"/>
        <v>0</v>
      </c>
      <c r="AP173" s="64"/>
      <c r="AQ173" s="63"/>
      <c r="AR173" s="63">
        <v>0</v>
      </c>
      <c r="AS173" s="63"/>
      <c r="AT173" s="63">
        <f t="shared" si="89"/>
        <v>0</v>
      </c>
      <c r="AU173" s="64"/>
      <c r="AV173" s="63"/>
      <c r="AW173" s="63">
        <v>0</v>
      </c>
      <c r="AX173" s="411"/>
      <c r="AY173" s="63">
        <f t="shared" si="90"/>
        <v>0</v>
      </c>
      <c r="AZ173" s="71"/>
    </row>
    <row r="174" spans="1:52" s="406" customFormat="1" ht="12" hidden="1" customHeight="1">
      <c r="A174" s="134">
        <v>46230</v>
      </c>
      <c r="B174" s="69" t="s">
        <v>229</v>
      </c>
      <c r="C174" s="63"/>
      <c r="D174" s="63">
        <v>0</v>
      </c>
      <c r="E174" s="63"/>
      <c r="F174" s="63">
        <f t="shared" si="79"/>
        <v>0</v>
      </c>
      <c r="G174" s="64"/>
      <c r="H174" s="63"/>
      <c r="I174" s="63">
        <v>0</v>
      </c>
      <c r="J174" s="63"/>
      <c r="K174" s="63">
        <f t="shared" si="80"/>
        <v>0</v>
      </c>
      <c r="L174" s="64"/>
      <c r="M174" s="63">
        <f t="shared" si="81"/>
        <v>0</v>
      </c>
      <c r="N174" s="63">
        <f t="shared" si="81"/>
        <v>0</v>
      </c>
      <c r="O174" s="63"/>
      <c r="P174" s="63">
        <f t="shared" si="82"/>
        <v>0</v>
      </c>
      <c r="Q174" s="64"/>
      <c r="R174" s="63"/>
      <c r="S174" s="63">
        <v>0</v>
      </c>
      <c r="T174" s="63"/>
      <c r="U174" s="63">
        <f t="shared" si="83"/>
        <v>0</v>
      </c>
      <c r="V174" s="64"/>
      <c r="W174" s="63"/>
      <c r="X174" s="63">
        <v>0</v>
      </c>
      <c r="Y174" s="63"/>
      <c r="Z174" s="63">
        <f t="shared" si="84"/>
        <v>0</v>
      </c>
      <c r="AA174" s="64"/>
      <c r="AB174" s="63">
        <f t="shared" si="85"/>
        <v>0</v>
      </c>
      <c r="AC174" s="63">
        <f t="shared" si="85"/>
        <v>0</v>
      </c>
      <c r="AD174" s="63"/>
      <c r="AE174" s="63">
        <f t="shared" si="86"/>
        <v>0</v>
      </c>
      <c r="AF174" s="64"/>
      <c r="AG174" s="63"/>
      <c r="AH174" s="63">
        <v>0</v>
      </c>
      <c r="AI174" s="63"/>
      <c r="AJ174" s="63">
        <f t="shared" si="87"/>
        <v>0</v>
      </c>
      <c r="AK174" s="64"/>
      <c r="AL174" s="63"/>
      <c r="AM174" s="63">
        <v>0</v>
      </c>
      <c r="AN174" s="63"/>
      <c r="AO174" s="63">
        <f t="shared" si="88"/>
        <v>0</v>
      </c>
      <c r="AP174" s="64"/>
      <c r="AQ174" s="63"/>
      <c r="AR174" s="63">
        <v>0</v>
      </c>
      <c r="AS174" s="63"/>
      <c r="AT174" s="63">
        <f t="shared" si="89"/>
        <v>0</v>
      </c>
      <c r="AU174" s="64"/>
      <c r="AV174" s="63"/>
      <c r="AW174" s="63">
        <v>0</v>
      </c>
      <c r="AX174" s="411"/>
      <c r="AY174" s="63">
        <f t="shared" si="90"/>
        <v>0</v>
      </c>
      <c r="AZ174" s="71"/>
    </row>
    <row r="175" spans="1:52" s="406" customFormat="1" ht="12" hidden="1" customHeight="1">
      <c r="A175" s="134">
        <v>46300</v>
      </c>
      <c r="B175" s="69" t="s">
        <v>230</v>
      </c>
      <c r="C175" s="63"/>
      <c r="D175" s="63">
        <v>0</v>
      </c>
      <c r="E175" s="63"/>
      <c r="F175" s="63">
        <f t="shared" si="79"/>
        <v>0</v>
      </c>
      <c r="G175" s="64"/>
      <c r="H175" s="63"/>
      <c r="I175" s="63">
        <v>0</v>
      </c>
      <c r="J175" s="63"/>
      <c r="K175" s="63">
        <f t="shared" si="80"/>
        <v>0</v>
      </c>
      <c r="L175" s="64"/>
      <c r="M175" s="63">
        <f t="shared" si="81"/>
        <v>0</v>
      </c>
      <c r="N175" s="63">
        <f t="shared" si="81"/>
        <v>0</v>
      </c>
      <c r="O175" s="63"/>
      <c r="P175" s="63">
        <f t="shared" si="82"/>
        <v>0</v>
      </c>
      <c r="Q175" s="64"/>
      <c r="R175" s="63"/>
      <c r="S175" s="63">
        <v>0</v>
      </c>
      <c r="T175" s="63"/>
      <c r="U175" s="63">
        <f t="shared" si="83"/>
        <v>0</v>
      </c>
      <c r="V175" s="64"/>
      <c r="W175" s="63"/>
      <c r="X175" s="63">
        <v>0</v>
      </c>
      <c r="Y175" s="63"/>
      <c r="Z175" s="63">
        <f t="shared" si="84"/>
        <v>0</v>
      </c>
      <c r="AA175" s="64"/>
      <c r="AB175" s="63">
        <f t="shared" si="85"/>
        <v>0</v>
      </c>
      <c r="AC175" s="63">
        <f t="shared" si="85"/>
        <v>0</v>
      </c>
      <c r="AD175" s="63"/>
      <c r="AE175" s="63">
        <f t="shared" si="86"/>
        <v>0</v>
      </c>
      <c r="AF175" s="64"/>
      <c r="AG175" s="63"/>
      <c r="AH175" s="63">
        <v>0</v>
      </c>
      <c r="AI175" s="63"/>
      <c r="AJ175" s="63">
        <f t="shared" si="87"/>
        <v>0</v>
      </c>
      <c r="AK175" s="64"/>
      <c r="AL175" s="63"/>
      <c r="AM175" s="63">
        <v>0</v>
      </c>
      <c r="AN175" s="63"/>
      <c r="AO175" s="63">
        <f t="shared" si="88"/>
        <v>0</v>
      </c>
      <c r="AP175" s="64"/>
      <c r="AQ175" s="63"/>
      <c r="AR175" s="63">
        <v>0</v>
      </c>
      <c r="AS175" s="63"/>
      <c r="AT175" s="63">
        <f t="shared" si="89"/>
        <v>0</v>
      </c>
      <c r="AU175" s="64"/>
      <c r="AV175" s="63"/>
      <c r="AW175" s="63">
        <v>0</v>
      </c>
      <c r="AX175" s="411"/>
      <c r="AY175" s="63">
        <f t="shared" si="90"/>
        <v>0</v>
      </c>
      <c r="AZ175" s="71"/>
    </row>
    <row r="176" spans="1:52" s="406" customFormat="1" ht="12" hidden="1" customHeight="1">
      <c r="A176" s="134">
        <v>46400</v>
      </c>
      <c r="B176" s="69" t="s">
        <v>231</v>
      </c>
      <c r="C176" s="63"/>
      <c r="D176" s="63">
        <v>0</v>
      </c>
      <c r="E176" s="63"/>
      <c r="F176" s="63">
        <f t="shared" si="79"/>
        <v>0</v>
      </c>
      <c r="G176" s="64"/>
      <c r="H176" s="63"/>
      <c r="I176" s="63">
        <v>0</v>
      </c>
      <c r="J176" s="63"/>
      <c r="K176" s="63">
        <f t="shared" si="80"/>
        <v>0</v>
      </c>
      <c r="L176" s="64"/>
      <c r="M176" s="63">
        <f t="shared" si="81"/>
        <v>0</v>
      </c>
      <c r="N176" s="63">
        <f t="shared" si="81"/>
        <v>0</v>
      </c>
      <c r="O176" s="63"/>
      <c r="P176" s="63">
        <f t="shared" si="82"/>
        <v>0</v>
      </c>
      <c r="Q176" s="64"/>
      <c r="R176" s="63"/>
      <c r="S176" s="63">
        <v>0</v>
      </c>
      <c r="T176" s="63"/>
      <c r="U176" s="63">
        <f t="shared" si="83"/>
        <v>0</v>
      </c>
      <c r="V176" s="64"/>
      <c r="W176" s="63"/>
      <c r="X176" s="63">
        <v>0</v>
      </c>
      <c r="Y176" s="63"/>
      <c r="Z176" s="63">
        <f t="shared" si="84"/>
        <v>0</v>
      </c>
      <c r="AA176" s="64"/>
      <c r="AB176" s="63">
        <f t="shared" si="85"/>
        <v>0</v>
      </c>
      <c r="AC176" s="63">
        <f t="shared" si="85"/>
        <v>0</v>
      </c>
      <c r="AD176" s="63"/>
      <c r="AE176" s="63">
        <f t="shared" si="86"/>
        <v>0</v>
      </c>
      <c r="AF176" s="64"/>
      <c r="AG176" s="63"/>
      <c r="AH176" s="63">
        <v>0</v>
      </c>
      <c r="AI176" s="63"/>
      <c r="AJ176" s="63">
        <f t="shared" si="87"/>
        <v>0</v>
      </c>
      <c r="AK176" s="64"/>
      <c r="AL176" s="63"/>
      <c r="AM176" s="63">
        <v>0</v>
      </c>
      <c r="AN176" s="63"/>
      <c r="AO176" s="63">
        <f t="shared" si="88"/>
        <v>0</v>
      </c>
      <c r="AP176" s="64"/>
      <c r="AQ176" s="63"/>
      <c r="AR176" s="63">
        <v>0</v>
      </c>
      <c r="AS176" s="63"/>
      <c r="AT176" s="63">
        <f t="shared" si="89"/>
        <v>0</v>
      </c>
      <c r="AU176" s="64"/>
      <c r="AV176" s="63"/>
      <c r="AW176" s="63">
        <v>0</v>
      </c>
      <c r="AX176" s="411"/>
      <c r="AY176" s="63">
        <f t="shared" si="90"/>
        <v>0</v>
      </c>
      <c r="AZ176" s="71"/>
    </row>
    <row r="177" spans="1:52" s="406" customFormat="1" ht="12" hidden="1" customHeight="1">
      <c r="A177" s="134">
        <v>46500</v>
      </c>
      <c r="B177" s="69" t="s">
        <v>232</v>
      </c>
      <c r="C177" s="63"/>
      <c r="D177" s="63">
        <v>0</v>
      </c>
      <c r="E177" s="63"/>
      <c r="F177" s="63">
        <f t="shared" si="79"/>
        <v>0</v>
      </c>
      <c r="G177" s="64"/>
      <c r="H177" s="63"/>
      <c r="I177" s="63">
        <v>0</v>
      </c>
      <c r="J177" s="63"/>
      <c r="K177" s="63">
        <f t="shared" si="80"/>
        <v>0</v>
      </c>
      <c r="L177" s="64"/>
      <c r="M177" s="63">
        <f t="shared" si="81"/>
        <v>0</v>
      </c>
      <c r="N177" s="63">
        <f t="shared" si="81"/>
        <v>0</v>
      </c>
      <c r="O177" s="63"/>
      <c r="P177" s="63">
        <f t="shared" si="82"/>
        <v>0</v>
      </c>
      <c r="Q177" s="64"/>
      <c r="R177" s="63"/>
      <c r="S177" s="63">
        <v>0</v>
      </c>
      <c r="T177" s="63"/>
      <c r="U177" s="63">
        <f t="shared" si="83"/>
        <v>0</v>
      </c>
      <c r="V177" s="64"/>
      <c r="W177" s="63"/>
      <c r="X177" s="63">
        <v>0</v>
      </c>
      <c r="Y177" s="63"/>
      <c r="Z177" s="63">
        <f t="shared" si="84"/>
        <v>0</v>
      </c>
      <c r="AA177" s="64"/>
      <c r="AB177" s="63">
        <f t="shared" si="85"/>
        <v>0</v>
      </c>
      <c r="AC177" s="63">
        <f t="shared" si="85"/>
        <v>0</v>
      </c>
      <c r="AD177" s="63"/>
      <c r="AE177" s="63">
        <f t="shared" si="86"/>
        <v>0</v>
      </c>
      <c r="AF177" s="64"/>
      <c r="AG177" s="63"/>
      <c r="AH177" s="63">
        <v>0</v>
      </c>
      <c r="AI177" s="63"/>
      <c r="AJ177" s="63">
        <f t="shared" si="87"/>
        <v>0</v>
      </c>
      <c r="AK177" s="64"/>
      <c r="AL177" s="63"/>
      <c r="AM177" s="63">
        <v>0</v>
      </c>
      <c r="AN177" s="63"/>
      <c r="AO177" s="63">
        <f t="shared" si="88"/>
        <v>0</v>
      </c>
      <c r="AP177" s="64"/>
      <c r="AQ177" s="63"/>
      <c r="AR177" s="63">
        <v>0</v>
      </c>
      <c r="AS177" s="63"/>
      <c r="AT177" s="63">
        <f t="shared" si="89"/>
        <v>0</v>
      </c>
      <c r="AU177" s="64"/>
      <c r="AV177" s="63"/>
      <c r="AW177" s="63">
        <v>0</v>
      </c>
      <c r="AX177" s="411"/>
      <c r="AY177" s="63">
        <f t="shared" si="90"/>
        <v>0</v>
      </c>
      <c r="AZ177" s="71"/>
    </row>
    <row r="178" spans="1:52" s="406" customFormat="1" ht="12" customHeight="1">
      <c r="A178" s="134">
        <v>46511</v>
      </c>
      <c r="B178" s="69" t="s">
        <v>233</v>
      </c>
      <c r="C178" s="63"/>
      <c r="D178" s="63">
        <v>4442461.2</v>
      </c>
      <c r="E178" s="63"/>
      <c r="F178" s="63">
        <f t="shared" si="79"/>
        <v>4442461.2</v>
      </c>
      <c r="G178" s="64"/>
      <c r="H178" s="63"/>
      <c r="I178" s="63">
        <v>4442461.2</v>
      </c>
      <c r="J178" s="63"/>
      <c r="K178" s="63">
        <f t="shared" si="80"/>
        <v>4442461.2</v>
      </c>
      <c r="L178" s="64"/>
      <c r="M178" s="63">
        <f t="shared" si="81"/>
        <v>0</v>
      </c>
      <c r="N178" s="63">
        <f t="shared" si="81"/>
        <v>0</v>
      </c>
      <c r="O178" s="63"/>
      <c r="P178" s="63">
        <f t="shared" si="82"/>
        <v>0</v>
      </c>
      <c r="Q178" s="64"/>
      <c r="R178" s="63"/>
      <c r="S178" s="63">
        <v>5398281.28539823</v>
      </c>
      <c r="T178" s="63"/>
      <c r="U178" s="63">
        <f t="shared" si="83"/>
        <v>5398281.28539823</v>
      </c>
      <c r="V178" s="64"/>
      <c r="W178" s="63"/>
      <c r="X178" s="63">
        <v>5398281.28539823</v>
      </c>
      <c r="Y178" s="63"/>
      <c r="Z178" s="63">
        <f t="shared" si="84"/>
        <v>5398281.28539823</v>
      </c>
      <c r="AA178" s="64"/>
      <c r="AB178" s="63">
        <f t="shared" si="85"/>
        <v>0</v>
      </c>
      <c r="AC178" s="63">
        <f t="shared" si="85"/>
        <v>0</v>
      </c>
      <c r="AD178" s="63"/>
      <c r="AE178" s="63">
        <f t="shared" si="86"/>
        <v>0</v>
      </c>
      <c r="AF178" s="64"/>
      <c r="AG178" s="63"/>
      <c r="AH178" s="63">
        <v>5943292.4800000004</v>
      </c>
      <c r="AI178" s="63"/>
      <c r="AJ178" s="63">
        <f t="shared" si="87"/>
        <v>5943292.4800000004</v>
      </c>
      <c r="AK178" s="64"/>
      <c r="AL178" s="63"/>
      <c r="AM178" s="63">
        <v>6062158.3295999998</v>
      </c>
      <c r="AN178" s="63"/>
      <c r="AO178" s="63">
        <f t="shared" si="88"/>
        <v>6062158.3295999998</v>
      </c>
      <c r="AP178" s="64"/>
      <c r="AQ178" s="63"/>
      <c r="AR178" s="63">
        <v>6183401.4961919999</v>
      </c>
      <c r="AS178" s="63"/>
      <c r="AT178" s="63">
        <f t="shared" si="89"/>
        <v>6183401.4961919999</v>
      </c>
      <c r="AU178" s="64"/>
      <c r="AV178" s="63"/>
      <c r="AW178" s="63">
        <v>6307069.5261158403</v>
      </c>
      <c r="AX178" s="411"/>
      <c r="AY178" s="63">
        <f t="shared" si="90"/>
        <v>6307069.5261158403</v>
      </c>
      <c r="AZ178" s="71"/>
    </row>
    <row r="179" spans="1:52" s="406" customFormat="1" ht="12" hidden="1" customHeight="1">
      <c r="A179" s="134">
        <v>46512</v>
      </c>
      <c r="B179" s="69" t="s">
        <v>234</v>
      </c>
      <c r="C179" s="63"/>
      <c r="D179" s="63">
        <v>0</v>
      </c>
      <c r="E179" s="63"/>
      <c r="F179" s="63">
        <f t="shared" si="79"/>
        <v>0</v>
      </c>
      <c r="G179" s="64"/>
      <c r="H179" s="63"/>
      <c r="I179" s="63">
        <v>0</v>
      </c>
      <c r="J179" s="63"/>
      <c r="K179" s="63">
        <f t="shared" si="80"/>
        <v>0</v>
      </c>
      <c r="L179" s="64"/>
      <c r="M179" s="63">
        <f t="shared" si="81"/>
        <v>0</v>
      </c>
      <c r="N179" s="63">
        <f t="shared" si="81"/>
        <v>0</v>
      </c>
      <c r="O179" s="63"/>
      <c r="P179" s="63">
        <f t="shared" si="82"/>
        <v>0</v>
      </c>
      <c r="Q179" s="64"/>
      <c r="R179" s="63"/>
      <c r="S179" s="63">
        <v>0</v>
      </c>
      <c r="T179" s="63"/>
      <c r="U179" s="63">
        <f t="shared" si="83"/>
        <v>0</v>
      </c>
      <c r="V179" s="64"/>
      <c r="W179" s="63"/>
      <c r="X179" s="63">
        <v>0</v>
      </c>
      <c r="Y179" s="63"/>
      <c r="Z179" s="63">
        <f t="shared" si="84"/>
        <v>0</v>
      </c>
      <c r="AA179" s="64"/>
      <c r="AB179" s="63">
        <f t="shared" si="85"/>
        <v>0</v>
      </c>
      <c r="AC179" s="63">
        <f t="shared" si="85"/>
        <v>0</v>
      </c>
      <c r="AD179" s="63"/>
      <c r="AE179" s="63">
        <f t="shared" si="86"/>
        <v>0</v>
      </c>
      <c r="AF179" s="64"/>
      <c r="AG179" s="63"/>
      <c r="AH179" s="63">
        <v>0</v>
      </c>
      <c r="AI179" s="63"/>
      <c r="AJ179" s="63">
        <f t="shared" si="87"/>
        <v>0</v>
      </c>
      <c r="AK179" s="64"/>
      <c r="AL179" s="63"/>
      <c r="AM179" s="63">
        <v>0</v>
      </c>
      <c r="AN179" s="63"/>
      <c r="AO179" s="63">
        <f t="shared" si="88"/>
        <v>0</v>
      </c>
      <c r="AP179" s="64"/>
      <c r="AQ179" s="63"/>
      <c r="AR179" s="63">
        <v>0</v>
      </c>
      <c r="AS179" s="63"/>
      <c r="AT179" s="63">
        <f t="shared" si="89"/>
        <v>0</v>
      </c>
      <c r="AU179" s="64"/>
      <c r="AV179" s="63"/>
      <c r="AW179" s="63">
        <v>0</v>
      </c>
      <c r="AX179" s="411"/>
      <c r="AY179" s="63">
        <f t="shared" si="90"/>
        <v>0</v>
      </c>
      <c r="AZ179" s="71"/>
    </row>
    <row r="180" spans="1:52" s="406" customFormat="1" ht="12" hidden="1" customHeight="1">
      <c r="A180" s="134">
        <v>46515</v>
      </c>
      <c r="B180" s="69" t="s">
        <v>235</v>
      </c>
      <c r="C180" s="63"/>
      <c r="D180" s="63">
        <v>0</v>
      </c>
      <c r="E180" s="63"/>
      <c r="F180" s="63">
        <f t="shared" si="79"/>
        <v>0</v>
      </c>
      <c r="G180" s="64"/>
      <c r="H180" s="63"/>
      <c r="I180" s="63">
        <v>0</v>
      </c>
      <c r="J180" s="63"/>
      <c r="K180" s="63">
        <f t="shared" si="80"/>
        <v>0</v>
      </c>
      <c r="L180" s="64"/>
      <c r="M180" s="63">
        <f t="shared" si="81"/>
        <v>0</v>
      </c>
      <c r="N180" s="63">
        <f t="shared" si="81"/>
        <v>0</v>
      </c>
      <c r="O180" s="63"/>
      <c r="P180" s="63">
        <f t="shared" si="82"/>
        <v>0</v>
      </c>
      <c r="Q180" s="64"/>
      <c r="R180" s="63"/>
      <c r="S180" s="63">
        <v>0</v>
      </c>
      <c r="T180" s="63"/>
      <c r="U180" s="63">
        <f t="shared" si="83"/>
        <v>0</v>
      </c>
      <c r="V180" s="64"/>
      <c r="W180" s="63"/>
      <c r="X180" s="63">
        <v>0</v>
      </c>
      <c r="Y180" s="63"/>
      <c r="Z180" s="63">
        <f t="shared" si="84"/>
        <v>0</v>
      </c>
      <c r="AA180" s="64"/>
      <c r="AB180" s="63">
        <f t="shared" si="85"/>
        <v>0</v>
      </c>
      <c r="AC180" s="63">
        <f t="shared" si="85"/>
        <v>0</v>
      </c>
      <c r="AD180" s="63"/>
      <c r="AE180" s="63">
        <f t="shared" si="86"/>
        <v>0</v>
      </c>
      <c r="AF180" s="64"/>
      <c r="AG180" s="63"/>
      <c r="AH180" s="63">
        <v>0</v>
      </c>
      <c r="AI180" s="63"/>
      <c r="AJ180" s="63">
        <f t="shared" si="87"/>
        <v>0</v>
      </c>
      <c r="AK180" s="64"/>
      <c r="AL180" s="63"/>
      <c r="AM180" s="63">
        <v>0</v>
      </c>
      <c r="AN180" s="63"/>
      <c r="AO180" s="63">
        <f t="shared" si="88"/>
        <v>0</v>
      </c>
      <c r="AP180" s="64"/>
      <c r="AQ180" s="63"/>
      <c r="AR180" s="63">
        <v>0</v>
      </c>
      <c r="AS180" s="63"/>
      <c r="AT180" s="63">
        <f t="shared" si="89"/>
        <v>0</v>
      </c>
      <c r="AU180" s="64"/>
      <c r="AV180" s="63"/>
      <c r="AW180" s="63">
        <v>0</v>
      </c>
      <c r="AX180" s="411"/>
      <c r="AY180" s="63">
        <f t="shared" si="90"/>
        <v>0</v>
      </c>
      <c r="AZ180" s="71"/>
    </row>
    <row r="181" spans="1:52" s="406" customFormat="1" ht="12" hidden="1" customHeight="1">
      <c r="A181" s="134">
        <v>46520</v>
      </c>
      <c r="B181" s="69" t="s">
        <v>236</v>
      </c>
      <c r="C181" s="63"/>
      <c r="D181" s="63">
        <v>0</v>
      </c>
      <c r="E181" s="63"/>
      <c r="F181" s="63">
        <f t="shared" si="79"/>
        <v>0</v>
      </c>
      <c r="G181" s="64"/>
      <c r="H181" s="63"/>
      <c r="I181" s="63">
        <v>0</v>
      </c>
      <c r="J181" s="63"/>
      <c r="K181" s="63">
        <f t="shared" si="80"/>
        <v>0</v>
      </c>
      <c r="L181" s="64"/>
      <c r="M181" s="63">
        <f t="shared" si="81"/>
        <v>0</v>
      </c>
      <c r="N181" s="63">
        <f t="shared" si="81"/>
        <v>0</v>
      </c>
      <c r="O181" s="63"/>
      <c r="P181" s="63">
        <f t="shared" si="82"/>
        <v>0</v>
      </c>
      <c r="Q181" s="64"/>
      <c r="R181" s="63"/>
      <c r="S181" s="63">
        <v>0</v>
      </c>
      <c r="T181" s="63"/>
      <c r="U181" s="63">
        <f t="shared" si="83"/>
        <v>0</v>
      </c>
      <c r="V181" s="64"/>
      <c r="W181" s="63"/>
      <c r="X181" s="63">
        <v>0</v>
      </c>
      <c r="Y181" s="63"/>
      <c r="Z181" s="63">
        <f t="shared" si="84"/>
        <v>0</v>
      </c>
      <c r="AA181" s="64"/>
      <c r="AB181" s="63">
        <f t="shared" si="85"/>
        <v>0</v>
      </c>
      <c r="AC181" s="63">
        <f t="shared" si="85"/>
        <v>0</v>
      </c>
      <c r="AD181" s="63"/>
      <c r="AE181" s="63">
        <f t="shared" si="86"/>
        <v>0</v>
      </c>
      <c r="AF181" s="64"/>
      <c r="AG181" s="63"/>
      <c r="AH181" s="63">
        <v>0</v>
      </c>
      <c r="AI181" s="63"/>
      <c r="AJ181" s="63">
        <f t="shared" si="87"/>
        <v>0</v>
      </c>
      <c r="AK181" s="64"/>
      <c r="AL181" s="63"/>
      <c r="AM181" s="63">
        <v>0</v>
      </c>
      <c r="AN181" s="63"/>
      <c r="AO181" s="63">
        <f t="shared" si="88"/>
        <v>0</v>
      </c>
      <c r="AP181" s="64"/>
      <c r="AQ181" s="63"/>
      <c r="AR181" s="63">
        <v>0</v>
      </c>
      <c r="AS181" s="63"/>
      <c r="AT181" s="63">
        <f t="shared" si="89"/>
        <v>0</v>
      </c>
      <c r="AU181" s="64"/>
      <c r="AV181" s="63"/>
      <c r="AW181" s="63">
        <v>0</v>
      </c>
      <c r="AX181" s="411"/>
      <c r="AY181" s="63">
        <f t="shared" si="90"/>
        <v>0</v>
      </c>
      <c r="AZ181" s="71"/>
    </row>
    <row r="182" spans="1:52" s="406" customFormat="1" ht="12" hidden="1" customHeight="1">
      <c r="A182" s="134">
        <v>46530</v>
      </c>
      <c r="B182" s="69" t="s">
        <v>237</v>
      </c>
      <c r="C182" s="63"/>
      <c r="D182" s="63">
        <v>0</v>
      </c>
      <c r="E182" s="63"/>
      <c r="F182" s="63">
        <f t="shared" si="79"/>
        <v>0</v>
      </c>
      <c r="G182" s="64"/>
      <c r="H182" s="63"/>
      <c r="I182" s="63">
        <v>0</v>
      </c>
      <c r="J182" s="63"/>
      <c r="K182" s="63">
        <f t="shared" si="80"/>
        <v>0</v>
      </c>
      <c r="L182" s="64"/>
      <c r="M182" s="63">
        <f t="shared" si="81"/>
        <v>0</v>
      </c>
      <c r="N182" s="63">
        <f t="shared" si="81"/>
        <v>0</v>
      </c>
      <c r="O182" s="63"/>
      <c r="P182" s="63">
        <f t="shared" si="82"/>
        <v>0</v>
      </c>
      <c r="Q182" s="64"/>
      <c r="R182" s="63"/>
      <c r="S182" s="63">
        <v>0</v>
      </c>
      <c r="T182" s="63"/>
      <c r="U182" s="63">
        <f t="shared" si="83"/>
        <v>0</v>
      </c>
      <c r="V182" s="64"/>
      <c r="W182" s="63"/>
      <c r="X182" s="63">
        <v>0</v>
      </c>
      <c r="Y182" s="63"/>
      <c r="Z182" s="63">
        <f t="shared" si="84"/>
        <v>0</v>
      </c>
      <c r="AA182" s="64"/>
      <c r="AB182" s="63">
        <f t="shared" si="85"/>
        <v>0</v>
      </c>
      <c r="AC182" s="63">
        <f t="shared" si="85"/>
        <v>0</v>
      </c>
      <c r="AD182" s="63"/>
      <c r="AE182" s="63">
        <f t="shared" si="86"/>
        <v>0</v>
      </c>
      <c r="AF182" s="64"/>
      <c r="AG182" s="63"/>
      <c r="AH182" s="63">
        <v>0</v>
      </c>
      <c r="AI182" s="63"/>
      <c r="AJ182" s="63">
        <f t="shared" si="87"/>
        <v>0</v>
      </c>
      <c r="AK182" s="64"/>
      <c r="AL182" s="63"/>
      <c r="AM182" s="63">
        <v>0</v>
      </c>
      <c r="AN182" s="63"/>
      <c r="AO182" s="63">
        <f t="shared" si="88"/>
        <v>0</v>
      </c>
      <c r="AP182" s="64"/>
      <c r="AQ182" s="63"/>
      <c r="AR182" s="63">
        <v>0</v>
      </c>
      <c r="AS182" s="63"/>
      <c r="AT182" s="63">
        <f t="shared" si="89"/>
        <v>0</v>
      </c>
      <c r="AU182" s="64"/>
      <c r="AV182" s="63"/>
      <c r="AW182" s="63">
        <v>0</v>
      </c>
      <c r="AX182" s="411"/>
      <c r="AY182" s="63">
        <f t="shared" si="90"/>
        <v>0</v>
      </c>
      <c r="AZ182" s="71"/>
    </row>
    <row r="183" spans="1:52" s="406" customFormat="1" ht="12" hidden="1" customHeight="1">
      <c r="A183" s="134">
        <v>46550</v>
      </c>
      <c r="B183" s="69" t="s">
        <v>238</v>
      </c>
      <c r="C183" s="63"/>
      <c r="D183" s="63">
        <v>0</v>
      </c>
      <c r="E183" s="63"/>
      <c r="F183" s="63">
        <f t="shared" si="79"/>
        <v>0</v>
      </c>
      <c r="G183" s="64"/>
      <c r="H183" s="63"/>
      <c r="I183" s="63">
        <v>0</v>
      </c>
      <c r="J183" s="63"/>
      <c r="K183" s="63">
        <f t="shared" si="80"/>
        <v>0</v>
      </c>
      <c r="L183" s="64"/>
      <c r="M183" s="63">
        <f t="shared" si="81"/>
        <v>0</v>
      </c>
      <c r="N183" s="63">
        <f t="shared" si="81"/>
        <v>0</v>
      </c>
      <c r="O183" s="63"/>
      <c r="P183" s="63">
        <f t="shared" si="82"/>
        <v>0</v>
      </c>
      <c r="Q183" s="64"/>
      <c r="R183" s="63"/>
      <c r="S183" s="63">
        <v>0</v>
      </c>
      <c r="T183" s="63"/>
      <c r="U183" s="63">
        <f t="shared" si="83"/>
        <v>0</v>
      </c>
      <c r="V183" s="64"/>
      <c r="W183" s="63"/>
      <c r="X183" s="63">
        <v>0</v>
      </c>
      <c r="Y183" s="63"/>
      <c r="Z183" s="63">
        <f t="shared" si="84"/>
        <v>0</v>
      </c>
      <c r="AA183" s="64"/>
      <c r="AB183" s="63">
        <f t="shared" si="85"/>
        <v>0</v>
      </c>
      <c r="AC183" s="63">
        <f t="shared" si="85"/>
        <v>0</v>
      </c>
      <c r="AD183" s="63"/>
      <c r="AE183" s="63">
        <f t="shared" si="86"/>
        <v>0</v>
      </c>
      <c r="AF183" s="64"/>
      <c r="AG183" s="63"/>
      <c r="AH183" s="63">
        <v>0</v>
      </c>
      <c r="AI183" s="63"/>
      <c r="AJ183" s="63">
        <f t="shared" si="87"/>
        <v>0</v>
      </c>
      <c r="AK183" s="64"/>
      <c r="AL183" s="63"/>
      <c r="AM183" s="63">
        <v>0</v>
      </c>
      <c r="AN183" s="63"/>
      <c r="AO183" s="63">
        <f t="shared" si="88"/>
        <v>0</v>
      </c>
      <c r="AP183" s="64"/>
      <c r="AQ183" s="63"/>
      <c r="AR183" s="63">
        <v>0</v>
      </c>
      <c r="AS183" s="63"/>
      <c r="AT183" s="63">
        <f t="shared" si="89"/>
        <v>0</v>
      </c>
      <c r="AU183" s="64"/>
      <c r="AV183" s="63"/>
      <c r="AW183" s="63">
        <v>0</v>
      </c>
      <c r="AX183" s="411"/>
      <c r="AY183" s="63">
        <f t="shared" si="90"/>
        <v>0</v>
      </c>
      <c r="AZ183" s="71"/>
    </row>
    <row r="184" spans="1:52" s="406" customFormat="1" ht="12" hidden="1" customHeight="1">
      <c r="A184" s="134">
        <v>46570</v>
      </c>
      <c r="B184" s="69" t="s">
        <v>239</v>
      </c>
      <c r="C184" s="63"/>
      <c r="D184" s="63">
        <v>0</v>
      </c>
      <c r="E184" s="63"/>
      <c r="F184" s="63">
        <f t="shared" si="79"/>
        <v>0</v>
      </c>
      <c r="G184" s="64"/>
      <c r="H184" s="63"/>
      <c r="I184" s="63">
        <v>0</v>
      </c>
      <c r="J184" s="63"/>
      <c r="K184" s="63">
        <f t="shared" si="80"/>
        <v>0</v>
      </c>
      <c r="L184" s="64"/>
      <c r="M184" s="63">
        <f t="shared" si="81"/>
        <v>0</v>
      </c>
      <c r="N184" s="63">
        <f t="shared" si="81"/>
        <v>0</v>
      </c>
      <c r="O184" s="63"/>
      <c r="P184" s="63">
        <f t="shared" si="82"/>
        <v>0</v>
      </c>
      <c r="Q184" s="64"/>
      <c r="R184" s="63"/>
      <c r="S184" s="63">
        <v>0</v>
      </c>
      <c r="T184" s="63"/>
      <c r="U184" s="63">
        <f t="shared" si="83"/>
        <v>0</v>
      </c>
      <c r="V184" s="64"/>
      <c r="W184" s="63"/>
      <c r="X184" s="63">
        <v>0</v>
      </c>
      <c r="Y184" s="63"/>
      <c r="Z184" s="63">
        <f t="shared" si="84"/>
        <v>0</v>
      </c>
      <c r="AA184" s="64"/>
      <c r="AB184" s="63">
        <f t="shared" si="85"/>
        <v>0</v>
      </c>
      <c r="AC184" s="63">
        <f t="shared" si="85"/>
        <v>0</v>
      </c>
      <c r="AD184" s="63"/>
      <c r="AE184" s="63">
        <f t="shared" si="86"/>
        <v>0</v>
      </c>
      <c r="AF184" s="64"/>
      <c r="AG184" s="63"/>
      <c r="AH184" s="63">
        <v>0</v>
      </c>
      <c r="AI184" s="63"/>
      <c r="AJ184" s="63">
        <f t="shared" si="87"/>
        <v>0</v>
      </c>
      <c r="AK184" s="64"/>
      <c r="AL184" s="63"/>
      <c r="AM184" s="63">
        <v>0</v>
      </c>
      <c r="AN184" s="63"/>
      <c r="AO184" s="63">
        <f t="shared" si="88"/>
        <v>0</v>
      </c>
      <c r="AP184" s="64"/>
      <c r="AQ184" s="63"/>
      <c r="AR184" s="63">
        <v>0</v>
      </c>
      <c r="AS184" s="63"/>
      <c r="AT184" s="63">
        <f t="shared" si="89"/>
        <v>0</v>
      </c>
      <c r="AU184" s="64"/>
      <c r="AV184" s="63"/>
      <c r="AW184" s="63">
        <v>0</v>
      </c>
      <c r="AX184" s="411"/>
      <c r="AY184" s="63">
        <f t="shared" si="90"/>
        <v>0</v>
      </c>
      <c r="AZ184" s="71"/>
    </row>
    <row r="185" spans="1:52" s="406" customFormat="1" ht="12" hidden="1" customHeight="1">
      <c r="A185" s="134">
        <v>46590</v>
      </c>
      <c r="B185" s="69" t="s">
        <v>240</v>
      </c>
      <c r="C185" s="63"/>
      <c r="D185" s="63">
        <v>0</v>
      </c>
      <c r="E185" s="63"/>
      <c r="F185" s="63">
        <f t="shared" si="79"/>
        <v>0</v>
      </c>
      <c r="G185" s="64"/>
      <c r="H185" s="63"/>
      <c r="I185" s="63">
        <v>0</v>
      </c>
      <c r="J185" s="63"/>
      <c r="K185" s="63">
        <f t="shared" si="80"/>
        <v>0</v>
      </c>
      <c r="L185" s="64"/>
      <c r="M185" s="63">
        <f t="shared" si="81"/>
        <v>0</v>
      </c>
      <c r="N185" s="63">
        <f t="shared" si="81"/>
        <v>0</v>
      </c>
      <c r="O185" s="63"/>
      <c r="P185" s="63">
        <f t="shared" si="82"/>
        <v>0</v>
      </c>
      <c r="Q185" s="64"/>
      <c r="R185" s="63"/>
      <c r="S185" s="63">
        <v>0</v>
      </c>
      <c r="T185" s="63"/>
      <c r="U185" s="63">
        <f t="shared" si="83"/>
        <v>0</v>
      </c>
      <c r="V185" s="64"/>
      <c r="W185" s="63"/>
      <c r="X185" s="63">
        <v>0</v>
      </c>
      <c r="Y185" s="63"/>
      <c r="Z185" s="63">
        <f t="shared" si="84"/>
        <v>0</v>
      </c>
      <c r="AA185" s="64"/>
      <c r="AB185" s="63">
        <f t="shared" si="85"/>
        <v>0</v>
      </c>
      <c r="AC185" s="63">
        <f t="shared" si="85"/>
        <v>0</v>
      </c>
      <c r="AD185" s="63"/>
      <c r="AE185" s="63">
        <f t="shared" si="86"/>
        <v>0</v>
      </c>
      <c r="AF185" s="64"/>
      <c r="AG185" s="63"/>
      <c r="AH185" s="63">
        <v>0</v>
      </c>
      <c r="AI185" s="63"/>
      <c r="AJ185" s="63">
        <f t="shared" si="87"/>
        <v>0</v>
      </c>
      <c r="AK185" s="64"/>
      <c r="AL185" s="63"/>
      <c r="AM185" s="63">
        <v>0</v>
      </c>
      <c r="AN185" s="63"/>
      <c r="AO185" s="63">
        <f t="shared" si="88"/>
        <v>0</v>
      </c>
      <c r="AP185" s="64"/>
      <c r="AQ185" s="63"/>
      <c r="AR185" s="63">
        <v>0</v>
      </c>
      <c r="AS185" s="63"/>
      <c r="AT185" s="63">
        <f t="shared" si="89"/>
        <v>0</v>
      </c>
      <c r="AU185" s="64"/>
      <c r="AV185" s="63"/>
      <c r="AW185" s="63">
        <v>0</v>
      </c>
      <c r="AX185" s="411"/>
      <c r="AY185" s="63">
        <f t="shared" si="90"/>
        <v>0</v>
      </c>
      <c r="AZ185" s="71"/>
    </row>
    <row r="186" spans="1:52" s="406" customFormat="1" ht="12" hidden="1" customHeight="1">
      <c r="A186" s="134">
        <v>46591</v>
      </c>
      <c r="B186" s="69" t="s">
        <v>241</v>
      </c>
      <c r="C186" s="63"/>
      <c r="D186" s="63">
        <v>0</v>
      </c>
      <c r="E186" s="63"/>
      <c r="F186" s="63">
        <f t="shared" si="79"/>
        <v>0</v>
      </c>
      <c r="G186" s="64"/>
      <c r="H186" s="63"/>
      <c r="I186" s="63">
        <v>0</v>
      </c>
      <c r="J186" s="63"/>
      <c r="K186" s="63">
        <f t="shared" si="80"/>
        <v>0</v>
      </c>
      <c r="L186" s="64"/>
      <c r="M186" s="63">
        <f t="shared" si="81"/>
        <v>0</v>
      </c>
      <c r="N186" s="63">
        <f t="shared" si="81"/>
        <v>0</v>
      </c>
      <c r="O186" s="63"/>
      <c r="P186" s="63">
        <f t="shared" si="82"/>
        <v>0</v>
      </c>
      <c r="Q186" s="64"/>
      <c r="R186" s="63"/>
      <c r="S186" s="63">
        <v>0</v>
      </c>
      <c r="T186" s="63"/>
      <c r="U186" s="63">
        <f t="shared" si="83"/>
        <v>0</v>
      </c>
      <c r="V186" s="64"/>
      <c r="W186" s="63"/>
      <c r="X186" s="63">
        <v>0</v>
      </c>
      <c r="Y186" s="63"/>
      <c r="Z186" s="63">
        <f t="shared" si="84"/>
        <v>0</v>
      </c>
      <c r="AA186" s="64"/>
      <c r="AB186" s="63">
        <f t="shared" si="85"/>
        <v>0</v>
      </c>
      <c r="AC186" s="63">
        <f t="shared" si="85"/>
        <v>0</v>
      </c>
      <c r="AD186" s="63"/>
      <c r="AE186" s="63">
        <f t="shared" si="86"/>
        <v>0</v>
      </c>
      <c r="AF186" s="64"/>
      <c r="AG186" s="63"/>
      <c r="AH186" s="63">
        <v>0</v>
      </c>
      <c r="AI186" s="63"/>
      <c r="AJ186" s="63">
        <f t="shared" si="87"/>
        <v>0</v>
      </c>
      <c r="AK186" s="64"/>
      <c r="AL186" s="63"/>
      <c r="AM186" s="63">
        <v>0</v>
      </c>
      <c r="AN186" s="63"/>
      <c r="AO186" s="63">
        <f t="shared" si="88"/>
        <v>0</v>
      </c>
      <c r="AP186" s="64"/>
      <c r="AQ186" s="63"/>
      <c r="AR186" s="63">
        <v>0</v>
      </c>
      <c r="AS186" s="63"/>
      <c r="AT186" s="63">
        <f t="shared" si="89"/>
        <v>0</v>
      </c>
      <c r="AU186" s="64"/>
      <c r="AV186" s="63"/>
      <c r="AW186" s="63">
        <v>0</v>
      </c>
      <c r="AX186" s="411"/>
      <c r="AY186" s="63">
        <f t="shared" si="90"/>
        <v>0</v>
      </c>
      <c r="AZ186" s="71"/>
    </row>
    <row r="187" spans="1:52" s="406" customFormat="1" ht="12" hidden="1" customHeight="1">
      <c r="A187" s="134">
        <v>46592</v>
      </c>
      <c r="B187" s="69" t="s">
        <v>242</v>
      </c>
      <c r="C187" s="63"/>
      <c r="D187" s="63">
        <v>0</v>
      </c>
      <c r="E187" s="63"/>
      <c r="F187" s="63">
        <f t="shared" si="79"/>
        <v>0</v>
      </c>
      <c r="G187" s="64"/>
      <c r="H187" s="63"/>
      <c r="I187" s="63">
        <v>0</v>
      </c>
      <c r="J187" s="63"/>
      <c r="K187" s="63">
        <f t="shared" si="80"/>
        <v>0</v>
      </c>
      <c r="L187" s="64"/>
      <c r="M187" s="63">
        <f t="shared" si="81"/>
        <v>0</v>
      </c>
      <c r="N187" s="63">
        <f t="shared" si="81"/>
        <v>0</v>
      </c>
      <c r="O187" s="63"/>
      <c r="P187" s="63">
        <f t="shared" si="82"/>
        <v>0</v>
      </c>
      <c r="Q187" s="64"/>
      <c r="R187" s="63"/>
      <c r="S187" s="63">
        <v>0</v>
      </c>
      <c r="T187" s="63"/>
      <c r="U187" s="63">
        <f t="shared" si="83"/>
        <v>0</v>
      </c>
      <c r="V187" s="64"/>
      <c r="W187" s="63"/>
      <c r="X187" s="63">
        <v>0</v>
      </c>
      <c r="Y187" s="63"/>
      <c r="Z187" s="63">
        <f t="shared" si="84"/>
        <v>0</v>
      </c>
      <c r="AA187" s="64"/>
      <c r="AB187" s="63">
        <f t="shared" si="85"/>
        <v>0</v>
      </c>
      <c r="AC187" s="63">
        <f t="shared" si="85"/>
        <v>0</v>
      </c>
      <c r="AD187" s="63"/>
      <c r="AE187" s="63">
        <f t="shared" si="86"/>
        <v>0</v>
      </c>
      <c r="AF187" s="64"/>
      <c r="AG187" s="63"/>
      <c r="AH187" s="63">
        <v>0</v>
      </c>
      <c r="AI187" s="63"/>
      <c r="AJ187" s="63">
        <f t="shared" si="87"/>
        <v>0</v>
      </c>
      <c r="AK187" s="64"/>
      <c r="AL187" s="63"/>
      <c r="AM187" s="63">
        <v>0</v>
      </c>
      <c r="AN187" s="63"/>
      <c r="AO187" s="63">
        <f t="shared" si="88"/>
        <v>0</v>
      </c>
      <c r="AP187" s="64"/>
      <c r="AQ187" s="63"/>
      <c r="AR187" s="63">
        <v>0</v>
      </c>
      <c r="AS187" s="63"/>
      <c r="AT187" s="63">
        <f t="shared" si="89"/>
        <v>0</v>
      </c>
      <c r="AU187" s="64"/>
      <c r="AV187" s="63"/>
      <c r="AW187" s="63">
        <v>0</v>
      </c>
      <c r="AX187" s="411"/>
      <c r="AY187" s="63">
        <f t="shared" si="90"/>
        <v>0</v>
      </c>
      <c r="AZ187" s="71"/>
    </row>
    <row r="188" spans="1:52" s="406" customFormat="1" ht="12" hidden="1" customHeight="1">
      <c r="A188" s="134">
        <v>46593</v>
      </c>
      <c r="B188" s="69" t="s">
        <v>243</v>
      </c>
      <c r="C188" s="63"/>
      <c r="D188" s="63">
        <v>0</v>
      </c>
      <c r="E188" s="63"/>
      <c r="F188" s="63">
        <f t="shared" si="79"/>
        <v>0</v>
      </c>
      <c r="G188" s="64"/>
      <c r="H188" s="63"/>
      <c r="I188" s="63">
        <v>0</v>
      </c>
      <c r="J188" s="63"/>
      <c r="K188" s="63">
        <f t="shared" si="80"/>
        <v>0</v>
      </c>
      <c r="L188" s="64"/>
      <c r="M188" s="63">
        <f t="shared" si="81"/>
        <v>0</v>
      </c>
      <c r="N188" s="63">
        <f t="shared" si="81"/>
        <v>0</v>
      </c>
      <c r="O188" s="63"/>
      <c r="P188" s="63">
        <f t="shared" si="82"/>
        <v>0</v>
      </c>
      <c r="Q188" s="64"/>
      <c r="R188" s="63"/>
      <c r="S188" s="63">
        <v>0</v>
      </c>
      <c r="T188" s="63"/>
      <c r="U188" s="63">
        <f t="shared" si="83"/>
        <v>0</v>
      </c>
      <c r="V188" s="64"/>
      <c r="W188" s="63"/>
      <c r="X188" s="63">
        <v>0</v>
      </c>
      <c r="Y188" s="63"/>
      <c r="Z188" s="63">
        <f t="shared" si="84"/>
        <v>0</v>
      </c>
      <c r="AA188" s="64"/>
      <c r="AB188" s="63">
        <f t="shared" si="85"/>
        <v>0</v>
      </c>
      <c r="AC188" s="63">
        <f t="shared" si="85"/>
        <v>0</v>
      </c>
      <c r="AD188" s="63"/>
      <c r="AE188" s="63">
        <f t="shared" si="86"/>
        <v>0</v>
      </c>
      <c r="AF188" s="64"/>
      <c r="AG188" s="63"/>
      <c r="AH188" s="63">
        <v>0</v>
      </c>
      <c r="AI188" s="63"/>
      <c r="AJ188" s="63">
        <f t="shared" si="87"/>
        <v>0</v>
      </c>
      <c r="AK188" s="64"/>
      <c r="AL188" s="63"/>
      <c r="AM188" s="63">
        <v>0</v>
      </c>
      <c r="AN188" s="63"/>
      <c r="AO188" s="63">
        <f t="shared" si="88"/>
        <v>0</v>
      </c>
      <c r="AP188" s="64"/>
      <c r="AQ188" s="63"/>
      <c r="AR188" s="63">
        <v>0</v>
      </c>
      <c r="AS188" s="63"/>
      <c r="AT188" s="63">
        <f t="shared" si="89"/>
        <v>0</v>
      </c>
      <c r="AU188" s="64"/>
      <c r="AV188" s="63"/>
      <c r="AW188" s="63">
        <v>0</v>
      </c>
      <c r="AX188" s="411"/>
      <c r="AY188" s="63">
        <f t="shared" si="90"/>
        <v>0</v>
      </c>
      <c r="AZ188" s="71"/>
    </row>
    <row r="189" spans="1:52" s="406" customFormat="1" ht="12" hidden="1" customHeight="1">
      <c r="A189" s="134">
        <v>46594</v>
      </c>
      <c r="B189" s="69" t="s">
        <v>244</v>
      </c>
      <c r="C189" s="63"/>
      <c r="D189" s="63">
        <v>0</v>
      </c>
      <c r="E189" s="63"/>
      <c r="F189" s="63">
        <f t="shared" si="79"/>
        <v>0</v>
      </c>
      <c r="G189" s="64"/>
      <c r="H189" s="63"/>
      <c r="I189" s="63">
        <v>0</v>
      </c>
      <c r="J189" s="63"/>
      <c r="K189" s="63">
        <f t="shared" si="80"/>
        <v>0</v>
      </c>
      <c r="L189" s="64"/>
      <c r="M189" s="63">
        <f t="shared" si="81"/>
        <v>0</v>
      </c>
      <c r="N189" s="63">
        <f t="shared" si="81"/>
        <v>0</v>
      </c>
      <c r="O189" s="63"/>
      <c r="P189" s="63">
        <f t="shared" si="82"/>
        <v>0</v>
      </c>
      <c r="Q189" s="64"/>
      <c r="R189" s="63"/>
      <c r="S189" s="63">
        <v>0</v>
      </c>
      <c r="T189" s="63"/>
      <c r="U189" s="63">
        <f t="shared" si="83"/>
        <v>0</v>
      </c>
      <c r="V189" s="64"/>
      <c r="W189" s="63"/>
      <c r="X189" s="63">
        <v>0</v>
      </c>
      <c r="Y189" s="63"/>
      <c r="Z189" s="63">
        <f t="shared" si="84"/>
        <v>0</v>
      </c>
      <c r="AA189" s="64"/>
      <c r="AB189" s="63">
        <f t="shared" si="85"/>
        <v>0</v>
      </c>
      <c r="AC189" s="63">
        <f t="shared" si="85"/>
        <v>0</v>
      </c>
      <c r="AD189" s="63"/>
      <c r="AE189" s="63">
        <f t="shared" si="86"/>
        <v>0</v>
      </c>
      <c r="AF189" s="64"/>
      <c r="AG189" s="63"/>
      <c r="AH189" s="63">
        <v>0</v>
      </c>
      <c r="AI189" s="63"/>
      <c r="AJ189" s="63">
        <f t="shared" si="87"/>
        <v>0</v>
      </c>
      <c r="AK189" s="64"/>
      <c r="AL189" s="63"/>
      <c r="AM189" s="63">
        <v>0</v>
      </c>
      <c r="AN189" s="63"/>
      <c r="AO189" s="63">
        <f t="shared" si="88"/>
        <v>0</v>
      </c>
      <c r="AP189" s="64"/>
      <c r="AQ189" s="63"/>
      <c r="AR189" s="63">
        <v>0</v>
      </c>
      <c r="AS189" s="63"/>
      <c r="AT189" s="63">
        <f t="shared" si="89"/>
        <v>0</v>
      </c>
      <c r="AU189" s="64"/>
      <c r="AV189" s="63"/>
      <c r="AW189" s="63">
        <v>0</v>
      </c>
      <c r="AX189" s="411"/>
      <c r="AY189" s="63">
        <f t="shared" si="90"/>
        <v>0</v>
      </c>
      <c r="AZ189" s="71"/>
    </row>
    <row r="190" spans="1:52" s="406" customFormat="1" ht="12" hidden="1" customHeight="1">
      <c r="A190" s="134">
        <v>46595</v>
      </c>
      <c r="B190" s="69" t="s">
        <v>245</v>
      </c>
      <c r="C190" s="63"/>
      <c r="D190" s="63">
        <v>0</v>
      </c>
      <c r="E190" s="63"/>
      <c r="F190" s="63">
        <f t="shared" si="79"/>
        <v>0</v>
      </c>
      <c r="G190" s="64"/>
      <c r="H190" s="63"/>
      <c r="I190" s="63">
        <v>0</v>
      </c>
      <c r="J190" s="63"/>
      <c r="K190" s="63">
        <f t="shared" si="80"/>
        <v>0</v>
      </c>
      <c r="L190" s="64"/>
      <c r="M190" s="63">
        <f t="shared" ref="M190:N204" si="91">INDEX($H190:$J190,1,MATCH(M$8,$H$8:$J$8,0))-INDEX($C190:$E190,1,MATCH(M$8,$C$8:$E$8,0))</f>
        <v>0</v>
      </c>
      <c r="N190" s="63">
        <f t="shared" si="91"/>
        <v>0</v>
      </c>
      <c r="O190" s="63"/>
      <c r="P190" s="63">
        <f t="shared" si="82"/>
        <v>0</v>
      </c>
      <c r="Q190" s="64"/>
      <c r="R190" s="63"/>
      <c r="S190" s="63">
        <v>0</v>
      </c>
      <c r="T190" s="63"/>
      <c r="U190" s="63">
        <f t="shared" si="83"/>
        <v>0</v>
      </c>
      <c r="V190" s="64"/>
      <c r="W190" s="63"/>
      <c r="X190" s="63">
        <v>0</v>
      </c>
      <c r="Y190" s="63"/>
      <c r="Z190" s="63">
        <f t="shared" si="84"/>
        <v>0</v>
      </c>
      <c r="AA190" s="64"/>
      <c r="AB190" s="63">
        <f t="shared" ref="AB190:AC204" si="92">INDEX($W190:$Y190,1,MATCH(AB$8,$W$8:$Y$8,0))-INDEX($R190:$T190,1,MATCH(AB$8,$R$8:$T$8,0))</f>
        <v>0</v>
      </c>
      <c r="AC190" s="63">
        <f t="shared" si="92"/>
        <v>0</v>
      </c>
      <c r="AD190" s="63"/>
      <c r="AE190" s="63">
        <f t="shared" si="86"/>
        <v>0</v>
      </c>
      <c r="AF190" s="64"/>
      <c r="AG190" s="63"/>
      <c r="AH190" s="63">
        <v>0</v>
      </c>
      <c r="AI190" s="63"/>
      <c r="AJ190" s="63">
        <f t="shared" si="87"/>
        <v>0</v>
      </c>
      <c r="AK190" s="64"/>
      <c r="AL190" s="63"/>
      <c r="AM190" s="63">
        <v>0</v>
      </c>
      <c r="AN190" s="63"/>
      <c r="AO190" s="63">
        <f t="shared" si="88"/>
        <v>0</v>
      </c>
      <c r="AP190" s="64"/>
      <c r="AQ190" s="63"/>
      <c r="AR190" s="63">
        <v>0</v>
      </c>
      <c r="AS190" s="63"/>
      <c r="AT190" s="63">
        <f t="shared" si="89"/>
        <v>0</v>
      </c>
      <c r="AU190" s="64"/>
      <c r="AV190" s="63"/>
      <c r="AW190" s="63">
        <v>0</v>
      </c>
      <c r="AX190" s="411"/>
      <c r="AY190" s="63">
        <f t="shared" si="90"/>
        <v>0</v>
      </c>
      <c r="AZ190" s="71"/>
    </row>
    <row r="191" spans="1:52" s="406" customFormat="1" ht="12" hidden="1" customHeight="1">
      <c r="A191" s="134">
        <v>46610</v>
      </c>
      <c r="B191" s="69" t="s">
        <v>246</v>
      </c>
      <c r="C191" s="63"/>
      <c r="D191" s="63">
        <v>0</v>
      </c>
      <c r="E191" s="63"/>
      <c r="F191" s="63">
        <f t="shared" si="79"/>
        <v>0</v>
      </c>
      <c r="G191" s="64"/>
      <c r="H191" s="63"/>
      <c r="I191" s="63">
        <v>0</v>
      </c>
      <c r="J191" s="63"/>
      <c r="K191" s="63">
        <f t="shared" si="80"/>
        <v>0</v>
      </c>
      <c r="L191" s="64"/>
      <c r="M191" s="63">
        <f t="shared" si="91"/>
        <v>0</v>
      </c>
      <c r="N191" s="63">
        <f t="shared" si="91"/>
        <v>0</v>
      </c>
      <c r="O191" s="63"/>
      <c r="P191" s="63">
        <f t="shared" si="82"/>
        <v>0</v>
      </c>
      <c r="Q191" s="64"/>
      <c r="R191" s="63"/>
      <c r="S191" s="63">
        <v>0</v>
      </c>
      <c r="T191" s="63"/>
      <c r="U191" s="63">
        <f t="shared" si="83"/>
        <v>0</v>
      </c>
      <c r="V191" s="64"/>
      <c r="W191" s="63"/>
      <c r="X191" s="63">
        <v>0</v>
      </c>
      <c r="Y191" s="63"/>
      <c r="Z191" s="63">
        <f t="shared" si="84"/>
        <v>0</v>
      </c>
      <c r="AA191" s="64"/>
      <c r="AB191" s="63">
        <f t="shared" si="92"/>
        <v>0</v>
      </c>
      <c r="AC191" s="63">
        <f t="shared" si="92"/>
        <v>0</v>
      </c>
      <c r="AD191" s="63"/>
      <c r="AE191" s="63">
        <f t="shared" si="86"/>
        <v>0</v>
      </c>
      <c r="AF191" s="64"/>
      <c r="AG191" s="63"/>
      <c r="AH191" s="63">
        <v>0</v>
      </c>
      <c r="AI191" s="63"/>
      <c r="AJ191" s="63">
        <f t="shared" si="87"/>
        <v>0</v>
      </c>
      <c r="AK191" s="64"/>
      <c r="AL191" s="63"/>
      <c r="AM191" s="63">
        <v>0</v>
      </c>
      <c r="AN191" s="63"/>
      <c r="AO191" s="63">
        <f t="shared" si="88"/>
        <v>0</v>
      </c>
      <c r="AP191" s="64"/>
      <c r="AQ191" s="63"/>
      <c r="AR191" s="63">
        <v>0</v>
      </c>
      <c r="AS191" s="63"/>
      <c r="AT191" s="63">
        <f t="shared" si="89"/>
        <v>0</v>
      </c>
      <c r="AU191" s="64"/>
      <c r="AV191" s="63"/>
      <c r="AW191" s="63">
        <v>0</v>
      </c>
      <c r="AX191" s="411"/>
      <c r="AY191" s="63">
        <f t="shared" si="90"/>
        <v>0</v>
      </c>
      <c r="AZ191" s="71"/>
    </row>
    <row r="192" spans="1:52" s="406" customFormat="1" ht="12" hidden="1" customHeight="1">
      <c r="A192" s="134">
        <v>46611</v>
      </c>
      <c r="B192" s="69" t="s">
        <v>247</v>
      </c>
      <c r="C192" s="63"/>
      <c r="D192" s="63">
        <v>0</v>
      </c>
      <c r="E192" s="63"/>
      <c r="F192" s="63">
        <f t="shared" si="79"/>
        <v>0</v>
      </c>
      <c r="G192" s="64"/>
      <c r="H192" s="63"/>
      <c r="I192" s="63">
        <v>0</v>
      </c>
      <c r="J192" s="63"/>
      <c r="K192" s="63">
        <f t="shared" si="80"/>
        <v>0</v>
      </c>
      <c r="L192" s="64"/>
      <c r="M192" s="63">
        <f t="shared" si="91"/>
        <v>0</v>
      </c>
      <c r="N192" s="63">
        <f t="shared" si="91"/>
        <v>0</v>
      </c>
      <c r="O192" s="63"/>
      <c r="P192" s="63">
        <f t="shared" si="82"/>
        <v>0</v>
      </c>
      <c r="Q192" s="64"/>
      <c r="R192" s="63"/>
      <c r="S192" s="63">
        <v>0</v>
      </c>
      <c r="T192" s="63"/>
      <c r="U192" s="63">
        <f t="shared" si="83"/>
        <v>0</v>
      </c>
      <c r="V192" s="64"/>
      <c r="W192" s="63"/>
      <c r="X192" s="63">
        <v>0</v>
      </c>
      <c r="Y192" s="63"/>
      <c r="Z192" s="63">
        <f t="shared" si="84"/>
        <v>0</v>
      </c>
      <c r="AA192" s="64"/>
      <c r="AB192" s="63">
        <f t="shared" si="92"/>
        <v>0</v>
      </c>
      <c r="AC192" s="63">
        <f t="shared" si="92"/>
        <v>0</v>
      </c>
      <c r="AD192" s="63"/>
      <c r="AE192" s="63">
        <f t="shared" si="86"/>
        <v>0</v>
      </c>
      <c r="AF192" s="64"/>
      <c r="AG192" s="63"/>
      <c r="AH192" s="63">
        <v>0</v>
      </c>
      <c r="AI192" s="63"/>
      <c r="AJ192" s="63">
        <f t="shared" si="87"/>
        <v>0</v>
      </c>
      <c r="AK192" s="64"/>
      <c r="AL192" s="63"/>
      <c r="AM192" s="63">
        <v>0</v>
      </c>
      <c r="AN192" s="63"/>
      <c r="AO192" s="63">
        <f t="shared" si="88"/>
        <v>0</v>
      </c>
      <c r="AP192" s="64"/>
      <c r="AQ192" s="63"/>
      <c r="AR192" s="63">
        <v>0</v>
      </c>
      <c r="AS192" s="63"/>
      <c r="AT192" s="63">
        <f t="shared" si="89"/>
        <v>0</v>
      </c>
      <c r="AU192" s="64"/>
      <c r="AV192" s="63"/>
      <c r="AW192" s="63">
        <v>0</v>
      </c>
      <c r="AX192" s="411"/>
      <c r="AY192" s="63">
        <f t="shared" si="90"/>
        <v>0</v>
      </c>
      <c r="AZ192" s="71"/>
    </row>
    <row r="193" spans="1:52" s="406" customFormat="1" ht="12" hidden="1" customHeight="1">
      <c r="A193" s="134">
        <v>46612</v>
      </c>
      <c r="B193" s="69" t="s">
        <v>248</v>
      </c>
      <c r="C193" s="63"/>
      <c r="D193" s="63">
        <v>0</v>
      </c>
      <c r="E193" s="63"/>
      <c r="F193" s="63">
        <f t="shared" si="79"/>
        <v>0</v>
      </c>
      <c r="G193" s="64"/>
      <c r="H193" s="63"/>
      <c r="I193" s="63">
        <v>0</v>
      </c>
      <c r="J193" s="63"/>
      <c r="K193" s="63">
        <f t="shared" si="80"/>
        <v>0</v>
      </c>
      <c r="L193" s="64"/>
      <c r="M193" s="63">
        <f t="shared" si="91"/>
        <v>0</v>
      </c>
      <c r="N193" s="63">
        <f t="shared" si="91"/>
        <v>0</v>
      </c>
      <c r="O193" s="63"/>
      <c r="P193" s="63">
        <f t="shared" si="82"/>
        <v>0</v>
      </c>
      <c r="Q193" s="64"/>
      <c r="R193" s="63"/>
      <c r="S193" s="63">
        <v>0</v>
      </c>
      <c r="T193" s="63"/>
      <c r="U193" s="63">
        <f t="shared" si="83"/>
        <v>0</v>
      </c>
      <c r="V193" s="64"/>
      <c r="W193" s="63"/>
      <c r="X193" s="63">
        <v>0</v>
      </c>
      <c r="Y193" s="63"/>
      <c r="Z193" s="63">
        <f t="shared" si="84"/>
        <v>0</v>
      </c>
      <c r="AA193" s="64"/>
      <c r="AB193" s="63">
        <f t="shared" si="92"/>
        <v>0</v>
      </c>
      <c r="AC193" s="63">
        <f t="shared" si="92"/>
        <v>0</v>
      </c>
      <c r="AD193" s="63"/>
      <c r="AE193" s="63">
        <f t="shared" si="86"/>
        <v>0</v>
      </c>
      <c r="AF193" s="64"/>
      <c r="AG193" s="63"/>
      <c r="AH193" s="63">
        <v>0</v>
      </c>
      <c r="AI193" s="63"/>
      <c r="AJ193" s="63">
        <f t="shared" si="87"/>
        <v>0</v>
      </c>
      <c r="AK193" s="64"/>
      <c r="AL193" s="63"/>
      <c r="AM193" s="63">
        <v>0</v>
      </c>
      <c r="AN193" s="63"/>
      <c r="AO193" s="63">
        <f t="shared" si="88"/>
        <v>0</v>
      </c>
      <c r="AP193" s="64"/>
      <c r="AQ193" s="63"/>
      <c r="AR193" s="63">
        <v>0</v>
      </c>
      <c r="AS193" s="63"/>
      <c r="AT193" s="63">
        <f t="shared" si="89"/>
        <v>0</v>
      </c>
      <c r="AU193" s="64"/>
      <c r="AV193" s="63"/>
      <c r="AW193" s="63">
        <v>0</v>
      </c>
      <c r="AX193" s="411"/>
      <c r="AY193" s="63">
        <f t="shared" si="90"/>
        <v>0</v>
      </c>
      <c r="AZ193" s="71"/>
    </row>
    <row r="194" spans="1:52" s="406" customFormat="1" ht="12" hidden="1" customHeight="1">
      <c r="A194" s="134">
        <v>46615</v>
      </c>
      <c r="B194" s="69" t="s">
        <v>249</v>
      </c>
      <c r="C194" s="63"/>
      <c r="D194" s="63">
        <v>0</v>
      </c>
      <c r="E194" s="63"/>
      <c r="F194" s="63">
        <f t="shared" si="79"/>
        <v>0</v>
      </c>
      <c r="G194" s="64"/>
      <c r="H194" s="63"/>
      <c r="I194" s="63">
        <v>0</v>
      </c>
      <c r="J194" s="63"/>
      <c r="K194" s="63">
        <f t="shared" si="80"/>
        <v>0</v>
      </c>
      <c r="L194" s="64"/>
      <c r="M194" s="63">
        <f t="shared" si="91"/>
        <v>0</v>
      </c>
      <c r="N194" s="63">
        <f t="shared" si="91"/>
        <v>0</v>
      </c>
      <c r="O194" s="63"/>
      <c r="P194" s="63">
        <f t="shared" si="82"/>
        <v>0</v>
      </c>
      <c r="Q194" s="64"/>
      <c r="R194" s="63"/>
      <c r="S194" s="63">
        <v>0</v>
      </c>
      <c r="T194" s="63"/>
      <c r="U194" s="63">
        <f t="shared" si="83"/>
        <v>0</v>
      </c>
      <c r="V194" s="64"/>
      <c r="W194" s="63"/>
      <c r="X194" s="63">
        <v>0</v>
      </c>
      <c r="Y194" s="63"/>
      <c r="Z194" s="63">
        <f t="shared" si="84"/>
        <v>0</v>
      </c>
      <c r="AA194" s="64"/>
      <c r="AB194" s="63">
        <f t="shared" si="92"/>
        <v>0</v>
      </c>
      <c r="AC194" s="63">
        <f t="shared" si="92"/>
        <v>0</v>
      </c>
      <c r="AD194" s="63"/>
      <c r="AE194" s="63">
        <f t="shared" si="86"/>
        <v>0</v>
      </c>
      <c r="AF194" s="64"/>
      <c r="AG194" s="63"/>
      <c r="AH194" s="63">
        <v>0</v>
      </c>
      <c r="AI194" s="63"/>
      <c r="AJ194" s="63">
        <f t="shared" si="87"/>
        <v>0</v>
      </c>
      <c r="AK194" s="64"/>
      <c r="AL194" s="63"/>
      <c r="AM194" s="63">
        <v>0</v>
      </c>
      <c r="AN194" s="63"/>
      <c r="AO194" s="63">
        <f t="shared" si="88"/>
        <v>0</v>
      </c>
      <c r="AP194" s="64"/>
      <c r="AQ194" s="63"/>
      <c r="AR194" s="63">
        <v>0</v>
      </c>
      <c r="AS194" s="63"/>
      <c r="AT194" s="63">
        <f t="shared" si="89"/>
        <v>0</v>
      </c>
      <c r="AU194" s="64"/>
      <c r="AV194" s="63"/>
      <c r="AW194" s="63">
        <v>0</v>
      </c>
      <c r="AX194" s="411"/>
      <c r="AY194" s="63">
        <f t="shared" si="90"/>
        <v>0</v>
      </c>
      <c r="AZ194" s="71"/>
    </row>
    <row r="195" spans="1:52" s="406" customFormat="1" ht="12" hidden="1" customHeight="1">
      <c r="A195" s="134">
        <v>46640</v>
      </c>
      <c r="B195" s="69" t="s">
        <v>250</v>
      </c>
      <c r="C195" s="63"/>
      <c r="D195" s="63">
        <v>0</v>
      </c>
      <c r="E195" s="63"/>
      <c r="F195" s="63">
        <f t="shared" si="79"/>
        <v>0</v>
      </c>
      <c r="G195" s="64"/>
      <c r="H195" s="63"/>
      <c r="I195" s="63">
        <v>0</v>
      </c>
      <c r="J195" s="63"/>
      <c r="K195" s="63">
        <f t="shared" si="80"/>
        <v>0</v>
      </c>
      <c r="L195" s="64"/>
      <c r="M195" s="63">
        <f t="shared" si="91"/>
        <v>0</v>
      </c>
      <c r="N195" s="63">
        <f t="shared" si="91"/>
        <v>0</v>
      </c>
      <c r="O195" s="63"/>
      <c r="P195" s="63">
        <f t="shared" si="82"/>
        <v>0</v>
      </c>
      <c r="Q195" s="64"/>
      <c r="R195" s="63"/>
      <c r="S195" s="63">
        <v>0</v>
      </c>
      <c r="T195" s="63"/>
      <c r="U195" s="63">
        <f t="shared" si="83"/>
        <v>0</v>
      </c>
      <c r="V195" s="64"/>
      <c r="W195" s="63"/>
      <c r="X195" s="63">
        <v>0</v>
      </c>
      <c r="Y195" s="63"/>
      <c r="Z195" s="63">
        <f t="shared" si="84"/>
        <v>0</v>
      </c>
      <c r="AA195" s="64"/>
      <c r="AB195" s="63">
        <f t="shared" si="92"/>
        <v>0</v>
      </c>
      <c r="AC195" s="63">
        <f t="shared" si="92"/>
        <v>0</v>
      </c>
      <c r="AD195" s="63"/>
      <c r="AE195" s="63">
        <f t="shared" si="86"/>
        <v>0</v>
      </c>
      <c r="AF195" s="64"/>
      <c r="AG195" s="63"/>
      <c r="AH195" s="63">
        <v>0</v>
      </c>
      <c r="AI195" s="63"/>
      <c r="AJ195" s="63">
        <f t="shared" si="87"/>
        <v>0</v>
      </c>
      <c r="AK195" s="64"/>
      <c r="AL195" s="63"/>
      <c r="AM195" s="63">
        <v>0</v>
      </c>
      <c r="AN195" s="63"/>
      <c r="AO195" s="63">
        <f t="shared" si="88"/>
        <v>0</v>
      </c>
      <c r="AP195" s="64"/>
      <c r="AQ195" s="63"/>
      <c r="AR195" s="63">
        <v>0</v>
      </c>
      <c r="AS195" s="63"/>
      <c r="AT195" s="63">
        <f t="shared" si="89"/>
        <v>0</v>
      </c>
      <c r="AU195" s="64"/>
      <c r="AV195" s="63"/>
      <c r="AW195" s="63">
        <v>0</v>
      </c>
      <c r="AX195" s="411"/>
      <c r="AY195" s="63">
        <f t="shared" si="90"/>
        <v>0</v>
      </c>
      <c r="AZ195" s="71"/>
    </row>
    <row r="196" spans="1:52" s="406" customFormat="1" ht="12" hidden="1" customHeight="1">
      <c r="A196" s="134">
        <v>46720</v>
      </c>
      <c r="B196" s="69" t="s">
        <v>251</v>
      </c>
      <c r="C196" s="63"/>
      <c r="D196" s="63">
        <v>0</v>
      </c>
      <c r="E196" s="63"/>
      <c r="F196" s="63">
        <f t="shared" si="79"/>
        <v>0</v>
      </c>
      <c r="G196" s="64"/>
      <c r="H196" s="63"/>
      <c r="I196" s="63">
        <v>0</v>
      </c>
      <c r="J196" s="63"/>
      <c r="K196" s="63">
        <f t="shared" si="80"/>
        <v>0</v>
      </c>
      <c r="L196" s="64"/>
      <c r="M196" s="63">
        <f t="shared" si="91"/>
        <v>0</v>
      </c>
      <c r="N196" s="63">
        <f t="shared" si="91"/>
        <v>0</v>
      </c>
      <c r="O196" s="63"/>
      <c r="P196" s="63">
        <f t="shared" si="82"/>
        <v>0</v>
      </c>
      <c r="Q196" s="64"/>
      <c r="R196" s="63"/>
      <c r="S196" s="63">
        <v>0</v>
      </c>
      <c r="T196" s="63"/>
      <c r="U196" s="63">
        <f t="shared" si="83"/>
        <v>0</v>
      </c>
      <c r="V196" s="64"/>
      <c r="W196" s="63"/>
      <c r="X196" s="63">
        <v>0</v>
      </c>
      <c r="Y196" s="63"/>
      <c r="Z196" s="63">
        <f t="shared" si="84"/>
        <v>0</v>
      </c>
      <c r="AA196" s="64"/>
      <c r="AB196" s="63">
        <f t="shared" si="92"/>
        <v>0</v>
      </c>
      <c r="AC196" s="63">
        <f t="shared" si="92"/>
        <v>0</v>
      </c>
      <c r="AD196" s="63"/>
      <c r="AE196" s="63">
        <f t="shared" si="86"/>
        <v>0</v>
      </c>
      <c r="AF196" s="64"/>
      <c r="AG196" s="63"/>
      <c r="AH196" s="63">
        <v>0</v>
      </c>
      <c r="AI196" s="63"/>
      <c r="AJ196" s="63">
        <f t="shared" si="87"/>
        <v>0</v>
      </c>
      <c r="AK196" s="64"/>
      <c r="AL196" s="63"/>
      <c r="AM196" s="63">
        <v>0</v>
      </c>
      <c r="AN196" s="63"/>
      <c r="AO196" s="63">
        <f t="shared" si="88"/>
        <v>0</v>
      </c>
      <c r="AP196" s="64"/>
      <c r="AQ196" s="63"/>
      <c r="AR196" s="63">
        <v>0</v>
      </c>
      <c r="AS196" s="63"/>
      <c r="AT196" s="63">
        <f t="shared" si="89"/>
        <v>0</v>
      </c>
      <c r="AU196" s="64"/>
      <c r="AV196" s="63"/>
      <c r="AW196" s="63">
        <v>0</v>
      </c>
      <c r="AX196" s="411"/>
      <c r="AY196" s="63">
        <f t="shared" si="90"/>
        <v>0</v>
      </c>
      <c r="AZ196" s="71"/>
    </row>
    <row r="197" spans="1:52" s="406" customFormat="1" ht="12" hidden="1" customHeight="1">
      <c r="A197" s="134">
        <v>46750</v>
      </c>
      <c r="B197" s="69" t="s">
        <v>252</v>
      </c>
      <c r="C197" s="63"/>
      <c r="D197" s="63">
        <v>0</v>
      </c>
      <c r="E197" s="63"/>
      <c r="F197" s="63">
        <f t="shared" si="79"/>
        <v>0</v>
      </c>
      <c r="G197" s="64"/>
      <c r="H197" s="63"/>
      <c r="I197" s="63">
        <v>0</v>
      </c>
      <c r="J197" s="63"/>
      <c r="K197" s="63">
        <f t="shared" si="80"/>
        <v>0</v>
      </c>
      <c r="L197" s="64"/>
      <c r="M197" s="63">
        <f t="shared" si="91"/>
        <v>0</v>
      </c>
      <c r="N197" s="63">
        <f t="shared" si="91"/>
        <v>0</v>
      </c>
      <c r="O197" s="63"/>
      <c r="P197" s="63">
        <f t="shared" si="82"/>
        <v>0</v>
      </c>
      <c r="Q197" s="64"/>
      <c r="R197" s="63"/>
      <c r="S197" s="63">
        <v>0</v>
      </c>
      <c r="T197" s="63"/>
      <c r="U197" s="63">
        <f t="shared" si="83"/>
        <v>0</v>
      </c>
      <c r="V197" s="64"/>
      <c r="W197" s="63"/>
      <c r="X197" s="63">
        <v>0</v>
      </c>
      <c r="Y197" s="63"/>
      <c r="Z197" s="63">
        <f t="shared" si="84"/>
        <v>0</v>
      </c>
      <c r="AA197" s="64"/>
      <c r="AB197" s="63">
        <f t="shared" si="92"/>
        <v>0</v>
      </c>
      <c r="AC197" s="63">
        <f t="shared" si="92"/>
        <v>0</v>
      </c>
      <c r="AD197" s="63"/>
      <c r="AE197" s="63">
        <f t="shared" si="86"/>
        <v>0</v>
      </c>
      <c r="AF197" s="64"/>
      <c r="AG197" s="63"/>
      <c r="AH197" s="63">
        <v>0</v>
      </c>
      <c r="AI197" s="63"/>
      <c r="AJ197" s="63">
        <f t="shared" si="87"/>
        <v>0</v>
      </c>
      <c r="AK197" s="64"/>
      <c r="AL197" s="63"/>
      <c r="AM197" s="63">
        <v>0</v>
      </c>
      <c r="AN197" s="63"/>
      <c r="AO197" s="63">
        <f t="shared" si="88"/>
        <v>0</v>
      </c>
      <c r="AP197" s="64"/>
      <c r="AQ197" s="63"/>
      <c r="AR197" s="63">
        <v>0</v>
      </c>
      <c r="AS197" s="63"/>
      <c r="AT197" s="63">
        <f t="shared" si="89"/>
        <v>0</v>
      </c>
      <c r="AU197" s="64"/>
      <c r="AV197" s="63"/>
      <c r="AW197" s="63">
        <v>0</v>
      </c>
      <c r="AX197" s="411"/>
      <c r="AY197" s="63">
        <f t="shared" si="90"/>
        <v>0</v>
      </c>
      <c r="AZ197" s="71"/>
    </row>
    <row r="198" spans="1:52" s="406" customFormat="1" ht="12" hidden="1" customHeight="1">
      <c r="A198" s="134">
        <v>46760</v>
      </c>
      <c r="B198" s="69" t="s">
        <v>253</v>
      </c>
      <c r="C198" s="63"/>
      <c r="D198" s="63">
        <v>0</v>
      </c>
      <c r="E198" s="63"/>
      <c r="F198" s="63">
        <f t="shared" si="79"/>
        <v>0</v>
      </c>
      <c r="G198" s="64"/>
      <c r="H198" s="63"/>
      <c r="I198" s="63">
        <v>0</v>
      </c>
      <c r="J198" s="63"/>
      <c r="K198" s="63">
        <f t="shared" si="80"/>
        <v>0</v>
      </c>
      <c r="L198" s="64"/>
      <c r="M198" s="63">
        <f t="shared" si="91"/>
        <v>0</v>
      </c>
      <c r="N198" s="63">
        <f t="shared" si="91"/>
        <v>0</v>
      </c>
      <c r="O198" s="63"/>
      <c r="P198" s="63">
        <f t="shared" si="82"/>
        <v>0</v>
      </c>
      <c r="Q198" s="64"/>
      <c r="R198" s="63"/>
      <c r="S198" s="63">
        <v>0</v>
      </c>
      <c r="T198" s="63"/>
      <c r="U198" s="63">
        <f t="shared" si="83"/>
        <v>0</v>
      </c>
      <c r="V198" s="64"/>
      <c r="W198" s="63"/>
      <c r="X198" s="63">
        <v>0</v>
      </c>
      <c r="Y198" s="63"/>
      <c r="Z198" s="63">
        <f t="shared" si="84"/>
        <v>0</v>
      </c>
      <c r="AA198" s="64"/>
      <c r="AB198" s="63">
        <f t="shared" si="92"/>
        <v>0</v>
      </c>
      <c r="AC198" s="63">
        <f t="shared" si="92"/>
        <v>0</v>
      </c>
      <c r="AD198" s="63"/>
      <c r="AE198" s="63">
        <f t="shared" si="86"/>
        <v>0</v>
      </c>
      <c r="AF198" s="64"/>
      <c r="AG198" s="63"/>
      <c r="AH198" s="63">
        <v>0</v>
      </c>
      <c r="AI198" s="63"/>
      <c r="AJ198" s="63">
        <f t="shared" si="87"/>
        <v>0</v>
      </c>
      <c r="AK198" s="64"/>
      <c r="AL198" s="63"/>
      <c r="AM198" s="63">
        <v>0</v>
      </c>
      <c r="AN198" s="63"/>
      <c r="AO198" s="63">
        <f t="shared" si="88"/>
        <v>0</v>
      </c>
      <c r="AP198" s="64"/>
      <c r="AQ198" s="63"/>
      <c r="AR198" s="63">
        <v>0</v>
      </c>
      <c r="AS198" s="63"/>
      <c r="AT198" s="63">
        <f t="shared" si="89"/>
        <v>0</v>
      </c>
      <c r="AU198" s="64"/>
      <c r="AV198" s="63"/>
      <c r="AW198" s="63">
        <v>0</v>
      </c>
      <c r="AX198" s="411"/>
      <c r="AY198" s="63">
        <f t="shared" si="90"/>
        <v>0</v>
      </c>
      <c r="AZ198" s="71"/>
    </row>
    <row r="199" spans="1:52" s="406" customFormat="1" ht="12" hidden="1" customHeight="1">
      <c r="A199" s="134">
        <v>46790</v>
      </c>
      <c r="B199" s="69" t="s">
        <v>254</v>
      </c>
      <c r="C199" s="63"/>
      <c r="D199" s="63">
        <v>0</v>
      </c>
      <c r="E199" s="63"/>
      <c r="F199" s="63">
        <f t="shared" si="79"/>
        <v>0</v>
      </c>
      <c r="G199" s="64"/>
      <c r="H199" s="63"/>
      <c r="I199" s="63">
        <v>0</v>
      </c>
      <c r="J199" s="63"/>
      <c r="K199" s="63">
        <f t="shared" si="80"/>
        <v>0</v>
      </c>
      <c r="L199" s="64"/>
      <c r="M199" s="63">
        <f t="shared" si="91"/>
        <v>0</v>
      </c>
      <c r="N199" s="63">
        <f t="shared" si="91"/>
        <v>0</v>
      </c>
      <c r="O199" s="63"/>
      <c r="P199" s="63">
        <f t="shared" si="82"/>
        <v>0</v>
      </c>
      <c r="Q199" s="64"/>
      <c r="R199" s="63"/>
      <c r="S199" s="63">
        <v>0</v>
      </c>
      <c r="T199" s="63"/>
      <c r="U199" s="63">
        <f t="shared" si="83"/>
        <v>0</v>
      </c>
      <c r="V199" s="64"/>
      <c r="W199" s="63"/>
      <c r="X199" s="63">
        <v>0</v>
      </c>
      <c r="Y199" s="63"/>
      <c r="Z199" s="63">
        <f t="shared" si="84"/>
        <v>0</v>
      </c>
      <c r="AA199" s="64"/>
      <c r="AB199" s="63">
        <f t="shared" si="92"/>
        <v>0</v>
      </c>
      <c r="AC199" s="63">
        <f t="shared" si="92"/>
        <v>0</v>
      </c>
      <c r="AD199" s="63"/>
      <c r="AE199" s="63">
        <f t="shared" si="86"/>
        <v>0</v>
      </c>
      <c r="AF199" s="64"/>
      <c r="AG199" s="63"/>
      <c r="AH199" s="63">
        <v>0</v>
      </c>
      <c r="AI199" s="63"/>
      <c r="AJ199" s="63">
        <f t="shared" si="87"/>
        <v>0</v>
      </c>
      <c r="AK199" s="64"/>
      <c r="AL199" s="63"/>
      <c r="AM199" s="63">
        <v>0</v>
      </c>
      <c r="AN199" s="63"/>
      <c r="AO199" s="63">
        <f t="shared" si="88"/>
        <v>0</v>
      </c>
      <c r="AP199" s="64"/>
      <c r="AQ199" s="63"/>
      <c r="AR199" s="63">
        <v>0</v>
      </c>
      <c r="AS199" s="63"/>
      <c r="AT199" s="63">
        <f t="shared" si="89"/>
        <v>0</v>
      </c>
      <c r="AU199" s="64"/>
      <c r="AV199" s="63"/>
      <c r="AW199" s="63">
        <v>0</v>
      </c>
      <c r="AX199" s="411"/>
      <c r="AY199" s="63">
        <f t="shared" si="90"/>
        <v>0</v>
      </c>
      <c r="AZ199" s="71"/>
    </row>
    <row r="200" spans="1:52" s="406" customFormat="1" ht="12" hidden="1" customHeight="1">
      <c r="A200" s="134">
        <v>46800</v>
      </c>
      <c r="B200" s="69" t="s">
        <v>255</v>
      </c>
      <c r="C200" s="63"/>
      <c r="D200" s="63">
        <v>0</v>
      </c>
      <c r="E200" s="63"/>
      <c r="F200" s="63">
        <f t="shared" si="79"/>
        <v>0</v>
      </c>
      <c r="G200" s="64"/>
      <c r="H200" s="63"/>
      <c r="I200" s="63">
        <v>0</v>
      </c>
      <c r="J200" s="63"/>
      <c r="K200" s="63">
        <f t="shared" si="80"/>
        <v>0</v>
      </c>
      <c r="L200" s="64"/>
      <c r="M200" s="63">
        <f t="shared" si="91"/>
        <v>0</v>
      </c>
      <c r="N200" s="63">
        <f t="shared" si="91"/>
        <v>0</v>
      </c>
      <c r="O200" s="63"/>
      <c r="P200" s="63">
        <f t="shared" si="82"/>
        <v>0</v>
      </c>
      <c r="Q200" s="64"/>
      <c r="R200" s="63"/>
      <c r="S200" s="63">
        <v>0</v>
      </c>
      <c r="T200" s="63"/>
      <c r="U200" s="63">
        <f t="shared" si="83"/>
        <v>0</v>
      </c>
      <c r="V200" s="64"/>
      <c r="W200" s="63"/>
      <c r="X200" s="63">
        <v>0</v>
      </c>
      <c r="Y200" s="63"/>
      <c r="Z200" s="63">
        <f t="shared" si="84"/>
        <v>0</v>
      </c>
      <c r="AA200" s="64"/>
      <c r="AB200" s="63">
        <f t="shared" si="92"/>
        <v>0</v>
      </c>
      <c r="AC200" s="63">
        <f t="shared" si="92"/>
        <v>0</v>
      </c>
      <c r="AD200" s="63"/>
      <c r="AE200" s="63">
        <f t="shared" si="86"/>
        <v>0</v>
      </c>
      <c r="AF200" s="64"/>
      <c r="AG200" s="63"/>
      <c r="AH200" s="63">
        <v>0</v>
      </c>
      <c r="AI200" s="63"/>
      <c r="AJ200" s="63">
        <f t="shared" si="87"/>
        <v>0</v>
      </c>
      <c r="AK200" s="64"/>
      <c r="AL200" s="63"/>
      <c r="AM200" s="63">
        <v>0</v>
      </c>
      <c r="AN200" s="63"/>
      <c r="AO200" s="63">
        <f t="shared" si="88"/>
        <v>0</v>
      </c>
      <c r="AP200" s="64"/>
      <c r="AQ200" s="63"/>
      <c r="AR200" s="63">
        <v>0</v>
      </c>
      <c r="AS200" s="63"/>
      <c r="AT200" s="63">
        <f t="shared" si="89"/>
        <v>0</v>
      </c>
      <c r="AU200" s="64"/>
      <c r="AV200" s="63"/>
      <c r="AW200" s="63">
        <v>0</v>
      </c>
      <c r="AX200" s="411"/>
      <c r="AY200" s="63">
        <f t="shared" si="90"/>
        <v>0</v>
      </c>
      <c r="AZ200" s="71"/>
    </row>
    <row r="201" spans="1:52" s="406" customFormat="1" ht="12" customHeight="1">
      <c r="A201" s="134">
        <v>46980</v>
      </c>
      <c r="B201" s="69" t="s">
        <v>256</v>
      </c>
      <c r="C201" s="63"/>
      <c r="D201" s="63">
        <v>240248</v>
      </c>
      <c r="E201" s="63"/>
      <c r="F201" s="63">
        <f t="shared" si="79"/>
        <v>240248</v>
      </c>
      <c r="G201" s="64"/>
      <c r="H201" s="63"/>
      <c r="I201" s="63">
        <v>240248</v>
      </c>
      <c r="J201" s="63"/>
      <c r="K201" s="63">
        <f t="shared" si="80"/>
        <v>240248</v>
      </c>
      <c r="L201" s="64"/>
      <c r="M201" s="63">
        <f t="shared" si="91"/>
        <v>0</v>
      </c>
      <c r="N201" s="63">
        <f t="shared" si="91"/>
        <v>0</v>
      </c>
      <c r="O201" s="63"/>
      <c r="P201" s="63">
        <f t="shared" si="82"/>
        <v>0</v>
      </c>
      <c r="Q201" s="64"/>
      <c r="R201" s="63"/>
      <c r="S201" s="63">
        <v>0</v>
      </c>
      <c r="T201" s="63"/>
      <c r="U201" s="63">
        <f t="shared" si="83"/>
        <v>0</v>
      </c>
      <c r="V201" s="64"/>
      <c r="W201" s="63"/>
      <c r="X201" s="63">
        <v>0</v>
      </c>
      <c r="Y201" s="63"/>
      <c r="Z201" s="63">
        <f t="shared" si="84"/>
        <v>0</v>
      </c>
      <c r="AA201" s="64"/>
      <c r="AB201" s="63">
        <f t="shared" si="92"/>
        <v>0</v>
      </c>
      <c r="AC201" s="63">
        <f t="shared" si="92"/>
        <v>0</v>
      </c>
      <c r="AD201" s="63"/>
      <c r="AE201" s="63">
        <f t="shared" si="86"/>
        <v>0</v>
      </c>
      <c r="AF201" s="64"/>
      <c r="AG201" s="63"/>
      <c r="AH201" s="63">
        <v>0</v>
      </c>
      <c r="AI201" s="63"/>
      <c r="AJ201" s="63">
        <f t="shared" si="87"/>
        <v>0</v>
      </c>
      <c r="AK201" s="64"/>
      <c r="AL201" s="63"/>
      <c r="AM201" s="63">
        <v>0</v>
      </c>
      <c r="AN201" s="63"/>
      <c r="AO201" s="63">
        <f t="shared" si="88"/>
        <v>0</v>
      </c>
      <c r="AP201" s="64"/>
      <c r="AQ201" s="63"/>
      <c r="AR201" s="63">
        <v>0</v>
      </c>
      <c r="AS201" s="63"/>
      <c r="AT201" s="63">
        <f t="shared" si="89"/>
        <v>0</v>
      </c>
      <c r="AU201" s="64"/>
      <c r="AV201" s="63"/>
      <c r="AW201" s="63">
        <v>0</v>
      </c>
      <c r="AX201" s="411"/>
      <c r="AY201" s="63">
        <f t="shared" si="90"/>
        <v>0</v>
      </c>
      <c r="AZ201" s="71"/>
    </row>
    <row r="202" spans="1:52" s="406" customFormat="1" ht="12" hidden="1" customHeight="1">
      <c r="A202" s="134">
        <v>46981</v>
      </c>
      <c r="B202" s="69" t="s">
        <v>257</v>
      </c>
      <c r="C202" s="63"/>
      <c r="D202" s="63">
        <v>0</v>
      </c>
      <c r="E202" s="63"/>
      <c r="F202" s="63">
        <f t="shared" si="79"/>
        <v>0</v>
      </c>
      <c r="G202" s="64"/>
      <c r="H202" s="63"/>
      <c r="I202" s="63">
        <v>0</v>
      </c>
      <c r="J202" s="63"/>
      <c r="K202" s="63">
        <f t="shared" si="80"/>
        <v>0</v>
      </c>
      <c r="L202" s="64"/>
      <c r="M202" s="63">
        <f t="shared" si="91"/>
        <v>0</v>
      </c>
      <c r="N202" s="63">
        <f t="shared" si="91"/>
        <v>0</v>
      </c>
      <c r="O202" s="63"/>
      <c r="P202" s="63">
        <f t="shared" si="82"/>
        <v>0</v>
      </c>
      <c r="Q202" s="64"/>
      <c r="R202" s="63"/>
      <c r="S202" s="63">
        <v>0</v>
      </c>
      <c r="T202" s="63"/>
      <c r="U202" s="63">
        <f t="shared" si="83"/>
        <v>0</v>
      </c>
      <c r="V202" s="64"/>
      <c r="W202" s="63"/>
      <c r="X202" s="63">
        <v>0</v>
      </c>
      <c r="Y202" s="63"/>
      <c r="Z202" s="63">
        <f t="shared" si="84"/>
        <v>0</v>
      </c>
      <c r="AA202" s="64"/>
      <c r="AB202" s="63">
        <f t="shared" si="92"/>
        <v>0</v>
      </c>
      <c r="AC202" s="63">
        <f t="shared" si="92"/>
        <v>0</v>
      </c>
      <c r="AD202" s="63"/>
      <c r="AE202" s="63">
        <f t="shared" si="86"/>
        <v>0</v>
      </c>
      <c r="AF202" s="64"/>
      <c r="AG202" s="63"/>
      <c r="AH202" s="63">
        <v>0</v>
      </c>
      <c r="AI202" s="63"/>
      <c r="AJ202" s="63">
        <f t="shared" si="87"/>
        <v>0</v>
      </c>
      <c r="AK202" s="64"/>
      <c r="AL202" s="63"/>
      <c r="AM202" s="63">
        <v>0</v>
      </c>
      <c r="AN202" s="63"/>
      <c r="AO202" s="63">
        <f t="shared" si="88"/>
        <v>0</v>
      </c>
      <c r="AP202" s="64"/>
      <c r="AQ202" s="63"/>
      <c r="AR202" s="63">
        <v>0</v>
      </c>
      <c r="AS202" s="63"/>
      <c r="AT202" s="63">
        <f t="shared" si="89"/>
        <v>0</v>
      </c>
      <c r="AU202" s="64"/>
      <c r="AV202" s="63"/>
      <c r="AW202" s="63">
        <v>0</v>
      </c>
      <c r="AX202" s="411"/>
      <c r="AY202" s="63">
        <f t="shared" si="90"/>
        <v>0</v>
      </c>
      <c r="AZ202" s="71"/>
    </row>
    <row r="203" spans="1:52" s="406" customFormat="1" ht="12" customHeight="1">
      <c r="A203" s="134">
        <v>46990</v>
      </c>
      <c r="B203" s="69" t="s">
        <v>258</v>
      </c>
      <c r="C203" s="63"/>
      <c r="D203" s="63">
        <v>80000</v>
      </c>
      <c r="E203" s="63"/>
      <c r="F203" s="63">
        <f t="shared" si="79"/>
        <v>80000</v>
      </c>
      <c r="G203" s="64"/>
      <c r="H203" s="63"/>
      <c r="I203" s="63">
        <v>80000</v>
      </c>
      <c r="J203" s="63"/>
      <c r="K203" s="63">
        <f t="shared" si="80"/>
        <v>80000</v>
      </c>
      <c r="L203" s="64"/>
      <c r="M203" s="63">
        <f t="shared" si="91"/>
        <v>0</v>
      </c>
      <c r="N203" s="63">
        <f t="shared" si="91"/>
        <v>0</v>
      </c>
      <c r="O203" s="63"/>
      <c r="P203" s="63">
        <f t="shared" si="82"/>
        <v>0</v>
      </c>
      <c r="Q203" s="64"/>
      <c r="R203" s="63"/>
      <c r="S203" s="63">
        <v>92070.796460177007</v>
      </c>
      <c r="T203" s="63"/>
      <c r="U203" s="63">
        <f t="shared" si="83"/>
        <v>92070.796460177007</v>
      </c>
      <c r="V203" s="64"/>
      <c r="W203" s="63"/>
      <c r="X203" s="63">
        <v>92070.796460177007</v>
      </c>
      <c r="Y203" s="63"/>
      <c r="Z203" s="63">
        <f t="shared" si="84"/>
        <v>92070.796460177007</v>
      </c>
      <c r="AA203" s="64"/>
      <c r="AB203" s="63">
        <f t="shared" si="92"/>
        <v>0</v>
      </c>
      <c r="AC203" s="63">
        <f t="shared" si="92"/>
        <v>0</v>
      </c>
      <c r="AD203" s="63"/>
      <c r="AE203" s="63">
        <f t="shared" si="86"/>
        <v>0</v>
      </c>
      <c r="AF203" s="64"/>
      <c r="AG203" s="63"/>
      <c r="AH203" s="63">
        <v>102369.902780918</v>
      </c>
      <c r="AI203" s="63"/>
      <c r="AJ203" s="63">
        <f t="shared" si="87"/>
        <v>102369.902780918</v>
      </c>
      <c r="AK203" s="64"/>
      <c r="AL203" s="63"/>
      <c r="AM203" s="63">
        <v>104417.300836536</v>
      </c>
      <c r="AN203" s="63"/>
      <c r="AO203" s="63">
        <f t="shared" si="88"/>
        <v>104417.300836536</v>
      </c>
      <c r="AP203" s="64"/>
      <c r="AQ203" s="63"/>
      <c r="AR203" s="63">
        <v>106505.646853267</v>
      </c>
      <c r="AS203" s="63"/>
      <c r="AT203" s="63">
        <f t="shared" si="89"/>
        <v>106505.646853267</v>
      </c>
      <c r="AU203" s="64"/>
      <c r="AV203" s="63"/>
      <c r="AW203" s="63">
        <v>108635.759790332</v>
      </c>
      <c r="AX203" s="411"/>
      <c r="AY203" s="63">
        <f t="shared" si="90"/>
        <v>108635.759790332</v>
      </c>
      <c r="AZ203" s="71"/>
    </row>
    <row r="204" spans="1:52" s="406" customFormat="1" ht="12" customHeight="1">
      <c r="A204" s="134">
        <v>46991</v>
      </c>
      <c r="B204" s="69" t="s">
        <v>259</v>
      </c>
      <c r="C204" s="63"/>
      <c r="D204" s="63">
        <v>-10141.1</v>
      </c>
      <c r="E204" s="63"/>
      <c r="F204" s="63">
        <f t="shared" si="79"/>
        <v>-10141.1</v>
      </c>
      <c r="G204" s="64"/>
      <c r="H204" s="63"/>
      <c r="I204" s="63">
        <v>-10141.1</v>
      </c>
      <c r="J204" s="63"/>
      <c r="K204" s="63">
        <f t="shared" si="80"/>
        <v>-10141.1</v>
      </c>
      <c r="L204" s="64"/>
      <c r="M204" s="63">
        <f t="shared" si="91"/>
        <v>0</v>
      </c>
      <c r="N204" s="63">
        <f t="shared" si="91"/>
        <v>0</v>
      </c>
      <c r="O204" s="63"/>
      <c r="P204" s="63">
        <f t="shared" si="82"/>
        <v>0</v>
      </c>
      <c r="Q204" s="64"/>
      <c r="R204" s="63"/>
      <c r="S204" s="63">
        <v>0</v>
      </c>
      <c r="T204" s="63"/>
      <c r="U204" s="63">
        <f t="shared" si="83"/>
        <v>0</v>
      </c>
      <c r="V204" s="64"/>
      <c r="W204" s="63"/>
      <c r="X204" s="63">
        <v>0</v>
      </c>
      <c r="Y204" s="63"/>
      <c r="Z204" s="63">
        <f t="shared" si="84"/>
        <v>0</v>
      </c>
      <c r="AA204" s="64"/>
      <c r="AB204" s="63">
        <f t="shared" si="92"/>
        <v>0</v>
      </c>
      <c r="AC204" s="63">
        <f t="shared" si="92"/>
        <v>0</v>
      </c>
      <c r="AD204" s="63"/>
      <c r="AE204" s="63">
        <f t="shared" si="86"/>
        <v>0</v>
      </c>
      <c r="AF204" s="64"/>
      <c r="AG204" s="63"/>
      <c r="AH204" s="63">
        <v>0</v>
      </c>
      <c r="AI204" s="63"/>
      <c r="AJ204" s="63">
        <f t="shared" si="87"/>
        <v>0</v>
      </c>
      <c r="AK204" s="64"/>
      <c r="AL204" s="63"/>
      <c r="AM204" s="63">
        <v>0</v>
      </c>
      <c r="AN204" s="63"/>
      <c r="AO204" s="63">
        <f t="shared" si="88"/>
        <v>0</v>
      </c>
      <c r="AP204" s="64"/>
      <c r="AQ204" s="63"/>
      <c r="AR204" s="63">
        <v>0</v>
      </c>
      <c r="AS204" s="63"/>
      <c r="AT204" s="63">
        <f t="shared" si="89"/>
        <v>0</v>
      </c>
      <c r="AU204" s="64"/>
      <c r="AV204" s="63"/>
      <c r="AW204" s="63">
        <v>0</v>
      </c>
      <c r="AX204" s="411"/>
      <c r="AY204" s="63">
        <f t="shared" si="90"/>
        <v>0</v>
      </c>
      <c r="AZ204" s="71"/>
    </row>
    <row r="205" spans="1:52" s="39" customFormat="1" ht="12" hidden="1" customHeight="1">
      <c r="A205" s="134"/>
      <c r="B205" s="69"/>
      <c r="C205" s="63"/>
      <c r="D205" s="63"/>
      <c r="E205" s="63"/>
      <c r="F205" s="63"/>
      <c r="G205" s="64"/>
      <c r="H205" s="63"/>
      <c r="I205" s="63"/>
      <c r="J205" s="63"/>
      <c r="K205" s="63"/>
      <c r="L205" s="64"/>
      <c r="M205" s="63"/>
      <c r="N205" s="63"/>
      <c r="O205" s="63"/>
      <c r="P205" s="63"/>
      <c r="Q205" s="64"/>
      <c r="R205" s="63"/>
      <c r="S205" s="63"/>
      <c r="T205" s="63"/>
      <c r="U205" s="63"/>
      <c r="V205" s="64"/>
      <c r="W205" s="63"/>
      <c r="X205" s="63"/>
      <c r="Y205" s="63"/>
      <c r="Z205" s="63"/>
      <c r="AA205" s="64"/>
      <c r="AB205" s="63"/>
      <c r="AC205" s="63"/>
      <c r="AD205" s="63"/>
      <c r="AE205" s="63"/>
      <c r="AF205" s="64"/>
      <c r="AG205" s="63"/>
      <c r="AH205" s="63"/>
      <c r="AI205" s="63"/>
      <c r="AJ205" s="63"/>
      <c r="AK205" s="64"/>
      <c r="AL205" s="63"/>
      <c r="AM205" s="63"/>
      <c r="AN205" s="63"/>
      <c r="AO205" s="63"/>
      <c r="AP205" s="64"/>
      <c r="AQ205" s="63"/>
      <c r="AR205" s="63"/>
      <c r="AS205" s="63"/>
      <c r="AT205" s="63"/>
      <c r="AU205" s="64"/>
      <c r="AV205" s="63"/>
      <c r="AW205" s="63"/>
      <c r="AX205" s="411"/>
      <c r="AY205" s="63"/>
      <c r="AZ205" s="71"/>
    </row>
    <row r="206" spans="1:52" s="39" customFormat="1" ht="12" customHeight="1">
      <c r="A206" s="119"/>
      <c r="B206" s="122" t="s">
        <v>915</v>
      </c>
      <c r="C206" s="435">
        <f>SUM(C170:C205)</f>
        <v>0</v>
      </c>
      <c r="D206" s="435">
        <f>SUM(D170:D205)</f>
        <v>4752568.1000000006</v>
      </c>
      <c r="E206" s="435"/>
      <c r="F206" s="435">
        <f>SUM(C206:E206)</f>
        <v>4752568.1000000006</v>
      </c>
      <c r="G206" s="436"/>
      <c r="H206" s="435">
        <f>SUM(H170:H205)</f>
        <v>0</v>
      </c>
      <c r="I206" s="435">
        <f>SUM(I170:I205)</f>
        <v>4752568.1000000006</v>
      </c>
      <c r="J206" s="435"/>
      <c r="K206" s="435">
        <f>SUM(H206:J206)</f>
        <v>4752568.1000000006</v>
      </c>
      <c r="L206" s="436"/>
      <c r="M206" s="435">
        <f>INDEX($H206:$J206,1,MATCH(M$8,$H$8:$J$8,0))-INDEX($C206:$E206,1,MATCH(M$8,$C$8:$E$8,0))</f>
        <v>0</v>
      </c>
      <c r="N206" s="435">
        <f>INDEX($H206:$J206,1,MATCH(N$8,$H$8:$J$8,0))-INDEX($C206:$E206,1,MATCH(N$8,$C$8:$E$8,0))</f>
        <v>0</v>
      </c>
      <c r="O206" s="435"/>
      <c r="P206" s="435">
        <f>SUM(M206:O206)</f>
        <v>0</v>
      </c>
      <c r="Q206" s="436"/>
      <c r="R206" s="435">
        <f>SUM(R170:R205)</f>
        <v>0</v>
      </c>
      <c r="S206" s="435">
        <f>SUM(S170:S205)</f>
        <v>5490352.0818584068</v>
      </c>
      <c r="T206" s="435"/>
      <c r="U206" s="435">
        <f>SUM(R206:T206)</f>
        <v>5490352.0818584068</v>
      </c>
      <c r="V206" s="436"/>
      <c r="W206" s="435">
        <f>SUM(W170:W205)</f>
        <v>0</v>
      </c>
      <c r="X206" s="435">
        <f>SUM(X170:X205)</f>
        <v>5490352.0818584068</v>
      </c>
      <c r="Y206" s="435"/>
      <c r="Z206" s="435">
        <f>SUM(W206:Y206)</f>
        <v>5490352.0818584068</v>
      </c>
      <c r="AA206" s="436"/>
      <c r="AB206" s="435">
        <f>INDEX($W206:$Y206,1,MATCH(AB$8,$W$8:$Y$8,0))-INDEX($R206:$T206,1,MATCH(AB$8,$R$8:$T$8,0))</f>
        <v>0</v>
      </c>
      <c r="AC206" s="435">
        <f>INDEX($W206:$Y206,1,MATCH(AC$8,$W$8:$Y$8,0))-INDEX($R206:$T206,1,MATCH(AC$8,$R$8:$T$8,0))</f>
        <v>0</v>
      </c>
      <c r="AD206" s="435"/>
      <c r="AE206" s="435">
        <f>SUM(AB206:AD206)</f>
        <v>0</v>
      </c>
      <c r="AF206" s="436"/>
      <c r="AG206" s="435">
        <f>SUM(AG170:AG205)</f>
        <v>0</v>
      </c>
      <c r="AH206" s="435">
        <f>SUM(AH170:AH205)</f>
        <v>6045662.3827809189</v>
      </c>
      <c r="AI206" s="435"/>
      <c r="AJ206" s="435">
        <f>SUM(AG206:AI206)</f>
        <v>6045662.3827809189</v>
      </c>
      <c r="AK206" s="436"/>
      <c r="AL206" s="435">
        <f>SUM(AL170:AL205)</f>
        <v>0</v>
      </c>
      <c r="AM206" s="435">
        <f>SUM(AM170:AM205)</f>
        <v>6166575.6304365359</v>
      </c>
      <c r="AN206" s="435"/>
      <c r="AO206" s="435">
        <f>SUM(AL206:AN206)</f>
        <v>6166575.6304365359</v>
      </c>
      <c r="AP206" s="436"/>
      <c r="AQ206" s="435">
        <f>SUM(AQ170:AQ205)</f>
        <v>0</v>
      </c>
      <c r="AR206" s="435">
        <f>SUM(AR170:AR205)</f>
        <v>6289907.1430452671</v>
      </c>
      <c r="AS206" s="435"/>
      <c r="AT206" s="435">
        <f>SUM(AQ206:AS206)</f>
        <v>6289907.1430452671</v>
      </c>
      <c r="AU206" s="436"/>
      <c r="AV206" s="435">
        <f>SUM(AV170:AV205)</f>
        <v>0</v>
      </c>
      <c r="AW206" s="435">
        <f>SUM(AW170:AW205)</f>
        <v>6415705.2859061724</v>
      </c>
      <c r="AX206" s="409"/>
      <c r="AY206" s="435">
        <f>SUM(AV206:AX206)</f>
        <v>6415705.2859061724</v>
      </c>
      <c r="AZ206" s="72"/>
    </row>
    <row r="207" spans="1:52" s="39" customFormat="1" ht="12" customHeight="1">
      <c r="A207" s="119"/>
      <c r="B207" s="73"/>
      <c r="C207" s="63"/>
      <c r="D207" s="63"/>
      <c r="E207" s="63"/>
      <c r="F207" s="63"/>
      <c r="G207" s="64"/>
      <c r="H207" s="63"/>
      <c r="I207" s="63"/>
      <c r="J207" s="63"/>
      <c r="K207" s="63"/>
      <c r="L207" s="64"/>
      <c r="M207" s="63"/>
      <c r="N207" s="63"/>
      <c r="O207" s="63"/>
      <c r="P207" s="63"/>
      <c r="Q207" s="64"/>
      <c r="R207" s="63"/>
      <c r="S207" s="63"/>
      <c r="T207" s="63"/>
      <c r="U207" s="63"/>
      <c r="V207" s="64"/>
      <c r="W207" s="63"/>
      <c r="X207" s="63"/>
      <c r="Y207" s="63"/>
      <c r="Z207" s="63"/>
      <c r="AA207" s="64"/>
      <c r="AB207" s="63"/>
      <c r="AC207" s="63"/>
      <c r="AD207" s="63"/>
      <c r="AE207" s="63"/>
      <c r="AF207" s="64"/>
      <c r="AG207" s="63"/>
      <c r="AH207" s="63"/>
      <c r="AI207" s="63"/>
      <c r="AJ207" s="63"/>
      <c r="AK207" s="64"/>
      <c r="AL207" s="63"/>
      <c r="AM207" s="63"/>
      <c r="AN207" s="63"/>
      <c r="AO207" s="63"/>
      <c r="AP207" s="64"/>
      <c r="AQ207" s="63"/>
      <c r="AR207" s="63"/>
      <c r="AS207" s="63"/>
      <c r="AT207" s="63"/>
      <c r="AU207" s="64"/>
      <c r="AV207" s="63"/>
      <c r="AW207" s="63"/>
      <c r="AX207" s="411"/>
      <c r="AY207" s="63"/>
      <c r="AZ207" s="71"/>
    </row>
    <row r="208" spans="1:52" s="39" customFormat="1" ht="12" customHeight="1">
      <c r="A208" s="122" t="s">
        <v>80</v>
      </c>
      <c r="B208" s="40"/>
      <c r="C208" s="63"/>
      <c r="D208" s="63"/>
      <c r="E208" s="63"/>
      <c r="F208" s="63"/>
      <c r="G208" s="64"/>
      <c r="H208" s="63"/>
      <c r="I208" s="63"/>
      <c r="J208" s="63"/>
      <c r="K208" s="63"/>
      <c r="L208" s="64"/>
      <c r="M208" s="63"/>
      <c r="N208" s="63"/>
      <c r="O208" s="63"/>
      <c r="P208" s="63"/>
      <c r="Q208" s="64"/>
      <c r="R208" s="63"/>
      <c r="S208" s="63"/>
      <c r="T208" s="63"/>
      <c r="U208" s="63"/>
      <c r="V208" s="64"/>
      <c r="W208" s="63"/>
      <c r="X208" s="63"/>
      <c r="Y208" s="63"/>
      <c r="Z208" s="63"/>
      <c r="AA208" s="64"/>
      <c r="AB208" s="63"/>
      <c r="AC208" s="63"/>
      <c r="AD208" s="63"/>
      <c r="AE208" s="63"/>
      <c r="AF208" s="64"/>
      <c r="AG208" s="63"/>
      <c r="AH208" s="63"/>
      <c r="AI208" s="63"/>
      <c r="AJ208" s="63"/>
      <c r="AK208" s="64"/>
      <c r="AL208" s="63"/>
      <c r="AM208" s="63"/>
      <c r="AN208" s="63"/>
      <c r="AO208" s="63"/>
      <c r="AP208" s="64"/>
      <c r="AQ208" s="63"/>
      <c r="AR208" s="63"/>
      <c r="AS208" s="63"/>
      <c r="AT208" s="63"/>
      <c r="AU208" s="64"/>
      <c r="AV208" s="63"/>
      <c r="AW208" s="63"/>
      <c r="AX208" s="411"/>
      <c r="AY208" s="63"/>
      <c r="AZ208" s="71"/>
    </row>
    <row r="209" spans="1:52" s="39" customFormat="1" ht="12" hidden="1" customHeight="1">
      <c r="A209" s="134" t="s">
        <v>25</v>
      </c>
      <c r="C209" s="63"/>
      <c r="D209" s="63"/>
      <c r="E209" s="63"/>
      <c r="F209" s="63">
        <f t="shared" ref="F209:F241" si="93">SUM(C209:E209)</f>
        <v>0</v>
      </c>
      <c r="G209" s="64"/>
      <c r="H209" s="63"/>
      <c r="I209" s="63"/>
      <c r="J209" s="63"/>
      <c r="K209" s="63">
        <f t="shared" ref="K209:K241" si="94">SUM(H209:J209)</f>
        <v>0</v>
      </c>
      <c r="L209" s="64"/>
      <c r="M209" s="63">
        <f t="shared" ref="M209:N228" si="95">INDEX($H209:$J209,1,MATCH(M$8,$H$8:$J$8,0))-INDEX($C209:$E209,1,MATCH(M$8,$C$8:$E$8,0))</f>
        <v>0</v>
      </c>
      <c r="N209" s="63">
        <f t="shared" si="95"/>
        <v>0</v>
      </c>
      <c r="O209" s="63"/>
      <c r="P209" s="63">
        <f t="shared" ref="P209:P241" si="96">SUM(M209:O209)</f>
        <v>0</v>
      </c>
      <c r="Q209" s="64"/>
      <c r="R209" s="63"/>
      <c r="S209" s="63"/>
      <c r="T209" s="63"/>
      <c r="U209" s="63">
        <f t="shared" ref="U209:U241" si="97">SUM(R209:T209)</f>
        <v>0</v>
      </c>
      <c r="V209" s="64"/>
      <c r="W209" s="63"/>
      <c r="X209" s="63"/>
      <c r="Y209" s="63"/>
      <c r="Z209" s="63">
        <f t="shared" ref="Z209:Z241" si="98">SUM(W209:Y209)</f>
        <v>0</v>
      </c>
      <c r="AA209" s="64"/>
      <c r="AB209" s="63">
        <f t="shared" ref="AB209:AC228" si="99">INDEX($W209:$Y209,1,MATCH(AB$8,$W$8:$Y$8,0))-INDEX($R209:$T209,1,MATCH(AB$8,$R$8:$T$8,0))</f>
        <v>0</v>
      </c>
      <c r="AC209" s="63">
        <f t="shared" si="99"/>
        <v>0</v>
      </c>
      <c r="AD209" s="63"/>
      <c r="AE209" s="63">
        <f t="shared" ref="AE209:AE241" si="100">SUM(AB209:AD209)</f>
        <v>0</v>
      </c>
      <c r="AF209" s="64"/>
      <c r="AG209" s="63"/>
      <c r="AH209" s="63"/>
      <c r="AI209" s="63"/>
      <c r="AJ209" s="63">
        <f t="shared" ref="AJ209:AJ241" si="101">SUM(AG209:AI209)</f>
        <v>0</v>
      </c>
      <c r="AK209" s="64"/>
      <c r="AL209" s="63"/>
      <c r="AM209" s="63"/>
      <c r="AN209" s="63"/>
      <c r="AO209" s="63">
        <f t="shared" ref="AO209:AO241" si="102">SUM(AL209:AN209)</f>
        <v>0</v>
      </c>
      <c r="AP209" s="64"/>
      <c r="AQ209" s="63"/>
      <c r="AR209" s="63"/>
      <c r="AS209" s="63"/>
      <c r="AT209" s="63">
        <f t="shared" ref="AT209:AT241" si="103">SUM(AQ209:AS209)</f>
        <v>0</v>
      </c>
      <c r="AU209" s="64"/>
      <c r="AV209" s="63"/>
      <c r="AW209" s="63"/>
      <c r="AX209" s="411"/>
      <c r="AY209" s="63">
        <f t="shared" ref="AY209:AY241" si="104">SUM(AV209:AX209)</f>
        <v>0</v>
      </c>
      <c r="AZ209" s="71"/>
    </row>
    <row r="210" spans="1:52" s="406" customFormat="1" ht="12" hidden="1" customHeight="1">
      <c r="A210" s="134">
        <v>47000</v>
      </c>
      <c r="B210" s="406" t="s">
        <v>260</v>
      </c>
      <c r="C210" s="63"/>
      <c r="D210" s="63">
        <v>0</v>
      </c>
      <c r="E210" s="63"/>
      <c r="F210" s="63">
        <f t="shared" si="93"/>
        <v>0</v>
      </c>
      <c r="G210" s="64"/>
      <c r="H210" s="63"/>
      <c r="I210" s="63">
        <v>0</v>
      </c>
      <c r="J210" s="63"/>
      <c r="K210" s="63">
        <f t="shared" si="94"/>
        <v>0</v>
      </c>
      <c r="L210" s="64"/>
      <c r="M210" s="63">
        <f t="shared" si="95"/>
        <v>0</v>
      </c>
      <c r="N210" s="63">
        <f t="shared" si="95"/>
        <v>0</v>
      </c>
      <c r="O210" s="63"/>
      <c r="P210" s="63">
        <f t="shared" si="96"/>
        <v>0</v>
      </c>
      <c r="Q210" s="64"/>
      <c r="R210" s="63"/>
      <c r="S210" s="63">
        <v>0</v>
      </c>
      <c r="T210" s="63"/>
      <c r="U210" s="63">
        <f t="shared" si="97"/>
        <v>0</v>
      </c>
      <c r="V210" s="64"/>
      <c r="W210" s="63"/>
      <c r="X210" s="63">
        <v>0</v>
      </c>
      <c r="Y210" s="63"/>
      <c r="Z210" s="63">
        <f t="shared" si="98"/>
        <v>0</v>
      </c>
      <c r="AA210" s="64"/>
      <c r="AB210" s="63">
        <f t="shared" si="99"/>
        <v>0</v>
      </c>
      <c r="AC210" s="63">
        <f t="shared" si="99"/>
        <v>0</v>
      </c>
      <c r="AD210" s="63"/>
      <c r="AE210" s="63">
        <f t="shared" si="100"/>
        <v>0</v>
      </c>
      <c r="AF210" s="64"/>
      <c r="AG210" s="63"/>
      <c r="AH210" s="63">
        <v>0</v>
      </c>
      <c r="AI210" s="63"/>
      <c r="AJ210" s="63">
        <f t="shared" si="101"/>
        <v>0</v>
      </c>
      <c r="AK210" s="64"/>
      <c r="AL210" s="63"/>
      <c r="AM210" s="63">
        <v>0</v>
      </c>
      <c r="AN210" s="63"/>
      <c r="AO210" s="63">
        <f t="shared" si="102"/>
        <v>0</v>
      </c>
      <c r="AP210" s="64"/>
      <c r="AQ210" s="63"/>
      <c r="AR210" s="63">
        <v>0</v>
      </c>
      <c r="AS210" s="63"/>
      <c r="AT210" s="63">
        <f t="shared" si="103"/>
        <v>0</v>
      </c>
      <c r="AU210" s="64"/>
      <c r="AV210" s="63"/>
      <c r="AW210" s="63">
        <v>0</v>
      </c>
      <c r="AX210" s="411"/>
      <c r="AY210" s="63">
        <f t="shared" si="104"/>
        <v>0</v>
      </c>
      <c r="AZ210" s="71"/>
    </row>
    <row r="211" spans="1:52" s="406" customFormat="1" ht="12" hidden="1" customHeight="1">
      <c r="A211" s="134">
        <v>47100</v>
      </c>
      <c r="B211" s="406" t="s">
        <v>261</v>
      </c>
      <c r="C211" s="63"/>
      <c r="D211" s="63">
        <v>0</v>
      </c>
      <c r="E211" s="63"/>
      <c r="F211" s="63">
        <f t="shared" si="93"/>
        <v>0</v>
      </c>
      <c r="G211" s="64"/>
      <c r="H211" s="63"/>
      <c r="I211" s="63">
        <v>0</v>
      </c>
      <c r="J211" s="63"/>
      <c r="K211" s="63">
        <f t="shared" si="94"/>
        <v>0</v>
      </c>
      <c r="L211" s="64"/>
      <c r="M211" s="63">
        <f t="shared" si="95"/>
        <v>0</v>
      </c>
      <c r="N211" s="63">
        <f t="shared" si="95"/>
        <v>0</v>
      </c>
      <c r="O211" s="63"/>
      <c r="P211" s="63">
        <f t="shared" si="96"/>
        <v>0</v>
      </c>
      <c r="Q211" s="64"/>
      <c r="R211" s="63"/>
      <c r="S211" s="63">
        <v>0</v>
      </c>
      <c r="T211" s="63"/>
      <c r="U211" s="63">
        <f t="shared" si="97"/>
        <v>0</v>
      </c>
      <c r="V211" s="64"/>
      <c r="W211" s="63"/>
      <c r="X211" s="63">
        <v>0</v>
      </c>
      <c r="Y211" s="63"/>
      <c r="Z211" s="63">
        <f t="shared" si="98"/>
        <v>0</v>
      </c>
      <c r="AA211" s="64"/>
      <c r="AB211" s="63">
        <f t="shared" si="99"/>
        <v>0</v>
      </c>
      <c r="AC211" s="63">
        <f t="shared" si="99"/>
        <v>0</v>
      </c>
      <c r="AD211" s="63"/>
      <c r="AE211" s="63">
        <f t="shared" si="100"/>
        <v>0</v>
      </c>
      <c r="AF211" s="64"/>
      <c r="AG211" s="63"/>
      <c r="AH211" s="63">
        <v>0</v>
      </c>
      <c r="AI211" s="63"/>
      <c r="AJ211" s="63">
        <f t="shared" si="101"/>
        <v>0</v>
      </c>
      <c r="AK211" s="64"/>
      <c r="AL211" s="63"/>
      <c r="AM211" s="63">
        <v>0</v>
      </c>
      <c r="AN211" s="63"/>
      <c r="AO211" s="63">
        <f t="shared" si="102"/>
        <v>0</v>
      </c>
      <c r="AP211" s="64"/>
      <c r="AQ211" s="63"/>
      <c r="AR211" s="63">
        <v>0</v>
      </c>
      <c r="AS211" s="63"/>
      <c r="AT211" s="63">
        <f t="shared" si="103"/>
        <v>0</v>
      </c>
      <c r="AU211" s="64"/>
      <c r="AV211" s="63"/>
      <c r="AW211" s="63">
        <v>0</v>
      </c>
      <c r="AX211" s="411"/>
      <c r="AY211" s="63">
        <f t="shared" si="104"/>
        <v>0</v>
      </c>
      <c r="AZ211" s="71"/>
    </row>
    <row r="212" spans="1:52" s="406" customFormat="1" ht="12" hidden="1" customHeight="1">
      <c r="A212" s="134">
        <v>47100.1</v>
      </c>
      <c r="B212" s="406" t="s">
        <v>262</v>
      </c>
      <c r="C212" s="63"/>
      <c r="D212" s="63">
        <v>0</v>
      </c>
      <c r="E212" s="63"/>
      <c r="F212" s="63">
        <f t="shared" si="93"/>
        <v>0</v>
      </c>
      <c r="G212" s="64"/>
      <c r="H212" s="63"/>
      <c r="I212" s="63">
        <v>0</v>
      </c>
      <c r="J212" s="63"/>
      <c r="K212" s="63">
        <f t="shared" si="94"/>
        <v>0</v>
      </c>
      <c r="L212" s="64"/>
      <c r="M212" s="63">
        <f t="shared" si="95"/>
        <v>0</v>
      </c>
      <c r="N212" s="63">
        <f t="shared" si="95"/>
        <v>0</v>
      </c>
      <c r="O212" s="63"/>
      <c r="P212" s="63">
        <f t="shared" si="96"/>
        <v>0</v>
      </c>
      <c r="Q212" s="64"/>
      <c r="R212" s="63"/>
      <c r="S212" s="63">
        <v>0</v>
      </c>
      <c r="T212" s="63"/>
      <c r="U212" s="63">
        <f t="shared" si="97"/>
        <v>0</v>
      </c>
      <c r="V212" s="64"/>
      <c r="W212" s="63"/>
      <c r="X212" s="63">
        <v>0</v>
      </c>
      <c r="Y212" s="63"/>
      <c r="Z212" s="63">
        <f t="shared" si="98"/>
        <v>0</v>
      </c>
      <c r="AA212" s="64"/>
      <c r="AB212" s="63">
        <f t="shared" si="99"/>
        <v>0</v>
      </c>
      <c r="AC212" s="63">
        <f t="shared" si="99"/>
        <v>0</v>
      </c>
      <c r="AD212" s="63"/>
      <c r="AE212" s="63">
        <f t="shared" si="100"/>
        <v>0</v>
      </c>
      <c r="AF212" s="64"/>
      <c r="AG212" s="63"/>
      <c r="AH212" s="63">
        <v>0</v>
      </c>
      <c r="AI212" s="63"/>
      <c r="AJ212" s="63">
        <f t="shared" si="101"/>
        <v>0</v>
      </c>
      <c r="AK212" s="64"/>
      <c r="AL212" s="63"/>
      <c r="AM212" s="63">
        <v>0</v>
      </c>
      <c r="AN212" s="63"/>
      <c r="AO212" s="63">
        <f t="shared" si="102"/>
        <v>0</v>
      </c>
      <c r="AP212" s="64"/>
      <c r="AQ212" s="63"/>
      <c r="AR212" s="63">
        <v>0</v>
      </c>
      <c r="AS212" s="63"/>
      <c r="AT212" s="63">
        <f t="shared" si="103"/>
        <v>0</v>
      </c>
      <c r="AU212" s="64"/>
      <c r="AV212" s="63"/>
      <c r="AW212" s="63">
        <v>0</v>
      </c>
      <c r="AX212" s="411"/>
      <c r="AY212" s="63">
        <f t="shared" si="104"/>
        <v>0</v>
      </c>
      <c r="AZ212" s="71"/>
    </row>
    <row r="213" spans="1:52" s="406" customFormat="1" ht="12" hidden="1" customHeight="1">
      <c r="A213" s="134">
        <v>47100.2</v>
      </c>
      <c r="B213" s="406" t="s">
        <v>263</v>
      </c>
      <c r="C213" s="63"/>
      <c r="D213" s="63">
        <v>0</v>
      </c>
      <c r="E213" s="63"/>
      <c r="F213" s="63">
        <f t="shared" si="93"/>
        <v>0</v>
      </c>
      <c r="G213" s="64"/>
      <c r="H213" s="63"/>
      <c r="I213" s="63">
        <v>0</v>
      </c>
      <c r="J213" s="63"/>
      <c r="K213" s="63">
        <f t="shared" si="94"/>
        <v>0</v>
      </c>
      <c r="L213" s="64"/>
      <c r="M213" s="63">
        <f t="shared" si="95"/>
        <v>0</v>
      </c>
      <c r="N213" s="63">
        <f t="shared" si="95"/>
        <v>0</v>
      </c>
      <c r="O213" s="63"/>
      <c r="P213" s="63">
        <f t="shared" si="96"/>
        <v>0</v>
      </c>
      <c r="Q213" s="64"/>
      <c r="R213" s="63"/>
      <c r="S213" s="63">
        <v>0</v>
      </c>
      <c r="T213" s="63"/>
      <c r="U213" s="63">
        <f t="shared" si="97"/>
        <v>0</v>
      </c>
      <c r="V213" s="64"/>
      <c r="W213" s="63"/>
      <c r="X213" s="63">
        <v>0</v>
      </c>
      <c r="Y213" s="63"/>
      <c r="Z213" s="63">
        <f t="shared" si="98"/>
        <v>0</v>
      </c>
      <c r="AA213" s="64"/>
      <c r="AB213" s="63">
        <f t="shared" si="99"/>
        <v>0</v>
      </c>
      <c r="AC213" s="63">
        <f t="shared" si="99"/>
        <v>0</v>
      </c>
      <c r="AD213" s="63"/>
      <c r="AE213" s="63">
        <f t="shared" si="100"/>
        <v>0</v>
      </c>
      <c r="AF213" s="64"/>
      <c r="AG213" s="63"/>
      <c r="AH213" s="63">
        <v>0</v>
      </c>
      <c r="AI213" s="63"/>
      <c r="AJ213" s="63">
        <f t="shared" si="101"/>
        <v>0</v>
      </c>
      <c r="AK213" s="64"/>
      <c r="AL213" s="63"/>
      <c r="AM213" s="63">
        <v>0</v>
      </c>
      <c r="AN213" s="63"/>
      <c r="AO213" s="63">
        <f t="shared" si="102"/>
        <v>0</v>
      </c>
      <c r="AP213" s="64"/>
      <c r="AQ213" s="63"/>
      <c r="AR213" s="63">
        <v>0</v>
      </c>
      <c r="AS213" s="63"/>
      <c r="AT213" s="63">
        <f t="shared" si="103"/>
        <v>0</v>
      </c>
      <c r="AU213" s="64"/>
      <c r="AV213" s="63"/>
      <c r="AW213" s="63">
        <v>0</v>
      </c>
      <c r="AX213" s="411"/>
      <c r="AY213" s="63">
        <f t="shared" si="104"/>
        <v>0</v>
      </c>
      <c r="AZ213" s="71"/>
    </row>
    <row r="214" spans="1:52" s="406" customFormat="1" ht="12" hidden="1" customHeight="1">
      <c r="A214" s="134">
        <v>47111</v>
      </c>
      <c r="B214" s="406" t="s">
        <v>264</v>
      </c>
      <c r="C214" s="63"/>
      <c r="D214" s="63">
        <v>0</v>
      </c>
      <c r="E214" s="63"/>
      <c r="F214" s="63">
        <f t="shared" si="93"/>
        <v>0</v>
      </c>
      <c r="G214" s="64"/>
      <c r="H214" s="63"/>
      <c r="I214" s="63">
        <v>0</v>
      </c>
      <c r="J214" s="63"/>
      <c r="K214" s="63">
        <f t="shared" si="94"/>
        <v>0</v>
      </c>
      <c r="L214" s="64"/>
      <c r="M214" s="63">
        <f t="shared" si="95"/>
        <v>0</v>
      </c>
      <c r="N214" s="63">
        <f t="shared" si="95"/>
        <v>0</v>
      </c>
      <c r="O214" s="63"/>
      <c r="P214" s="63">
        <f t="shared" si="96"/>
        <v>0</v>
      </c>
      <c r="Q214" s="64"/>
      <c r="R214" s="63"/>
      <c r="S214" s="63">
        <v>0</v>
      </c>
      <c r="T214" s="63"/>
      <c r="U214" s="63">
        <f t="shared" si="97"/>
        <v>0</v>
      </c>
      <c r="V214" s="64"/>
      <c r="W214" s="63"/>
      <c r="X214" s="63">
        <v>0</v>
      </c>
      <c r="Y214" s="63"/>
      <c r="Z214" s="63">
        <f t="shared" si="98"/>
        <v>0</v>
      </c>
      <c r="AA214" s="64"/>
      <c r="AB214" s="63">
        <f t="shared" si="99"/>
        <v>0</v>
      </c>
      <c r="AC214" s="63">
        <f t="shared" si="99"/>
        <v>0</v>
      </c>
      <c r="AD214" s="63"/>
      <c r="AE214" s="63">
        <f t="shared" si="100"/>
        <v>0</v>
      </c>
      <c r="AF214" s="64"/>
      <c r="AG214" s="63"/>
      <c r="AH214" s="63">
        <v>0</v>
      </c>
      <c r="AI214" s="63"/>
      <c r="AJ214" s="63">
        <f t="shared" si="101"/>
        <v>0</v>
      </c>
      <c r="AK214" s="64"/>
      <c r="AL214" s="63"/>
      <c r="AM214" s="63">
        <v>0</v>
      </c>
      <c r="AN214" s="63"/>
      <c r="AO214" s="63">
        <f t="shared" si="102"/>
        <v>0</v>
      </c>
      <c r="AP214" s="64"/>
      <c r="AQ214" s="63"/>
      <c r="AR214" s="63">
        <v>0</v>
      </c>
      <c r="AS214" s="63"/>
      <c r="AT214" s="63">
        <f t="shared" si="103"/>
        <v>0</v>
      </c>
      <c r="AU214" s="64"/>
      <c r="AV214" s="63"/>
      <c r="AW214" s="63">
        <v>0</v>
      </c>
      <c r="AX214" s="411"/>
      <c r="AY214" s="63">
        <f t="shared" si="104"/>
        <v>0</v>
      </c>
      <c r="AZ214" s="71"/>
    </row>
    <row r="215" spans="1:52" s="406" customFormat="1" ht="12" hidden="1" customHeight="1">
      <c r="A215" s="134">
        <v>47112</v>
      </c>
      <c r="B215" s="406" t="s">
        <v>265</v>
      </c>
      <c r="C215" s="63"/>
      <c r="D215" s="63">
        <v>0</v>
      </c>
      <c r="E215" s="63"/>
      <c r="F215" s="63">
        <f t="shared" si="93"/>
        <v>0</v>
      </c>
      <c r="G215" s="64"/>
      <c r="H215" s="63"/>
      <c r="I215" s="63">
        <v>0</v>
      </c>
      <c r="J215" s="63"/>
      <c r="K215" s="63">
        <f t="shared" si="94"/>
        <v>0</v>
      </c>
      <c r="L215" s="64"/>
      <c r="M215" s="63">
        <f t="shared" si="95"/>
        <v>0</v>
      </c>
      <c r="N215" s="63">
        <f t="shared" si="95"/>
        <v>0</v>
      </c>
      <c r="O215" s="63"/>
      <c r="P215" s="63">
        <f t="shared" si="96"/>
        <v>0</v>
      </c>
      <c r="Q215" s="64"/>
      <c r="R215" s="63"/>
      <c r="S215" s="63">
        <v>0</v>
      </c>
      <c r="T215" s="63"/>
      <c r="U215" s="63">
        <f t="shared" si="97"/>
        <v>0</v>
      </c>
      <c r="V215" s="64"/>
      <c r="W215" s="63"/>
      <c r="X215" s="63">
        <v>0</v>
      </c>
      <c r="Y215" s="63"/>
      <c r="Z215" s="63">
        <f t="shared" si="98"/>
        <v>0</v>
      </c>
      <c r="AA215" s="64"/>
      <c r="AB215" s="63">
        <f t="shared" si="99"/>
        <v>0</v>
      </c>
      <c r="AC215" s="63">
        <f t="shared" si="99"/>
        <v>0</v>
      </c>
      <c r="AD215" s="63"/>
      <c r="AE215" s="63">
        <f t="shared" si="100"/>
        <v>0</v>
      </c>
      <c r="AF215" s="64"/>
      <c r="AG215" s="63"/>
      <c r="AH215" s="63">
        <v>0</v>
      </c>
      <c r="AI215" s="63"/>
      <c r="AJ215" s="63">
        <f t="shared" si="101"/>
        <v>0</v>
      </c>
      <c r="AK215" s="64"/>
      <c r="AL215" s="63"/>
      <c r="AM215" s="63">
        <v>0</v>
      </c>
      <c r="AN215" s="63"/>
      <c r="AO215" s="63">
        <f t="shared" si="102"/>
        <v>0</v>
      </c>
      <c r="AP215" s="64"/>
      <c r="AQ215" s="63"/>
      <c r="AR215" s="63">
        <v>0</v>
      </c>
      <c r="AS215" s="63"/>
      <c r="AT215" s="63">
        <f t="shared" si="103"/>
        <v>0</v>
      </c>
      <c r="AU215" s="64"/>
      <c r="AV215" s="63"/>
      <c r="AW215" s="63">
        <v>0</v>
      </c>
      <c r="AX215" s="411"/>
      <c r="AY215" s="63">
        <f t="shared" si="104"/>
        <v>0</v>
      </c>
      <c r="AZ215" s="71"/>
    </row>
    <row r="216" spans="1:52" s="406" customFormat="1" ht="12" hidden="1" customHeight="1">
      <c r="A216" s="134">
        <v>47113</v>
      </c>
      <c r="B216" s="406" t="s">
        <v>266</v>
      </c>
      <c r="C216" s="63"/>
      <c r="D216" s="63">
        <v>0</v>
      </c>
      <c r="E216" s="63"/>
      <c r="F216" s="63">
        <f t="shared" si="93"/>
        <v>0</v>
      </c>
      <c r="G216" s="64"/>
      <c r="H216" s="63"/>
      <c r="I216" s="63">
        <v>0</v>
      </c>
      <c r="J216" s="63"/>
      <c r="K216" s="63">
        <f t="shared" si="94"/>
        <v>0</v>
      </c>
      <c r="L216" s="64"/>
      <c r="M216" s="63">
        <f t="shared" si="95"/>
        <v>0</v>
      </c>
      <c r="N216" s="63">
        <f t="shared" si="95"/>
        <v>0</v>
      </c>
      <c r="O216" s="63"/>
      <c r="P216" s="63">
        <f t="shared" si="96"/>
        <v>0</v>
      </c>
      <c r="Q216" s="64"/>
      <c r="R216" s="63"/>
      <c r="S216" s="63">
        <v>0</v>
      </c>
      <c r="T216" s="63"/>
      <c r="U216" s="63">
        <f t="shared" si="97"/>
        <v>0</v>
      </c>
      <c r="V216" s="64"/>
      <c r="W216" s="63"/>
      <c r="X216" s="63">
        <v>0</v>
      </c>
      <c r="Y216" s="63"/>
      <c r="Z216" s="63">
        <f t="shared" si="98"/>
        <v>0</v>
      </c>
      <c r="AA216" s="64"/>
      <c r="AB216" s="63">
        <f t="shared" si="99"/>
        <v>0</v>
      </c>
      <c r="AC216" s="63">
        <f t="shared" si="99"/>
        <v>0</v>
      </c>
      <c r="AD216" s="63"/>
      <c r="AE216" s="63">
        <f t="shared" si="100"/>
        <v>0</v>
      </c>
      <c r="AF216" s="64"/>
      <c r="AG216" s="63"/>
      <c r="AH216" s="63">
        <v>0</v>
      </c>
      <c r="AI216" s="63"/>
      <c r="AJ216" s="63">
        <f t="shared" si="101"/>
        <v>0</v>
      </c>
      <c r="AK216" s="64"/>
      <c r="AL216" s="63"/>
      <c r="AM216" s="63">
        <v>0</v>
      </c>
      <c r="AN216" s="63"/>
      <c r="AO216" s="63">
        <f t="shared" si="102"/>
        <v>0</v>
      </c>
      <c r="AP216" s="64"/>
      <c r="AQ216" s="63"/>
      <c r="AR216" s="63">
        <v>0</v>
      </c>
      <c r="AS216" s="63"/>
      <c r="AT216" s="63">
        <f t="shared" si="103"/>
        <v>0</v>
      </c>
      <c r="AU216" s="64"/>
      <c r="AV216" s="63"/>
      <c r="AW216" s="63">
        <v>0</v>
      </c>
      <c r="AX216" s="411"/>
      <c r="AY216" s="63">
        <f t="shared" si="104"/>
        <v>0</v>
      </c>
      <c r="AZ216" s="71"/>
    </row>
    <row r="217" spans="1:52" s="406" customFormat="1" ht="12" hidden="1" customHeight="1">
      <c r="A217" s="134">
        <v>47114</v>
      </c>
      <c r="B217" s="406" t="s">
        <v>267</v>
      </c>
      <c r="C217" s="63"/>
      <c r="D217" s="63">
        <v>0</v>
      </c>
      <c r="E217" s="63"/>
      <c r="F217" s="63">
        <f t="shared" si="93"/>
        <v>0</v>
      </c>
      <c r="G217" s="64"/>
      <c r="H217" s="63"/>
      <c r="I217" s="63">
        <v>0</v>
      </c>
      <c r="J217" s="63"/>
      <c r="K217" s="63">
        <f t="shared" si="94"/>
        <v>0</v>
      </c>
      <c r="L217" s="64"/>
      <c r="M217" s="63">
        <f t="shared" si="95"/>
        <v>0</v>
      </c>
      <c r="N217" s="63">
        <f t="shared" si="95"/>
        <v>0</v>
      </c>
      <c r="O217" s="63"/>
      <c r="P217" s="63">
        <f t="shared" si="96"/>
        <v>0</v>
      </c>
      <c r="Q217" s="64"/>
      <c r="R217" s="63"/>
      <c r="S217" s="63">
        <v>0</v>
      </c>
      <c r="T217" s="63"/>
      <c r="U217" s="63">
        <f t="shared" si="97"/>
        <v>0</v>
      </c>
      <c r="V217" s="64"/>
      <c r="W217" s="63"/>
      <c r="X217" s="63">
        <v>0</v>
      </c>
      <c r="Y217" s="63"/>
      <c r="Z217" s="63">
        <f t="shared" si="98"/>
        <v>0</v>
      </c>
      <c r="AA217" s="64"/>
      <c r="AB217" s="63">
        <f t="shared" si="99"/>
        <v>0</v>
      </c>
      <c r="AC217" s="63">
        <f t="shared" si="99"/>
        <v>0</v>
      </c>
      <c r="AD217" s="63"/>
      <c r="AE217" s="63">
        <f t="shared" si="100"/>
        <v>0</v>
      </c>
      <c r="AF217" s="64"/>
      <c r="AG217" s="63"/>
      <c r="AH217" s="63">
        <v>0</v>
      </c>
      <c r="AI217" s="63"/>
      <c r="AJ217" s="63">
        <f t="shared" si="101"/>
        <v>0</v>
      </c>
      <c r="AK217" s="64"/>
      <c r="AL217" s="63"/>
      <c r="AM217" s="63">
        <v>0</v>
      </c>
      <c r="AN217" s="63"/>
      <c r="AO217" s="63">
        <f t="shared" si="102"/>
        <v>0</v>
      </c>
      <c r="AP217" s="64"/>
      <c r="AQ217" s="63"/>
      <c r="AR217" s="63">
        <v>0</v>
      </c>
      <c r="AS217" s="63"/>
      <c r="AT217" s="63">
        <f t="shared" si="103"/>
        <v>0</v>
      </c>
      <c r="AU217" s="64"/>
      <c r="AV217" s="63"/>
      <c r="AW217" s="63">
        <v>0</v>
      </c>
      <c r="AX217" s="411"/>
      <c r="AY217" s="63">
        <f t="shared" si="104"/>
        <v>0</v>
      </c>
      <c r="AZ217" s="71"/>
    </row>
    <row r="218" spans="1:52" s="406" customFormat="1" ht="12" hidden="1" customHeight="1">
      <c r="A218" s="134">
        <v>47115</v>
      </c>
      <c r="B218" s="406" t="s">
        <v>268</v>
      </c>
      <c r="C218" s="63"/>
      <c r="D218" s="63">
        <v>0</v>
      </c>
      <c r="E218" s="63"/>
      <c r="F218" s="63">
        <f t="shared" si="93"/>
        <v>0</v>
      </c>
      <c r="G218" s="64"/>
      <c r="H218" s="63"/>
      <c r="I218" s="63">
        <v>0</v>
      </c>
      <c r="J218" s="63"/>
      <c r="K218" s="63">
        <f t="shared" si="94"/>
        <v>0</v>
      </c>
      <c r="L218" s="64"/>
      <c r="M218" s="63">
        <f t="shared" si="95"/>
        <v>0</v>
      </c>
      <c r="N218" s="63">
        <f t="shared" si="95"/>
        <v>0</v>
      </c>
      <c r="O218" s="63"/>
      <c r="P218" s="63">
        <f t="shared" si="96"/>
        <v>0</v>
      </c>
      <c r="Q218" s="64"/>
      <c r="R218" s="63"/>
      <c r="S218" s="63">
        <v>0</v>
      </c>
      <c r="T218" s="63"/>
      <c r="U218" s="63">
        <f t="shared" si="97"/>
        <v>0</v>
      </c>
      <c r="V218" s="64"/>
      <c r="W218" s="63"/>
      <c r="X218" s="63">
        <v>0</v>
      </c>
      <c r="Y218" s="63"/>
      <c r="Z218" s="63">
        <f t="shared" si="98"/>
        <v>0</v>
      </c>
      <c r="AA218" s="64"/>
      <c r="AB218" s="63">
        <f t="shared" si="99"/>
        <v>0</v>
      </c>
      <c r="AC218" s="63">
        <f t="shared" si="99"/>
        <v>0</v>
      </c>
      <c r="AD218" s="63"/>
      <c r="AE218" s="63">
        <f t="shared" si="100"/>
        <v>0</v>
      </c>
      <c r="AF218" s="64"/>
      <c r="AG218" s="63"/>
      <c r="AH218" s="63">
        <v>0</v>
      </c>
      <c r="AI218" s="63"/>
      <c r="AJ218" s="63">
        <f t="shared" si="101"/>
        <v>0</v>
      </c>
      <c r="AK218" s="64"/>
      <c r="AL218" s="63"/>
      <c r="AM218" s="63">
        <v>0</v>
      </c>
      <c r="AN218" s="63"/>
      <c r="AO218" s="63">
        <f t="shared" si="102"/>
        <v>0</v>
      </c>
      <c r="AP218" s="64"/>
      <c r="AQ218" s="63"/>
      <c r="AR218" s="63">
        <v>0</v>
      </c>
      <c r="AS218" s="63"/>
      <c r="AT218" s="63">
        <f t="shared" si="103"/>
        <v>0</v>
      </c>
      <c r="AU218" s="64"/>
      <c r="AV218" s="63"/>
      <c r="AW218" s="63">
        <v>0</v>
      </c>
      <c r="AX218" s="411"/>
      <c r="AY218" s="63">
        <f t="shared" si="104"/>
        <v>0</v>
      </c>
      <c r="AZ218" s="71"/>
    </row>
    <row r="219" spans="1:52" s="406" customFormat="1" ht="12" hidden="1" customHeight="1">
      <c r="A219" s="134">
        <v>47120</v>
      </c>
      <c r="B219" s="406" t="s">
        <v>269</v>
      </c>
      <c r="C219" s="63"/>
      <c r="D219" s="63">
        <v>0</v>
      </c>
      <c r="E219" s="63"/>
      <c r="F219" s="63">
        <f t="shared" si="93"/>
        <v>0</v>
      </c>
      <c r="G219" s="64"/>
      <c r="H219" s="63"/>
      <c r="I219" s="63">
        <v>0</v>
      </c>
      <c r="J219" s="63"/>
      <c r="K219" s="63">
        <f t="shared" si="94"/>
        <v>0</v>
      </c>
      <c r="L219" s="64"/>
      <c r="M219" s="63">
        <f t="shared" si="95"/>
        <v>0</v>
      </c>
      <c r="N219" s="63">
        <f t="shared" si="95"/>
        <v>0</v>
      </c>
      <c r="O219" s="63"/>
      <c r="P219" s="63">
        <f t="shared" si="96"/>
        <v>0</v>
      </c>
      <c r="Q219" s="64"/>
      <c r="R219" s="63"/>
      <c r="S219" s="63">
        <v>0</v>
      </c>
      <c r="T219" s="63"/>
      <c r="U219" s="63">
        <f t="shared" si="97"/>
        <v>0</v>
      </c>
      <c r="V219" s="64"/>
      <c r="W219" s="63"/>
      <c r="X219" s="63">
        <v>0</v>
      </c>
      <c r="Y219" s="63"/>
      <c r="Z219" s="63">
        <f t="shared" si="98"/>
        <v>0</v>
      </c>
      <c r="AA219" s="64"/>
      <c r="AB219" s="63">
        <f t="shared" si="99"/>
        <v>0</v>
      </c>
      <c r="AC219" s="63">
        <f t="shared" si="99"/>
        <v>0</v>
      </c>
      <c r="AD219" s="63"/>
      <c r="AE219" s="63">
        <f t="shared" si="100"/>
        <v>0</v>
      </c>
      <c r="AF219" s="64"/>
      <c r="AG219" s="63"/>
      <c r="AH219" s="63">
        <v>0</v>
      </c>
      <c r="AI219" s="63"/>
      <c r="AJ219" s="63">
        <f t="shared" si="101"/>
        <v>0</v>
      </c>
      <c r="AK219" s="64"/>
      <c r="AL219" s="63"/>
      <c r="AM219" s="63">
        <v>0</v>
      </c>
      <c r="AN219" s="63"/>
      <c r="AO219" s="63">
        <f t="shared" si="102"/>
        <v>0</v>
      </c>
      <c r="AP219" s="64"/>
      <c r="AQ219" s="63"/>
      <c r="AR219" s="63">
        <v>0</v>
      </c>
      <c r="AS219" s="63"/>
      <c r="AT219" s="63">
        <f t="shared" si="103"/>
        <v>0</v>
      </c>
      <c r="AU219" s="64"/>
      <c r="AV219" s="63"/>
      <c r="AW219" s="63">
        <v>0</v>
      </c>
      <c r="AX219" s="411"/>
      <c r="AY219" s="63">
        <f t="shared" si="104"/>
        <v>0</v>
      </c>
      <c r="AZ219" s="71"/>
    </row>
    <row r="220" spans="1:52" s="406" customFormat="1" ht="12" hidden="1" customHeight="1">
      <c r="A220" s="134">
        <v>47131</v>
      </c>
      <c r="B220" s="406" t="s">
        <v>270</v>
      </c>
      <c r="C220" s="63"/>
      <c r="D220" s="63">
        <v>0</v>
      </c>
      <c r="E220" s="63"/>
      <c r="F220" s="63">
        <f t="shared" si="93"/>
        <v>0</v>
      </c>
      <c r="G220" s="64"/>
      <c r="H220" s="63"/>
      <c r="I220" s="63">
        <v>0</v>
      </c>
      <c r="J220" s="63"/>
      <c r="K220" s="63">
        <f t="shared" si="94"/>
        <v>0</v>
      </c>
      <c r="L220" s="64"/>
      <c r="M220" s="63">
        <f t="shared" si="95"/>
        <v>0</v>
      </c>
      <c r="N220" s="63">
        <f t="shared" si="95"/>
        <v>0</v>
      </c>
      <c r="O220" s="63"/>
      <c r="P220" s="63">
        <f t="shared" si="96"/>
        <v>0</v>
      </c>
      <c r="Q220" s="64"/>
      <c r="R220" s="63"/>
      <c r="S220" s="63">
        <v>0</v>
      </c>
      <c r="T220" s="63"/>
      <c r="U220" s="63">
        <f t="shared" si="97"/>
        <v>0</v>
      </c>
      <c r="V220" s="64"/>
      <c r="W220" s="63"/>
      <c r="X220" s="63">
        <v>0</v>
      </c>
      <c r="Y220" s="63"/>
      <c r="Z220" s="63">
        <f t="shared" si="98"/>
        <v>0</v>
      </c>
      <c r="AA220" s="64"/>
      <c r="AB220" s="63">
        <f t="shared" si="99"/>
        <v>0</v>
      </c>
      <c r="AC220" s="63">
        <f t="shared" si="99"/>
        <v>0</v>
      </c>
      <c r="AD220" s="63"/>
      <c r="AE220" s="63">
        <f t="shared" si="100"/>
        <v>0</v>
      </c>
      <c r="AF220" s="64"/>
      <c r="AG220" s="63"/>
      <c r="AH220" s="63">
        <v>0</v>
      </c>
      <c r="AI220" s="63"/>
      <c r="AJ220" s="63">
        <f t="shared" si="101"/>
        <v>0</v>
      </c>
      <c r="AK220" s="64"/>
      <c r="AL220" s="63"/>
      <c r="AM220" s="63">
        <v>0</v>
      </c>
      <c r="AN220" s="63"/>
      <c r="AO220" s="63">
        <f t="shared" si="102"/>
        <v>0</v>
      </c>
      <c r="AP220" s="64"/>
      <c r="AQ220" s="63"/>
      <c r="AR220" s="63">
        <v>0</v>
      </c>
      <c r="AS220" s="63"/>
      <c r="AT220" s="63">
        <f t="shared" si="103"/>
        <v>0</v>
      </c>
      <c r="AU220" s="64"/>
      <c r="AV220" s="63"/>
      <c r="AW220" s="63">
        <v>0</v>
      </c>
      <c r="AX220" s="411"/>
      <c r="AY220" s="63">
        <f t="shared" si="104"/>
        <v>0</v>
      </c>
      <c r="AZ220" s="71"/>
    </row>
    <row r="221" spans="1:52" s="406" customFormat="1" ht="12" hidden="1" customHeight="1">
      <c r="A221" s="134">
        <v>47139</v>
      </c>
      <c r="B221" s="406" t="s">
        <v>254</v>
      </c>
      <c r="C221" s="63"/>
      <c r="D221" s="63">
        <v>0</v>
      </c>
      <c r="E221" s="63"/>
      <c r="F221" s="63">
        <f t="shared" si="93"/>
        <v>0</v>
      </c>
      <c r="G221" s="64"/>
      <c r="H221" s="63"/>
      <c r="I221" s="63">
        <v>0</v>
      </c>
      <c r="J221" s="63"/>
      <c r="K221" s="63">
        <f t="shared" si="94"/>
        <v>0</v>
      </c>
      <c r="L221" s="64"/>
      <c r="M221" s="63">
        <f t="shared" si="95"/>
        <v>0</v>
      </c>
      <c r="N221" s="63">
        <f t="shared" si="95"/>
        <v>0</v>
      </c>
      <c r="O221" s="63"/>
      <c r="P221" s="63">
        <f t="shared" si="96"/>
        <v>0</v>
      </c>
      <c r="Q221" s="64"/>
      <c r="R221" s="63"/>
      <c r="S221" s="63">
        <v>0</v>
      </c>
      <c r="T221" s="63"/>
      <c r="U221" s="63">
        <f t="shared" si="97"/>
        <v>0</v>
      </c>
      <c r="V221" s="64"/>
      <c r="W221" s="63"/>
      <c r="X221" s="63">
        <v>0</v>
      </c>
      <c r="Y221" s="63"/>
      <c r="Z221" s="63">
        <f t="shared" si="98"/>
        <v>0</v>
      </c>
      <c r="AA221" s="64"/>
      <c r="AB221" s="63">
        <f t="shared" si="99"/>
        <v>0</v>
      </c>
      <c r="AC221" s="63">
        <f t="shared" si="99"/>
        <v>0</v>
      </c>
      <c r="AD221" s="63"/>
      <c r="AE221" s="63">
        <f t="shared" si="100"/>
        <v>0</v>
      </c>
      <c r="AF221" s="64"/>
      <c r="AG221" s="63"/>
      <c r="AH221" s="63">
        <v>0</v>
      </c>
      <c r="AI221" s="63"/>
      <c r="AJ221" s="63">
        <f t="shared" si="101"/>
        <v>0</v>
      </c>
      <c r="AK221" s="64"/>
      <c r="AL221" s="63"/>
      <c r="AM221" s="63">
        <v>0</v>
      </c>
      <c r="AN221" s="63"/>
      <c r="AO221" s="63">
        <f t="shared" si="102"/>
        <v>0</v>
      </c>
      <c r="AP221" s="64"/>
      <c r="AQ221" s="63"/>
      <c r="AR221" s="63">
        <v>0</v>
      </c>
      <c r="AS221" s="63"/>
      <c r="AT221" s="63">
        <f t="shared" si="103"/>
        <v>0</v>
      </c>
      <c r="AU221" s="64"/>
      <c r="AV221" s="63"/>
      <c r="AW221" s="63">
        <v>0</v>
      </c>
      <c r="AX221" s="411"/>
      <c r="AY221" s="63">
        <f t="shared" si="104"/>
        <v>0</v>
      </c>
      <c r="AZ221" s="71"/>
    </row>
    <row r="222" spans="1:52" s="406" customFormat="1" ht="12" customHeight="1">
      <c r="A222" s="134">
        <v>47141</v>
      </c>
      <c r="B222" s="406" t="s">
        <v>271</v>
      </c>
      <c r="C222" s="63"/>
      <c r="D222" s="63">
        <v>90750</v>
      </c>
      <c r="E222" s="63"/>
      <c r="F222" s="63">
        <f t="shared" si="93"/>
        <v>90750</v>
      </c>
      <c r="G222" s="64"/>
      <c r="H222" s="63"/>
      <c r="I222" s="63">
        <v>90750</v>
      </c>
      <c r="J222" s="63"/>
      <c r="K222" s="63">
        <f t="shared" si="94"/>
        <v>90750</v>
      </c>
      <c r="L222" s="64"/>
      <c r="M222" s="63">
        <f t="shared" si="95"/>
        <v>0</v>
      </c>
      <c r="N222" s="63">
        <f t="shared" si="95"/>
        <v>0</v>
      </c>
      <c r="O222" s="63"/>
      <c r="P222" s="63">
        <f t="shared" si="96"/>
        <v>0</v>
      </c>
      <c r="Q222" s="64"/>
      <c r="R222" s="63"/>
      <c r="S222" s="63">
        <v>81000.000000000102</v>
      </c>
      <c r="T222" s="63"/>
      <c r="U222" s="63">
        <f t="shared" si="97"/>
        <v>81000.000000000102</v>
      </c>
      <c r="V222" s="64"/>
      <c r="W222" s="63"/>
      <c r="X222" s="63">
        <v>81000.000000000102</v>
      </c>
      <c r="Y222" s="63"/>
      <c r="Z222" s="63">
        <f t="shared" si="98"/>
        <v>81000.000000000102</v>
      </c>
      <c r="AA222" s="64"/>
      <c r="AB222" s="63">
        <f t="shared" si="99"/>
        <v>0</v>
      </c>
      <c r="AC222" s="63">
        <f t="shared" si="99"/>
        <v>0</v>
      </c>
      <c r="AD222" s="63"/>
      <c r="AE222" s="63">
        <f t="shared" si="100"/>
        <v>0</v>
      </c>
      <c r="AF222" s="64"/>
      <c r="AG222" s="63"/>
      <c r="AH222" s="63">
        <v>88232.142857143001</v>
      </c>
      <c r="AI222" s="63"/>
      <c r="AJ222" s="63">
        <f t="shared" si="101"/>
        <v>88232.142857143001</v>
      </c>
      <c r="AK222" s="64"/>
      <c r="AL222" s="63"/>
      <c r="AM222" s="63">
        <v>88232.142857143001</v>
      </c>
      <c r="AN222" s="63"/>
      <c r="AO222" s="63">
        <f t="shared" si="102"/>
        <v>88232.142857143001</v>
      </c>
      <c r="AP222" s="64"/>
      <c r="AQ222" s="63"/>
      <c r="AR222" s="63">
        <v>88232.142857143001</v>
      </c>
      <c r="AS222" s="63"/>
      <c r="AT222" s="63">
        <f t="shared" si="103"/>
        <v>88232.142857143001</v>
      </c>
      <c r="AU222" s="64"/>
      <c r="AV222" s="63"/>
      <c r="AW222" s="63">
        <v>88232.142857143001</v>
      </c>
      <c r="AX222" s="411"/>
      <c r="AY222" s="63">
        <f t="shared" si="104"/>
        <v>88232.142857143001</v>
      </c>
      <c r="AZ222" s="71"/>
    </row>
    <row r="223" spans="1:52" s="406" customFormat="1" ht="12" customHeight="1">
      <c r="A223" s="134">
        <v>47142</v>
      </c>
      <c r="B223" s="406" t="s">
        <v>272</v>
      </c>
      <c r="C223" s="63"/>
      <c r="D223" s="63">
        <v>13167</v>
      </c>
      <c r="E223" s="63"/>
      <c r="F223" s="63">
        <f t="shared" si="93"/>
        <v>13167</v>
      </c>
      <c r="G223" s="64"/>
      <c r="H223" s="63"/>
      <c r="I223" s="63">
        <v>13167</v>
      </c>
      <c r="J223" s="63"/>
      <c r="K223" s="63">
        <f t="shared" si="94"/>
        <v>13167</v>
      </c>
      <c r="L223" s="64"/>
      <c r="M223" s="63">
        <f t="shared" si="95"/>
        <v>0</v>
      </c>
      <c r="N223" s="63">
        <f t="shared" si="95"/>
        <v>0</v>
      </c>
      <c r="O223" s="63"/>
      <c r="P223" s="63">
        <f t="shared" si="96"/>
        <v>0</v>
      </c>
      <c r="Q223" s="64"/>
      <c r="R223" s="63"/>
      <c r="S223" s="63">
        <v>13167</v>
      </c>
      <c r="T223" s="63"/>
      <c r="U223" s="63">
        <f t="shared" si="97"/>
        <v>13167</v>
      </c>
      <c r="V223" s="64"/>
      <c r="W223" s="63"/>
      <c r="X223" s="63">
        <v>13167</v>
      </c>
      <c r="Y223" s="63"/>
      <c r="Z223" s="63">
        <f t="shared" si="98"/>
        <v>13167</v>
      </c>
      <c r="AA223" s="64"/>
      <c r="AB223" s="63">
        <f t="shared" si="99"/>
        <v>0</v>
      </c>
      <c r="AC223" s="63">
        <f t="shared" si="99"/>
        <v>0</v>
      </c>
      <c r="AD223" s="63"/>
      <c r="AE223" s="63">
        <f t="shared" si="100"/>
        <v>0</v>
      </c>
      <c r="AF223" s="64"/>
      <c r="AG223" s="63"/>
      <c r="AH223" s="63">
        <v>13167</v>
      </c>
      <c r="AI223" s="63"/>
      <c r="AJ223" s="63">
        <f t="shared" si="101"/>
        <v>13167</v>
      </c>
      <c r="AK223" s="64"/>
      <c r="AL223" s="63"/>
      <c r="AM223" s="63">
        <v>13167</v>
      </c>
      <c r="AN223" s="63"/>
      <c r="AO223" s="63">
        <f t="shared" si="102"/>
        <v>13167</v>
      </c>
      <c r="AP223" s="64"/>
      <c r="AQ223" s="63"/>
      <c r="AR223" s="63">
        <v>13167</v>
      </c>
      <c r="AS223" s="63"/>
      <c r="AT223" s="63">
        <f t="shared" si="103"/>
        <v>13167</v>
      </c>
      <c r="AU223" s="64"/>
      <c r="AV223" s="63"/>
      <c r="AW223" s="63">
        <v>13167</v>
      </c>
      <c r="AX223" s="411"/>
      <c r="AY223" s="63">
        <f t="shared" si="104"/>
        <v>13167</v>
      </c>
      <c r="AZ223" s="71"/>
    </row>
    <row r="224" spans="1:52" s="406" customFormat="1" ht="12" customHeight="1">
      <c r="A224" s="134">
        <v>47143</v>
      </c>
      <c r="B224" s="406" t="s">
        <v>273</v>
      </c>
      <c r="C224" s="63"/>
      <c r="D224" s="63">
        <v>97665.729999999894</v>
      </c>
      <c r="E224" s="63"/>
      <c r="F224" s="63">
        <f t="shared" si="93"/>
        <v>97665.729999999894</v>
      </c>
      <c r="G224" s="64"/>
      <c r="H224" s="63"/>
      <c r="I224" s="63">
        <v>97665.729999999894</v>
      </c>
      <c r="J224" s="63"/>
      <c r="K224" s="63">
        <f t="shared" si="94"/>
        <v>97665.729999999894</v>
      </c>
      <c r="L224" s="64"/>
      <c r="M224" s="63">
        <f t="shared" si="95"/>
        <v>0</v>
      </c>
      <c r="N224" s="63">
        <f t="shared" si="95"/>
        <v>0</v>
      </c>
      <c r="O224" s="63"/>
      <c r="P224" s="63">
        <f t="shared" si="96"/>
        <v>0</v>
      </c>
      <c r="Q224" s="64"/>
      <c r="R224" s="63"/>
      <c r="S224" s="63">
        <v>110630.20743362801</v>
      </c>
      <c r="T224" s="63"/>
      <c r="U224" s="63">
        <f t="shared" si="97"/>
        <v>110630.20743362801</v>
      </c>
      <c r="V224" s="64"/>
      <c r="W224" s="63"/>
      <c r="X224" s="63">
        <v>110630.20743362801</v>
      </c>
      <c r="Y224" s="63"/>
      <c r="Z224" s="63">
        <f t="shared" si="98"/>
        <v>110630.20743362801</v>
      </c>
      <c r="AA224" s="64"/>
      <c r="AB224" s="63">
        <f t="shared" si="99"/>
        <v>0</v>
      </c>
      <c r="AC224" s="63">
        <f t="shared" si="99"/>
        <v>0</v>
      </c>
      <c r="AD224" s="63"/>
      <c r="AE224" s="63">
        <f t="shared" si="100"/>
        <v>0</v>
      </c>
      <c r="AF224" s="64"/>
      <c r="AG224" s="63"/>
      <c r="AH224" s="63">
        <v>121001.789380531</v>
      </c>
      <c r="AI224" s="63"/>
      <c r="AJ224" s="63">
        <f t="shared" si="101"/>
        <v>121001.789380531</v>
      </c>
      <c r="AK224" s="64"/>
      <c r="AL224" s="63"/>
      <c r="AM224" s="63">
        <v>121001.789380531</v>
      </c>
      <c r="AN224" s="63"/>
      <c r="AO224" s="63">
        <f t="shared" si="102"/>
        <v>121001.789380531</v>
      </c>
      <c r="AP224" s="64"/>
      <c r="AQ224" s="63"/>
      <c r="AR224" s="63">
        <v>121001.789380531</v>
      </c>
      <c r="AS224" s="63"/>
      <c r="AT224" s="63">
        <f t="shared" si="103"/>
        <v>121001.789380531</v>
      </c>
      <c r="AU224" s="64"/>
      <c r="AV224" s="63"/>
      <c r="AW224" s="63">
        <v>121001.789380531</v>
      </c>
      <c r="AX224" s="411"/>
      <c r="AY224" s="63">
        <f t="shared" si="104"/>
        <v>121001.789380531</v>
      </c>
      <c r="AZ224" s="71"/>
    </row>
    <row r="225" spans="1:52" s="406" customFormat="1" ht="12" hidden="1" customHeight="1">
      <c r="A225" s="134">
        <v>47144</v>
      </c>
      <c r="B225" s="406" t="s">
        <v>274</v>
      </c>
      <c r="C225" s="63"/>
      <c r="D225" s="63">
        <v>0</v>
      </c>
      <c r="E225" s="63"/>
      <c r="F225" s="63">
        <f t="shared" si="93"/>
        <v>0</v>
      </c>
      <c r="G225" s="64"/>
      <c r="H225" s="63"/>
      <c r="I225" s="63">
        <v>0</v>
      </c>
      <c r="J225" s="63"/>
      <c r="K225" s="63">
        <f t="shared" si="94"/>
        <v>0</v>
      </c>
      <c r="L225" s="64"/>
      <c r="M225" s="63">
        <f t="shared" si="95"/>
        <v>0</v>
      </c>
      <c r="N225" s="63">
        <f t="shared" si="95"/>
        <v>0</v>
      </c>
      <c r="O225" s="63"/>
      <c r="P225" s="63">
        <f t="shared" si="96"/>
        <v>0</v>
      </c>
      <c r="Q225" s="64"/>
      <c r="R225" s="63"/>
      <c r="S225" s="63">
        <v>0</v>
      </c>
      <c r="T225" s="63"/>
      <c r="U225" s="63">
        <f t="shared" si="97"/>
        <v>0</v>
      </c>
      <c r="V225" s="64"/>
      <c r="W225" s="63"/>
      <c r="X225" s="63">
        <v>0</v>
      </c>
      <c r="Y225" s="63"/>
      <c r="Z225" s="63">
        <f t="shared" si="98"/>
        <v>0</v>
      </c>
      <c r="AA225" s="64"/>
      <c r="AB225" s="63">
        <f t="shared" si="99"/>
        <v>0</v>
      </c>
      <c r="AC225" s="63">
        <f t="shared" si="99"/>
        <v>0</v>
      </c>
      <c r="AD225" s="63"/>
      <c r="AE225" s="63">
        <f t="shared" si="100"/>
        <v>0</v>
      </c>
      <c r="AF225" s="64"/>
      <c r="AG225" s="63"/>
      <c r="AH225" s="63">
        <v>0</v>
      </c>
      <c r="AI225" s="63"/>
      <c r="AJ225" s="63">
        <f t="shared" si="101"/>
        <v>0</v>
      </c>
      <c r="AK225" s="64"/>
      <c r="AL225" s="63"/>
      <c r="AM225" s="63">
        <v>0</v>
      </c>
      <c r="AN225" s="63"/>
      <c r="AO225" s="63">
        <f t="shared" si="102"/>
        <v>0</v>
      </c>
      <c r="AP225" s="64"/>
      <c r="AQ225" s="63"/>
      <c r="AR225" s="63">
        <v>0</v>
      </c>
      <c r="AS225" s="63"/>
      <c r="AT225" s="63">
        <f t="shared" si="103"/>
        <v>0</v>
      </c>
      <c r="AU225" s="64"/>
      <c r="AV225" s="63"/>
      <c r="AW225" s="63">
        <v>0</v>
      </c>
      <c r="AX225" s="411"/>
      <c r="AY225" s="63">
        <f t="shared" si="104"/>
        <v>0</v>
      </c>
      <c r="AZ225" s="71"/>
    </row>
    <row r="226" spans="1:52" s="406" customFormat="1" ht="12" hidden="1" customHeight="1">
      <c r="A226" s="134">
        <v>47145</v>
      </c>
      <c r="B226" s="406" t="s">
        <v>275</v>
      </c>
      <c r="C226" s="63"/>
      <c r="D226" s="63">
        <v>0</v>
      </c>
      <c r="E226" s="63"/>
      <c r="F226" s="63">
        <f t="shared" si="93"/>
        <v>0</v>
      </c>
      <c r="G226" s="64"/>
      <c r="H226" s="63"/>
      <c r="I226" s="63">
        <v>0</v>
      </c>
      <c r="J226" s="63"/>
      <c r="K226" s="63">
        <f t="shared" si="94"/>
        <v>0</v>
      </c>
      <c r="L226" s="64"/>
      <c r="M226" s="63">
        <f t="shared" si="95"/>
        <v>0</v>
      </c>
      <c r="N226" s="63">
        <f t="shared" si="95"/>
        <v>0</v>
      </c>
      <c r="O226" s="63"/>
      <c r="P226" s="63">
        <f t="shared" si="96"/>
        <v>0</v>
      </c>
      <c r="Q226" s="64"/>
      <c r="R226" s="63"/>
      <c r="S226" s="63">
        <v>0</v>
      </c>
      <c r="T226" s="63"/>
      <c r="U226" s="63">
        <f t="shared" si="97"/>
        <v>0</v>
      </c>
      <c r="V226" s="64"/>
      <c r="W226" s="63"/>
      <c r="X226" s="63">
        <v>0</v>
      </c>
      <c r="Y226" s="63"/>
      <c r="Z226" s="63">
        <f t="shared" si="98"/>
        <v>0</v>
      </c>
      <c r="AA226" s="64"/>
      <c r="AB226" s="63">
        <f t="shared" si="99"/>
        <v>0</v>
      </c>
      <c r="AC226" s="63">
        <f t="shared" si="99"/>
        <v>0</v>
      </c>
      <c r="AD226" s="63"/>
      <c r="AE226" s="63">
        <f t="shared" si="100"/>
        <v>0</v>
      </c>
      <c r="AF226" s="64"/>
      <c r="AG226" s="63"/>
      <c r="AH226" s="63">
        <v>0</v>
      </c>
      <c r="AI226" s="63"/>
      <c r="AJ226" s="63">
        <f t="shared" si="101"/>
        <v>0</v>
      </c>
      <c r="AK226" s="64"/>
      <c r="AL226" s="63"/>
      <c r="AM226" s="63">
        <v>0</v>
      </c>
      <c r="AN226" s="63"/>
      <c r="AO226" s="63">
        <f t="shared" si="102"/>
        <v>0</v>
      </c>
      <c r="AP226" s="64"/>
      <c r="AQ226" s="63"/>
      <c r="AR226" s="63">
        <v>0</v>
      </c>
      <c r="AS226" s="63"/>
      <c r="AT226" s="63">
        <f t="shared" si="103"/>
        <v>0</v>
      </c>
      <c r="AU226" s="64"/>
      <c r="AV226" s="63"/>
      <c r="AW226" s="63">
        <v>0</v>
      </c>
      <c r="AX226" s="411"/>
      <c r="AY226" s="63">
        <f t="shared" si="104"/>
        <v>0</v>
      </c>
      <c r="AZ226" s="71"/>
    </row>
    <row r="227" spans="1:52" s="406" customFormat="1" ht="12" hidden="1" customHeight="1">
      <c r="A227" s="134">
        <v>47146</v>
      </c>
      <c r="B227" s="406" t="s">
        <v>276</v>
      </c>
      <c r="C227" s="63"/>
      <c r="D227" s="63">
        <v>0</v>
      </c>
      <c r="E227" s="63"/>
      <c r="F227" s="63">
        <f t="shared" si="93"/>
        <v>0</v>
      </c>
      <c r="G227" s="64"/>
      <c r="H227" s="63"/>
      <c r="I227" s="63">
        <v>0</v>
      </c>
      <c r="J227" s="63"/>
      <c r="K227" s="63">
        <f t="shared" si="94"/>
        <v>0</v>
      </c>
      <c r="L227" s="64"/>
      <c r="M227" s="63">
        <f t="shared" si="95"/>
        <v>0</v>
      </c>
      <c r="N227" s="63">
        <f t="shared" si="95"/>
        <v>0</v>
      </c>
      <c r="O227" s="63"/>
      <c r="P227" s="63">
        <f t="shared" si="96"/>
        <v>0</v>
      </c>
      <c r="Q227" s="64"/>
      <c r="R227" s="63"/>
      <c r="S227" s="63">
        <v>0</v>
      </c>
      <c r="T227" s="63"/>
      <c r="U227" s="63">
        <f t="shared" si="97"/>
        <v>0</v>
      </c>
      <c r="V227" s="64"/>
      <c r="W227" s="63"/>
      <c r="X227" s="63">
        <v>0</v>
      </c>
      <c r="Y227" s="63"/>
      <c r="Z227" s="63">
        <f t="shared" si="98"/>
        <v>0</v>
      </c>
      <c r="AA227" s="64"/>
      <c r="AB227" s="63">
        <f t="shared" si="99"/>
        <v>0</v>
      </c>
      <c r="AC227" s="63">
        <f t="shared" si="99"/>
        <v>0</v>
      </c>
      <c r="AD227" s="63"/>
      <c r="AE227" s="63">
        <f t="shared" si="100"/>
        <v>0</v>
      </c>
      <c r="AF227" s="64"/>
      <c r="AG227" s="63"/>
      <c r="AH227" s="63">
        <v>0</v>
      </c>
      <c r="AI227" s="63"/>
      <c r="AJ227" s="63">
        <f t="shared" si="101"/>
        <v>0</v>
      </c>
      <c r="AK227" s="64"/>
      <c r="AL227" s="63"/>
      <c r="AM227" s="63">
        <v>0</v>
      </c>
      <c r="AN227" s="63"/>
      <c r="AO227" s="63">
        <f t="shared" si="102"/>
        <v>0</v>
      </c>
      <c r="AP227" s="64"/>
      <c r="AQ227" s="63"/>
      <c r="AR227" s="63">
        <v>0</v>
      </c>
      <c r="AS227" s="63"/>
      <c r="AT227" s="63">
        <f t="shared" si="103"/>
        <v>0</v>
      </c>
      <c r="AU227" s="64"/>
      <c r="AV227" s="63"/>
      <c r="AW227" s="63">
        <v>0</v>
      </c>
      <c r="AX227" s="411"/>
      <c r="AY227" s="63">
        <f t="shared" si="104"/>
        <v>0</v>
      </c>
      <c r="AZ227" s="71"/>
    </row>
    <row r="228" spans="1:52" s="406" customFormat="1" ht="12" hidden="1" customHeight="1">
      <c r="A228" s="134">
        <v>47147</v>
      </c>
      <c r="B228" s="406" t="s">
        <v>277</v>
      </c>
      <c r="C228" s="63"/>
      <c r="D228" s="63">
        <v>0</v>
      </c>
      <c r="E228" s="63"/>
      <c r="F228" s="63">
        <f t="shared" si="93"/>
        <v>0</v>
      </c>
      <c r="G228" s="64"/>
      <c r="H228" s="63"/>
      <c r="I228" s="63">
        <v>0</v>
      </c>
      <c r="J228" s="63"/>
      <c r="K228" s="63">
        <f t="shared" si="94"/>
        <v>0</v>
      </c>
      <c r="L228" s="64"/>
      <c r="M228" s="63">
        <f t="shared" si="95"/>
        <v>0</v>
      </c>
      <c r="N228" s="63">
        <f t="shared" si="95"/>
        <v>0</v>
      </c>
      <c r="O228" s="63"/>
      <c r="P228" s="63">
        <f t="shared" si="96"/>
        <v>0</v>
      </c>
      <c r="Q228" s="64"/>
      <c r="R228" s="63"/>
      <c r="S228" s="63">
        <v>0</v>
      </c>
      <c r="T228" s="63"/>
      <c r="U228" s="63">
        <f t="shared" si="97"/>
        <v>0</v>
      </c>
      <c r="V228" s="64"/>
      <c r="W228" s="63"/>
      <c r="X228" s="63">
        <v>0</v>
      </c>
      <c r="Y228" s="63"/>
      <c r="Z228" s="63">
        <f t="shared" si="98"/>
        <v>0</v>
      </c>
      <c r="AA228" s="64"/>
      <c r="AB228" s="63">
        <f t="shared" si="99"/>
        <v>0</v>
      </c>
      <c r="AC228" s="63">
        <f t="shared" si="99"/>
        <v>0</v>
      </c>
      <c r="AD228" s="63"/>
      <c r="AE228" s="63">
        <f t="shared" si="100"/>
        <v>0</v>
      </c>
      <c r="AF228" s="64"/>
      <c r="AG228" s="63"/>
      <c r="AH228" s="63">
        <v>0</v>
      </c>
      <c r="AI228" s="63"/>
      <c r="AJ228" s="63">
        <f t="shared" si="101"/>
        <v>0</v>
      </c>
      <c r="AK228" s="64"/>
      <c r="AL228" s="63"/>
      <c r="AM228" s="63">
        <v>0</v>
      </c>
      <c r="AN228" s="63"/>
      <c r="AO228" s="63">
        <f t="shared" si="102"/>
        <v>0</v>
      </c>
      <c r="AP228" s="64"/>
      <c r="AQ228" s="63"/>
      <c r="AR228" s="63">
        <v>0</v>
      </c>
      <c r="AS228" s="63"/>
      <c r="AT228" s="63">
        <f t="shared" si="103"/>
        <v>0</v>
      </c>
      <c r="AU228" s="64"/>
      <c r="AV228" s="63"/>
      <c r="AW228" s="63">
        <v>0</v>
      </c>
      <c r="AX228" s="411"/>
      <c r="AY228" s="63">
        <f t="shared" si="104"/>
        <v>0</v>
      </c>
      <c r="AZ228" s="71"/>
    </row>
    <row r="229" spans="1:52" s="406" customFormat="1" ht="12" hidden="1" customHeight="1">
      <c r="A229" s="134">
        <v>47148</v>
      </c>
      <c r="B229" s="406" t="s">
        <v>278</v>
      </c>
      <c r="C229" s="63"/>
      <c r="D229" s="63">
        <v>0</v>
      </c>
      <c r="E229" s="63"/>
      <c r="F229" s="63">
        <f t="shared" si="93"/>
        <v>0</v>
      </c>
      <c r="G229" s="64"/>
      <c r="H229" s="63"/>
      <c r="I229" s="63">
        <v>0</v>
      </c>
      <c r="J229" s="63"/>
      <c r="K229" s="63">
        <f t="shared" si="94"/>
        <v>0</v>
      </c>
      <c r="L229" s="64"/>
      <c r="M229" s="63">
        <f t="shared" ref="M229:N241" si="105">INDEX($H229:$J229,1,MATCH(M$8,$H$8:$J$8,0))-INDEX($C229:$E229,1,MATCH(M$8,$C$8:$E$8,0))</f>
        <v>0</v>
      </c>
      <c r="N229" s="63">
        <f t="shared" si="105"/>
        <v>0</v>
      </c>
      <c r="O229" s="63"/>
      <c r="P229" s="63">
        <f t="shared" si="96"/>
        <v>0</v>
      </c>
      <c r="Q229" s="64"/>
      <c r="R229" s="63"/>
      <c r="S229" s="63">
        <v>0</v>
      </c>
      <c r="T229" s="63"/>
      <c r="U229" s="63">
        <f t="shared" si="97"/>
        <v>0</v>
      </c>
      <c r="V229" s="64"/>
      <c r="W229" s="63"/>
      <c r="X229" s="63">
        <v>0</v>
      </c>
      <c r="Y229" s="63"/>
      <c r="Z229" s="63">
        <f t="shared" si="98"/>
        <v>0</v>
      </c>
      <c r="AA229" s="64"/>
      <c r="AB229" s="63">
        <f t="shared" ref="AB229:AC241" si="106">INDEX($W229:$Y229,1,MATCH(AB$8,$W$8:$Y$8,0))-INDEX($R229:$T229,1,MATCH(AB$8,$R$8:$T$8,0))</f>
        <v>0</v>
      </c>
      <c r="AC229" s="63">
        <f t="shared" si="106"/>
        <v>0</v>
      </c>
      <c r="AD229" s="63"/>
      <c r="AE229" s="63">
        <f t="shared" si="100"/>
        <v>0</v>
      </c>
      <c r="AF229" s="64"/>
      <c r="AG229" s="63"/>
      <c r="AH229" s="63">
        <v>0</v>
      </c>
      <c r="AI229" s="63"/>
      <c r="AJ229" s="63">
        <f t="shared" si="101"/>
        <v>0</v>
      </c>
      <c r="AK229" s="64"/>
      <c r="AL229" s="63"/>
      <c r="AM229" s="63">
        <v>0</v>
      </c>
      <c r="AN229" s="63"/>
      <c r="AO229" s="63">
        <f t="shared" si="102"/>
        <v>0</v>
      </c>
      <c r="AP229" s="64"/>
      <c r="AQ229" s="63"/>
      <c r="AR229" s="63">
        <v>0</v>
      </c>
      <c r="AS229" s="63"/>
      <c r="AT229" s="63">
        <f t="shared" si="103"/>
        <v>0</v>
      </c>
      <c r="AU229" s="64"/>
      <c r="AV229" s="63"/>
      <c r="AW229" s="63">
        <v>0</v>
      </c>
      <c r="AX229" s="411"/>
      <c r="AY229" s="63">
        <f t="shared" si="104"/>
        <v>0</v>
      </c>
      <c r="AZ229" s="71"/>
    </row>
    <row r="230" spans="1:52" s="406" customFormat="1" ht="12" hidden="1" customHeight="1">
      <c r="A230" s="134">
        <v>47149</v>
      </c>
      <c r="B230" s="406" t="s">
        <v>279</v>
      </c>
      <c r="C230" s="63"/>
      <c r="D230" s="63">
        <v>0</v>
      </c>
      <c r="E230" s="63"/>
      <c r="F230" s="63">
        <f t="shared" si="93"/>
        <v>0</v>
      </c>
      <c r="G230" s="64"/>
      <c r="H230" s="63"/>
      <c r="I230" s="63">
        <v>0</v>
      </c>
      <c r="J230" s="63"/>
      <c r="K230" s="63">
        <f t="shared" si="94"/>
        <v>0</v>
      </c>
      <c r="L230" s="64"/>
      <c r="M230" s="63">
        <f t="shared" si="105"/>
        <v>0</v>
      </c>
      <c r="N230" s="63">
        <f t="shared" si="105"/>
        <v>0</v>
      </c>
      <c r="O230" s="63"/>
      <c r="P230" s="63">
        <f t="shared" si="96"/>
        <v>0</v>
      </c>
      <c r="Q230" s="64"/>
      <c r="R230" s="63"/>
      <c r="S230" s="63">
        <v>0</v>
      </c>
      <c r="T230" s="63"/>
      <c r="U230" s="63">
        <f t="shared" si="97"/>
        <v>0</v>
      </c>
      <c r="V230" s="64"/>
      <c r="W230" s="63"/>
      <c r="X230" s="63">
        <v>0</v>
      </c>
      <c r="Y230" s="63"/>
      <c r="Z230" s="63">
        <f t="shared" si="98"/>
        <v>0</v>
      </c>
      <c r="AA230" s="64"/>
      <c r="AB230" s="63">
        <f t="shared" si="106"/>
        <v>0</v>
      </c>
      <c r="AC230" s="63">
        <f t="shared" si="106"/>
        <v>0</v>
      </c>
      <c r="AD230" s="63"/>
      <c r="AE230" s="63">
        <f t="shared" si="100"/>
        <v>0</v>
      </c>
      <c r="AF230" s="64"/>
      <c r="AG230" s="63"/>
      <c r="AH230" s="63">
        <v>0</v>
      </c>
      <c r="AI230" s="63"/>
      <c r="AJ230" s="63">
        <f t="shared" si="101"/>
        <v>0</v>
      </c>
      <c r="AK230" s="64"/>
      <c r="AL230" s="63"/>
      <c r="AM230" s="63">
        <v>0</v>
      </c>
      <c r="AN230" s="63"/>
      <c r="AO230" s="63">
        <f t="shared" si="102"/>
        <v>0</v>
      </c>
      <c r="AP230" s="64"/>
      <c r="AQ230" s="63"/>
      <c r="AR230" s="63">
        <v>0</v>
      </c>
      <c r="AS230" s="63"/>
      <c r="AT230" s="63">
        <f t="shared" si="103"/>
        <v>0</v>
      </c>
      <c r="AU230" s="64"/>
      <c r="AV230" s="63"/>
      <c r="AW230" s="63">
        <v>0</v>
      </c>
      <c r="AX230" s="411"/>
      <c r="AY230" s="63">
        <f t="shared" si="104"/>
        <v>0</v>
      </c>
      <c r="AZ230" s="71"/>
    </row>
    <row r="231" spans="1:52" s="406" customFormat="1" ht="12" hidden="1" customHeight="1">
      <c r="A231" s="134">
        <v>47189</v>
      </c>
      <c r="B231" s="406" t="s">
        <v>280</v>
      </c>
      <c r="C231" s="63"/>
      <c r="D231" s="63">
        <v>0</v>
      </c>
      <c r="E231" s="63"/>
      <c r="F231" s="63">
        <f t="shared" si="93"/>
        <v>0</v>
      </c>
      <c r="G231" s="64"/>
      <c r="H231" s="63"/>
      <c r="I231" s="63">
        <v>0</v>
      </c>
      <c r="J231" s="63"/>
      <c r="K231" s="63">
        <f t="shared" si="94"/>
        <v>0</v>
      </c>
      <c r="L231" s="64"/>
      <c r="M231" s="63">
        <f t="shared" si="105"/>
        <v>0</v>
      </c>
      <c r="N231" s="63">
        <f t="shared" si="105"/>
        <v>0</v>
      </c>
      <c r="O231" s="63"/>
      <c r="P231" s="63">
        <f t="shared" si="96"/>
        <v>0</v>
      </c>
      <c r="Q231" s="64"/>
      <c r="R231" s="63"/>
      <c r="S231" s="63">
        <v>0</v>
      </c>
      <c r="T231" s="63"/>
      <c r="U231" s="63">
        <f t="shared" si="97"/>
        <v>0</v>
      </c>
      <c r="V231" s="64"/>
      <c r="W231" s="63"/>
      <c r="X231" s="63">
        <v>0</v>
      </c>
      <c r="Y231" s="63"/>
      <c r="Z231" s="63">
        <f t="shared" si="98"/>
        <v>0</v>
      </c>
      <c r="AA231" s="64"/>
      <c r="AB231" s="63">
        <f t="shared" si="106"/>
        <v>0</v>
      </c>
      <c r="AC231" s="63">
        <f t="shared" si="106"/>
        <v>0</v>
      </c>
      <c r="AD231" s="63"/>
      <c r="AE231" s="63">
        <f t="shared" si="100"/>
        <v>0</v>
      </c>
      <c r="AF231" s="64"/>
      <c r="AG231" s="63"/>
      <c r="AH231" s="63">
        <v>0</v>
      </c>
      <c r="AI231" s="63"/>
      <c r="AJ231" s="63">
        <f t="shared" si="101"/>
        <v>0</v>
      </c>
      <c r="AK231" s="64"/>
      <c r="AL231" s="63"/>
      <c r="AM231" s="63">
        <v>0</v>
      </c>
      <c r="AN231" s="63"/>
      <c r="AO231" s="63">
        <f t="shared" si="102"/>
        <v>0</v>
      </c>
      <c r="AP231" s="64"/>
      <c r="AQ231" s="63"/>
      <c r="AR231" s="63">
        <v>0</v>
      </c>
      <c r="AS231" s="63"/>
      <c r="AT231" s="63">
        <f t="shared" si="103"/>
        <v>0</v>
      </c>
      <c r="AU231" s="64"/>
      <c r="AV231" s="63"/>
      <c r="AW231" s="63">
        <v>0</v>
      </c>
      <c r="AX231" s="411"/>
      <c r="AY231" s="63">
        <f t="shared" si="104"/>
        <v>0</v>
      </c>
      <c r="AZ231" s="71"/>
    </row>
    <row r="232" spans="1:52" s="406" customFormat="1" ht="12" hidden="1" customHeight="1">
      <c r="A232" s="134">
        <v>47190</v>
      </c>
      <c r="B232" s="406" t="s">
        <v>281</v>
      </c>
      <c r="C232" s="63"/>
      <c r="D232" s="63">
        <v>0</v>
      </c>
      <c r="E232" s="63"/>
      <c r="F232" s="63">
        <f t="shared" si="93"/>
        <v>0</v>
      </c>
      <c r="G232" s="64"/>
      <c r="H232" s="63"/>
      <c r="I232" s="63">
        <v>0</v>
      </c>
      <c r="J232" s="63"/>
      <c r="K232" s="63">
        <f t="shared" si="94"/>
        <v>0</v>
      </c>
      <c r="L232" s="64"/>
      <c r="M232" s="63">
        <f t="shared" si="105"/>
        <v>0</v>
      </c>
      <c r="N232" s="63">
        <f t="shared" si="105"/>
        <v>0</v>
      </c>
      <c r="O232" s="63"/>
      <c r="P232" s="63">
        <f t="shared" si="96"/>
        <v>0</v>
      </c>
      <c r="Q232" s="64"/>
      <c r="R232" s="63"/>
      <c r="S232" s="63">
        <v>0</v>
      </c>
      <c r="T232" s="63"/>
      <c r="U232" s="63">
        <f t="shared" si="97"/>
        <v>0</v>
      </c>
      <c r="V232" s="64"/>
      <c r="W232" s="63"/>
      <c r="X232" s="63">
        <v>0</v>
      </c>
      <c r="Y232" s="63"/>
      <c r="Z232" s="63">
        <f t="shared" si="98"/>
        <v>0</v>
      </c>
      <c r="AA232" s="64"/>
      <c r="AB232" s="63">
        <f t="shared" si="106"/>
        <v>0</v>
      </c>
      <c r="AC232" s="63">
        <f t="shared" si="106"/>
        <v>0</v>
      </c>
      <c r="AD232" s="63"/>
      <c r="AE232" s="63">
        <f t="shared" si="100"/>
        <v>0</v>
      </c>
      <c r="AF232" s="64"/>
      <c r="AG232" s="63"/>
      <c r="AH232" s="63">
        <v>0</v>
      </c>
      <c r="AI232" s="63"/>
      <c r="AJ232" s="63">
        <f t="shared" si="101"/>
        <v>0</v>
      </c>
      <c r="AK232" s="64"/>
      <c r="AL232" s="63"/>
      <c r="AM232" s="63">
        <v>0</v>
      </c>
      <c r="AN232" s="63"/>
      <c r="AO232" s="63">
        <f t="shared" si="102"/>
        <v>0</v>
      </c>
      <c r="AP232" s="64"/>
      <c r="AQ232" s="63"/>
      <c r="AR232" s="63">
        <v>0</v>
      </c>
      <c r="AS232" s="63"/>
      <c r="AT232" s="63">
        <f t="shared" si="103"/>
        <v>0</v>
      </c>
      <c r="AU232" s="64"/>
      <c r="AV232" s="63"/>
      <c r="AW232" s="63">
        <v>0</v>
      </c>
      <c r="AX232" s="411"/>
      <c r="AY232" s="63">
        <f t="shared" si="104"/>
        <v>0</v>
      </c>
      <c r="AZ232" s="71"/>
    </row>
    <row r="233" spans="1:52" s="406" customFormat="1" ht="12" hidden="1" customHeight="1">
      <c r="A233" s="134">
        <v>47311</v>
      </c>
      <c r="B233" s="406" t="s">
        <v>282</v>
      </c>
      <c r="C233" s="63"/>
      <c r="D233" s="63">
        <v>0</v>
      </c>
      <c r="E233" s="63"/>
      <c r="F233" s="63">
        <f t="shared" si="93"/>
        <v>0</v>
      </c>
      <c r="G233" s="64"/>
      <c r="H233" s="63"/>
      <c r="I233" s="63">
        <v>0</v>
      </c>
      <c r="J233" s="63"/>
      <c r="K233" s="63">
        <f t="shared" si="94"/>
        <v>0</v>
      </c>
      <c r="L233" s="64"/>
      <c r="M233" s="63">
        <f t="shared" si="105"/>
        <v>0</v>
      </c>
      <c r="N233" s="63">
        <f t="shared" si="105"/>
        <v>0</v>
      </c>
      <c r="O233" s="63"/>
      <c r="P233" s="63">
        <f t="shared" si="96"/>
        <v>0</v>
      </c>
      <c r="Q233" s="64"/>
      <c r="R233" s="63"/>
      <c r="S233" s="63">
        <v>0</v>
      </c>
      <c r="T233" s="63"/>
      <c r="U233" s="63">
        <f t="shared" si="97"/>
        <v>0</v>
      </c>
      <c r="V233" s="64"/>
      <c r="W233" s="63"/>
      <c r="X233" s="63">
        <v>0</v>
      </c>
      <c r="Y233" s="63"/>
      <c r="Z233" s="63">
        <f t="shared" si="98"/>
        <v>0</v>
      </c>
      <c r="AA233" s="64"/>
      <c r="AB233" s="63">
        <f t="shared" si="106"/>
        <v>0</v>
      </c>
      <c r="AC233" s="63">
        <f t="shared" si="106"/>
        <v>0</v>
      </c>
      <c r="AD233" s="63"/>
      <c r="AE233" s="63">
        <f t="shared" si="100"/>
        <v>0</v>
      </c>
      <c r="AF233" s="64"/>
      <c r="AG233" s="63"/>
      <c r="AH233" s="63">
        <v>0</v>
      </c>
      <c r="AI233" s="63"/>
      <c r="AJ233" s="63">
        <f t="shared" si="101"/>
        <v>0</v>
      </c>
      <c r="AK233" s="64"/>
      <c r="AL233" s="63"/>
      <c r="AM233" s="63">
        <v>0</v>
      </c>
      <c r="AN233" s="63"/>
      <c r="AO233" s="63">
        <f t="shared" si="102"/>
        <v>0</v>
      </c>
      <c r="AP233" s="64"/>
      <c r="AQ233" s="63"/>
      <c r="AR233" s="63">
        <v>0</v>
      </c>
      <c r="AS233" s="63"/>
      <c r="AT233" s="63">
        <f t="shared" si="103"/>
        <v>0</v>
      </c>
      <c r="AU233" s="64"/>
      <c r="AV233" s="63"/>
      <c r="AW233" s="63">
        <v>0</v>
      </c>
      <c r="AX233" s="411"/>
      <c r="AY233" s="63">
        <f t="shared" si="104"/>
        <v>0</v>
      </c>
      <c r="AZ233" s="71"/>
    </row>
    <row r="234" spans="1:52" s="406" customFormat="1" ht="12" customHeight="1">
      <c r="A234" s="134">
        <v>47590</v>
      </c>
      <c r="B234" s="406" t="s">
        <v>283</v>
      </c>
      <c r="C234" s="63"/>
      <c r="D234" s="63">
        <v>733970</v>
      </c>
      <c r="E234" s="63"/>
      <c r="F234" s="63">
        <f t="shared" si="93"/>
        <v>733970</v>
      </c>
      <c r="G234" s="64"/>
      <c r="H234" s="63"/>
      <c r="I234" s="63">
        <v>733970</v>
      </c>
      <c r="J234" s="63"/>
      <c r="K234" s="63">
        <f t="shared" si="94"/>
        <v>733970</v>
      </c>
      <c r="L234" s="64"/>
      <c r="M234" s="63">
        <f t="shared" si="105"/>
        <v>0</v>
      </c>
      <c r="N234" s="63">
        <f t="shared" si="105"/>
        <v>0</v>
      </c>
      <c r="O234" s="63"/>
      <c r="P234" s="63">
        <f t="shared" si="96"/>
        <v>0</v>
      </c>
      <c r="Q234" s="64"/>
      <c r="R234" s="63"/>
      <c r="S234" s="63">
        <v>63155</v>
      </c>
      <c r="T234" s="63"/>
      <c r="U234" s="63">
        <f t="shared" si="97"/>
        <v>63155</v>
      </c>
      <c r="V234" s="64"/>
      <c r="W234" s="63"/>
      <c r="X234" s="63">
        <v>63155</v>
      </c>
      <c r="Y234" s="63"/>
      <c r="Z234" s="63">
        <f t="shared" si="98"/>
        <v>63155</v>
      </c>
      <c r="AA234" s="64"/>
      <c r="AB234" s="63">
        <f t="shared" si="106"/>
        <v>0</v>
      </c>
      <c r="AC234" s="63">
        <f t="shared" si="106"/>
        <v>0</v>
      </c>
      <c r="AD234" s="63"/>
      <c r="AE234" s="63">
        <f t="shared" si="100"/>
        <v>0</v>
      </c>
      <c r="AF234" s="64"/>
      <c r="AG234" s="63"/>
      <c r="AH234" s="63">
        <v>0</v>
      </c>
      <c r="AI234" s="63"/>
      <c r="AJ234" s="63">
        <f t="shared" si="101"/>
        <v>0</v>
      </c>
      <c r="AK234" s="64"/>
      <c r="AL234" s="63"/>
      <c r="AM234" s="63">
        <v>0</v>
      </c>
      <c r="AN234" s="63"/>
      <c r="AO234" s="63">
        <f t="shared" si="102"/>
        <v>0</v>
      </c>
      <c r="AP234" s="64"/>
      <c r="AQ234" s="63"/>
      <c r="AR234" s="63">
        <v>0</v>
      </c>
      <c r="AS234" s="63"/>
      <c r="AT234" s="63">
        <f t="shared" si="103"/>
        <v>0</v>
      </c>
      <c r="AU234" s="64"/>
      <c r="AV234" s="63"/>
      <c r="AW234" s="63">
        <v>0</v>
      </c>
      <c r="AX234" s="411"/>
      <c r="AY234" s="63">
        <f t="shared" si="104"/>
        <v>0</v>
      </c>
      <c r="AZ234" s="71"/>
    </row>
    <row r="235" spans="1:52" s="406" customFormat="1" ht="12" hidden="1" customHeight="1">
      <c r="A235" s="134">
        <v>47600</v>
      </c>
      <c r="B235" s="406" t="s">
        <v>284</v>
      </c>
      <c r="C235" s="63"/>
      <c r="D235" s="63">
        <v>0</v>
      </c>
      <c r="E235" s="63"/>
      <c r="F235" s="63">
        <f t="shared" si="93"/>
        <v>0</v>
      </c>
      <c r="G235" s="64"/>
      <c r="H235" s="63"/>
      <c r="I235" s="63">
        <v>0</v>
      </c>
      <c r="J235" s="63"/>
      <c r="K235" s="63">
        <f t="shared" si="94"/>
        <v>0</v>
      </c>
      <c r="L235" s="64"/>
      <c r="M235" s="63">
        <f t="shared" si="105"/>
        <v>0</v>
      </c>
      <c r="N235" s="63">
        <f t="shared" si="105"/>
        <v>0</v>
      </c>
      <c r="O235" s="63"/>
      <c r="P235" s="63">
        <f t="shared" si="96"/>
        <v>0</v>
      </c>
      <c r="Q235" s="64"/>
      <c r="R235" s="63"/>
      <c r="S235" s="63">
        <v>0</v>
      </c>
      <c r="T235" s="63"/>
      <c r="U235" s="63">
        <f t="shared" si="97"/>
        <v>0</v>
      </c>
      <c r="V235" s="64"/>
      <c r="W235" s="63"/>
      <c r="X235" s="63">
        <v>0</v>
      </c>
      <c r="Y235" s="63"/>
      <c r="Z235" s="63">
        <f t="shared" si="98"/>
        <v>0</v>
      </c>
      <c r="AA235" s="64"/>
      <c r="AB235" s="63">
        <f t="shared" si="106"/>
        <v>0</v>
      </c>
      <c r="AC235" s="63">
        <f t="shared" si="106"/>
        <v>0</v>
      </c>
      <c r="AD235" s="63"/>
      <c r="AE235" s="63">
        <f t="shared" si="100"/>
        <v>0</v>
      </c>
      <c r="AF235" s="64"/>
      <c r="AG235" s="63"/>
      <c r="AH235" s="63">
        <v>0</v>
      </c>
      <c r="AI235" s="63"/>
      <c r="AJ235" s="63">
        <f t="shared" si="101"/>
        <v>0</v>
      </c>
      <c r="AK235" s="64"/>
      <c r="AL235" s="63"/>
      <c r="AM235" s="63">
        <v>0</v>
      </c>
      <c r="AN235" s="63"/>
      <c r="AO235" s="63">
        <f t="shared" si="102"/>
        <v>0</v>
      </c>
      <c r="AP235" s="64"/>
      <c r="AQ235" s="63"/>
      <c r="AR235" s="63">
        <v>0</v>
      </c>
      <c r="AS235" s="63"/>
      <c r="AT235" s="63">
        <f t="shared" si="103"/>
        <v>0</v>
      </c>
      <c r="AU235" s="64"/>
      <c r="AV235" s="63"/>
      <c r="AW235" s="63">
        <v>0</v>
      </c>
      <c r="AX235" s="411"/>
      <c r="AY235" s="63">
        <f t="shared" si="104"/>
        <v>0</v>
      </c>
      <c r="AZ235" s="71"/>
    </row>
    <row r="236" spans="1:52" s="406" customFormat="1" ht="12" hidden="1" customHeight="1">
      <c r="A236" s="134">
        <v>47630</v>
      </c>
      <c r="B236" s="406" t="s">
        <v>285</v>
      </c>
      <c r="C236" s="63"/>
      <c r="D236" s="63">
        <v>0</v>
      </c>
      <c r="E236" s="63"/>
      <c r="F236" s="63">
        <f t="shared" si="93"/>
        <v>0</v>
      </c>
      <c r="G236" s="64"/>
      <c r="H236" s="63"/>
      <c r="I236" s="63">
        <v>0</v>
      </c>
      <c r="J236" s="63"/>
      <c r="K236" s="63">
        <f t="shared" si="94"/>
        <v>0</v>
      </c>
      <c r="L236" s="64"/>
      <c r="M236" s="63">
        <f t="shared" si="105"/>
        <v>0</v>
      </c>
      <c r="N236" s="63">
        <f t="shared" si="105"/>
        <v>0</v>
      </c>
      <c r="O236" s="63"/>
      <c r="P236" s="63">
        <f t="shared" si="96"/>
        <v>0</v>
      </c>
      <c r="Q236" s="64"/>
      <c r="R236" s="63"/>
      <c r="S236" s="63">
        <v>0</v>
      </c>
      <c r="T236" s="63"/>
      <c r="U236" s="63">
        <f t="shared" si="97"/>
        <v>0</v>
      </c>
      <c r="V236" s="64"/>
      <c r="W236" s="63"/>
      <c r="X236" s="63">
        <v>0</v>
      </c>
      <c r="Y236" s="63"/>
      <c r="Z236" s="63">
        <f t="shared" si="98"/>
        <v>0</v>
      </c>
      <c r="AA236" s="64"/>
      <c r="AB236" s="63">
        <f t="shared" si="106"/>
        <v>0</v>
      </c>
      <c r="AC236" s="63">
        <f t="shared" si="106"/>
        <v>0</v>
      </c>
      <c r="AD236" s="63"/>
      <c r="AE236" s="63">
        <f t="shared" si="100"/>
        <v>0</v>
      </c>
      <c r="AF236" s="64"/>
      <c r="AG236" s="63"/>
      <c r="AH236" s="63">
        <v>0</v>
      </c>
      <c r="AI236" s="63"/>
      <c r="AJ236" s="63">
        <f t="shared" si="101"/>
        <v>0</v>
      </c>
      <c r="AK236" s="64"/>
      <c r="AL236" s="63"/>
      <c r="AM236" s="63">
        <v>0</v>
      </c>
      <c r="AN236" s="63"/>
      <c r="AO236" s="63">
        <f t="shared" si="102"/>
        <v>0</v>
      </c>
      <c r="AP236" s="64"/>
      <c r="AQ236" s="63"/>
      <c r="AR236" s="63">
        <v>0</v>
      </c>
      <c r="AS236" s="63"/>
      <c r="AT236" s="63">
        <f t="shared" si="103"/>
        <v>0</v>
      </c>
      <c r="AU236" s="64"/>
      <c r="AV236" s="63"/>
      <c r="AW236" s="63">
        <v>0</v>
      </c>
      <c r="AX236" s="411"/>
      <c r="AY236" s="63">
        <f t="shared" si="104"/>
        <v>0</v>
      </c>
      <c r="AZ236" s="71"/>
    </row>
    <row r="237" spans="1:52" s="406" customFormat="1" ht="12" hidden="1" customHeight="1">
      <c r="A237" s="134">
        <v>47640</v>
      </c>
      <c r="B237" s="406" t="s">
        <v>286</v>
      </c>
      <c r="C237" s="63"/>
      <c r="D237" s="63">
        <v>0</v>
      </c>
      <c r="E237" s="63"/>
      <c r="F237" s="63">
        <f t="shared" si="93"/>
        <v>0</v>
      </c>
      <c r="G237" s="64"/>
      <c r="H237" s="63"/>
      <c r="I237" s="63">
        <v>0</v>
      </c>
      <c r="J237" s="63"/>
      <c r="K237" s="63">
        <f t="shared" si="94"/>
        <v>0</v>
      </c>
      <c r="L237" s="64"/>
      <c r="M237" s="63">
        <f t="shared" si="105"/>
        <v>0</v>
      </c>
      <c r="N237" s="63">
        <f t="shared" si="105"/>
        <v>0</v>
      </c>
      <c r="O237" s="63"/>
      <c r="P237" s="63">
        <f t="shared" si="96"/>
        <v>0</v>
      </c>
      <c r="Q237" s="64"/>
      <c r="R237" s="63"/>
      <c r="S237" s="63">
        <v>0</v>
      </c>
      <c r="T237" s="63"/>
      <c r="U237" s="63">
        <f t="shared" si="97"/>
        <v>0</v>
      </c>
      <c r="V237" s="64"/>
      <c r="W237" s="63"/>
      <c r="X237" s="63">
        <v>0</v>
      </c>
      <c r="Y237" s="63"/>
      <c r="Z237" s="63">
        <f t="shared" si="98"/>
        <v>0</v>
      </c>
      <c r="AA237" s="64"/>
      <c r="AB237" s="63">
        <f t="shared" si="106"/>
        <v>0</v>
      </c>
      <c r="AC237" s="63">
        <f t="shared" si="106"/>
        <v>0</v>
      </c>
      <c r="AD237" s="63"/>
      <c r="AE237" s="63">
        <f t="shared" si="100"/>
        <v>0</v>
      </c>
      <c r="AF237" s="64"/>
      <c r="AG237" s="63"/>
      <c r="AH237" s="63">
        <v>0</v>
      </c>
      <c r="AI237" s="63"/>
      <c r="AJ237" s="63">
        <f t="shared" si="101"/>
        <v>0</v>
      </c>
      <c r="AK237" s="64"/>
      <c r="AL237" s="63"/>
      <c r="AM237" s="63">
        <v>0</v>
      </c>
      <c r="AN237" s="63"/>
      <c r="AO237" s="63">
        <f t="shared" si="102"/>
        <v>0</v>
      </c>
      <c r="AP237" s="64"/>
      <c r="AQ237" s="63"/>
      <c r="AR237" s="63">
        <v>0</v>
      </c>
      <c r="AS237" s="63"/>
      <c r="AT237" s="63">
        <f t="shared" si="103"/>
        <v>0</v>
      </c>
      <c r="AU237" s="64"/>
      <c r="AV237" s="63"/>
      <c r="AW237" s="63">
        <v>0</v>
      </c>
      <c r="AX237" s="411"/>
      <c r="AY237" s="63">
        <f t="shared" si="104"/>
        <v>0</v>
      </c>
      <c r="AZ237" s="71"/>
    </row>
    <row r="238" spans="1:52" s="406" customFormat="1" ht="12" hidden="1" customHeight="1">
      <c r="A238" s="134">
        <v>47650</v>
      </c>
      <c r="B238" s="406" t="s">
        <v>287</v>
      </c>
      <c r="C238" s="63"/>
      <c r="D238" s="63">
        <v>0</v>
      </c>
      <c r="E238" s="63"/>
      <c r="F238" s="63">
        <f t="shared" si="93"/>
        <v>0</v>
      </c>
      <c r="G238" s="64"/>
      <c r="H238" s="63"/>
      <c r="I238" s="63">
        <v>0</v>
      </c>
      <c r="J238" s="63"/>
      <c r="K238" s="63">
        <f t="shared" si="94"/>
        <v>0</v>
      </c>
      <c r="L238" s="64"/>
      <c r="M238" s="63">
        <f t="shared" si="105"/>
        <v>0</v>
      </c>
      <c r="N238" s="63">
        <f t="shared" si="105"/>
        <v>0</v>
      </c>
      <c r="O238" s="63"/>
      <c r="P238" s="63">
        <f t="shared" si="96"/>
        <v>0</v>
      </c>
      <c r="Q238" s="64"/>
      <c r="R238" s="63"/>
      <c r="S238" s="63">
        <v>0</v>
      </c>
      <c r="T238" s="63"/>
      <c r="U238" s="63">
        <f t="shared" si="97"/>
        <v>0</v>
      </c>
      <c r="V238" s="64"/>
      <c r="W238" s="63"/>
      <c r="X238" s="63">
        <v>0</v>
      </c>
      <c r="Y238" s="63"/>
      <c r="Z238" s="63">
        <f t="shared" si="98"/>
        <v>0</v>
      </c>
      <c r="AA238" s="64"/>
      <c r="AB238" s="63">
        <f t="shared" si="106"/>
        <v>0</v>
      </c>
      <c r="AC238" s="63">
        <f t="shared" si="106"/>
        <v>0</v>
      </c>
      <c r="AD238" s="63"/>
      <c r="AE238" s="63">
        <f t="shared" si="100"/>
        <v>0</v>
      </c>
      <c r="AF238" s="64"/>
      <c r="AG238" s="63"/>
      <c r="AH238" s="63">
        <v>0</v>
      </c>
      <c r="AI238" s="63"/>
      <c r="AJ238" s="63">
        <f t="shared" si="101"/>
        <v>0</v>
      </c>
      <c r="AK238" s="64"/>
      <c r="AL238" s="63"/>
      <c r="AM238" s="63">
        <v>0</v>
      </c>
      <c r="AN238" s="63"/>
      <c r="AO238" s="63">
        <f t="shared" si="102"/>
        <v>0</v>
      </c>
      <c r="AP238" s="64"/>
      <c r="AQ238" s="63"/>
      <c r="AR238" s="63">
        <v>0</v>
      </c>
      <c r="AS238" s="63"/>
      <c r="AT238" s="63">
        <f t="shared" si="103"/>
        <v>0</v>
      </c>
      <c r="AU238" s="64"/>
      <c r="AV238" s="63"/>
      <c r="AW238" s="63">
        <v>0</v>
      </c>
      <c r="AX238" s="411"/>
      <c r="AY238" s="63">
        <f t="shared" si="104"/>
        <v>0</v>
      </c>
      <c r="AZ238" s="71"/>
    </row>
    <row r="239" spans="1:52" s="406" customFormat="1" ht="12" hidden="1" customHeight="1">
      <c r="A239" s="134">
        <v>47670</v>
      </c>
      <c r="B239" s="406" t="s">
        <v>288</v>
      </c>
      <c r="C239" s="63"/>
      <c r="D239" s="63">
        <v>0</v>
      </c>
      <c r="E239" s="63"/>
      <c r="F239" s="63">
        <f t="shared" si="93"/>
        <v>0</v>
      </c>
      <c r="G239" s="64"/>
      <c r="H239" s="63"/>
      <c r="I239" s="63">
        <v>0</v>
      </c>
      <c r="J239" s="63"/>
      <c r="K239" s="63">
        <f t="shared" si="94"/>
        <v>0</v>
      </c>
      <c r="L239" s="64"/>
      <c r="M239" s="63">
        <f t="shared" si="105"/>
        <v>0</v>
      </c>
      <c r="N239" s="63">
        <f t="shared" si="105"/>
        <v>0</v>
      </c>
      <c r="O239" s="63"/>
      <c r="P239" s="63">
        <f t="shared" si="96"/>
        <v>0</v>
      </c>
      <c r="Q239" s="64"/>
      <c r="R239" s="63"/>
      <c r="S239" s="63">
        <v>0</v>
      </c>
      <c r="T239" s="63"/>
      <c r="U239" s="63">
        <f t="shared" si="97"/>
        <v>0</v>
      </c>
      <c r="V239" s="64"/>
      <c r="W239" s="63"/>
      <c r="X239" s="63">
        <v>0</v>
      </c>
      <c r="Y239" s="63"/>
      <c r="Z239" s="63">
        <f t="shared" si="98"/>
        <v>0</v>
      </c>
      <c r="AA239" s="64"/>
      <c r="AB239" s="63">
        <f t="shared" si="106"/>
        <v>0</v>
      </c>
      <c r="AC239" s="63">
        <f t="shared" si="106"/>
        <v>0</v>
      </c>
      <c r="AD239" s="63"/>
      <c r="AE239" s="63">
        <f t="shared" si="100"/>
        <v>0</v>
      </c>
      <c r="AF239" s="64"/>
      <c r="AG239" s="63"/>
      <c r="AH239" s="63">
        <v>0</v>
      </c>
      <c r="AI239" s="63"/>
      <c r="AJ239" s="63">
        <f t="shared" si="101"/>
        <v>0</v>
      </c>
      <c r="AK239" s="64"/>
      <c r="AL239" s="63"/>
      <c r="AM239" s="63">
        <v>0</v>
      </c>
      <c r="AN239" s="63"/>
      <c r="AO239" s="63">
        <f t="shared" si="102"/>
        <v>0</v>
      </c>
      <c r="AP239" s="64"/>
      <c r="AQ239" s="63"/>
      <c r="AR239" s="63">
        <v>0</v>
      </c>
      <c r="AS239" s="63"/>
      <c r="AT239" s="63">
        <f t="shared" si="103"/>
        <v>0</v>
      </c>
      <c r="AU239" s="64"/>
      <c r="AV239" s="63"/>
      <c r="AW239" s="63">
        <v>0</v>
      </c>
      <c r="AX239" s="411"/>
      <c r="AY239" s="63">
        <f t="shared" si="104"/>
        <v>0</v>
      </c>
      <c r="AZ239" s="71"/>
    </row>
    <row r="240" spans="1:52" s="406" customFormat="1" ht="12" hidden="1" customHeight="1">
      <c r="A240" s="134">
        <v>47990</v>
      </c>
      <c r="B240" s="406" t="s">
        <v>289</v>
      </c>
      <c r="C240" s="63"/>
      <c r="D240" s="63">
        <v>0</v>
      </c>
      <c r="E240" s="63"/>
      <c r="F240" s="63">
        <f t="shared" si="93"/>
        <v>0</v>
      </c>
      <c r="G240" s="64"/>
      <c r="H240" s="63"/>
      <c r="I240" s="63">
        <v>0</v>
      </c>
      <c r="J240" s="63"/>
      <c r="K240" s="63">
        <f t="shared" si="94"/>
        <v>0</v>
      </c>
      <c r="L240" s="64"/>
      <c r="M240" s="63">
        <f t="shared" si="105"/>
        <v>0</v>
      </c>
      <c r="N240" s="63">
        <f t="shared" si="105"/>
        <v>0</v>
      </c>
      <c r="O240" s="63"/>
      <c r="P240" s="63">
        <f t="shared" si="96"/>
        <v>0</v>
      </c>
      <c r="Q240" s="64"/>
      <c r="R240" s="63"/>
      <c r="S240" s="63">
        <v>0</v>
      </c>
      <c r="T240" s="63"/>
      <c r="U240" s="63">
        <f t="shared" si="97"/>
        <v>0</v>
      </c>
      <c r="V240" s="64"/>
      <c r="W240" s="63"/>
      <c r="X240" s="63">
        <v>0</v>
      </c>
      <c r="Y240" s="63"/>
      <c r="Z240" s="63">
        <f t="shared" si="98"/>
        <v>0</v>
      </c>
      <c r="AA240" s="64"/>
      <c r="AB240" s="63">
        <f t="shared" si="106"/>
        <v>0</v>
      </c>
      <c r="AC240" s="63">
        <f t="shared" si="106"/>
        <v>0</v>
      </c>
      <c r="AD240" s="63"/>
      <c r="AE240" s="63">
        <f t="shared" si="100"/>
        <v>0</v>
      </c>
      <c r="AF240" s="64"/>
      <c r="AG240" s="63"/>
      <c r="AH240" s="63">
        <v>0</v>
      </c>
      <c r="AI240" s="63"/>
      <c r="AJ240" s="63">
        <f t="shared" si="101"/>
        <v>0</v>
      </c>
      <c r="AK240" s="64"/>
      <c r="AL240" s="63"/>
      <c r="AM240" s="63">
        <v>0</v>
      </c>
      <c r="AN240" s="63"/>
      <c r="AO240" s="63">
        <f t="shared" si="102"/>
        <v>0</v>
      </c>
      <c r="AP240" s="64"/>
      <c r="AQ240" s="63"/>
      <c r="AR240" s="63">
        <v>0</v>
      </c>
      <c r="AS240" s="63"/>
      <c r="AT240" s="63">
        <f t="shared" si="103"/>
        <v>0</v>
      </c>
      <c r="AU240" s="64"/>
      <c r="AV240" s="63"/>
      <c r="AW240" s="63">
        <v>0</v>
      </c>
      <c r="AX240" s="411"/>
      <c r="AY240" s="63">
        <f t="shared" si="104"/>
        <v>0</v>
      </c>
      <c r="AZ240" s="71"/>
    </row>
    <row r="241" spans="1:52" s="406" customFormat="1" ht="12" hidden="1" customHeight="1">
      <c r="A241" s="134">
        <v>47991</v>
      </c>
      <c r="B241" s="406" t="s">
        <v>290</v>
      </c>
      <c r="C241" s="63"/>
      <c r="D241" s="63">
        <v>0</v>
      </c>
      <c r="E241" s="63"/>
      <c r="F241" s="63">
        <f t="shared" si="93"/>
        <v>0</v>
      </c>
      <c r="G241" s="64"/>
      <c r="H241" s="63"/>
      <c r="I241" s="63">
        <v>0</v>
      </c>
      <c r="J241" s="63"/>
      <c r="K241" s="63">
        <f t="shared" si="94"/>
        <v>0</v>
      </c>
      <c r="L241" s="64"/>
      <c r="M241" s="63">
        <f t="shared" si="105"/>
        <v>0</v>
      </c>
      <c r="N241" s="63">
        <f t="shared" si="105"/>
        <v>0</v>
      </c>
      <c r="O241" s="63"/>
      <c r="P241" s="63">
        <f t="shared" si="96"/>
        <v>0</v>
      </c>
      <c r="Q241" s="64"/>
      <c r="R241" s="63"/>
      <c r="S241" s="63">
        <v>0</v>
      </c>
      <c r="T241" s="63"/>
      <c r="U241" s="63">
        <f t="shared" si="97"/>
        <v>0</v>
      </c>
      <c r="V241" s="64"/>
      <c r="W241" s="63"/>
      <c r="X241" s="63">
        <v>0</v>
      </c>
      <c r="Y241" s="63"/>
      <c r="Z241" s="63">
        <f t="shared" si="98"/>
        <v>0</v>
      </c>
      <c r="AA241" s="64"/>
      <c r="AB241" s="63">
        <f t="shared" si="106"/>
        <v>0</v>
      </c>
      <c r="AC241" s="63">
        <f t="shared" si="106"/>
        <v>0</v>
      </c>
      <c r="AD241" s="63"/>
      <c r="AE241" s="63">
        <f t="shared" si="100"/>
        <v>0</v>
      </c>
      <c r="AF241" s="64"/>
      <c r="AG241" s="63"/>
      <c r="AH241" s="63">
        <v>0</v>
      </c>
      <c r="AI241" s="63"/>
      <c r="AJ241" s="63">
        <f t="shared" si="101"/>
        <v>0</v>
      </c>
      <c r="AK241" s="64"/>
      <c r="AL241" s="63"/>
      <c r="AM241" s="63">
        <v>0</v>
      </c>
      <c r="AN241" s="63"/>
      <c r="AO241" s="63">
        <f t="shared" si="102"/>
        <v>0</v>
      </c>
      <c r="AP241" s="64"/>
      <c r="AQ241" s="63"/>
      <c r="AR241" s="63">
        <v>0</v>
      </c>
      <c r="AS241" s="63"/>
      <c r="AT241" s="63">
        <f t="shared" si="103"/>
        <v>0</v>
      </c>
      <c r="AU241" s="64"/>
      <c r="AV241" s="63"/>
      <c r="AW241" s="63">
        <v>0</v>
      </c>
      <c r="AX241" s="411"/>
      <c r="AY241" s="63">
        <f t="shared" si="104"/>
        <v>0</v>
      </c>
      <c r="AZ241" s="71"/>
    </row>
    <row r="242" spans="1:52" s="39" customFormat="1" ht="12" hidden="1" customHeight="1">
      <c r="A242" s="134"/>
      <c r="C242" s="63"/>
      <c r="D242" s="63"/>
      <c r="E242" s="63"/>
      <c r="F242" s="63"/>
      <c r="G242" s="64"/>
      <c r="H242" s="63"/>
      <c r="I242" s="63"/>
      <c r="J242" s="63"/>
      <c r="K242" s="63"/>
      <c r="L242" s="64"/>
      <c r="M242" s="63"/>
      <c r="N242" s="63"/>
      <c r="O242" s="63"/>
      <c r="P242" s="63"/>
      <c r="Q242" s="64"/>
      <c r="R242" s="63"/>
      <c r="S242" s="63"/>
      <c r="T242" s="63"/>
      <c r="U242" s="63"/>
      <c r="V242" s="64"/>
      <c r="W242" s="63"/>
      <c r="X242" s="63"/>
      <c r="Y242" s="63"/>
      <c r="Z242" s="63"/>
      <c r="AA242" s="64"/>
      <c r="AB242" s="63"/>
      <c r="AC242" s="63"/>
      <c r="AD242" s="63"/>
      <c r="AE242" s="63"/>
      <c r="AF242" s="64"/>
      <c r="AG242" s="63"/>
      <c r="AH242" s="63"/>
      <c r="AI242" s="63"/>
      <c r="AJ242" s="63"/>
      <c r="AK242" s="64"/>
      <c r="AL242" s="63"/>
      <c r="AM242" s="63"/>
      <c r="AN242" s="63"/>
      <c r="AO242" s="63"/>
      <c r="AP242" s="64"/>
      <c r="AQ242" s="63"/>
      <c r="AR242" s="63"/>
      <c r="AS242" s="63"/>
      <c r="AT242" s="63"/>
      <c r="AU242" s="64"/>
      <c r="AV242" s="63"/>
      <c r="AW242" s="63"/>
      <c r="AX242" s="411"/>
      <c r="AY242" s="63"/>
      <c r="AZ242" s="71"/>
    </row>
    <row r="243" spans="1:52" s="39" customFormat="1" ht="12" customHeight="1">
      <c r="A243" s="48"/>
      <c r="B243" s="122" t="s">
        <v>916</v>
      </c>
      <c r="C243" s="435">
        <f>SUM(C209:C242)</f>
        <v>0</v>
      </c>
      <c r="D243" s="435">
        <f>SUM(D209:D242)</f>
        <v>935552.72999999986</v>
      </c>
      <c r="E243" s="435"/>
      <c r="F243" s="435">
        <f>SUM(C243:E243)</f>
        <v>935552.72999999986</v>
      </c>
      <c r="G243" s="436"/>
      <c r="H243" s="435">
        <f>SUM(H209:H242)</f>
        <v>0</v>
      </c>
      <c r="I243" s="435">
        <f>SUM(I209:I242)</f>
        <v>935552.72999999986</v>
      </c>
      <c r="J243" s="435"/>
      <c r="K243" s="435">
        <f>SUM(H243:J243)</f>
        <v>935552.72999999986</v>
      </c>
      <c r="L243" s="436"/>
      <c r="M243" s="435">
        <f>INDEX($H243:$J243,1,MATCH(M$8,$H$8:$J$8,0))-INDEX($C243:$E243,1,MATCH(M$8,$C$8:$E$8,0))</f>
        <v>0</v>
      </c>
      <c r="N243" s="435">
        <f>INDEX($H243:$J243,1,MATCH(N$8,$H$8:$J$8,0))-INDEX($C243:$E243,1,MATCH(N$8,$C$8:$E$8,0))</f>
        <v>0</v>
      </c>
      <c r="O243" s="435"/>
      <c r="P243" s="435">
        <f>SUM(M243:O243)</f>
        <v>0</v>
      </c>
      <c r="Q243" s="436"/>
      <c r="R243" s="435">
        <f>SUM(R209:R242)</f>
        <v>0</v>
      </c>
      <c r="S243" s="435">
        <f>SUM(S209:S242)</f>
        <v>267952.20743362809</v>
      </c>
      <c r="T243" s="435"/>
      <c r="U243" s="435">
        <f>SUM(R243:T243)</f>
        <v>267952.20743362809</v>
      </c>
      <c r="V243" s="436"/>
      <c r="W243" s="435">
        <f>SUM(W209:W242)</f>
        <v>0</v>
      </c>
      <c r="X243" s="435">
        <f>SUM(X209:X242)</f>
        <v>267952.20743362809</v>
      </c>
      <c r="Y243" s="435"/>
      <c r="Z243" s="435">
        <f>SUM(W243:Y243)</f>
        <v>267952.20743362809</v>
      </c>
      <c r="AA243" s="436"/>
      <c r="AB243" s="435">
        <f>INDEX($W243:$Y243,1,MATCH(AB$8,$W$8:$Y$8,0))-INDEX($R243:$T243,1,MATCH(AB$8,$R$8:$T$8,0))</f>
        <v>0</v>
      </c>
      <c r="AC243" s="435">
        <f>INDEX($W243:$Y243,1,MATCH(AC$8,$W$8:$Y$8,0))-INDEX($R243:$T243,1,MATCH(AC$8,$R$8:$T$8,0))</f>
        <v>0</v>
      </c>
      <c r="AD243" s="435"/>
      <c r="AE243" s="435">
        <f>SUM(AB243:AD243)</f>
        <v>0</v>
      </c>
      <c r="AF243" s="436"/>
      <c r="AG243" s="435">
        <f>SUM(AG209:AG242)</f>
        <v>0</v>
      </c>
      <c r="AH243" s="435">
        <f>SUM(AH209:AH242)</f>
        <v>222400.93223767402</v>
      </c>
      <c r="AI243" s="435"/>
      <c r="AJ243" s="435">
        <f>SUM(AG243:AI243)</f>
        <v>222400.93223767402</v>
      </c>
      <c r="AK243" s="436"/>
      <c r="AL243" s="435">
        <f>SUM(AL209:AL242)</f>
        <v>0</v>
      </c>
      <c r="AM243" s="435">
        <f>SUM(AM209:AM242)</f>
        <v>222400.93223767402</v>
      </c>
      <c r="AN243" s="435"/>
      <c r="AO243" s="435">
        <f>SUM(AL243:AN243)</f>
        <v>222400.93223767402</v>
      </c>
      <c r="AP243" s="436"/>
      <c r="AQ243" s="435">
        <f>SUM(AQ209:AQ242)</f>
        <v>0</v>
      </c>
      <c r="AR243" s="435">
        <f>SUM(AR209:AR242)</f>
        <v>222400.93223767402</v>
      </c>
      <c r="AS243" s="435"/>
      <c r="AT243" s="435">
        <f>SUM(AQ243:AS243)</f>
        <v>222400.93223767402</v>
      </c>
      <c r="AU243" s="436"/>
      <c r="AV243" s="435">
        <f>SUM(AV209:AV242)</f>
        <v>0</v>
      </c>
      <c r="AW243" s="435">
        <f>SUM(AW209:AW242)</f>
        <v>222400.93223767402</v>
      </c>
      <c r="AX243" s="409"/>
      <c r="AY243" s="435">
        <f>SUM(AV243:AX243)</f>
        <v>222400.93223767402</v>
      </c>
      <c r="AZ243" s="72"/>
    </row>
    <row r="244" spans="1:52" s="39" customFormat="1" ht="12" customHeight="1">
      <c r="A244" s="48"/>
      <c r="B244" s="43"/>
      <c r="C244" s="63"/>
      <c r="D244" s="63"/>
      <c r="E244" s="63"/>
      <c r="F244" s="63"/>
      <c r="G244" s="64"/>
      <c r="H244" s="63"/>
      <c r="I244" s="63"/>
      <c r="J244" s="63"/>
      <c r="K244" s="63"/>
      <c r="L244" s="64"/>
      <c r="M244" s="63"/>
      <c r="N244" s="63"/>
      <c r="O244" s="63"/>
      <c r="P244" s="63"/>
      <c r="Q244" s="64"/>
      <c r="R244" s="63"/>
      <c r="S244" s="63"/>
      <c r="T244" s="63"/>
      <c r="U244" s="63"/>
      <c r="V244" s="64"/>
      <c r="W244" s="63"/>
      <c r="X244" s="63"/>
      <c r="Y244" s="63"/>
      <c r="Z244" s="63"/>
      <c r="AA244" s="64"/>
      <c r="AB244" s="63"/>
      <c r="AC244" s="63"/>
      <c r="AD244" s="63"/>
      <c r="AE244" s="63"/>
      <c r="AF244" s="64"/>
      <c r="AG244" s="63"/>
      <c r="AH244" s="63"/>
      <c r="AI244" s="63"/>
      <c r="AJ244" s="63"/>
      <c r="AK244" s="64"/>
      <c r="AL244" s="63"/>
      <c r="AM244" s="63"/>
      <c r="AN244" s="63"/>
      <c r="AO244" s="63"/>
      <c r="AP244" s="64"/>
      <c r="AQ244" s="63"/>
      <c r="AR244" s="63"/>
      <c r="AS244" s="63"/>
      <c r="AT244" s="63"/>
      <c r="AU244" s="64"/>
      <c r="AV244" s="63"/>
      <c r="AW244" s="63"/>
      <c r="AX244" s="411"/>
      <c r="AY244" s="63"/>
      <c r="AZ244" s="71"/>
    </row>
    <row r="245" spans="1:52" s="39" customFormat="1" ht="12" hidden="1" customHeight="1">
      <c r="A245" s="122" t="s">
        <v>81</v>
      </c>
      <c r="C245" s="63"/>
      <c r="D245" s="63"/>
      <c r="E245" s="63"/>
      <c r="F245" s="63"/>
      <c r="G245" s="64"/>
      <c r="H245" s="63"/>
      <c r="I245" s="63"/>
      <c r="J245" s="63"/>
      <c r="K245" s="63"/>
      <c r="L245" s="64"/>
      <c r="M245" s="63"/>
      <c r="N245" s="63"/>
      <c r="O245" s="63"/>
      <c r="P245" s="63"/>
      <c r="Q245" s="64"/>
      <c r="R245" s="63"/>
      <c r="S245" s="63"/>
      <c r="T245" s="63"/>
      <c r="U245" s="63"/>
      <c r="V245" s="64"/>
      <c r="W245" s="63"/>
      <c r="X245" s="63"/>
      <c r="Y245" s="63"/>
      <c r="Z245" s="63"/>
      <c r="AA245" s="64"/>
      <c r="AB245" s="63"/>
      <c r="AC245" s="63"/>
      <c r="AD245" s="63"/>
      <c r="AE245" s="63"/>
      <c r="AF245" s="64"/>
      <c r="AG245" s="63"/>
      <c r="AH245" s="63"/>
      <c r="AI245" s="63"/>
      <c r="AJ245" s="63"/>
      <c r="AK245" s="64"/>
      <c r="AL245" s="63"/>
      <c r="AM245" s="63"/>
      <c r="AN245" s="63"/>
      <c r="AO245" s="63"/>
      <c r="AP245" s="64"/>
      <c r="AQ245" s="63"/>
      <c r="AR245" s="63"/>
      <c r="AS245" s="63"/>
      <c r="AT245" s="63"/>
      <c r="AU245" s="64"/>
      <c r="AV245" s="63"/>
      <c r="AW245" s="63"/>
      <c r="AX245" s="411"/>
      <c r="AY245" s="63"/>
      <c r="AZ245" s="71"/>
    </row>
    <row r="246" spans="1:52" s="39" customFormat="1" ht="12" hidden="1" customHeight="1">
      <c r="A246" s="134" t="s">
        <v>25</v>
      </c>
      <c r="B246" s="69"/>
      <c r="C246" s="63"/>
      <c r="D246" s="63"/>
      <c r="E246" s="63"/>
      <c r="F246" s="63">
        <f t="shared" ref="F246:F257" si="107">SUM(C246:E246)</f>
        <v>0</v>
      </c>
      <c r="G246" s="64"/>
      <c r="H246" s="63"/>
      <c r="I246" s="63"/>
      <c r="J246" s="63"/>
      <c r="K246" s="63">
        <f t="shared" ref="K246:K257" si="108">SUM(H246:J246)</f>
        <v>0</v>
      </c>
      <c r="L246" s="64"/>
      <c r="M246" s="63">
        <f t="shared" ref="M246:N257" si="109">INDEX($H246:$J246,1,MATCH(M$8,$H$8:$J$8,0))-INDEX($C246:$E246,1,MATCH(M$8,$C$8:$E$8,0))</f>
        <v>0</v>
      </c>
      <c r="N246" s="63">
        <f t="shared" si="109"/>
        <v>0</v>
      </c>
      <c r="O246" s="63"/>
      <c r="P246" s="63">
        <f t="shared" ref="P246:P257" si="110">SUM(M246:O246)</f>
        <v>0</v>
      </c>
      <c r="Q246" s="64"/>
      <c r="R246" s="63"/>
      <c r="S246" s="63"/>
      <c r="T246" s="63"/>
      <c r="U246" s="63">
        <f t="shared" ref="U246:U257" si="111">SUM(R246:T246)</f>
        <v>0</v>
      </c>
      <c r="V246" s="64"/>
      <c r="W246" s="63"/>
      <c r="X246" s="63"/>
      <c r="Y246" s="63"/>
      <c r="Z246" s="63">
        <f t="shared" ref="Z246:Z257" si="112">SUM(W246:Y246)</f>
        <v>0</v>
      </c>
      <c r="AA246" s="64"/>
      <c r="AB246" s="63">
        <f t="shared" ref="AB246:AC257" si="113">INDEX($W246:$Y246,1,MATCH(AB$8,$W$8:$Y$8,0))-INDEX($R246:$T246,1,MATCH(AB$8,$R$8:$T$8,0))</f>
        <v>0</v>
      </c>
      <c r="AC246" s="63">
        <f t="shared" si="113"/>
        <v>0</v>
      </c>
      <c r="AD246" s="63"/>
      <c r="AE246" s="63">
        <f t="shared" ref="AE246:AE257" si="114">SUM(AB246:AD246)</f>
        <v>0</v>
      </c>
      <c r="AF246" s="64"/>
      <c r="AG246" s="63"/>
      <c r="AH246" s="63"/>
      <c r="AI246" s="63"/>
      <c r="AJ246" s="63">
        <f t="shared" ref="AJ246:AJ257" si="115">SUM(AG246:AI246)</f>
        <v>0</v>
      </c>
      <c r="AK246" s="64"/>
      <c r="AL246" s="63"/>
      <c r="AM246" s="63"/>
      <c r="AN246" s="63"/>
      <c r="AO246" s="63">
        <f t="shared" ref="AO246:AO257" si="116">SUM(AL246:AN246)</f>
        <v>0</v>
      </c>
      <c r="AP246" s="64"/>
      <c r="AQ246" s="63"/>
      <c r="AR246" s="63"/>
      <c r="AS246" s="63"/>
      <c r="AT246" s="63">
        <f t="shared" ref="AT246:AT257" si="117">SUM(AQ246:AS246)</f>
        <v>0</v>
      </c>
      <c r="AU246" s="64"/>
      <c r="AV246" s="63"/>
      <c r="AW246" s="63"/>
      <c r="AX246" s="411"/>
      <c r="AY246" s="63">
        <f t="shared" ref="AY246:AY257" si="118">SUM(AV246:AX246)</f>
        <v>0</v>
      </c>
      <c r="AZ246" s="71"/>
    </row>
    <row r="247" spans="1:52" s="406" customFormat="1" ht="12" hidden="1" customHeight="1">
      <c r="A247" s="134">
        <v>49000</v>
      </c>
      <c r="B247" s="69" t="s">
        <v>81</v>
      </c>
      <c r="C247" s="63"/>
      <c r="D247" s="63">
        <v>0</v>
      </c>
      <c r="E247" s="63"/>
      <c r="F247" s="63">
        <f t="shared" si="107"/>
        <v>0</v>
      </c>
      <c r="G247" s="64"/>
      <c r="H247" s="63"/>
      <c r="I247" s="63">
        <v>0</v>
      </c>
      <c r="J247" s="63"/>
      <c r="K247" s="63">
        <f t="shared" si="108"/>
        <v>0</v>
      </c>
      <c r="L247" s="64"/>
      <c r="M247" s="63">
        <f t="shared" si="109"/>
        <v>0</v>
      </c>
      <c r="N247" s="63">
        <f t="shared" si="109"/>
        <v>0</v>
      </c>
      <c r="O247" s="63"/>
      <c r="P247" s="63">
        <f t="shared" si="110"/>
        <v>0</v>
      </c>
      <c r="Q247" s="64"/>
      <c r="R247" s="63"/>
      <c r="S247" s="63">
        <v>0</v>
      </c>
      <c r="T247" s="63"/>
      <c r="U247" s="63">
        <f t="shared" si="111"/>
        <v>0</v>
      </c>
      <c r="V247" s="64"/>
      <c r="W247" s="63"/>
      <c r="X247" s="63">
        <v>0</v>
      </c>
      <c r="Y247" s="63"/>
      <c r="Z247" s="63">
        <f t="shared" si="112"/>
        <v>0</v>
      </c>
      <c r="AA247" s="64"/>
      <c r="AB247" s="63">
        <f t="shared" si="113"/>
        <v>0</v>
      </c>
      <c r="AC247" s="63">
        <f t="shared" si="113"/>
        <v>0</v>
      </c>
      <c r="AD247" s="63"/>
      <c r="AE247" s="63">
        <f t="shared" si="114"/>
        <v>0</v>
      </c>
      <c r="AF247" s="64"/>
      <c r="AG247" s="63"/>
      <c r="AH247" s="63">
        <v>0</v>
      </c>
      <c r="AI247" s="63"/>
      <c r="AJ247" s="63">
        <f t="shared" si="115"/>
        <v>0</v>
      </c>
      <c r="AK247" s="64"/>
      <c r="AL247" s="63"/>
      <c r="AM247" s="63">
        <v>0</v>
      </c>
      <c r="AN247" s="63"/>
      <c r="AO247" s="63">
        <f t="shared" si="116"/>
        <v>0</v>
      </c>
      <c r="AP247" s="64"/>
      <c r="AQ247" s="63"/>
      <c r="AR247" s="63">
        <v>0</v>
      </c>
      <c r="AS247" s="63"/>
      <c r="AT247" s="63">
        <f t="shared" si="117"/>
        <v>0</v>
      </c>
      <c r="AU247" s="64"/>
      <c r="AV247" s="63"/>
      <c r="AW247" s="63">
        <v>0</v>
      </c>
      <c r="AX247" s="411"/>
      <c r="AY247" s="63">
        <f t="shared" si="118"/>
        <v>0</v>
      </c>
      <c r="AZ247" s="71"/>
    </row>
    <row r="248" spans="1:52" s="406" customFormat="1" ht="12" hidden="1" customHeight="1">
      <c r="A248" s="134">
        <v>49100</v>
      </c>
      <c r="B248" s="69" t="s">
        <v>291</v>
      </c>
      <c r="C248" s="63"/>
      <c r="D248" s="63">
        <v>0</v>
      </c>
      <c r="E248" s="63"/>
      <c r="F248" s="63">
        <f t="shared" si="107"/>
        <v>0</v>
      </c>
      <c r="G248" s="64"/>
      <c r="H248" s="63"/>
      <c r="I248" s="63">
        <v>0</v>
      </c>
      <c r="J248" s="63"/>
      <c r="K248" s="63">
        <f t="shared" si="108"/>
        <v>0</v>
      </c>
      <c r="L248" s="64"/>
      <c r="M248" s="63">
        <f t="shared" si="109"/>
        <v>0</v>
      </c>
      <c r="N248" s="63">
        <f t="shared" si="109"/>
        <v>0</v>
      </c>
      <c r="O248" s="63"/>
      <c r="P248" s="63">
        <f t="shared" si="110"/>
        <v>0</v>
      </c>
      <c r="Q248" s="64"/>
      <c r="R248" s="63"/>
      <c r="S248" s="63">
        <v>0</v>
      </c>
      <c r="T248" s="63"/>
      <c r="U248" s="63">
        <f t="shared" si="111"/>
        <v>0</v>
      </c>
      <c r="V248" s="64"/>
      <c r="W248" s="63"/>
      <c r="X248" s="63">
        <v>0</v>
      </c>
      <c r="Y248" s="63"/>
      <c r="Z248" s="63">
        <f t="shared" si="112"/>
        <v>0</v>
      </c>
      <c r="AA248" s="64"/>
      <c r="AB248" s="63">
        <f t="shared" si="113"/>
        <v>0</v>
      </c>
      <c r="AC248" s="63">
        <f t="shared" si="113"/>
        <v>0</v>
      </c>
      <c r="AD248" s="63"/>
      <c r="AE248" s="63">
        <f t="shared" si="114"/>
        <v>0</v>
      </c>
      <c r="AF248" s="64"/>
      <c r="AG248" s="63"/>
      <c r="AH248" s="63">
        <v>0</v>
      </c>
      <c r="AI248" s="63"/>
      <c r="AJ248" s="63">
        <f t="shared" si="115"/>
        <v>0</v>
      </c>
      <c r="AK248" s="64"/>
      <c r="AL248" s="63"/>
      <c r="AM248" s="63">
        <v>0</v>
      </c>
      <c r="AN248" s="63"/>
      <c r="AO248" s="63">
        <f t="shared" si="116"/>
        <v>0</v>
      </c>
      <c r="AP248" s="64"/>
      <c r="AQ248" s="63"/>
      <c r="AR248" s="63">
        <v>0</v>
      </c>
      <c r="AS248" s="63"/>
      <c r="AT248" s="63">
        <f t="shared" si="117"/>
        <v>0</v>
      </c>
      <c r="AU248" s="64"/>
      <c r="AV248" s="63"/>
      <c r="AW248" s="63">
        <v>0</v>
      </c>
      <c r="AX248" s="411"/>
      <c r="AY248" s="63">
        <f t="shared" si="118"/>
        <v>0</v>
      </c>
      <c r="AZ248" s="71"/>
    </row>
    <row r="249" spans="1:52" s="406" customFormat="1" ht="12" hidden="1" customHeight="1">
      <c r="A249" s="134">
        <v>49200</v>
      </c>
      <c r="B249" s="69" t="s">
        <v>292</v>
      </c>
      <c r="C249" s="63"/>
      <c r="D249" s="63">
        <v>0</v>
      </c>
      <c r="E249" s="63"/>
      <c r="F249" s="63">
        <f t="shared" si="107"/>
        <v>0</v>
      </c>
      <c r="G249" s="64"/>
      <c r="H249" s="63"/>
      <c r="I249" s="63">
        <v>0</v>
      </c>
      <c r="J249" s="63"/>
      <c r="K249" s="63">
        <f t="shared" si="108"/>
        <v>0</v>
      </c>
      <c r="L249" s="64"/>
      <c r="M249" s="63">
        <f t="shared" si="109"/>
        <v>0</v>
      </c>
      <c r="N249" s="63">
        <f t="shared" si="109"/>
        <v>0</v>
      </c>
      <c r="O249" s="63"/>
      <c r="P249" s="63">
        <f t="shared" si="110"/>
        <v>0</v>
      </c>
      <c r="Q249" s="64"/>
      <c r="R249" s="63"/>
      <c r="S249" s="63">
        <v>0</v>
      </c>
      <c r="T249" s="63"/>
      <c r="U249" s="63">
        <f t="shared" si="111"/>
        <v>0</v>
      </c>
      <c r="V249" s="64"/>
      <c r="W249" s="63"/>
      <c r="X249" s="63">
        <v>0</v>
      </c>
      <c r="Y249" s="63"/>
      <c r="Z249" s="63">
        <f t="shared" si="112"/>
        <v>0</v>
      </c>
      <c r="AA249" s="64"/>
      <c r="AB249" s="63">
        <f t="shared" si="113"/>
        <v>0</v>
      </c>
      <c r="AC249" s="63">
        <f t="shared" si="113"/>
        <v>0</v>
      </c>
      <c r="AD249" s="63"/>
      <c r="AE249" s="63">
        <f t="shared" si="114"/>
        <v>0</v>
      </c>
      <c r="AF249" s="64"/>
      <c r="AG249" s="63"/>
      <c r="AH249" s="63">
        <v>0</v>
      </c>
      <c r="AI249" s="63"/>
      <c r="AJ249" s="63">
        <f t="shared" si="115"/>
        <v>0</v>
      </c>
      <c r="AK249" s="64"/>
      <c r="AL249" s="63"/>
      <c r="AM249" s="63">
        <v>0</v>
      </c>
      <c r="AN249" s="63"/>
      <c r="AO249" s="63">
        <f t="shared" si="116"/>
        <v>0</v>
      </c>
      <c r="AP249" s="64"/>
      <c r="AQ249" s="63"/>
      <c r="AR249" s="63">
        <v>0</v>
      </c>
      <c r="AS249" s="63"/>
      <c r="AT249" s="63">
        <f t="shared" si="117"/>
        <v>0</v>
      </c>
      <c r="AU249" s="64"/>
      <c r="AV249" s="63"/>
      <c r="AW249" s="63">
        <v>0</v>
      </c>
      <c r="AX249" s="411"/>
      <c r="AY249" s="63">
        <f t="shared" si="118"/>
        <v>0</v>
      </c>
      <c r="AZ249" s="71"/>
    </row>
    <row r="250" spans="1:52" s="406" customFormat="1" ht="12" hidden="1" customHeight="1">
      <c r="A250" s="134">
        <v>49300</v>
      </c>
      <c r="B250" s="69" t="s">
        <v>293</v>
      </c>
      <c r="C250" s="63"/>
      <c r="D250" s="63">
        <v>0</v>
      </c>
      <c r="E250" s="63"/>
      <c r="F250" s="63">
        <f t="shared" si="107"/>
        <v>0</v>
      </c>
      <c r="G250" s="64"/>
      <c r="H250" s="63"/>
      <c r="I250" s="63">
        <v>0</v>
      </c>
      <c r="J250" s="63"/>
      <c r="K250" s="63">
        <f t="shared" si="108"/>
        <v>0</v>
      </c>
      <c r="L250" s="64"/>
      <c r="M250" s="63">
        <f t="shared" si="109"/>
        <v>0</v>
      </c>
      <c r="N250" s="63">
        <f t="shared" si="109"/>
        <v>0</v>
      </c>
      <c r="O250" s="63"/>
      <c r="P250" s="63">
        <f t="shared" si="110"/>
        <v>0</v>
      </c>
      <c r="Q250" s="64"/>
      <c r="R250" s="63"/>
      <c r="S250" s="63">
        <v>0</v>
      </c>
      <c r="T250" s="63"/>
      <c r="U250" s="63">
        <f t="shared" si="111"/>
        <v>0</v>
      </c>
      <c r="V250" s="64"/>
      <c r="W250" s="63"/>
      <c r="X250" s="63">
        <v>0</v>
      </c>
      <c r="Y250" s="63"/>
      <c r="Z250" s="63">
        <f t="shared" si="112"/>
        <v>0</v>
      </c>
      <c r="AA250" s="64"/>
      <c r="AB250" s="63">
        <f t="shared" si="113"/>
        <v>0</v>
      </c>
      <c r="AC250" s="63">
        <f t="shared" si="113"/>
        <v>0</v>
      </c>
      <c r="AD250" s="63"/>
      <c r="AE250" s="63">
        <f t="shared" si="114"/>
        <v>0</v>
      </c>
      <c r="AF250" s="64"/>
      <c r="AG250" s="63"/>
      <c r="AH250" s="63">
        <v>0</v>
      </c>
      <c r="AI250" s="63"/>
      <c r="AJ250" s="63">
        <f t="shared" si="115"/>
        <v>0</v>
      </c>
      <c r="AK250" s="64"/>
      <c r="AL250" s="63"/>
      <c r="AM250" s="63">
        <v>0</v>
      </c>
      <c r="AN250" s="63"/>
      <c r="AO250" s="63">
        <f t="shared" si="116"/>
        <v>0</v>
      </c>
      <c r="AP250" s="64"/>
      <c r="AQ250" s="63"/>
      <c r="AR250" s="63">
        <v>0</v>
      </c>
      <c r="AS250" s="63"/>
      <c r="AT250" s="63">
        <f t="shared" si="117"/>
        <v>0</v>
      </c>
      <c r="AU250" s="64"/>
      <c r="AV250" s="63"/>
      <c r="AW250" s="63">
        <v>0</v>
      </c>
      <c r="AX250" s="411"/>
      <c r="AY250" s="63">
        <f t="shared" si="118"/>
        <v>0</v>
      </c>
      <c r="AZ250" s="71"/>
    </row>
    <row r="251" spans="1:52" s="406" customFormat="1" ht="12" hidden="1" customHeight="1">
      <c r="A251" s="134">
        <v>49400</v>
      </c>
      <c r="B251" s="69" t="s">
        <v>294</v>
      </c>
      <c r="C251" s="63"/>
      <c r="D251" s="63">
        <v>0</v>
      </c>
      <c r="E251" s="63"/>
      <c r="F251" s="63">
        <f t="shared" si="107"/>
        <v>0</v>
      </c>
      <c r="G251" s="64"/>
      <c r="H251" s="63"/>
      <c r="I251" s="63">
        <v>0</v>
      </c>
      <c r="J251" s="63"/>
      <c r="K251" s="63">
        <f t="shared" si="108"/>
        <v>0</v>
      </c>
      <c r="L251" s="64"/>
      <c r="M251" s="63">
        <f t="shared" si="109"/>
        <v>0</v>
      </c>
      <c r="N251" s="63">
        <f t="shared" si="109"/>
        <v>0</v>
      </c>
      <c r="O251" s="63"/>
      <c r="P251" s="63">
        <f t="shared" si="110"/>
        <v>0</v>
      </c>
      <c r="Q251" s="64"/>
      <c r="R251" s="63"/>
      <c r="S251" s="63">
        <v>0</v>
      </c>
      <c r="T251" s="63"/>
      <c r="U251" s="63">
        <f t="shared" si="111"/>
        <v>0</v>
      </c>
      <c r="V251" s="64"/>
      <c r="W251" s="63"/>
      <c r="X251" s="63">
        <v>0</v>
      </c>
      <c r="Y251" s="63"/>
      <c r="Z251" s="63">
        <f t="shared" si="112"/>
        <v>0</v>
      </c>
      <c r="AA251" s="64"/>
      <c r="AB251" s="63">
        <f t="shared" si="113"/>
        <v>0</v>
      </c>
      <c r="AC251" s="63">
        <f t="shared" si="113"/>
        <v>0</v>
      </c>
      <c r="AD251" s="63"/>
      <c r="AE251" s="63">
        <f t="shared" si="114"/>
        <v>0</v>
      </c>
      <c r="AF251" s="64"/>
      <c r="AG251" s="63"/>
      <c r="AH251" s="63">
        <v>0</v>
      </c>
      <c r="AI251" s="63"/>
      <c r="AJ251" s="63">
        <f t="shared" si="115"/>
        <v>0</v>
      </c>
      <c r="AK251" s="64"/>
      <c r="AL251" s="63"/>
      <c r="AM251" s="63">
        <v>0</v>
      </c>
      <c r="AN251" s="63"/>
      <c r="AO251" s="63">
        <f t="shared" si="116"/>
        <v>0</v>
      </c>
      <c r="AP251" s="64"/>
      <c r="AQ251" s="63"/>
      <c r="AR251" s="63">
        <v>0</v>
      </c>
      <c r="AS251" s="63"/>
      <c r="AT251" s="63">
        <f t="shared" si="117"/>
        <v>0</v>
      </c>
      <c r="AU251" s="64"/>
      <c r="AV251" s="63"/>
      <c r="AW251" s="63">
        <v>0</v>
      </c>
      <c r="AX251" s="411"/>
      <c r="AY251" s="63">
        <f t="shared" si="118"/>
        <v>0</v>
      </c>
      <c r="AZ251" s="71"/>
    </row>
    <row r="252" spans="1:52" s="406" customFormat="1" ht="12" hidden="1" customHeight="1">
      <c r="A252" s="134">
        <v>49500</v>
      </c>
      <c r="B252" s="69" t="s">
        <v>295</v>
      </c>
      <c r="C252" s="63"/>
      <c r="D252" s="63">
        <v>0</v>
      </c>
      <c r="E252" s="63"/>
      <c r="F252" s="63">
        <f t="shared" si="107"/>
        <v>0</v>
      </c>
      <c r="G252" s="64"/>
      <c r="H252" s="63"/>
      <c r="I252" s="63">
        <v>0</v>
      </c>
      <c r="J252" s="63"/>
      <c r="K252" s="63">
        <f t="shared" si="108"/>
        <v>0</v>
      </c>
      <c r="L252" s="64"/>
      <c r="M252" s="63">
        <f t="shared" si="109"/>
        <v>0</v>
      </c>
      <c r="N252" s="63">
        <f t="shared" si="109"/>
        <v>0</v>
      </c>
      <c r="O252" s="63"/>
      <c r="P252" s="63">
        <f t="shared" si="110"/>
        <v>0</v>
      </c>
      <c r="Q252" s="64"/>
      <c r="R252" s="63"/>
      <c r="S252" s="63">
        <v>0</v>
      </c>
      <c r="T252" s="63"/>
      <c r="U252" s="63">
        <f t="shared" si="111"/>
        <v>0</v>
      </c>
      <c r="V252" s="64"/>
      <c r="W252" s="63"/>
      <c r="X252" s="63">
        <v>0</v>
      </c>
      <c r="Y252" s="63"/>
      <c r="Z252" s="63">
        <f t="shared" si="112"/>
        <v>0</v>
      </c>
      <c r="AA252" s="64"/>
      <c r="AB252" s="63">
        <f t="shared" si="113"/>
        <v>0</v>
      </c>
      <c r="AC252" s="63">
        <f t="shared" si="113"/>
        <v>0</v>
      </c>
      <c r="AD252" s="63"/>
      <c r="AE252" s="63">
        <f t="shared" si="114"/>
        <v>0</v>
      </c>
      <c r="AF252" s="64"/>
      <c r="AG252" s="63"/>
      <c r="AH252" s="63">
        <v>0</v>
      </c>
      <c r="AI252" s="63"/>
      <c r="AJ252" s="63">
        <f t="shared" si="115"/>
        <v>0</v>
      </c>
      <c r="AK252" s="64"/>
      <c r="AL252" s="63"/>
      <c r="AM252" s="63">
        <v>0</v>
      </c>
      <c r="AN252" s="63"/>
      <c r="AO252" s="63">
        <f t="shared" si="116"/>
        <v>0</v>
      </c>
      <c r="AP252" s="64"/>
      <c r="AQ252" s="63"/>
      <c r="AR252" s="63">
        <v>0</v>
      </c>
      <c r="AS252" s="63"/>
      <c r="AT252" s="63">
        <f t="shared" si="117"/>
        <v>0</v>
      </c>
      <c r="AU252" s="64"/>
      <c r="AV252" s="63"/>
      <c r="AW252" s="63">
        <v>0</v>
      </c>
      <c r="AX252" s="411"/>
      <c r="AY252" s="63">
        <f t="shared" si="118"/>
        <v>0</v>
      </c>
      <c r="AZ252" s="71"/>
    </row>
    <row r="253" spans="1:52" s="406" customFormat="1" ht="12" hidden="1" customHeight="1">
      <c r="A253" s="134">
        <v>49600</v>
      </c>
      <c r="B253" s="69" t="s">
        <v>296</v>
      </c>
      <c r="C253" s="63"/>
      <c r="D253" s="63">
        <v>0</v>
      </c>
      <c r="E253" s="63"/>
      <c r="F253" s="63">
        <f t="shared" si="107"/>
        <v>0</v>
      </c>
      <c r="G253" s="64"/>
      <c r="H253" s="63"/>
      <c r="I253" s="63">
        <v>0</v>
      </c>
      <c r="J253" s="63"/>
      <c r="K253" s="63">
        <f t="shared" si="108"/>
        <v>0</v>
      </c>
      <c r="L253" s="64"/>
      <c r="M253" s="63">
        <f t="shared" si="109"/>
        <v>0</v>
      </c>
      <c r="N253" s="63">
        <f t="shared" si="109"/>
        <v>0</v>
      </c>
      <c r="O253" s="63"/>
      <c r="P253" s="63">
        <f t="shared" si="110"/>
        <v>0</v>
      </c>
      <c r="Q253" s="64"/>
      <c r="R253" s="63"/>
      <c r="S253" s="63">
        <v>0</v>
      </c>
      <c r="T253" s="63"/>
      <c r="U253" s="63">
        <f t="shared" si="111"/>
        <v>0</v>
      </c>
      <c r="V253" s="64"/>
      <c r="W253" s="63"/>
      <c r="X253" s="63">
        <v>0</v>
      </c>
      <c r="Y253" s="63"/>
      <c r="Z253" s="63">
        <f t="shared" si="112"/>
        <v>0</v>
      </c>
      <c r="AA253" s="64"/>
      <c r="AB253" s="63">
        <f t="shared" si="113"/>
        <v>0</v>
      </c>
      <c r="AC253" s="63">
        <f t="shared" si="113"/>
        <v>0</v>
      </c>
      <c r="AD253" s="63"/>
      <c r="AE253" s="63">
        <f t="shared" si="114"/>
        <v>0</v>
      </c>
      <c r="AF253" s="64"/>
      <c r="AG253" s="63"/>
      <c r="AH253" s="63">
        <v>0</v>
      </c>
      <c r="AI253" s="63"/>
      <c r="AJ253" s="63">
        <f t="shared" si="115"/>
        <v>0</v>
      </c>
      <c r="AK253" s="64"/>
      <c r="AL253" s="63"/>
      <c r="AM253" s="63">
        <v>0</v>
      </c>
      <c r="AN253" s="63"/>
      <c r="AO253" s="63">
        <f t="shared" si="116"/>
        <v>0</v>
      </c>
      <c r="AP253" s="64"/>
      <c r="AQ253" s="63"/>
      <c r="AR253" s="63">
        <v>0</v>
      </c>
      <c r="AS253" s="63"/>
      <c r="AT253" s="63">
        <f t="shared" si="117"/>
        <v>0</v>
      </c>
      <c r="AU253" s="64"/>
      <c r="AV253" s="63"/>
      <c r="AW253" s="63">
        <v>0</v>
      </c>
      <c r="AX253" s="411"/>
      <c r="AY253" s="63">
        <f t="shared" si="118"/>
        <v>0</v>
      </c>
      <c r="AZ253" s="71"/>
    </row>
    <row r="254" spans="1:52" s="406" customFormat="1" ht="12" hidden="1" customHeight="1">
      <c r="A254" s="134">
        <v>49800</v>
      </c>
      <c r="B254" s="69" t="s">
        <v>297</v>
      </c>
      <c r="C254" s="63"/>
      <c r="D254" s="63">
        <v>0</v>
      </c>
      <c r="E254" s="63"/>
      <c r="F254" s="63">
        <f t="shared" si="107"/>
        <v>0</v>
      </c>
      <c r="G254" s="64"/>
      <c r="H254" s="63"/>
      <c r="I254" s="63">
        <v>0</v>
      </c>
      <c r="J254" s="63"/>
      <c r="K254" s="63">
        <f t="shared" si="108"/>
        <v>0</v>
      </c>
      <c r="L254" s="64"/>
      <c r="M254" s="63">
        <f t="shared" si="109"/>
        <v>0</v>
      </c>
      <c r="N254" s="63">
        <f t="shared" si="109"/>
        <v>0</v>
      </c>
      <c r="O254" s="63"/>
      <c r="P254" s="63">
        <f t="shared" si="110"/>
        <v>0</v>
      </c>
      <c r="Q254" s="64"/>
      <c r="R254" s="63"/>
      <c r="S254" s="63">
        <v>0</v>
      </c>
      <c r="T254" s="63"/>
      <c r="U254" s="63">
        <f t="shared" si="111"/>
        <v>0</v>
      </c>
      <c r="V254" s="64"/>
      <c r="W254" s="63"/>
      <c r="X254" s="63">
        <v>0</v>
      </c>
      <c r="Y254" s="63"/>
      <c r="Z254" s="63">
        <f t="shared" si="112"/>
        <v>0</v>
      </c>
      <c r="AA254" s="64"/>
      <c r="AB254" s="63">
        <f t="shared" si="113"/>
        <v>0</v>
      </c>
      <c r="AC254" s="63">
        <f t="shared" si="113"/>
        <v>0</v>
      </c>
      <c r="AD254" s="63"/>
      <c r="AE254" s="63">
        <f t="shared" si="114"/>
        <v>0</v>
      </c>
      <c r="AF254" s="64"/>
      <c r="AG254" s="63"/>
      <c r="AH254" s="63">
        <v>0</v>
      </c>
      <c r="AI254" s="63"/>
      <c r="AJ254" s="63">
        <f t="shared" si="115"/>
        <v>0</v>
      </c>
      <c r="AK254" s="64"/>
      <c r="AL254" s="63"/>
      <c r="AM254" s="63">
        <v>0</v>
      </c>
      <c r="AN254" s="63"/>
      <c r="AO254" s="63">
        <f t="shared" si="116"/>
        <v>0</v>
      </c>
      <c r="AP254" s="64"/>
      <c r="AQ254" s="63"/>
      <c r="AR254" s="63">
        <v>0</v>
      </c>
      <c r="AS254" s="63"/>
      <c r="AT254" s="63">
        <f t="shared" si="117"/>
        <v>0</v>
      </c>
      <c r="AU254" s="64"/>
      <c r="AV254" s="63"/>
      <c r="AW254" s="63">
        <v>0</v>
      </c>
      <c r="AX254" s="411"/>
      <c r="AY254" s="63">
        <f t="shared" si="118"/>
        <v>0</v>
      </c>
      <c r="AZ254" s="71"/>
    </row>
    <row r="255" spans="1:52" s="406" customFormat="1" ht="12" hidden="1" customHeight="1">
      <c r="A255" s="134">
        <v>49950</v>
      </c>
      <c r="B255" s="69" t="s">
        <v>298</v>
      </c>
      <c r="C255" s="63"/>
      <c r="D255" s="63">
        <v>0</v>
      </c>
      <c r="E255" s="63"/>
      <c r="F255" s="63">
        <f t="shared" si="107"/>
        <v>0</v>
      </c>
      <c r="G255" s="64"/>
      <c r="H255" s="63"/>
      <c r="I255" s="63">
        <v>0</v>
      </c>
      <c r="J255" s="63"/>
      <c r="K255" s="63">
        <f t="shared" si="108"/>
        <v>0</v>
      </c>
      <c r="L255" s="64"/>
      <c r="M255" s="63">
        <f t="shared" si="109"/>
        <v>0</v>
      </c>
      <c r="N255" s="63">
        <f t="shared" si="109"/>
        <v>0</v>
      </c>
      <c r="O255" s="63"/>
      <c r="P255" s="63">
        <f t="shared" si="110"/>
        <v>0</v>
      </c>
      <c r="Q255" s="64"/>
      <c r="R255" s="63"/>
      <c r="S255" s="63">
        <v>0</v>
      </c>
      <c r="T255" s="63"/>
      <c r="U255" s="63">
        <f t="shared" si="111"/>
        <v>0</v>
      </c>
      <c r="V255" s="64"/>
      <c r="W255" s="63"/>
      <c r="X255" s="63">
        <v>0</v>
      </c>
      <c r="Y255" s="63"/>
      <c r="Z255" s="63">
        <f t="shared" si="112"/>
        <v>0</v>
      </c>
      <c r="AA255" s="64"/>
      <c r="AB255" s="63">
        <f t="shared" si="113"/>
        <v>0</v>
      </c>
      <c r="AC255" s="63">
        <f t="shared" si="113"/>
        <v>0</v>
      </c>
      <c r="AD255" s="63"/>
      <c r="AE255" s="63">
        <f t="shared" si="114"/>
        <v>0</v>
      </c>
      <c r="AF255" s="64"/>
      <c r="AG255" s="63"/>
      <c r="AH255" s="63">
        <v>0</v>
      </c>
      <c r="AI255" s="63"/>
      <c r="AJ255" s="63">
        <f t="shared" si="115"/>
        <v>0</v>
      </c>
      <c r="AK255" s="64"/>
      <c r="AL255" s="63"/>
      <c r="AM255" s="63">
        <v>0</v>
      </c>
      <c r="AN255" s="63"/>
      <c r="AO255" s="63">
        <f t="shared" si="116"/>
        <v>0</v>
      </c>
      <c r="AP255" s="64"/>
      <c r="AQ255" s="63"/>
      <c r="AR255" s="63">
        <v>0</v>
      </c>
      <c r="AS255" s="63"/>
      <c r="AT255" s="63">
        <f t="shared" si="117"/>
        <v>0</v>
      </c>
      <c r="AU255" s="64"/>
      <c r="AV255" s="63"/>
      <c r="AW255" s="63">
        <v>0</v>
      </c>
      <c r="AX255" s="411"/>
      <c r="AY255" s="63">
        <f t="shared" si="118"/>
        <v>0</v>
      </c>
      <c r="AZ255" s="71"/>
    </row>
    <row r="256" spans="1:52" s="406" customFormat="1" ht="12" hidden="1" customHeight="1">
      <c r="A256" s="134">
        <v>49955</v>
      </c>
      <c r="B256" s="69" t="s">
        <v>299</v>
      </c>
      <c r="C256" s="63"/>
      <c r="D256" s="63">
        <v>0</v>
      </c>
      <c r="E256" s="63"/>
      <c r="F256" s="63">
        <f t="shared" si="107"/>
        <v>0</v>
      </c>
      <c r="G256" s="64"/>
      <c r="H256" s="63"/>
      <c r="I256" s="63">
        <v>0</v>
      </c>
      <c r="J256" s="63"/>
      <c r="K256" s="63">
        <f t="shared" si="108"/>
        <v>0</v>
      </c>
      <c r="L256" s="64"/>
      <c r="M256" s="63">
        <f t="shared" si="109"/>
        <v>0</v>
      </c>
      <c r="N256" s="63">
        <f t="shared" si="109"/>
        <v>0</v>
      </c>
      <c r="O256" s="63"/>
      <c r="P256" s="63">
        <f t="shared" si="110"/>
        <v>0</v>
      </c>
      <c r="Q256" s="64"/>
      <c r="R256" s="63"/>
      <c r="S256" s="63">
        <v>0</v>
      </c>
      <c r="T256" s="63"/>
      <c r="U256" s="63">
        <f t="shared" si="111"/>
        <v>0</v>
      </c>
      <c r="V256" s="64"/>
      <c r="W256" s="63"/>
      <c r="X256" s="63">
        <v>0</v>
      </c>
      <c r="Y256" s="63"/>
      <c r="Z256" s="63">
        <f t="shared" si="112"/>
        <v>0</v>
      </c>
      <c r="AA256" s="64"/>
      <c r="AB256" s="63">
        <f t="shared" si="113"/>
        <v>0</v>
      </c>
      <c r="AC256" s="63">
        <f t="shared" si="113"/>
        <v>0</v>
      </c>
      <c r="AD256" s="63"/>
      <c r="AE256" s="63">
        <f t="shared" si="114"/>
        <v>0</v>
      </c>
      <c r="AF256" s="64"/>
      <c r="AG256" s="63"/>
      <c r="AH256" s="63">
        <v>0</v>
      </c>
      <c r="AI256" s="63"/>
      <c r="AJ256" s="63">
        <f t="shared" si="115"/>
        <v>0</v>
      </c>
      <c r="AK256" s="64"/>
      <c r="AL256" s="63"/>
      <c r="AM256" s="63">
        <v>0</v>
      </c>
      <c r="AN256" s="63"/>
      <c r="AO256" s="63">
        <f t="shared" si="116"/>
        <v>0</v>
      </c>
      <c r="AP256" s="64"/>
      <c r="AQ256" s="63"/>
      <c r="AR256" s="63">
        <v>0</v>
      </c>
      <c r="AS256" s="63"/>
      <c r="AT256" s="63">
        <f t="shared" si="117"/>
        <v>0</v>
      </c>
      <c r="AU256" s="64"/>
      <c r="AV256" s="63"/>
      <c r="AW256" s="63">
        <v>0</v>
      </c>
      <c r="AX256" s="411"/>
      <c r="AY256" s="63">
        <f t="shared" si="118"/>
        <v>0</v>
      </c>
      <c r="AZ256" s="71"/>
    </row>
    <row r="257" spans="1:52" s="406" customFormat="1" ht="12" hidden="1" customHeight="1">
      <c r="A257" s="134">
        <v>49960</v>
      </c>
      <c r="B257" s="69" t="s">
        <v>300</v>
      </c>
      <c r="C257" s="63"/>
      <c r="D257" s="63">
        <v>0</v>
      </c>
      <c r="E257" s="63"/>
      <c r="F257" s="63">
        <f t="shared" si="107"/>
        <v>0</v>
      </c>
      <c r="G257" s="64"/>
      <c r="H257" s="63"/>
      <c r="I257" s="63">
        <v>0</v>
      </c>
      <c r="J257" s="63"/>
      <c r="K257" s="63">
        <f t="shared" si="108"/>
        <v>0</v>
      </c>
      <c r="L257" s="64"/>
      <c r="M257" s="63">
        <f t="shared" si="109"/>
        <v>0</v>
      </c>
      <c r="N257" s="63">
        <f t="shared" si="109"/>
        <v>0</v>
      </c>
      <c r="O257" s="63"/>
      <c r="P257" s="63">
        <f t="shared" si="110"/>
        <v>0</v>
      </c>
      <c r="Q257" s="64"/>
      <c r="R257" s="63"/>
      <c r="S257" s="63">
        <v>0</v>
      </c>
      <c r="T257" s="63"/>
      <c r="U257" s="63">
        <f t="shared" si="111"/>
        <v>0</v>
      </c>
      <c r="V257" s="64"/>
      <c r="W257" s="63"/>
      <c r="X257" s="63">
        <v>0</v>
      </c>
      <c r="Y257" s="63"/>
      <c r="Z257" s="63">
        <f t="shared" si="112"/>
        <v>0</v>
      </c>
      <c r="AA257" s="64"/>
      <c r="AB257" s="63">
        <f t="shared" si="113"/>
        <v>0</v>
      </c>
      <c r="AC257" s="63">
        <f t="shared" si="113"/>
        <v>0</v>
      </c>
      <c r="AD257" s="63"/>
      <c r="AE257" s="63">
        <f t="shared" si="114"/>
        <v>0</v>
      </c>
      <c r="AF257" s="64"/>
      <c r="AG257" s="63"/>
      <c r="AH257" s="63">
        <v>0</v>
      </c>
      <c r="AI257" s="63"/>
      <c r="AJ257" s="63">
        <f t="shared" si="115"/>
        <v>0</v>
      </c>
      <c r="AK257" s="64"/>
      <c r="AL257" s="63"/>
      <c r="AM257" s="63">
        <v>0</v>
      </c>
      <c r="AN257" s="63"/>
      <c r="AO257" s="63">
        <f t="shared" si="116"/>
        <v>0</v>
      </c>
      <c r="AP257" s="64"/>
      <c r="AQ257" s="63"/>
      <c r="AR257" s="63">
        <v>0</v>
      </c>
      <c r="AS257" s="63"/>
      <c r="AT257" s="63">
        <f t="shared" si="117"/>
        <v>0</v>
      </c>
      <c r="AU257" s="64"/>
      <c r="AV257" s="63"/>
      <c r="AW257" s="63">
        <v>0</v>
      </c>
      <c r="AX257" s="411"/>
      <c r="AY257" s="63">
        <f t="shared" si="118"/>
        <v>0</v>
      </c>
      <c r="AZ257" s="71"/>
    </row>
    <row r="258" spans="1:52" s="39" customFormat="1" ht="12" hidden="1" customHeight="1">
      <c r="A258" s="134"/>
      <c r="C258" s="63"/>
      <c r="D258" s="63"/>
      <c r="E258" s="63"/>
      <c r="F258" s="63"/>
      <c r="G258" s="64"/>
      <c r="H258" s="63"/>
      <c r="I258" s="63"/>
      <c r="J258" s="63"/>
      <c r="K258" s="63"/>
      <c r="L258" s="64"/>
      <c r="M258" s="63"/>
      <c r="N258" s="63"/>
      <c r="O258" s="63"/>
      <c r="P258" s="63"/>
      <c r="Q258" s="64"/>
      <c r="R258" s="63"/>
      <c r="S258" s="63"/>
      <c r="T258" s="63"/>
      <c r="U258" s="63"/>
      <c r="V258" s="64"/>
      <c r="W258" s="63"/>
      <c r="X258" s="63"/>
      <c r="Y258" s="63"/>
      <c r="Z258" s="63"/>
      <c r="AA258" s="64"/>
      <c r="AB258" s="63"/>
      <c r="AC258" s="63"/>
      <c r="AD258" s="63"/>
      <c r="AE258" s="63"/>
      <c r="AF258" s="64"/>
      <c r="AG258" s="63"/>
      <c r="AH258" s="63"/>
      <c r="AI258" s="63"/>
      <c r="AJ258" s="63"/>
      <c r="AK258" s="64"/>
      <c r="AL258" s="63"/>
      <c r="AM258" s="63"/>
      <c r="AN258" s="63"/>
      <c r="AO258" s="63"/>
      <c r="AP258" s="64"/>
      <c r="AQ258" s="63"/>
      <c r="AR258" s="63"/>
      <c r="AS258" s="63"/>
      <c r="AT258" s="63"/>
      <c r="AU258" s="64"/>
      <c r="AV258" s="63"/>
      <c r="AW258" s="63"/>
      <c r="AX258" s="411"/>
      <c r="AY258" s="63"/>
      <c r="AZ258" s="71"/>
    </row>
    <row r="259" spans="1:52" s="39" customFormat="1" ht="12" hidden="1" customHeight="1">
      <c r="A259" s="48"/>
      <c r="B259" s="122" t="s">
        <v>917</v>
      </c>
      <c r="C259" s="435">
        <f>SUM(C246:C258)</f>
        <v>0</v>
      </c>
      <c r="D259" s="435">
        <f>SUM(D246:D258)</f>
        <v>0</v>
      </c>
      <c r="E259" s="435"/>
      <c r="F259" s="435">
        <f>SUM(C259:E259)</f>
        <v>0</v>
      </c>
      <c r="G259" s="436"/>
      <c r="H259" s="435">
        <f>SUM(H246:H258)</f>
        <v>0</v>
      </c>
      <c r="I259" s="435">
        <f>SUM(I246:I258)</f>
        <v>0</v>
      </c>
      <c r="J259" s="435"/>
      <c r="K259" s="435">
        <f>SUM(H259:J259)</f>
        <v>0</v>
      </c>
      <c r="L259" s="436"/>
      <c r="M259" s="435">
        <f>INDEX($H259:$J259,1,MATCH(M$8,$H$8:$J$8,0))-INDEX($C259:$E259,1,MATCH(M$8,$C$8:$E$8,0))</f>
        <v>0</v>
      </c>
      <c r="N259" s="435">
        <f>INDEX($H259:$J259,1,MATCH(N$8,$H$8:$J$8,0))-INDEX($C259:$E259,1,MATCH(N$8,$C$8:$E$8,0))</f>
        <v>0</v>
      </c>
      <c r="O259" s="435"/>
      <c r="P259" s="435">
        <f>SUM(M259:O259)</f>
        <v>0</v>
      </c>
      <c r="Q259" s="436"/>
      <c r="R259" s="435">
        <f>SUM(R246:R258)</f>
        <v>0</v>
      </c>
      <c r="S259" s="435">
        <f>SUM(S246:S258)</f>
        <v>0</v>
      </c>
      <c r="T259" s="435"/>
      <c r="U259" s="435">
        <f>SUM(R259:T259)</f>
        <v>0</v>
      </c>
      <c r="V259" s="436"/>
      <c r="W259" s="435">
        <f>SUM(W246:W258)</f>
        <v>0</v>
      </c>
      <c r="X259" s="435">
        <f>SUM(X246:X258)</f>
        <v>0</v>
      </c>
      <c r="Y259" s="435"/>
      <c r="Z259" s="435">
        <f>SUM(W259:Y259)</f>
        <v>0</v>
      </c>
      <c r="AA259" s="436"/>
      <c r="AB259" s="435">
        <f>INDEX($W259:$Y259,1,MATCH(AB$8,$W$8:$Y$8,0))-INDEX($R259:$T259,1,MATCH(AB$8,$R$8:$T$8,0))</f>
        <v>0</v>
      </c>
      <c r="AC259" s="435">
        <f>INDEX($W259:$Y259,1,MATCH(AC$8,$W$8:$Y$8,0))-INDEX($R259:$T259,1,MATCH(AC$8,$R$8:$T$8,0))</f>
        <v>0</v>
      </c>
      <c r="AD259" s="435"/>
      <c r="AE259" s="435">
        <f>SUM(AB259:AD259)</f>
        <v>0</v>
      </c>
      <c r="AF259" s="436"/>
      <c r="AG259" s="435">
        <f>SUM(AG246:AG258)</f>
        <v>0</v>
      </c>
      <c r="AH259" s="435">
        <f>SUM(AH246:AH258)</f>
        <v>0</v>
      </c>
      <c r="AI259" s="435"/>
      <c r="AJ259" s="435">
        <f>SUM(AG259:AI259)</f>
        <v>0</v>
      </c>
      <c r="AK259" s="436"/>
      <c r="AL259" s="435">
        <f>SUM(AL246:AL258)</f>
        <v>0</v>
      </c>
      <c r="AM259" s="435">
        <f>SUM(AM246:AM258)</f>
        <v>0</v>
      </c>
      <c r="AN259" s="435"/>
      <c r="AO259" s="435">
        <f>SUM(AL259:AN259)</f>
        <v>0</v>
      </c>
      <c r="AP259" s="436"/>
      <c r="AQ259" s="435">
        <f>SUM(AQ246:AQ258)</f>
        <v>0</v>
      </c>
      <c r="AR259" s="435">
        <f>SUM(AR246:AR258)</f>
        <v>0</v>
      </c>
      <c r="AS259" s="435"/>
      <c r="AT259" s="435">
        <f>SUM(AQ259:AS259)</f>
        <v>0</v>
      </c>
      <c r="AU259" s="436"/>
      <c r="AV259" s="435">
        <f>SUM(AV246:AV258)</f>
        <v>0</v>
      </c>
      <c r="AW259" s="435">
        <f>SUM(AW246:AW258)</f>
        <v>0</v>
      </c>
      <c r="AX259" s="409"/>
      <c r="AY259" s="435">
        <f>SUM(AV259:AX259)</f>
        <v>0</v>
      </c>
      <c r="AZ259" s="72"/>
    </row>
    <row r="260" spans="1:52" s="39" customFormat="1" ht="12" hidden="1" customHeight="1">
      <c r="A260" s="48"/>
      <c r="B260" s="73"/>
      <c r="C260" s="63"/>
      <c r="D260" s="63"/>
      <c r="E260" s="63"/>
      <c r="F260" s="63"/>
      <c r="G260" s="64"/>
      <c r="H260" s="63"/>
      <c r="I260" s="63"/>
      <c r="J260" s="63"/>
      <c r="K260" s="63"/>
      <c r="L260" s="64"/>
      <c r="M260" s="63"/>
      <c r="N260" s="63"/>
      <c r="O260" s="63"/>
      <c r="P260" s="63"/>
      <c r="Q260" s="64"/>
      <c r="R260" s="63"/>
      <c r="S260" s="63"/>
      <c r="T260" s="63"/>
      <c r="U260" s="63"/>
      <c r="V260" s="64"/>
      <c r="W260" s="63"/>
      <c r="X260" s="63"/>
      <c r="Y260" s="63"/>
      <c r="Z260" s="63"/>
      <c r="AA260" s="64"/>
      <c r="AB260" s="63"/>
      <c r="AC260" s="63"/>
      <c r="AD260" s="63"/>
      <c r="AE260" s="63"/>
      <c r="AF260" s="64"/>
      <c r="AG260" s="63"/>
      <c r="AH260" s="63"/>
      <c r="AI260" s="63"/>
      <c r="AJ260" s="63"/>
      <c r="AK260" s="64"/>
      <c r="AL260" s="63"/>
      <c r="AM260" s="63"/>
      <c r="AN260" s="63"/>
      <c r="AO260" s="63"/>
      <c r="AP260" s="64"/>
      <c r="AQ260" s="63"/>
      <c r="AR260" s="63"/>
      <c r="AS260" s="63"/>
      <c r="AT260" s="63"/>
      <c r="AU260" s="64"/>
      <c r="AV260" s="63"/>
      <c r="AW260" s="63"/>
      <c r="AX260" s="411"/>
      <c r="AY260" s="63"/>
      <c r="AZ260" s="71"/>
    </row>
    <row r="261" spans="1:52" s="39" customFormat="1" ht="12" hidden="1" customHeight="1">
      <c r="A261" s="48"/>
      <c r="B261" s="73"/>
      <c r="C261" s="63"/>
      <c r="D261" s="63"/>
      <c r="E261" s="63"/>
      <c r="F261" s="63"/>
      <c r="G261" s="64"/>
      <c r="H261" s="63"/>
      <c r="I261" s="63"/>
      <c r="J261" s="63"/>
      <c r="K261" s="63"/>
      <c r="L261" s="64"/>
      <c r="M261" s="63"/>
      <c r="N261" s="63"/>
      <c r="O261" s="63"/>
      <c r="P261" s="63"/>
      <c r="Q261" s="64"/>
      <c r="R261" s="63"/>
      <c r="S261" s="63"/>
      <c r="T261" s="63"/>
      <c r="U261" s="63"/>
      <c r="V261" s="64"/>
      <c r="W261" s="63"/>
      <c r="X261" s="63"/>
      <c r="Y261" s="63"/>
      <c r="Z261" s="63"/>
      <c r="AA261" s="64"/>
      <c r="AB261" s="63"/>
      <c r="AC261" s="63"/>
      <c r="AD261" s="63"/>
      <c r="AE261" s="63"/>
      <c r="AF261" s="64"/>
      <c r="AG261" s="63"/>
      <c r="AH261" s="63"/>
      <c r="AI261" s="63"/>
      <c r="AJ261" s="63"/>
      <c r="AK261" s="64"/>
      <c r="AL261" s="63"/>
      <c r="AM261" s="63"/>
      <c r="AN261" s="63"/>
      <c r="AO261" s="63"/>
      <c r="AP261" s="64"/>
      <c r="AQ261" s="63"/>
      <c r="AR261" s="63"/>
      <c r="AS261" s="63"/>
      <c r="AT261" s="63"/>
      <c r="AU261" s="64"/>
      <c r="AV261" s="63"/>
      <c r="AW261" s="63"/>
      <c r="AX261" s="411"/>
      <c r="AY261" s="63"/>
      <c r="AZ261" s="71"/>
    </row>
    <row r="262" spans="1:52" s="40" customFormat="1" ht="12" customHeight="1">
      <c r="A262" s="119" t="s">
        <v>40</v>
      </c>
      <c r="B262" s="73"/>
      <c r="C262" s="435">
        <f>C259+C130+C167+C206+C243</f>
        <v>0</v>
      </c>
      <c r="D262" s="435">
        <f>D259+D130+D167+D206+D243</f>
        <v>6581197.7800000003</v>
      </c>
      <c r="E262" s="435"/>
      <c r="F262" s="435">
        <f>SUM(C262:E262)</f>
        <v>6581197.7800000003</v>
      </c>
      <c r="G262" s="436"/>
      <c r="H262" s="435">
        <f>H259+H130+H167+H206+H243</f>
        <v>0</v>
      </c>
      <c r="I262" s="435">
        <f>I259+I130+I167+I206+I243</f>
        <v>6581197.7800000003</v>
      </c>
      <c r="J262" s="435"/>
      <c r="K262" s="435">
        <f>SUM(H262:J262)</f>
        <v>6581197.7800000003</v>
      </c>
      <c r="L262" s="436"/>
      <c r="M262" s="435">
        <f>INDEX($H262:$J262,1,MATCH(M$8,$H$8:$J$8,0))-INDEX($C262:$E262,1,MATCH(M$8,$C$8:$E$8,0))</f>
        <v>0</v>
      </c>
      <c r="N262" s="435">
        <f>INDEX($H262:$J262,1,MATCH(N$8,$H$8:$J$8,0))-INDEX($C262:$E262,1,MATCH(N$8,$C$8:$E$8,0))</f>
        <v>0</v>
      </c>
      <c r="O262" s="435"/>
      <c r="P262" s="435">
        <f>SUM(M262:O262)</f>
        <v>0</v>
      </c>
      <c r="Q262" s="436"/>
      <c r="R262" s="435">
        <f>R259+R130+R167+R206+R243</f>
        <v>0</v>
      </c>
      <c r="S262" s="435">
        <f>S259+S130+S167+S206+S243</f>
        <v>6820481.8582920348</v>
      </c>
      <c r="T262" s="435"/>
      <c r="U262" s="435">
        <f>SUM(R262:T262)</f>
        <v>6820481.8582920348</v>
      </c>
      <c r="V262" s="436"/>
      <c r="W262" s="435">
        <f>W259+W130+W167+W206+W243</f>
        <v>0</v>
      </c>
      <c r="X262" s="435">
        <f>X259+X130+X167+X206+X243</f>
        <v>6820481.8582920348</v>
      </c>
      <c r="Y262" s="435"/>
      <c r="Z262" s="435">
        <f>SUM(W262:Y262)</f>
        <v>6820481.8582920348</v>
      </c>
      <c r="AA262" s="436"/>
      <c r="AB262" s="435">
        <f>INDEX($W262:$Y262,1,MATCH(AB$8,$W$8:$Y$8,0))-INDEX($R262:$T262,1,MATCH(AB$8,$R$8:$T$8,0))</f>
        <v>0</v>
      </c>
      <c r="AC262" s="435">
        <f>INDEX($W262:$Y262,1,MATCH(AC$8,$W$8:$Y$8,0))-INDEX($R262:$T262,1,MATCH(AC$8,$R$8:$T$8,0))</f>
        <v>0</v>
      </c>
      <c r="AD262" s="435"/>
      <c r="AE262" s="435">
        <f>SUM(AB262:AD262)</f>
        <v>0</v>
      </c>
      <c r="AF262" s="436"/>
      <c r="AG262" s="435">
        <f>AG259+AG130+AG167+AG206+AG243</f>
        <v>0</v>
      </c>
      <c r="AH262" s="435">
        <f>AH259+AH130+AH167+AH206+AH243</f>
        <v>6492989.3497985937</v>
      </c>
      <c r="AI262" s="435"/>
      <c r="AJ262" s="435">
        <f>SUM(AG262:AI262)</f>
        <v>6492989.3497985937</v>
      </c>
      <c r="AK262" s="436"/>
      <c r="AL262" s="435">
        <f>AL259+AL130+AL167+AL206+AL243</f>
        <v>0</v>
      </c>
      <c r="AM262" s="435">
        <f>AM259+AM130+AM167+AM206+AM243</f>
        <v>6614401.1181498095</v>
      </c>
      <c r="AN262" s="435"/>
      <c r="AO262" s="435">
        <f>SUM(AL262:AN262)</f>
        <v>6614401.1181498095</v>
      </c>
      <c r="AP262" s="436"/>
      <c r="AQ262" s="435">
        <f>AQ259+AQ130+AQ167+AQ206+AQ243</f>
        <v>0</v>
      </c>
      <c r="AR262" s="435">
        <f>AR259+AR130+AR167+AR206+AR243</f>
        <v>6738241.1218680535</v>
      </c>
      <c r="AS262" s="435"/>
      <c r="AT262" s="435">
        <f>SUM(AQ262:AS262)</f>
        <v>6738241.1218680535</v>
      </c>
      <c r="AU262" s="436"/>
      <c r="AV262" s="435">
        <f>AV259+AV130+AV167+AV206+AV243</f>
        <v>0</v>
      </c>
      <c r="AW262" s="435">
        <f>AW259+AW130+AW167+AW206+AW243</f>
        <v>6864557.9256606605</v>
      </c>
      <c r="AX262" s="409"/>
      <c r="AY262" s="435">
        <f>SUM(AV262:AX262)</f>
        <v>6864557.9256606605</v>
      </c>
      <c r="AZ262" s="72"/>
    </row>
    <row r="263" spans="1:52" s="40" customFormat="1" ht="12" customHeight="1">
      <c r="A263" s="119"/>
      <c r="B263" s="73"/>
      <c r="C263" s="439"/>
      <c r="D263" s="439"/>
      <c r="E263" s="439"/>
      <c r="F263" s="439"/>
      <c r="G263" s="440"/>
      <c r="H263" s="439"/>
      <c r="I263" s="439"/>
      <c r="J263" s="439"/>
      <c r="K263" s="439"/>
      <c r="L263" s="440"/>
      <c r="M263" s="439"/>
      <c r="N263" s="439"/>
      <c r="O263" s="439"/>
      <c r="P263" s="439"/>
      <c r="Q263" s="440"/>
      <c r="R263" s="439"/>
      <c r="S263" s="439"/>
      <c r="T263" s="439"/>
      <c r="U263" s="439"/>
      <c r="V263" s="440"/>
      <c r="W263" s="439"/>
      <c r="X263" s="439"/>
      <c r="Y263" s="439"/>
      <c r="Z263" s="439"/>
      <c r="AA263" s="440"/>
      <c r="AB263" s="439"/>
      <c r="AC263" s="439"/>
      <c r="AD263" s="439"/>
      <c r="AE263" s="439"/>
      <c r="AF263" s="440"/>
      <c r="AG263" s="439"/>
      <c r="AH263" s="439"/>
      <c r="AI263" s="439"/>
      <c r="AJ263" s="439"/>
      <c r="AK263" s="440"/>
      <c r="AL263" s="439"/>
      <c r="AM263" s="439"/>
      <c r="AN263" s="439"/>
      <c r="AO263" s="439"/>
      <c r="AP263" s="440"/>
      <c r="AQ263" s="439"/>
      <c r="AR263" s="439"/>
      <c r="AS263" s="439"/>
      <c r="AT263" s="439"/>
      <c r="AU263" s="440"/>
      <c r="AV263" s="439"/>
      <c r="AW263" s="439"/>
      <c r="AX263" s="412"/>
      <c r="AY263" s="439"/>
      <c r="AZ263" s="74"/>
    </row>
    <row r="264" spans="1:52" s="40" customFormat="1" ht="12" customHeight="1">
      <c r="A264" s="119" t="s">
        <v>41</v>
      </c>
      <c r="B264" s="73"/>
      <c r="C264" s="439"/>
      <c r="D264" s="439"/>
      <c r="E264" s="439"/>
      <c r="F264" s="439"/>
      <c r="G264" s="440"/>
      <c r="H264" s="439"/>
      <c r="I264" s="439"/>
      <c r="J264" s="439"/>
      <c r="K264" s="439"/>
      <c r="L264" s="440"/>
      <c r="M264" s="439"/>
      <c r="N264" s="439"/>
      <c r="O264" s="439"/>
      <c r="P264" s="439"/>
      <c r="Q264" s="440"/>
      <c r="R264" s="439"/>
      <c r="S264" s="439"/>
      <c r="T264" s="439"/>
      <c r="U264" s="439"/>
      <c r="V264" s="440"/>
      <c r="W264" s="439"/>
      <c r="X264" s="439"/>
      <c r="Y264" s="439"/>
      <c r="Z264" s="439"/>
      <c r="AA264" s="440"/>
      <c r="AB264" s="439"/>
      <c r="AC264" s="439"/>
      <c r="AD264" s="439"/>
      <c r="AE264" s="439"/>
      <c r="AF264" s="440"/>
      <c r="AG264" s="439"/>
      <c r="AH264" s="439"/>
      <c r="AI264" s="439"/>
      <c r="AJ264" s="439"/>
      <c r="AK264" s="440"/>
      <c r="AL264" s="439"/>
      <c r="AM264" s="439"/>
      <c r="AN264" s="439"/>
      <c r="AO264" s="439"/>
      <c r="AP264" s="440"/>
      <c r="AQ264" s="439"/>
      <c r="AR264" s="439"/>
      <c r="AS264" s="439"/>
      <c r="AT264" s="439"/>
      <c r="AU264" s="440"/>
      <c r="AV264" s="439"/>
      <c r="AW264" s="439"/>
      <c r="AX264" s="412"/>
      <c r="AY264" s="439"/>
      <c r="AZ264" s="74"/>
    </row>
    <row r="265" spans="1:52" s="40" customFormat="1" ht="12" customHeight="1">
      <c r="A265" s="119"/>
      <c r="B265" s="73"/>
      <c r="C265" s="437"/>
      <c r="D265" s="437"/>
      <c r="E265" s="437"/>
      <c r="F265" s="437"/>
      <c r="G265" s="438"/>
      <c r="H265" s="437"/>
      <c r="I265" s="437"/>
      <c r="J265" s="437"/>
      <c r="K265" s="437"/>
      <c r="L265" s="438"/>
      <c r="M265" s="437"/>
      <c r="N265" s="437"/>
      <c r="O265" s="437"/>
      <c r="P265" s="437"/>
      <c r="Q265" s="438"/>
      <c r="R265" s="437"/>
      <c r="S265" s="437"/>
      <c r="T265" s="437"/>
      <c r="U265" s="437"/>
      <c r="V265" s="438"/>
      <c r="W265" s="437"/>
      <c r="X265" s="437"/>
      <c r="Y265" s="437"/>
      <c r="Z265" s="437"/>
      <c r="AA265" s="438"/>
      <c r="AB265" s="437"/>
      <c r="AC265" s="437"/>
      <c r="AD265" s="437"/>
      <c r="AE265" s="437"/>
      <c r="AF265" s="438"/>
      <c r="AG265" s="437"/>
      <c r="AH265" s="437"/>
      <c r="AI265" s="437"/>
      <c r="AJ265" s="437"/>
      <c r="AK265" s="438"/>
      <c r="AL265" s="437"/>
      <c r="AM265" s="437"/>
      <c r="AN265" s="437"/>
      <c r="AO265" s="437"/>
      <c r="AP265" s="438"/>
      <c r="AQ265" s="437"/>
      <c r="AR265" s="437"/>
      <c r="AS265" s="437"/>
      <c r="AT265" s="437"/>
      <c r="AU265" s="438"/>
      <c r="AV265" s="437"/>
      <c r="AW265" s="437"/>
      <c r="AX265" s="410"/>
      <c r="AY265" s="437"/>
      <c r="AZ265" s="75"/>
    </row>
    <row r="266" spans="1:52" s="39" customFormat="1" ht="12" customHeight="1">
      <c r="A266" s="122" t="s">
        <v>82</v>
      </c>
      <c r="C266" s="63"/>
      <c r="D266" s="63"/>
      <c r="E266" s="63"/>
      <c r="F266" s="63"/>
      <c r="G266" s="64"/>
      <c r="H266" s="63"/>
      <c r="I266" s="63"/>
      <c r="J266" s="63"/>
      <c r="K266" s="63"/>
      <c r="L266" s="64"/>
      <c r="M266" s="63"/>
      <c r="N266" s="63"/>
      <c r="O266" s="63"/>
      <c r="P266" s="63"/>
      <c r="Q266" s="64"/>
      <c r="R266" s="63"/>
      <c r="S266" s="63"/>
      <c r="T266" s="63"/>
      <c r="U266" s="63"/>
      <c r="V266" s="64"/>
      <c r="W266" s="63"/>
      <c r="X266" s="63"/>
      <c r="Y266" s="63"/>
      <c r="Z266" s="63"/>
      <c r="AA266" s="64"/>
      <c r="AB266" s="63"/>
      <c r="AC266" s="63"/>
      <c r="AD266" s="63"/>
      <c r="AE266" s="63"/>
      <c r="AF266" s="64"/>
      <c r="AG266" s="63"/>
      <c r="AH266" s="63"/>
      <c r="AI266" s="63"/>
      <c r="AJ266" s="63"/>
      <c r="AK266" s="64"/>
      <c r="AL266" s="63"/>
      <c r="AM266" s="63"/>
      <c r="AN266" s="63"/>
      <c r="AO266" s="63"/>
      <c r="AP266" s="64"/>
      <c r="AQ266" s="63"/>
      <c r="AR266" s="63"/>
      <c r="AS266" s="63"/>
      <c r="AT266" s="63"/>
      <c r="AU266" s="64"/>
      <c r="AV266" s="63"/>
      <c r="AW266" s="63"/>
      <c r="AX266" s="411"/>
      <c r="AY266" s="63"/>
      <c r="AZ266" s="71"/>
    </row>
    <row r="267" spans="1:52" s="39" customFormat="1" ht="12" hidden="1" customHeight="1">
      <c r="A267" s="134" t="s">
        <v>25</v>
      </c>
      <c r="B267" s="69"/>
      <c r="C267" s="63"/>
      <c r="D267" s="63"/>
      <c r="E267" s="63"/>
      <c r="F267" s="63">
        <f t="shared" ref="F267:F298" si="119">SUM(C267:E267)</f>
        <v>0</v>
      </c>
      <c r="G267" s="64"/>
      <c r="H267" s="63"/>
      <c r="I267" s="63"/>
      <c r="J267" s="63"/>
      <c r="K267" s="63">
        <f t="shared" ref="K267:K298" si="120">SUM(H267:J267)</f>
        <v>0</v>
      </c>
      <c r="L267" s="64"/>
      <c r="M267" s="63">
        <f t="shared" ref="M267:N286" si="121">INDEX($C267:$E267,1,MATCH(M$8,$C$8:$E$8,0))-INDEX($H267:$J267,1,MATCH(M$8,$H$8:$J$8,0))</f>
        <v>0</v>
      </c>
      <c r="N267" s="63">
        <f t="shared" si="121"/>
        <v>0</v>
      </c>
      <c r="O267" s="63"/>
      <c r="P267" s="63">
        <f t="shared" ref="P267:P298" si="122">SUM(M267:O267)</f>
        <v>0</v>
      </c>
      <c r="Q267" s="64"/>
      <c r="R267" s="63"/>
      <c r="S267" s="63"/>
      <c r="T267" s="63"/>
      <c r="U267" s="63">
        <f t="shared" ref="U267:U298" si="123">SUM(R267:T267)</f>
        <v>0</v>
      </c>
      <c r="V267" s="64"/>
      <c r="W267" s="63"/>
      <c r="X267" s="63"/>
      <c r="Y267" s="63"/>
      <c r="Z267" s="63">
        <f t="shared" ref="Z267:Z298" si="124">SUM(W267:Y267)</f>
        <v>0</v>
      </c>
      <c r="AA267" s="64"/>
      <c r="AB267" s="63">
        <f t="shared" ref="AB267:AC286" si="125">INDEX($R267:$T267,1,MATCH(AB$8,$R$8:$T$8,0))-INDEX($W267:$Y267,1,MATCH(AB$8,$W$8:$Y$8,0))</f>
        <v>0</v>
      </c>
      <c r="AC267" s="63">
        <f t="shared" si="125"/>
        <v>0</v>
      </c>
      <c r="AD267" s="63"/>
      <c r="AE267" s="63">
        <f t="shared" ref="AE267:AE298" si="126">SUM(AB267:AD267)</f>
        <v>0</v>
      </c>
      <c r="AF267" s="64"/>
      <c r="AG267" s="63"/>
      <c r="AH267" s="63"/>
      <c r="AI267" s="63"/>
      <c r="AJ267" s="63">
        <f t="shared" ref="AJ267:AJ298" si="127">SUM(AG267:AI267)</f>
        <v>0</v>
      </c>
      <c r="AK267" s="64"/>
      <c r="AL267" s="63"/>
      <c r="AM267" s="63"/>
      <c r="AN267" s="63"/>
      <c r="AO267" s="63">
        <f t="shared" ref="AO267:AO298" si="128">SUM(AL267:AN267)</f>
        <v>0</v>
      </c>
      <c r="AP267" s="64"/>
      <c r="AQ267" s="63"/>
      <c r="AR267" s="63"/>
      <c r="AS267" s="63"/>
      <c r="AT267" s="63">
        <f t="shared" ref="AT267:AT298" si="129">SUM(AQ267:AS267)</f>
        <v>0</v>
      </c>
      <c r="AU267" s="64"/>
      <c r="AV267" s="63"/>
      <c r="AW267" s="63"/>
      <c r="AX267" s="411"/>
      <c r="AY267" s="63">
        <f t="shared" ref="AY267:AY298" si="130">SUM(AV267:AX267)</f>
        <v>0</v>
      </c>
      <c r="AZ267" s="71"/>
    </row>
    <row r="268" spans="1:52" s="406" customFormat="1" ht="12" hidden="1" customHeight="1">
      <c r="A268" s="134">
        <v>100</v>
      </c>
      <c r="B268" s="69" t="s">
        <v>301</v>
      </c>
      <c r="C268" s="63"/>
      <c r="D268" s="63">
        <v>0</v>
      </c>
      <c r="E268" s="63"/>
      <c r="F268" s="63">
        <f t="shared" si="119"/>
        <v>0</v>
      </c>
      <c r="G268" s="64"/>
      <c r="H268" s="63"/>
      <c r="I268" s="63">
        <v>0</v>
      </c>
      <c r="J268" s="63"/>
      <c r="K268" s="63">
        <f t="shared" si="120"/>
        <v>0</v>
      </c>
      <c r="L268" s="64"/>
      <c r="M268" s="63">
        <f t="shared" si="121"/>
        <v>0</v>
      </c>
      <c r="N268" s="63">
        <f t="shared" si="121"/>
        <v>0</v>
      </c>
      <c r="O268" s="63"/>
      <c r="P268" s="63">
        <f t="shared" si="122"/>
        <v>0</v>
      </c>
      <c r="Q268" s="64"/>
      <c r="R268" s="63"/>
      <c r="S268" s="63">
        <v>0</v>
      </c>
      <c r="T268" s="63"/>
      <c r="U268" s="63">
        <f t="shared" si="123"/>
        <v>0</v>
      </c>
      <c r="V268" s="64"/>
      <c r="W268" s="63"/>
      <c r="X268" s="63">
        <v>0</v>
      </c>
      <c r="Y268" s="63"/>
      <c r="Z268" s="63">
        <f t="shared" si="124"/>
        <v>0</v>
      </c>
      <c r="AA268" s="64"/>
      <c r="AB268" s="63">
        <f t="shared" si="125"/>
        <v>0</v>
      </c>
      <c r="AC268" s="63">
        <f t="shared" si="125"/>
        <v>0</v>
      </c>
      <c r="AD268" s="63"/>
      <c r="AE268" s="63">
        <f t="shared" si="126"/>
        <v>0</v>
      </c>
      <c r="AF268" s="64"/>
      <c r="AG268" s="63"/>
      <c r="AH268" s="63">
        <v>0</v>
      </c>
      <c r="AI268" s="63"/>
      <c r="AJ268" s="63">
        <f t="shared" si="127"/>
        <v>0</v>
      </c>
      <c r="AK268" s="64"/>
      <c r="AL268" s="63"/>
      <c r="AM268" s="63">
        <v>0</v>
      </c>
      <c r="AN268" s="63"/>
      <c r="AO268" s="63">
        <f t="shared" si="128"/>
        <v>0</v>
      </c>
      <c r="AP268" s="64"/>
      <c r="AQ268" s="63"/>
      <c r="AR268" s="63">
        <v>0</v>
      </c>
      <c r="AS268" s="63"/>
      <c r="AT268" s="63">
        <f t="shared" si="129"/>
        <v>0</v>
      </c>
      <c r="AU268" s="64"/>
      <c r="AV268" s="63"/>
      <c r="AW268" s="63">
        <v>0</v>
      </c>
      <c r="AX268" s="411"/>
      <c r="AY268" s="63">
        <f t="shared" si="130"/>
        <v>0</v>
      </c>
      <c r="AZ268" s="71"/>
    </row>
    <row r="269" spans="1:52" s="406" customFormat="1" ht="12" hidden="1" customHeight="1">
      <c r="A269" s="134">
        <v>103</v>
      </c>
      <c r="B269" s="69" t="s">
        <v>302</v>
      </c>
      <c r="C269" s="63"/>
      <c r="D269" s="63">
        <v>0</v>
      </c>
      <c r="E269" s="63"/>
      <c r="F269" s="63">
        <f t="shared" si="119"/>
        <v>0</v>
      </c>
      <c r="G269" s="64"/>
      <c r="H269" s="63"/>
      <c r="I269" s="63">
        <v>0</v>
      </c>
      <c r="J269" s="63"/>
      <c r="K269" s="63">
        <f t="shared" si="120"/>
        <v>0</v>
      </c>
      <c r="L269" s="64"/>
      <c r="M269" s="63">
        <f t="shared" si="121"/>
        <v>0</v>
      </c>
      <c r="N269" s="63">
        <f t="shared" si="121"/>
        <v>0</v>
      </c>
      <c r="O269" s="63"/>
      <c r="P269" s="63">
        <f t="shared" si="122"/>
        <v>0</v>
      </c>
      <c r="Q269" s="64"/>
      <c r="R269" s="63"/>
      <c r="S269" s="63">
        <v>0</v>
      </c>
      <c r="T269" s="63"/>
      <c r="U269" s="63">
        <f t="shared" si="123"/>
        <v>0</v>
      </c>
      <c r="V269" s="64"/>
      <c r="W269" s="63"/>
      <c r="X269" s="63">
        <v>0</v>
      </c>
      <c r="Y269" s="63"/>
      <c r="Z269" s="63">
        <f t="shared" si="124"/>
        <v>0</v>
      </c>
      <c r="AA269" s="64"/>
      <c r="AB269" s="63">
        <f t="shared" si="125"/>
        <v>0</v>
      </c>
      <c r="AC269" s="63">
        <f t="shared" si="125"/>
        <v>0</v>
      </c>
      <c r="AD269" s="63"/>
      <c r="AE269" s="63">
        <f t="shared" si="126"/>
        <v>0</v>
      </c>
      <c r="AF269" s="64"/>
      <c r="AG269" s="63"/>
      <c r="AH269" s="63">
        <v>0</v>
      </c>
      <c r="AI269" s="63"/>
      <c r="AJ269" s="63">
        <f t="shared" si="127"/>
        <v>0</v>
      </c>
      <c r="AK269" s="64"/>
      <c r="AL269" s="63"/>
      <c r="AM269" s="63">
        <v>0</v>
      </c>
      <c r="AN269" s="63"/>
      <c r="AO269" s="63">
        <f t="shared" si="128"/>
        <v>0</v>
      </c>
      <c r="AP269" s="64"/>
      <c r="AQ269" s="63"/>
      <c r="AR269" s="63">
        <v>0</v>
      </c>
      <c r="AS269" s="63"/>
      <c r="AT269" s="63">
        <f t="shared" si="129"/>
        <v>0</v>
      </c>
      <c r="AU269" s="64"/>
      <c r="AV269" s="63"/>
      <c r="AW269" s="63">
        <v>0</v>
      </c>
      <c r="AX269" s="411"/>
      <c r="AY269" s="63">
        <f t="shared" si="130"/>
        <v>0</v>
      </c>
      <c r="AZ269" s="71"/>
    </row>
    <row r="270" spans="1:52" s="406" customFormat="1" ht="12" customHeight="1">
      <c r="A270" s="134">
        <v>104</v>
      </c>
      <c r="B270" s="69" t="s">
        <v>303</v>
      </c>
      <c r="C270" s="63"/>
      <c r="D270" s="63">
        <v>98165</v>
      </c>
      <c r="E270" s="63"/>
      <c r="F270" s="63">
        <f t="shared" si="119"/>
        <v>98165</v>
      </c>
      <c r="G270" s="64"/>
      <c r="H270" s="63"/>
      <c r="I270" s="63">
        <v>98165</v>
      </c>
      <c r="J270" s="63"/>
      <c r="K270" s="63">
        <f t="shared" si="120"/>
        <v>98165</v>
      </c>
      <c r="L270" s="64"/>
      <c r="M270" s="63">
        <f t="shared" si="121"/>
        <v>0</v>
      </c>
      <c r="N270" s="63">
        <f t="shared" si="121"/>
        <v>0</v>
      </c>
      <c r="O270" s="63"/>
      <c r="P270" s="63">
        <f t="shared" si="122"/>
        <v>0</v>
      </c>
      <c r="Q270" s="64"/>
      <c r="R270" s="63"/>
      <c r="S270" s="63">
        <v>102092</v>
      </c>
      <c r="T270" s="63"/>
      <c r="U270" s="63">
        <f t="shared" si="123"/>
        <v>102092</v>
      </c>
      <c r="V270" s="64"/>
      <c r="W270" s="63"/>
      <c r="X270" s="63">
        <v>102092</v>
      </c>
      <c r="Y270" s="63"/>
      <c r="Z270" s="63">
        <f t="shared" si="124"/>
        <v>102092</v>
      </c>
      <c r="AA270" s="64"/>
      <c r="AB270" s="63">
        <f t="shared" si="125"/>
        <v>0</v>
      </c>
      <c r="AC270" s="63">
        <f t="shared" si="125"/>
        <v>0</v>
      </c>
      <c r="AD270" s="63"/>
      <c r="AE270" s="63">
        <f t="shared" si="126"/>
        <v>0</v>
      </c>
      <c r="AF270" s="64"/>
      <c r="AG270" s="63"/>
      <c r="AH270" s="63">
        <v>105154.76</v>
      </c>
      <c r="AI270" s="63"/>
      <c r="AJ270" s="63">
        <f t="shared" si="127"/>
        <v>105154.76</v>
      </c>
      <c r="AK270" s="64"/>
      <c r="AL270" s="63"/>
      <c r="AM270" s="63">
        <v>108309.4028</v>
      </c>
      <c r="AN270" s="63"/>
      <c r="AO270" s="63">
        <f t="shared" si="128"/>
        <v>108309.4028</v>
      </c>
      <c r="AP270" s="64"/>
      <c r="AQ270" s="63"/>
      <c r="AR270" s="63">
        <v>111558.684884</v>
      </c>
      <c r="AS270" s="63"/>
      <c r="AT270" s="63">
        <f t="shared" si="129"/>
        <v>111558.684884</v>
      </c>
      <c r="AU270" s="64"/>
      <c r="AV270" s="63"/>
      <c r="AW270" s="63">
        <v>114905.44543052001</v>
      </c>
      <c r="AX270" s="411"/>
      <c r="AY270" s="63">
        <f t="shared" si="130"/>
        <v>114905.44543052001</v>
      </c>
      <c r="AZ270" s="71"/>
    </row>
    <row r="271" spans="1:52" s="406" customFormat="1" ht="12" customHeight="1">
      <c r="A271" s="134">
        <v>105</v>
      </c>
      <c r="B271" s="69" t="s">
        <v>304</v>
      </c>
      <c r="C271" s="63"/>
      <c r="D271" s="63">
        <v>311566.26881720399</v>
      </c>
      <c r="E271" s="63"/>
      <c r="F271" s="63">
        <f t="shared" si="119"/>
        <v>311566.26881720399</v>
      </c>
      <c r="G271" s="64"/>
      <c r="H271" s="63"/>
      <c r="I271" s="63">
        <v>311566.26881720399</v>
      </c>
      <c r="J271" s="63"/>
      <c r="K271" s="63">
        <f t="shared" si="120"/>
        <v>311566.26881720399</v>
      </c>
      <c r="L271" s="64"/>
      <c r="M271" s="63">
        <f t="shared" si="121"/>
        <v>0</v>
      </c>
      <c r="N271" s="63">
        <f t="shared" si="121"/>
        <v>0</v>
      </c>
      <c r="O271" s="63"/>
      <c r="P271" s="63">
        <f t="shared" si="122"/>
        <v>0</v>
      </c>
      <c r="Q271" s="64"/>
      <c r="R271" s="63"/>
      <c r="S271" s="63">
        <v>364207.8</v>
      </c>
      <c r="T271" s="63"/>
      <c r="U271" s="63">
        <f t="shared" si="123"/>
        <v>364207.8</v>
      </c>
      <c r="V271" s="64"/>
      <c r="W271" s="63"/>
      <c r="X271" s="63">
        <v>364207.8</v>
      </c>
      <c r="Y271" s="63"/>
      <c r="Z271" s="63">
        <f t="shared" si="124"/>
        <v>364207.8</v>
      </c>
      <c r="AA271" s="64"/>
      <c r="AB271" s="63">
        <f t="shared" si="125"/>
        <v>0</v>
      </c>
      <c r="AC271" s="63">
        <f t="shared" si="125"/>
        <v>0</v>
      </c>
      <c r="AD271" s="63"/>
      <c r="AE271" s="63">
        <f t="shared" si="126"/>
        <v>0</v>
      </c>
      <c r="AF271" s="64"/>
      <c r="AG271" s="63"/>
      <c r="AH271" s="63">
        <v>437134.03399999999</v>
      </c>
      <c r="AI271" s="63"/>
      <c r="AJ271" s="63">
        <f t="shared" si="127"/>
        <v>437134.03399999999</v>
      </c>
      <c r="AK271" s="64"/>
      <c r="AL271" s="63"/>
      <c r="AM271" s="63">
        <v>450248.05502000003</v>
      </c>
      <c r="AN271" s="63"/>
      <c r="AO271" s="63">
        <f t="shared" si="128"/>
        <v>450248.05502000003</v>
      </c>
      <c r="AP271" s="64"/>
      <c r="AQ271" s="63"/>
      <c r="AR271" s="63">
        <v>463755.49667060003</v>
      </c>
      <c r="AS271" s="63"/>
      <c r="AT271" s="63">
        <f t="shared" si="129"/>
        <v>463755.49667060003</v>
      </c>
      <c r="AU271" s="64"/>
      <c r="AV271" s="63"/>
      <c r="AW271" s="63">
        <v>477668.16157071799</v>
      </c>
      <c r="AX271" s="411"/>
      <c r="AY271" s="63">
        <f t="shared" si="130"/>
        <v>477668.16157071799</v>
      </c>
      <c r="AZ271" s="71"/>
    </row>
    <row r="272" spans="1:52" s="406" customFormat="1" ht="12" customHeight="1">
      <c r="A272" s="134">
        <v>116</v>
      </c>
      <c r="B272" s="69" t="s">
        <v>37</v>
      </c>
      <c r="C272" s="63"/>
      <c r="D272" s="63">
        <v>1646003.90955382</v>
      </c>
      <c r="E272" s="63"/>
      <c r="F272" s="63">
        <f t="shared" si="119"/>
        <v>1646003.90955382</v>
      </c>
      <c r="G272" s="64"/>
      <c r="H272" s="63"/>
      <c r="I272" s="63">
        <v>1646003.90955382</v>
      </c>
      <c r="J272" s="63"/>
      <c r="K272" s="63">
        <f t="shared" si="120"/>
        <v>1646003.90955382</v>
      </c>
      <c r="L272" s="64"/>
      <c r="M272" s="63">
        <f t="shared" si="121"/>
        <v>0</v>
      </c>
      <c r="N272" s="63">
        <f t="shared" si="121"/>
        <v>0</v>
      </c>
      <c r="O272" s="63"/>
      <c r="P272" s="63">
        <f t="shared" si="122"/>
        <v>0</v>
      </c>
      <c r="Q272" s="64"/>
      <c r="R272" s="63"/>
      <c r="S272" s="63">
        <v>1865236.12</v>
      </c>
      <c r="T272" s="63"/>
      <c r="U272" s="63">
        <f t="shared" si="123"/>
        <v>1865236.12</v>
      </c>
      <c r="V272" s="64"/>
      <c r="W272" s="63"/>
      <c r="X272" s="63">
        <v>1865236.12</v>
      </c>
      <c r="Y272" s="63"/>
      <c r="Z272" s="63">
        <f t="shared" si="124"/>
        <v>1865236.12</v>
      </c>
      <c r="AA272" s="64"/>
      <c r="AB272" s="63">
        <f t="shared" si="125"/>
        <v>0</v>
      </c>
      <c r="AC272" s="63">
        <f t="shared" si="125"/>
        <v>0</v>
      </c>
      <c r="AD272" s="63"/>
      <c r="AE272" s="63">
        <f t="shared" si="126"/>
        <v>0</v>
      </c>
      <c r="AF272" s="64"/>
      <c r="AG272" s="63"/>
      <c r="AH272" s="63">
        <v>2066793.2035999999</v>
      </c>
      <c r="AI272" s="63"/>
      <c r="AJ272" s="63">
        <f t="shared" si="127"/>
        <v>2066793.2035999999</v>
      </c>
      <c r="AK272" s="64"/>
      <c r="AL272" s="63"/>
      <c r="AM272" s="63">
        <v>2128796.9997080001</v>
      </c>
      <c r="AN272" s="63"/>
      <c r="AO272" s="63">
        <f t="shared" si="128"/>
        <v>2128796.9997080001</v>
      </c>
      <c r="AP272" s="64"/>
      <c r="AQ272" s="63"/>
      <c r="AR272" s="63">
        <v>2192660.9096992398</v>
      </c>
      <c r="AS272" s="63"/>
      <c r="AT272" s="63">
        <f t="shared" si="129"/>
        <v>2192660.9096992398</v>
      </c>
      <c r="AU272" s="64"/>
      <c r="AV272" s="63"/>
      <c r="AW272" s="63">
        <v>2258440.7369902199</v>
      </c>
      <c r="AX272" s="411"/>
      <c r="AY272" s="63">
        <f t="shared" si="130"/>
        <v>2258440.7369902199</v>
      </c>
      <c r="AZ272" s="71"/>
    </row>
    <row r="273" spans="1:52" s="406" customFormat="1" ht="12" hidden="1" customHeight="1">
      <c r="A273" s="134">
        <v>117</v>
      </c>
      <c r="B273" s="69" t="s">
        <v>246</v>
      </c>
      <c r="C273" s="63"/>
      <c r="D273" s="63">
        <v>0</v>
      </c>
      <c r="E273" s="63"/>
      <c r="F273" s="63">
        <f t="shared" si="119"/>
        <v>0</v>
      </c>
      <c r="G273" s="64"/>
      <c r="H273" s="63"/>
      <c r="I273" s="63">
        <v>0</v>
      </c>
      <c r="J273" s="63"/>
      <c r="K273" s="63">
        <f t="shared" si="120"/>
        <v>0</v>
      </c>
      <c r="L273" s="64"/>
      <c r="M273" s="63">
        <f t="shared" si="121"/>
        <v>0</v>
      </c>
      <c r="N273" s="63">
        <f t="shared" si="121"/>
        <v>0</v>
      </c>
      <c r="O273" s="63"/>
      <c r="P273" s="63">
        <f t="shared" si="122"/>
        <v>0</v>
      </c>
      <c r="Q273" s="64"/>
      <c r="R273" s="63"/>
      <c r="S273" s="63">
        <v>0</v>
      </c>
      <c r="T273" s="63"/>
      <c r="U273" s="63">
        <f t="shared" si="123"/>
        <v>0</v>
      </c>
      <c r="V273" s="64"/>
      <c r="W273" s="63"/>
      <c r="X273" s="63">
        <v>0</v>
      </c>
      <c r="Y273" s="63"/>
      <c r="Z273" s="63">
        <f t="shared" si="124"/>
        <v>0</v>
      </c>
      <c r="AA273" s="64"/>
      <c r="AB273" s="63">
        <f t="shared" si="125"/>
        <v>0</v>
      </c>
      <c r="AC273" s="63">
        <f t="shared" si="125"/>
        <v>0</v>
      </c>
      <c r="AD273" s="63"/>
      <c r="AE273" s="63">
        <f t="shared" si="126"/>
        <v>0</v>
      </c>
      <c r="AF273" s="64"/>
      <c r="AG273" s="63"/>
      <c r="AH273" s="63">
        <v>0</v>
      </c>
      <c r="AI273" s="63"/>
      <c r="AJ273" s="63">
        <f t="shared" si="127"/>
        <v>0</v>
      </c>
      <c r="AK273" s="64"/>
      <c r="AL273" s="63"/>
      <c r="AM273" s="63">
        <v>0</v>
      </c>
      <c r="AN273" s="63"/>
      <c r="AO273" s="63">
        <f t="shared" si="128"/>
        <v>0</v>
      </c>
      <c r="AP273" s="64"/>
      <c r="AQ273" s="63"/>
      <c r="AR273" s="63">
        <v>0</v>
      </c>
      <c r="AS273" s="63"/>
      <c r="AT273" s="63">
        <f t="shared" si="129"/>
        <v>0</v>
      </c>
      <c r="AU273" s="64"/>
      <c r="AV273" s="63"/>
      <c r="AW273" s="63">
        <v>0</v>
      </c>
      <c r="AX273" s="411"/>
      <c r="AY273" s="63">
        <f t="shared" si="130"/>
        <v>0</v>
      </c>
      <c r="AZ273" s="71"/>
    </row>
    <row r="274" spans="1:52" s="406" customFormat="1" ht="12" hidden="1" customHeight="1">
      <c r="A274" s="134">
        <v>118</v>
      </c>
      <c r="B274" s="69" t="s">
        <v>305</v>
      </c>
      <c r="C274" s="63"/>
      <c r="D274" s="63">
        <v>0</v>
      </c>
      <c r="E274" s="63"/>
      <c r="F274" s="63">
        <f t="shared" si="119"/>
        <v>0</v>
      </c>
      <c r="G274" s="64"/>
      <c r="H274" s="63"/>
      <c r="I274" s="63">
        <v>0</v>
      </c>
      <c r="J274" s="63"/>
      <c r="K274" s="63">
        <f t="shared" si="120"/>
        <v>0</v>
      </c>
      <c r="L274" s="64"/>
      <c r="M274" s="63">
        <f t="shared" si="121"/>
        <v>0</v>
      </c>
      <c r="N274" s="63">
        <f t="shared" si="121"/>
        <v>0</v>
      </c>
      <c r="O274" s="63"/>
      <c r="P274" s="63">
        <f t="shared" si="122"/>
        <v>0</v>
      </c>
      <c r="Q274" s="64"/>
      <c r="R274" s="63"/>
      <c r="S274" s="63">
        <v>0</v>
      </c>
      <c r="T274" s="63"/>
      <c r="U274" s="63">
        <f t="shared" si="123"/>
        <v>0</v>
      </c>
      <c r="V274" s="64"/>
      <c r="W274" s="63"/>
      <c r="X274" s="63">
        <v>0</v>
      </c>
      <c r="Y274" s="63"/>
      <c r="Z274" s="63">
        <f t="shared" si="124"/>
        <v>0</v>
      </c>
      <c r="AA274" s="64"/>
      <c r="AB274" s="63">
        <f t="shared" si="125"/>
        <v>0</v>
      </c>
      <c r="AC274" s="63">
        <f t="shared" si="125"/>
        <v>0</v>
      </c>
      <c r="AD274" s="63"/>
      <c r="AE274" s="63">
        <f t="shared" si="126"/>
        <v>0</v>
      </c>
      <c r="AF274" s="64"/>
      <c r="AG274" s="63"/>
      <c r="AH274" s="63">
        <v>0</v>
      </c>
      <c r="AI274" s="63"/>
      <c r="AJ274" s="63">
        <f t="shared" si="127"/>
        <v>0</v>
      </c>
      <c r="AK274" s="64"/>
      <c r="AL274" s="63"/>
      <c r="AM274" s="63">
        <v>0</v>
      </c>
      <c r="AN274" s="63"/>
      <c r="AO274" s="63">
        <f t="shared" si="128"/>
        <v>0</v>
      </c>
      <c r="AP274" s="64"/>
      <c r="AQ274" s="63"/>
      <c r="AR274" s="63">
        <v>0</v>
      </c>
      <c r="AS274" s="63"/>
      <c r="AT274" s="63">
        <f t="shared" si="129"/>
        <v>0</v>
      </c>
      <c r="AU274" s="64"/>
      <c r="AV274" s="63"/>
      <c r="AW274" s="63">
        <v>0</v>
      </c>
      <c r="AX274" s="411"/>
      <c r="AY274" s="63">
        <f t="shared" si="130"/>
        <v>0</v>
      </c>
      <c r="AZ274" s="71"/>
    </row>
    <row r="275" spans="1:52" s="406" customFormat="1" ht="12" hidden="1" customHeight="1">
      <c r="A275" s="134">
        <v>119</v>
      </c>
      <c r="B275" s="69" t="s">
        <v>306</v>
      </c>
      <c r="C275" s="63"/>
      <c r="D275" s="63">
        <v>0</v>
      </c>
      <c r="E275" s="63"/>
      <c r="F275" s="63">
        <f t="shared" si="119"/>
        <v>0</v>
      </c>
      <c r="G275" s="64"/>
      <c r="H275" s="63"/>
      <c r="I275" s="63">
        <v>0</v>
      </c>
      <c r="J275" s="63"/>
      <c r="K275" s="63">
        <f t="shared" si="120"/>
        <v>0</v>
      </c>
      <c r="L275" s="64"/>
      <c r="M275" s="63">
        <f t="shared" si="121"/>
        <v>0</v>
      </c>
      <c r="N275" s="63">
        <f t="shared" si="121"/>
        <v>0</v>
      </c>
      <c r="O275" s="63"/>
      <c r="P275" s="63">
        <f t="shared" si="122"/>
        <v>0</v>
      </c>
      <c r="Q275" s="64"/>
      <c r="R275" s="63"/>
      <c r="S275" s="63">
        <v>0</v>
      </c>
      <c r="T275" s="63"/>
      <c r="U275" s="63">
        <f t="shared" si="123"/>
        <v>0</v>
      </c>
      <c r="V275" s="64"/>
      <c r="W275" s="63"/>
      <c r="X275" s="63">
        <v>0</v>
      </c>
      <c r="Y275" s="63"/>
      <c r="Z275" s="63">
        <f t="shared" si="124"/>
        <v>0</v>
      </c>
      <c r="AA275" s="64"/>
      <c r="AB275" s="63">
        <f t="shared" si="125"/>
        <v>0</v>
      </c>
      <c r="AC275" s="63">
        <f t="shared" si="125"/>
        <v>0</v>
      </c>
      <c r="AD275" s="63"/>
      <c r="AE275" s="63">
        <f t="shared" si="126"/>
        <v>0</v>
      </c>
      <c r="AF275" s="64"/>
      <c r="AG275" s="63"/>
      <c r="AH275" s="63">
        <v>0</v>
      </c>
      <c r="AI275" s="63"/>
      <c r="AJ275" s="63">
        <f t="shared" si="127"/>
        <v>0</v>
      </c>
      <c r="AK275" s="64"/>
      <c r="AL275" s="63"/>
      <c r="AM275" s="63">
        <v>0</v>
      </c>
      <c r="AN275" s="63"/>
      <c r="AO275" s="63">
        <f t="shared" si="128"/>
        <v>0</v>
      </c>
      <c r="AP275" s="64"/>
      <c r="AQ275" s="63"/>
      <c r="AR275" s="63">
        <v>0</v>
      </c>
      <c r="AS275" s="63"/>
      <c r="AT275" s="63">
        <f t="shared" si="129"/>
        <v>0</v>
      </c>
      <c r="AU275" s="64"/>
      <c r="AV275" s="63"/>
      <c r="AW275" s="63">
        <v>0</v>
      </c>
      <c r="AX275" s="411"/>
      <c r="AY275" s="63">
        <f t="shared" si="130"/>
        <v>0</v>
      </c>
      <c r="AZ275" s="71"/>
    </row>
    <row r="276" spans="1:52" s="406" customFormat="1" ht="12" hidden="1" customHeight="1">
      <c r="A276" s="134">
        <v>120</v>
      </c>
      <c r="B276" s="69" t="s">
        <v>307</v>
      </c>
      <c r="C276" s="63"/>
      <c r="D276" s="63">
        <v>0</v>
      </c>
      <c r="E276" s="63"/>
      <c r="F276" s="63">
        <f t="shared" si="119"/>
        <v>0</v>
      </c>
      <c r="G276" s="64"/>
      <c r="H276" s="63"/>
      <c r="I276" s="63">
        <v>0</v>
      </c>
      <c r="J276" s="63"/>
      <c r="K276" s="63">
        <f t="shared" si="120"/>
        <v>0</v>
      </c>
      <c r="L276" s="64"/>
      <c r="M276" s="63">
        <f t="shared" si="121"/>
        <v>0</v>
      </c>
      <c r="N276" s="63">
        <f t="shared" si="121"/>
        <v>0</v>
      </c>
      <c r="O276" s="63"/>
      <c r="P276" s="63">
        <f t="shared" si="122"/>
        <v>0</v>
      </c>
      <c r="Q276" s="64"/>
      <c r="R276" s="63"/>
      <c r="S276" s="63">
        <v>0</v>
      </c>
      <c r="T276" s="63"/>
      <c r="U276" s="63">
        <f t="shared" si="123"/>
        <v>0</v>
      </c>
      <c r="V276" s="64"/>
      <c r="W276" s="63"/>
      <c r="X276" s="63">
        <v>0</v>
      </c>
      <c r="Y276" s="63"/>
      <c r="Z276" s="63">
        <f t="shared" si="124"/>
        <v>0</v>
      </c>
      <c r="AA276" s="64"/>
      <c r="AB276" s="63">
        <f t="shared" si="125"/>
        <v>0</v>
      </c>
      <c r="AC276" s="63">
        <f t="shared" si="125"/>
        <v>0</v>
      </c>
      <c r="AD276" s="63"/>
      <c r="AE276" s="63">
        <f t="shared" si="126"/>
        <v>0</v>
      </c>
      <c r="AF276" s="64"/>
      <c r="AG276" s="63"/>
      <c r="AH276" s="63">
        <v>0</v>
      </c>
      <c r="AI276" s="63"/>
      <c r="AJ276" s="63">
        <f t="shared" si="127"/>
        <v>0</v>
      </c>
      <c r="AK276" s="64"/>
      <c r="AL276" s="63"/>
      <c r="AM276" s="63">
        <v>0</v>
      </c>
      <c r="AN276" s="63"/>
      <c r="AO276" s="63">
        <f t="shared" si="128"/>
        <v>0</v>
      </c>
      <c r="AP276" s="64"/>
      <c r="AQ276" s="63"/>
      <c r="AR276" s="63">
        <v>0</v>
      </c>
      <c r="AS276" s="63"/>
      <c r="AT276" s="63">
        <f t="shared" si="129"/>
        <v>0</v>
      </c>
      <c r="AU276" s="64"/>
      <c r="AV276" s="63"/>
      <c r="AW276" s="63">
        <v>0</v>
      </c>
      <c r="AX276" s="411"/>
      <c r="AY276" s="63">
        <f t="shared" si="130"/>
        <v>0</v>
      </c>
      <c r="AZ276" s="71"/>
    </row>
    <row r="277" spans="1:52" s="406" customFormat="1" ht="12" hidden="1" customHeight="1">
      <c r="A277" s="134">
        <v>121</v>
      </c>
      <c r="B277" s="69" t="s">
        <v>308</v>
      </c>
      <c r="C277" s="63"/>
      <c r="D277" s="63">
        <v>0</v>
      </c>
      <c r="E277" s="63"/>
      <c r="F277" s="63">
        <f t="shared" si="119"/>
        <v>0</v>
      </c>
      <c r="G277" s="64"/>
      <c r="H277" s="63"/>
      <c r="I277" s="63">
        <v>0</v>
      </c>
      <c r="J277" s="63"/>
      <c r="K277" s="63">
        <f t="shared" si="120"/>
        <v>0</v>
      </c>
      <c r="L277" s="64"/>
      <c r="M277" s="63">
        <f t="shared" si="121"/>
        <v>0</v>
      </c>
      <c r="N277" s="63">
        <f t="shared" si="121"/>
        <v>0</v>
      </c>
      <c r="O277" s="63"/>
      <c r="P277" s="63">
        <f t="shared" si="122"/>
        <v>0</v>
      </c>
      <c r="Q277" s="64"/>
      <c r="R277" s="63"/>
      <c r="S277" s="63">
        <v>0</v>
      </c>
      <c r="T277" s="63"/>
      <c r="U277" s="63">
        <f t="shared" si="123"/>
        <v>0</v>
      </c>
      <c r="V277" s="64"/>
      <c r="W277" s="63"/>
      <c r="X277" s="63">
        <v>0</v>
      </c>
      <c r="Y277" s="63"/>
      <c r="Z277" s="63">
        <f t="shared" si="124"/>
        <v>0</v>
      </c>
      <c r="AA277" s="64"/>
      <c r="AB277" s="63">
        <f t="shared" si="125"/>
        <v>0</v>
      </c>
      <c r="AC277" s="63">
        <f t="shared" si="125"/>
        <v>0</v>
      </c>
      <c r="AD277" s="63"/>
      <c r="AE277" s="63">
        <f t="shared" si="126"/>
        <v>0</v>
      </c>
      <c r="AF277" s="64"/>
      <c r="AG277" s="63"/>
      <c r="AH277" s="63">
        <v>0</v>
      </c>
      <c r="AI277" s="63"/>
      <c r="AJ277" s="63">
        <f t="shared" si="127"/>
        <v>0</v>
      </c>
      <c r="AK277" s="64"/>
      <c r="AL277" s="63"/>
      <c r="AM277" s="63">
        <v>0</v>
      </c>
      <c r="AN277" s="63"/>
      <c r="AO277" s="63">
        <f t="shared" si="128"/>
        <v>0</v>
      </c>
      <c r="AP277" s="64"/>
      <c r="AQ277" s="63"/>
      <c r="AR277" s="63">
        <v>0</v>
      </c>
      <c r="AS277" s="63"/>
      <c r="AT277" s="63">
        <f t="shared" si="129"/>
        <v>0</v>
      </c>
      <c r="AU277" s="64"/>
      <c r="AV277" s="63"/>
      <c r="AW277" s="63">
        <v>0</v>
      </c>
      <c r="AX277" s="411"/>
      <c r="AY277" s="63">
        <f t="shared" si="130"/>
        <v>0</v>
      </c>
      <c r="AZ277" s="71"/>
    </row>
    <row r="278" spans="1:52" s="406" customFormat="1" ht="12" hidden="1" customHeight="1">
      <c r="A278" s="134">
        <v>122</v>
      </c>
      <c r="B278" s="69" t="s">
        <v>309</v>
      </c>
      <c r="C278" s="63"/>
      <c r="D278" s="63">
        <v>0</v>
      </c>
      <c r="E278" s="63"/>
      <c r="F278" s="63">
        <f t="shared" si="119"/>
        <v>0</v>
      </c>
      <c r="G278" s="64"/>
      <c r="H278" s="63"/>
      <c r="I278" s="63">
        <v>0</v>
      </c>
      <c r="J278" s="63"/>
      <c r="K278" s="63">
        <f t="shared" si="120"/>
        <v>0</v>
      </c>
      <c r="L278" s="64"/>
      <c r="M278" s="63">
        <f t="shared" si="121"/>
        <v>0</v>
      </c>
      <c r="N278" s="63">
        <f t="shared" si="121"/>
        <v>0</v>
      </c>
      <c r="O278" s="63"/>
      <c r="P278" s="63">
        <f t="shared" si="122"/>
        <v>0</v>
      </c>
      <c r="Q278" s="64"/>
      <c r="R278" s="63"/>
      <c r="S278" s="63">
        <v>0</v>
      </c>
      <c r="T278" s="63"/>
      <c r="U278" s="63">
        <f t="shared" si="123"/>
        <v>0</v>
      </c>
      <c r="V278" s="64"/>
      <c r="W278" s="63"/>
      <c r="X278" s="63">
        <v>0</v>
      </c>
      <c r="Y278" s="63"/>
      <c r="Z278" s="63">
        <f t="shared" si="124"/>
        <v>0</v>
      </c>
      <c r="AA278" s="64"/>
      <c r="AB278" s="63">
        <f t="shared" si="125"/>
        <v>0</v>
      </c>
      <c r="AC278" s="63">
        <f t="shared" si="125"/>
        <v>0</v>
      </c>
      <c r="AD278" s="63"/>
      <c r="AE278" s="63">
        <f t="shared" si="126"/>
        <v>0</v>
      </c>
      <c r="AF278" s="64"/>
      <c r="AG278" s="63"/>
      <c r="AH278" s="63">
        <v>0</v>
      </c>
      <c r="AI278" s="63"/>
      <c r="AJ278" s="63">
        <f t="shared" si="127"/>
        <v>0</v>
      </c>
      <c r="AK278" s="64"/>
      <c r="AL278" s="63"/>
      <c r="AM278" s="63">
        <v>0</v>
      </c>
      <c r="AN278" s="63"/>
      <c r="AO278" s="63">
        <f t="shared" si="128"/>
        <v>0</v>
      </c>
      <c r="AP278" s="64"/>
      <c r="AQ278" s="63"/>
      <c r="AR278" s="63">
        <v>0</v>
      </c>
      <c r="AS278" s="63"/>
      <c r="AT278" s="63">
        <f t="shared" si="129"/>
        <v>0</v>
      </c>
      <c r="AU278" s="64"/>
      <c r="AV278" s="63"/>
      <c r="AW278" s="63">
        <v>0</v>
      </c>
      <c r="AX278" s="411"/>
      <c r="AY278" s="63">
        <f t="shared" si="130"/>
        <v>0</v>
      </c>
      <c r="AZ278" s="71"/>
    </row>
    <row r="279" spans="1:52" s="406" customFormat="1" ht="12" hidden="1" customHeight="1">
      <c r="A279" s="134">
        <v>123</v>
      </c>
      <c r="B279" s="69" t="s">
        <v>310</v>
      </c>
      <c r="C279" s="63"/>
      <c r="D279" s="63">
        <v>0</v>
      </c>
      <c r="E279" s="63"/>
      <c r="F279" s="63">
        <f t="shared" si="119"/>
        <v>0</v>
      </c>
      <c r="G279" s="64"/>
      <c r="H279" s="63"/>
      <c r="I279" s="63">
        <v>0</v>
      </c>
      <c r="J279" s="63"/>
      <c r="K279" s="63">
        <f t="shared" si="120"/>
        <v>0</v>
      </c>
      <c r="L279" s="64"/>
      <c r="M279" s="63">
        <f t="shared" si="121"/>
        <v>0</v>
      </c>
      <c r="N279" s="63">
        <f t="shared" si="121"/>
        <v>0</v>
      </c>
      <c r="O279" s="63"/>
      <c r="P279" s="63">
        <f t="shared" si="122"/>
        <v>0</v>
      </c>
      <c r="Q279" s="64"/>
      <c r="R279" s="63"/>
      <c r="S279" s="63">
        <v>0</v>
      </c>
      <c r="T279" s="63"/>
      <c r="U279" s="63">
        <f t="shared" si="123"/>
        <v>0</v>
      </c>
      <c r="V279" s="64"/>
      <c r="W279" s="63"/>
      <c r="X279" s="63">
        <v>0</v>
      </c>
      <c r="Y279" s="63"/>
      <c r="Z279" s="63">
        <f t="shared" si="124"/>
        <v>0</v>
      </c>
      <c r="AA279" s="64"/>
      <c r="AB279" s="63">
        <f t="shared" si="125"/>
        <v>0</v>
      </c>
      <c r="AC279" s="63">
        <f t="shared" si="125"/>
        <v>0</v>
      </c>
      <c r="AD279" s="63"/>
      <c r="AE279" s="63">
        <f t="shared" si="126"/>
        <v>0</v>
      </c>
      <c r="AF279" s="64"/>
      <c r="AG279" s="63"/>
      <c r="AH279" s="63">
        <v>0</v>
      </c>
      <c r="AI279" s="63"/>
      <c r="AJ279" s="63">
        <f t="shared" si="127"/>
        <v>0</v>
      </c>
      <c r="AK279" s="64"/>
      <c r="AL279" s="63"/>
      <c r="AM279" s="63">
        <v>0</v>
      </c>
      <c r="AN279" s="63"/>
      <c r="AO279" s="63">
        <f t="shared" si="128"/>
        <v>0</v>
      </c>
      <c r="AP279" s="64"/>
      <c r="AQ279" s="63"/>
      <c r="AR279" s="63">
        <v>0</v>
      </c>
      <c r="AS279" s="63"/>
      <c r="AT279" s="63">
        <f t="shared" si="129"/>
        <v>0</v>
      </c>
      <c r="AU279" s="64"/>
      <c r="AV279" s="63"/>
      <c r="AW279" s="63">
        <v>0</v>
      </c>
      <c r="AX279" s="411"/>
      <c r="AY279" s="63">
        <f t="shared" si="130"/>
        <v>0</v>
      </c>
      <c r="AZ279" s="71"/>
    </row>
    <row r="280" spans="1:52" s="406" customFormat="1" ht="12" hidden="1" customHeight="1">
      <c r="A280" s="134">
        <v>124</v>
      </c>
      <c r="B280" s="69" t="s">
        <v>311</v>
      </c>
      <c r="C280" s="63"/>
      <c r="D280" s="63">
        <v>0</v>
      </c>
      <c r="E280" s="63"/>
      <c r="F280" s="63">
        <f t="shared" si="119"/>
        <v>0</v>
      </c>
      <c r="G280" s="64"/>
      <c r="H280" s="63"/>
      <c r="I280" s="63">
        <v>0</v>
      </c>
      <c r="J280" s="63"/>
      <c r="K280" s="63">
        <f t="shared" si="120"/>
        <v>0</v>
      </c>
      <c r="L280" s="64"/>
      <c r="M280" s="63">
        <f t="shared" si="121"/>
        <v>0</v>
      </c>
      <c r="N280" s="63">
        <f t="shared" si="121"/>
        <v>0</v>
      </c>
      <c r="O280" s="63"/>
      <c r="P280" s="63">
        <f t="shared" si="122"/>
        <v>0</v>
      </c>
      <c r="Q280" s="64"/>
      <c r="R280" s="63"/>
      <c r="S280" s="63">
        <v>0</v>
      </c>
      <c r="T280" s="63"/>
      <c r="U280" s="63">
        <f t="shared" si="123"/>
        <v>0</v>
      </c>
      <c r="V280" s="64"/>
      <c r="W280" s="63"/>
      <c r="X280" s="63">
        <v>0</v>
      </c>
      <c r="Y280" s="63"/>
      <c r="Z280" s="63">
        <f t="shared" si="124"/>
        <v>0</v>
      </c>
      <c r="AA280" s="64"/>
      <c r="AB280" s="63">
        <f t="shared" si="125"/>
        <v>0</v>
      </c>
      <c r="AC280" s="63">
        <f t="shared" si="125"/>
        <v>0</v>
      </c>
      <c r="AD280" s="63"/>
      <c r="AE280" s="63">
        <f t="shared" si="126"/>
        <v>0</v>
      </c>
      <c r="AF280" s="64"/>
      <c r="AG280" s="63"/>
      <c r="AH280" s="63">
        <v>0</v>
      </c>
      <c r="AI280" s="63"/>
      <c r="AJ280" s="63">
        <f t="shared" si="127"/>
        <v>0</v>
      </c>
      <c r="AK280" s="64"/>
      <c r="AL280" s="63"/>
      <c r="AM280" s="63">
        <v>0</v>
      </c>
      <c r="AN280" s="63"/>
      <c r="AO280" s="63">
        <f t="shared" si="128"/>
        <v>0</v>
      </c>
      <c r="AP280" s="64"/>
      <c r="AQ280" s="63"/>
      <c r="AR280" s="63">
        <v>0</v>
      </c>
      <c r="AS280" s="63"/>
      <c r="AT280" s="63">
        <f t="shared" si="129"/>
        <v>0</v>
      </c>
      <c r="AU280" s="64"/>
      <c r="AV280" s="63"/>
      <c r="AW280" s="63">
        <v>0</v>
      </c>
      <c r="AX280" s="411"/>
      <c r="AY280" s="63">
        <f t="shared" si="130"/>
        <v>0</v>
      </c>
      <c r="AZ280" s="71"/>
    </row>
    <row r="281" spans="1:52" s="406" customFormat="1" ht="12" hidden="1" customHeight="1">
      <c r="A281" s="134">
        <v>126</v>
      </c>
      <c r="B281" s="69" t="s">
        <v>312</v>
      </c>
      <c r="C281" s="63"/>
      <c r="D281" s="63">
        <v>0</v>
      </c>
      <c r="E281" s="63"/>
      <c r="F281" s="63">
        <f t="shared" si="119"/>
        <v>0</v>
      </c>
      <c r="G281" s="64"/>
      <c r="H281" s="63"/>
      <c r="I281" s="63">
        <v>0</v>
      </c>
      <c r="J281" s="63"/>
      <c r="K281" s="63">
        <f t="shared" si="120"/>
        <v>0</v>
      </c>
      <c r="L281" s="64"/>
      <c r="M281" s="63">
        <f t="shared" si="121"/>
        <v>0</v>
      </c>
      <c r="N281" s="63">
        <f t="shared" si="121"/>
        <v>0</v>
      </c>
      <c r="O281" s="63"/>
      <c r="P281" s="63">
        <f t="shared" si="122"/>
        <v>0</v>
      </c>
      <c r="Q281" s="64"/>
      <c r="R281" s="63"/>
      <c r="S281" s="63">
        <v>0</v>
      </c>
      <c r="T281" s="63"/>
      <c r="U281" s="63">
        <f t="shared" si="123"/>
        <v>0</v>
      </c>
      <c r="V281" s="64"/>
      <c r="W281" s="63"/>
      <c r="X281" s="63">
        <v>0</v>
      </c>
      <c r="Y281" s="63"/>
      <c r="Z281" s="63">
        <f t="shared" si="124"/>
        <v>0</v>
      </c>
      <c r="AA281" s="64"/>
      <c r="AB281" s="63">
        <f t="shared" si="125"/>
        <v>0</v>
      </c>
      <c r="AC281" s="63">
        <f t="shared" si="125"/>
        <v>0</v>
      </c>
      <c r="AD281" s="63"/>
      <c r="AE281" s="63">
        <f t="shared" si="126"/>
        <v>0</v>
      </c>
      <c r="AF281" s="64"/>
      <c r="AG281" s="63"/>
      <c r="AH281" s="63">
        <v>0</v>
      </c>
      <c r="AI281" s="63"/>
      <c r="AJ281" s="63">
        <f t="shared" si="127"/>
        <v>0</v>
      </c>
      <c r="AK281" s="64"/>
      <c r="AL281" s="63"/>
      <c r="AM281" s="63">
        <v>0</v>
      </c>
      <c r="AN281" s="63"/>
      <c r="AO281" s="63">
        <f t="shared" si="128"/>
        <v>0</v>
      </c>
      <c r="AP281" s="64"/>
      <c r="AQ281" s="63"/>
      <c r="AR281" s="63">
        <v>0</v>
      </c>
      <c r="AS281" s="63"/>
      <c r="AT281" s="63">
        <f t="shared" si="129"/>
        <v>0</v>
      </c>
      <c r="AU281" s="64"/>
      <c r="AV281" s="63"/>
      <c r="AW281" s="63">
        <v>0</v>
      </c>
      <c r="AX281" s="411"/>
      <c r="AY281" s="63">
        <f t="shared" si="130"/>
        <v>0</v>
      </c>
      <c r="AZ281" s="71"/>
    </row>
    <row r="282" spans="1:52" s="406" customFormat="1" ht="12" hidden="1" customHeight="1">
      <c r="A282" s="134">
        <v>127</v>
      </c>
      <c r="B282" s="69" t="s">
        <v>313</v>
      </c>
      <c r="C282" s="63"/>
      <c r="D282" s="63">
        <v>0</v>
      </c>
      <c r="E282" s="63"/>
      <c r="F282" s="63">
        <f t="shared" si="119"/>
        <v>0</v>
      </c>
      <c r="G282" s="64"/>
      <c r="H282" s="63"/>
      <c r="I282" s="63">
        <v>0</v>
      </c>
      <c r="J282" s="63"/>
      <c r="K282" s="63">
        <f t="shared" si="120"/>
        <v>0</v>
      </c>
      <c r="L282" s="64"/>
      <c r="M282" s="63">
        <f t="shared" si="121"/>
        <v>0</v>
      </c>
      <c r="N282" s="63">
        <f t="shared" si="121"/>
        <v>0</v>
      </c>
      <c r="O282" s="63"/>
      <c r="P282" s="63">
        <f t="shared" si="122"/>
        <v>0</v>
      </c>
      <c r="Q282" s="64"/>
      <c r="R282" s="63"/>
      <c r="S282" s="63">
        <v>0</v>
      </c>
      <c r="T282" s="63"/>
      <c r="U282" s="63">
        <f t="shared" si="123"/>
        <v>0</v>
      </c>
      <c r="V282" s="64"/>
      <c r="W282" s="63"/>
      <c r="X282" s="63">
        <v>0</v>
      </c>
      <c r="Y282" s="63"/>
      <c r="Z282" s="63">
        <f t="shared" si="124"/>
        <v>0</v>
      </c>
      <c r="AA282" s="64"/>
      <c r="AB282" s="63">
        <f t="shared" si="125"/>
        <v>0</v>
      </c>
      <c r="AC282" s="63">
        <f t="shared" si="125"/>
        <v>0</v>
      </c>
      <c r="AD282" s="63"/>
      <c r="AE282" s="63">
        <f t="shared" si="126"/>
        <v>0</v>
      </c>
      <c r="AF282" s="64"/>
      <c r="AG282" s="63"/>
      <c r="AH282" s="63">
        <v>0</v>
      </c>
      <c r="AI282" s="63"/>
      <c r="AJ282" s="63">
        <f t="shared" si="127"/>
        <v>0</v>
      </c>
      <c r="AK282" s="64"/>
      <c r="AL282" s="63"/>
      <c r="AM282" s="63">
        <v>0</v>
      </c>
      <c r="AN282" s="63"/>
      <c r="AO282" s="63">
        <f t="shared" si="128"/>
        <v>0</v>
      </c>
      <c r="AP282" s="64"/>
      <c r="AQ282" s="63"/>
      <c r="AR282" s="63">
        <v>0</v>
      </c>
      <c r="AS282" s="63"/>
      <c r="AT282" s="63">
        <f t="shared" si="129"/>
        <v>0</v>
      </c>
      <c r="AU282" s="64"/>
      <c r="AV282" s="63"/>
      <c r="AW282" s="63">
        <v>0</v>
      </c>
      <c r="AX282" s="411"/>
      <c r="AY282" s="63">
        <f t="shared" si="130"/>
        <v>0</v>
      </c>
      <c r="AZ282" s="71"/>
    </row>
    <row r="283" spans="1:52" s="406" customFormat="1" ht="12" hidden="1" customHeight="1">
      <c r="A283" s="134">
        <v>128</v>
      </c>
      <c r="B283" s="69" t="s">
        <v>314</v>
      </c>
      <c r="C283" s="63"/>
      <c r="D283" s="63">
        <v>0</v>
      </c>
      <c r="E283" s="63"/>
      <c r="F283" s="63">
        <f t="shared" si="119"/>
        <v>0</v>
      </c>
      <c r="G283" s="64"/>
      <c r="H283" s="63"/>
      <c r="I283" s="63">
        <v>0</v>
      </c>
      <c r="J283" s="63"/>
      <c r="K283" s="63">
        <f t="shared" si="120"/>
        <v>0</v>
      </c>
      <c r="L283" s="64"/>
      <c r="M283" s="63">
        <f t="shared" si="121"/>
        <v>0</v>
      </c>
      <c r="N283" s="63">
        <f t="shared" si="121"/>
        <v>0</v>
      </c>
      <c r="O283" s="63"/>
      <c r="P283" s="63">
        <f t="shared" si="122"/>
        <v>0</v>
      </c>
      <c r="Q283" s="64"/>
      <c r="R283" s="63"/>
      <c r="S283" s="63">
        <v>0</v>
      </c>
      <c r="T283" s="63"/>
      <c r="U283" s="63">
        <f t="shared" si="123"/>
        <v>0</v>
      </c>
      <c r="V283" s="64"/>
      <c r="W283" s="63"/>
      <c r="X283" s="63">
        <v>0</v>
      </c>
      <c r="Y283" s="63"/>
      <c r="Z283" s="63">
        <f t="shared" si="124"/>
        <v>0</v>
      </c>
      <c r="AA283" s="64"/>
      <c r="AB283" s="63">
        <f t="shared" si="125"/>
        <v>0</v>
      </c>
      <c r="AC283" s="63">
        <f t="shared" si="125"/>
        <v>0</v>
      </c>
      <c r="AD283" s="63"/>
      <c r="AE283" s="63">
        <f t="shared" si="126"/>
        <v>0</v>
      </c>
      <c r="AF283" s="64"/>
      <c r="AG283" s="63"/>
      <c r="AH283" s="63">
        <v>0</v>
      </c>
      <c r="AI283" s="63"/>
      <c r="AJ283" s="63">
        <f t="shared" si="127"/>
        <v>0</v>
      </c>
      <c r="AK283" s="64"/>
      <c r="AL283" s="63"/>
      <c r="AM283" s="63">
        <v>0</v>
      </c>
      <c r="AN283" s="63"/>
      <c r="AO283" s="63">
        <f t="shared" si="128"/>
        <v>0</v>
      </c>
      <c r="AP283" s="64"/>
      <c r="AQ283" s="63"/>
      <c r="AR283" s="63">
        <v>0</v>
      </c>
      <c r="AS283" s="63"/>
      <c r="AT283" s="63">
        <f t="shared" si="129"/>
        <v>0</v>
      </c>
      <c r="AU283" s="64"/>
      <c r="AV283" s="63"/>
      <c r="AW283" s="63">
        <v>0</v>
      </c>
      <c r="AX283" s="411"/>
      <c r="AY283" s="63">
        <f t="shared" si="130"/>
        <v>0</v>
      </c>
      <c r="AZ283" s="71"/>
    </row>
    <row r="284" spans="1:52" s="406" customFormat="1" ht="12" hidden="1" customHeight="1">
      <c r="A284" s="134">
        <v>129</v>
      </c>
      <c r="B284" s="69" t="s">
        <v>315</v>
      </c>
      <c r="C284" s="63"/>
      <c r="D284" s="63">
        <v>0</v>
      </c>
      <c r="E284" s="63"/>
      <c r="F284" s="63">
        <f t="shared" si="119"/>
        <v>0</v>
      </c>
      <c r="G284" s="64"/>
      <c r="H284" s="63"/>
      <c r="I284" s="63">
        <v>0</v>
      </c>
      <c r="J284" s="63"/>
      <c r="K284" s="63">
        <f t="shared" si="120"/>
        <v>0</v>
      </c>
      <c r="L284" s="64"/>
      <c r="M284" s="63">
        <f t="shared" si="121"/>
        <v>0</v>
      </c>
      <c r="N284" s="63">
        <f t="shared" si="121"/>
        <v>0</v>
      </c>
      <c r="O284" s="63"/>
      <c r="P284" s="63">
        <f t="shared" si="122"/>
        <v>0</v>
      </c>
      <c r="Q284" s="64"/>
      <c r="R284" s="63"/>
      <c r="S284" s="63">
        <v>0</v>
      </c>
      <c r="T284" s="63"/>
      <c r="U284" s="63">
        <f t="shared" si="123"/>
        <v>0</v>
      </c>
      <c r="V284" s="64"/>
      <c r="W284" s="63"/>
      <c r="X284" s="63">
        <v>0</v>
      </c>
      <c r="Y284" s="63"/>
      <c r="Z284" s="63">
        <f t="shared" si="124"/>
        <v>0</v>
      </c>
      <c r="AA284" s="64"/>
      <c r="AB284" s="63">
        <f t="shared" si="125"/>
        <v>0</v>
      </c>
      <c r="AC284" s="63">
        <f t="shared" si="125"/>
        <v>0</v>
      </c>
      <c r="AD284" s="63"/>
      <c r="AE284" s="63">
        <f t="shared" si="126"/>
        <v>0</v>
      </c>
      <c r="AF284" s="64"/>
      <c r="AG284" s="63"/>
      <c r="AH284" s="63">
        <v>0</v>
      </c>
      <c r="AI284" s="63"/>
      <c r="AJ284" s="63">
        <f t="shared" si="127"/>
        <v>0</v>
      </c>
      <c r="AK284" s="64"/>
      <c r="AL284" s="63"/>
      <c r="AM284" s="63">
        <v>0</v>
      </c>
      <c r="AN284" s="63"/>
      <c r="AO284" s="63">
        <f t="shared" si="128"/>
        <v>0</v>
      </c>
      <c r="AP284" s="64"/>
      <c r="AQ284" s="63"/>
      <c r="AR284" s="63">
        <v>0</v>
      </c>
      <c r="AS284" s="63"/>
      <c r="AT284" s="63">
        <f t="shared" si="129"/>
        <v>0</v>
      </c>
      <c r="AU284" s="64"/>
      <c r="AV284" s="63"/>
      <c r="AW284" s="63">
        <v>0</v>
      </c>
      <c r="AX284" s="411"/>
      <c r="AY284" s="63">
        <f t="shared" si="130"/>
        <v>0</v>
      </c>
      <c r="AZ284" s="71"/>
    </row>
    <row r="285" spans="1:52" s="406" customFormat="1" ht="12" hidden="1" customHeight="1">
      <c r="A285" s="134">
        <v>130</v>
      </c>
      <c r="B285" s="69" t="s">
        <v>316</v>
      </c>
      <c r="C285" s="63"/>
      <c r="D285" s="63">
        <v>0</v>
      </c>
      <c r="E285" s="63"/>
      <c r="F285" s="63">
        <f t="shared" si="119"/>
        <v>0</v>
      </c>
      <c r="G285" s="64"/>
      <c r="H285" s="63"/>
      <c r="I285" s="63">
        <v>0</v>
      </c>
      <c r="J285" s="63"/>
      <c r="K285" s="63">
        <f t="shared" si="120"/>
        <v>0</v>
      </c>
      <c r="L285" s="64"/>
      <c r="M285" s="63">
        <f t="shared" si="121"/>
        <v>0</v>
      </c>
      <c r="N285" s="63">
        <f t="shared" si="121"/>
        <v>0</v>
      </c>
      <c r="O285" s="63"/>
      <c r="P285" s="63">
        <f t="shared" si="122"/>
        <v>0</v>
      </c>
      <c r="Q285" s="64"/>
      <c r="R285" s="63"/>
      <c r="S285" s="63">
        <v>0</v>
      </c>
      <c r="T285" s="63"/>
      <c r="U285" s="63">
        <f t="shared" si="123"/>
        <v>0</v>
      </c>
      <c r="V285" s="64"/>
      <c r="W285" s="63"/>
      <c r="X285" s="63">
        <v>0</v>
      </c>
      <c r="Y285" s="63"/>
      <c r="Z285" s="63">
        <f t="shared" si="124"/>
        <v>0</v>
      </c>
      <c r="AA285" s="64"/>
      <c r="AB285" s="63">
        <f t="shared" si="125"/>
        <v>0</v>
      </c>
      <c r="AC285" s="63">
        <f t="shared" si="125"/>
        <v>0</v>
      </c>
      <c r="AD285" s="63"/>
      <c r="AE285" s="63">
        <f t="shared" si="126"/>
        <v>0</v>
      </c>
      <c r="AF285" s="64"/>
      <c r="AG285" s="63"/>
      <c r="AH285" s="63">
        <v>0</v>
      </c>
      <c r="AI285" s="63"/>
      <c r="AJ285" s="63">
        <f t="shared" si="127"/>
        <v>0</v>
      </c>
      <c r="AK285" s="64"/>
      <c r="AL285" s="63"/>
      <c r="AM285" s="63">
        <v>0</v>
      </c>
      <c r="AN285" s="63"/>
      <c r="AO285" s="63">
        <f t="shared" si="128"/>
        <v>0</v>
      </c>
      <c r="AP285" s="64"/>
      <c r="AQ285" s="63"/>
      <c r="AR285" s="63">
        <v>0</v>
      </c>
      <c r="AS285" s="63"/>
      <c r="AT285" s="63">
        <f t="shared" si="129"/>
        <v>0</v>
      </c>
      <c r="AU285" s="64"/>
      <c r="AV285" s="63"/>
      <c r="AW285" s="63">
        <v>0</v>
      </c>
      <c r="AX285" s="411"/>
      <c r="AY285" s="63">
        <f t="shared" si="130"/>
        <v>0</v>
      </c>
      <c r="AZ285" s="71"/>
    </row>
    <row r="286" spans="1:52" s="406" customFormat="1" ht="12" customHeight="1">
      <c r="A286" s="134">
        <v>131</v>
      </c>
      <c r="B286" s="69" t="s">
        <v>317</v>
      </c>
      <c r="C286" s="63"/>
      <c r="D286" s="63">
        <v>5000</v>
      </c>
      <c r="E286" s="63"/>
      <c r="F286" s="63">
        <f t="shared" si="119"/>
        <v>5000</v>
      </c>
      <c r="G286" s="64"/>
      <c r="H286" s="63"/>
      <c r="I286" s="63">
        <v>5000</v>
      </c>
      <c r="J286" s="63"/>
      <c r="K286" s="63">
        <f t="shared" si="120"/>
        <v>5000</v>
      </c>
      <c r="L286" s="64"/>
      <c r="M286" s="63">
        <f t="shared" si="121"/>
        <v>0</v>
      </c>
      <c r="N286" s="63">
        <f t="shared" si="121"/>
        <v>0</v>
      </c>
      <c r="O286" s="63"/>
      <c r="P286" s="63">
        <f t="shared" si="122"/>
        <v>0</v>
      </c>
      <c r="Q286" s="64"/>
      <c r="R286" s="63"/>
      <c r="S286" s="63">
        <v>5000</v>
      </c>
      <c r="T286" s="63"/>
      <c r="U286" s="63">
        <f t="shared" si="123"/>
        <v>5000</v>
      </c>
      <c r="V286" s="64"/>
      <c r="W286" s="63"/>
      <c r="X286" s="63">
        <v>5000</v>
      </c>
      <c r="Y286" s="63"/>
      <c r="Z286" s="63">
        <f t="shared" si="124"/>
        <v>5000</v>
      </c>
      <c r="AA286" s="64"/>
      <c r="AB286" s="63">
        <f t="shared" si="125"/>
        <v>0</v>
      </c>
      <c r="AC286" s="63">
        <f t="shared" si="125"/>
        <v>0</v>
      </c>
      <c r="AD286" s="63"/>
      <c r="AE286" s="63">
        <f t="shared" si="126"/>
        <v>0</v>
      </c>
      <c r="AF286" s="64"/>
      <c r="AG286" s="63"/>
      <c r="AH286" s="63">
        <v>5150</v>
      </c>
      <c r="AI286" s="63"/>
      <c r="AJ286" s="63">
        <f t="shared" si="127"/>
        <v>5150</v>
      </c>
      <c r="AK286" s="64"/>
      <c r="AL286" s="63"/>
      <c r="AM286" s="63">
        <v>5304.5</v>
      </c>
      <c r="AN286" s="63"/>
      <c r="AO286" s="63">
        <f t="shared" si="128"/>
        <v>5304.5</v>
      </c>
      <c r="AP286" s="64"/>
      <c r="AQ286" s="63"/>
      <c r="AR286" s="63">
        <v>5463.6350000000002</v>
      </c>
      <c r="AS286" s="63"/>
      <c r="AT286" s="63">
        <f t="shared" si="129"/>
        <v>5463.6350000000002</v>
      </c>
      <c r="AU286" s="64"/>
      <c r="AV286" s="63"/>
      <c r="AW286" s="63">
        <v>5627.5440500000004</v>
      </c>
      <c r="AX286" s="411"/>
      <c r="AY286" s="63">
        <f t="shared" si="130"/>
        <v>5627.5440500000004</v>
      </c>
      <c r="AZ286" s="71"/>
    </row>
    <row r="287" spans="1:52" s="406" customFormat="1" ht="12" hidden="1" customHeight="1">
      <c r="A287" s="134">
        <v>132</v>
      </c>
      <c r="B287" s="69" t="s">
        <v>318</v>
      </c>
      <c r="C287" s="63"/>
      <c r="D287" s="63">
        <v>0</v>
      </c>
      <c r="E287" s="63"/>
      <c r="F287" s="63">
        <f t="shared" si="119"/>
        <v>0</v>
      </c>
      <c r="G287" s="64"/>
      <c r="H287" s="63"/>
      <c r="I287" s="63">
        <v>0</v>
      </c>
      <c r="J287" s="63"/>
      <c r="K287" s="63">
        <f t="shared" si="120"/>
        <v>0</v>
      </c>
      <c r="L287" s="64"/>
      <c r="M287" s="63">
        <f t="shared" ref="M287:N306" si="131">INDEX($C287:$E287,1,MATCH(M$8,$C$8:$E$8,0))-INDEX($H287:$J287,1,MATCH(M$8,$H$8:$J$8,0))</f>
        <v>0</v>
      </c>
      <c r="N287" s="63">
        <f t="shared" si="131"/>
        <v>0</v>
      </c>
      <c r="O287" s="63"/>
      <c r="P287" s="63">
        <f t="shared" si="122"/>
        <v>0</v>
      </c>
      <c r="Q287" s="64"/>
      <c r="R287" s="63"/>
      <c r="S287" s="63">
        <v>0</v>
      </c>
      <c r="T287" s="63"/>
      <c r="U287" s="63">
        <f t="shared" si="123"/>
        <v>0</v>
      </c>
      <c r="V287" s="64"/>
      <c r="W287" s="63"/>
      <c r="X287" s="63">
        <v>0</v>
      </c>
      <c r="Y287" s="63"/>
      <c r="Z287" s="63">
        <f t="shared" si="124"/>
        <v>0</v>
      </c>
      <c r="AA287" s="64"/>
      <c r="AB287" s="63">
        <f t="shared" ref="AB287:AC306" si="132">INDEX($R287:$T287,1,MATCH(AB$8,$R$8:$T$8,0))-INDEX($W287:$Y287,1,MATCH(AB$8,$W$8:$Y$8,0))</f>
        <v>0</v>
      </c>
      <c r="AC287" s="63">
        <f t="shared" si="132"/>
        <v>0</v>
      </c>
      <c r="AD287" s="63"/>
      <c r="AE287" s="63">
        <f t="shared" si="126"/>
        <v>0</v>
      </c>
      <c r="AF287" s="64"/>
      <c r="AG287" s="63"/>
      <c r="AH287" s="63">
        <v>0</v>
      </c>
      <c r="AI287" s="63"/>
      <c r="AJ287" s="63">
        <f t="shared" si="127"/>
        <v>0</v>
      </c>
      <c r="AK287" s="64"/>
      <c r="AL287" s="63"/>
      <c r="AM287" s="63">
        <v>0</v>
      </c>
      <c r="AN287" s="63"/>
      <c r="AO287" s="63">
        <f t="shared" si="128"/>
        <v>0</v>
      </c>
      <c r="AP287" s="64"/>
      <c r="AQ287" s="63"/>
      <c r="AR287" s="63">
        <v>0</v>
      </c>
      <c r="AS287" s="63"/>
      <c r="AT287" s="63">
        <f t="shared" si="129"/>
        <v>0</v>
      </c>
      <c r="AU287" s="64"/>
      <c r="AV287" s="63"/>
      <c r="AW287" s="63">
        <v>0</v>
      </c>
      <c r="AX287" s="411"/>
      <c r="AY287" s="63">
        <f t="shared" si="130"/>
        <v>0</v>
      </c>
      <c r="AZ287" s="71"/>
    </row>
    <row r="288" spans="1:52" s="406" customFormat="1" ht="12" customHeight="1">
      <c r="A288" s="134">
        <v>134</v>
      </c>
      <c r="B288" s="69" t="s">
        <v>319</v>
      </c>
      <c r="C288" s="63"/>
      <c r="D288" s="63">
        <v>223129</v>
      </c>
      <c r="E288" s="63"/>
      <c r="F288" s="63">
        <f t="shared" si="119"/>
        <v>223129</v>
      </c>
      <c r="G288" s="64"/>
      <c r="H288" s="63"/>
      <c r="I288" s="63">
        <v>223129</v>
      </c>
      <c r="J288" s="63"/>
      <c r="K288" s="63">
        <f t="shared" si="120"/>
        <v>223129</v>
      </c>
      <c r="L288" s="64"/>
      <c r="M288" s="63">
        <f t="shared" si="131"/>
        <v>0</v>
      </c>
      <c r="N288" s="63">
        <f t="shared" si="131"/>
        <v>0</v>
      </c>
      <c r="O288" s="63"/>
      <c r="P288" s="63">
        <f t="shared" si="122"/>
        <v>0</v>
      </c>
      <c r="Q288" s="64"/>
      <c r="R288" s="63"/>
      <c r="S288" s="63">
        <v>173264.9</v>
      </c>
      <c r="T288" s="63"/>
      <c r="U288" s="63">
        <f t="shared" si="123"/>
        <v>173264.9</v>
      </c>
      <c r="V288" s="64"/>
      <c r="W288" s="63"/>
      <c r="X288" s="63">
        <v>173264.9</v>
      </c>
      <c r="Y288" s="63"/>
      <c r="Z288" s="63">
        <f t="shared" si="124"/>
        <v>173264.9</v>
      </c>
      <c r="AA288" s="64"/>
      <c r="AB288" s="63">
        <f t="shared" si="132"/>
        <v>0</v>
      </c>
      <c r="AC288" s="63">
        <f t="shared" si="132"/>
        <v>0</v>
      </c>
      <c r="AD288" s="63"/>
      <c r="AE288" s="63">
        <f t="shared" si="126"/>
        <v>0</v>
      </c>
      <c r="AF288" s="64"/>
      <c r="AG288" s="63"/>
      <c r="AH288" s="63">
        <v>178462.84700000001</v>
      </c>
      <c r="AI288" s="63"/>
      <c r="AJ288" s="63">
        <f t="shared" si="127"/>
        <v>178462.84700000001</v>
      </c>
      <c r="AK288" s="64"/>
      <c r="AL288" s="63"/>
      <c r="AM288" s="63">
        <v>183816.73241</v>
      </c>
      <c r="AN288" s="63"/>
      <c r="AO288" s="63">
        <f t="shared" si="128"/>
        <v>183816.73241</v>
      </c>
      <c r="AP288" s="64"/>
      <c r="AQ288" s="63"/>
      <c r="AR288" s="63">
        <v>189331.2343823</v>
      </c>
      <c r="AS288" s="63"/>
      <c r="AT288" s="63">
        <f t="shared" si="129"/>
        <v>189331.2343823</v>
      </c>
      <c r="AU288" s="64"/>
      <c r="AV288" s="63"/>
      <c r="AW288" s="63">
        <v>195011.17141376901</v>
      </c>
      <c r="AX288" s="411"/>
      <c r="AY288" s="63">
        <f t="shared" si="130"/>
        <v>195011.17141376901</v>
      </c>
      <c r="AZ288" s="71"/>
    </row>
    <row r="289" spans="1:52" s="406" customFormat="1" ht="12" hidden="1" customHeight="1">
      <c r="A289" s="134">
        <v>135</v>
      </c>
      <c r="B289" s="69" t="s">
        <v>320</v>
      </c>
      <c r="C289" s="63"/>
      <c r="D289" s="63">
        <v>0</v>
      </c>
      <c r="E289" s="63"/>
      <c r="F289" s="63">
        <f t="shared" si="119"/>
        <v>0</v>
      </c>
      <c r="G289" s="64"/>
      <c r="H289" s="63"/>
      <c r="I289" s="63">
        <v>0</v>
      </c>
      <c r="J289" s="63"/>
      <c r="K289" s="63">
        <f t="shared" si="120"/>
        <v>0</v>
      </c>
      <c r="L289" s="64"/>
      <c r="M289" s="63">
        <f t="shared" si="131"/>
        <v>0</v>
      </c>
      <c r="N289" s="63">
        <f t="shared" si="131"/>
        <v>0</v>
      </c>
      <c r="O289" s="63"/>
      <c r="P289" s="63">
        <f t="shared" si="122"/>
        <v>0</v>
      </c>
      <c r="Q289" s="64"/>
      <c r="R289" s="63"/>
      <c r="S289" s="63">
        <v>0</v>
      </c>
      <c r="T289" s="63"/>
      <c r="U289" s="63">
        <f t="shared" si="123"/>
        <v>0</v>
      </c>
      <c r="V289" s="64"/>
      <c r="W289" s="63"/>
      <c r="X289" s="63">
        <v>0</v>
      </c>
      <c r="Y289" s="63"/>
      <c r="Z289" s="63">
        <f t="shared" si="124"/>
        <v>0</v>
      </c>
      <c r="AA289" s="64"/>
      <c r="AB289" s="63">
        <f t="shared" si="132"/>
        <v>0</v>
      </c>
      <c r="AC289" s="63">
        <f t="shared" si="132"/>
        <v>0</v>
      </c>
      <c r="AD289" s="63"/>
      <c r="AE289" s="63">
        <f t="shared" si="126"/>
        <v>0</v>
      </c>
      <c r="AF289" s="64"/>
      <c r="AG289" s="63"/>
      <c r="AH289" s="63">
        <v>0</v>
      </c>
      <c r="AI289" s="63"/>
      <c r="AJ289" s="63">
        <f t="shared" si="127"/>
        <v>0</v>
      </c>
      <c r="AK289" s="64"/>
      <c r="AL289" s="63"/>
      <c r="AM289" s="63">
        <v>0</v>
      </c>
      <c r="AN289" s="63"/>
      <c r="AO289" s="63">
        <f t="shared" si="128"/>
        <v>0</v>
      </c>
      <c r="AP289" s="64"/>
      <c r="AQ289" s="63"/>
      <c r="AR289" s="63">
        <v>0</v>
      </c>
      <c r="AS289" s="63"/>
      <c r="AT289" s="63">
        <f t="shared" si="129"/>
        <v>0</v>
      </c>
      <c r="AU289" s="64"/>
      <c r="AV289" s="63"/>
      <c r="AW289" s="63">
        <v>0</v>
      </c>
      <c r="AX289" s="411"/>
      <c r="AY289" s="63">
        <f t="shared" si="130"/>
        <v>0</v>
      </c>
      <c r="AZ289" s="71"/>
    </row>
    <row r="290" spans="1:52" s="406" customFormat="1" ht="12" hidden="1" customHeight="1">
      <c r="A290" s="134">
        <v>136</v>
      </c>
      <c r="B290" s="69" t="s">
        <v>321</v>
      </c>
      <c r="C290" s="63"/>
      <c r="D290" s="63">
        <v>0</v>
      </c>
      <c r="E290" s="63"/>
      <c r="F290" s="63">
        <f t="shared" si="119"/>
        <v>0</v>
      </c>
      <c r="G290" s="64"/>
      <c r="H290" s="63"/>
      <c r="I290" s="63">
        <v>0</v>
      </c>
      <c r="J290" s="63"/>
      <c r="K290" s="63">
        <f t="shared" si="120"/>
        <v>0</v>
      </c>
      <c r="L290" s="64"/>
      <c r="M290" s="63">
        <f t="shared" si="131"/>
        <v>0</v>
      </c>
      <c r="N290" s="63">
        <f t="shared" si="131"/>
        <v>0</v>
      </c>
      <c r="O290" s="63"/>
      <c r="P290" s="63">
        <f t="shared" si="122"/>
        <v>0</v>
      </c>
      <c r="Q290" s="64"/>
      <c r="R290" s="63"/>
      <c r="S290" s="63">
        <v>0</v>
      </c>
      <c r="T290" s="63"/>
      <c r="U290" s="63">
        <f t="shared" si="123"/>
        <v>0</v>
      </c>
      <c r="V290" s="64"/>
      <c r="W290" s="63"/>
      <c r="X290" s="63">
        <v>0</v>
      </c>
      <c r="Y290" s="63"/>
      <c r="Z290" s="63">
        <f t="shared" si="124"/>
        <v>0</v>
      </c>
      <c r="AA290" s="64"/>
      <c r="AB290" s="63">
        <f t="shared" si="132"/>
        <v>0</v>
      </c>
      <c r="AC290" s="63">
        <f t="shared" si="132"/>
        <v>0</v>
      </c>
      <c r="AD290" s="63"/>
      <c r="AE290" s="63">
        <f t="shared" si="126"/>
        <v>0</v>
      </c>
      <c r="AF290" s="64"/>
      <c r="AG290" s="63"/>
      <c r="AH290" s="63">
        <v>0</v>
      </c>
      <c r="AI290" s="63"/>
      <c r="AJ290" s="63">
        <f t="shared" si="127"/>
        <v>0</v>
      </c>
      <c r="AK290" s="64"/>
      <c r="AL290" s="63"/>
      <c r="AM290" s="63">
        <v>0</v>
      </c>
      <c r="AN290" s="63"/>
      <c r="AO290" s="63">
        <f t="shared" si="128"/>
        <v>0</v>
      </c>
      <c r="AP290" s="64"/>
      <c r="AQ290" s="63"/>
      <c r="AR290" s="63">
        <v>0</v>
      </c>
      <c r="AS290" s="63"/>
      <c r="AT290" s="63">
        <f t="shared" si="129"/>
        <v>0</v>
      </c>
      <c r="AU290" s="64"/>
      <c r="AV290" s="63"/>
      <c r="AW290" s="63">
        <v>0</v>
      </c>
      <c r="AX290" s="411"/>
      <c r="AY290" s="63">
        <f t="shared" si="130"/>
        <v>0</v>
      </c>
      <c r="AZ290" s="71"/>
    </row>
    <row r="291" spans="1:52" s="406" customFormat="1" ht="12" hidden="1" customHeight="1">
      <c r="A291" s="134">
        <v>137</v>
      </c>
      <c r="B291" s="69" t="s">
        <v>322</v>
      </c>
      <c r="C291" s="63"/>
      <c r="D291" s="63">
        <v>0</v>
      </c>
      <c r="E291" s="63"/>
      <c r="F291" s="63">
        <f t="shared" si="119"/>
        <v>0</v>
      </c>
      <c r="G291" s="64"/>
      <c r="H291" s="63"/>
      <c r="I291" s="63">
        <v>0</v>
      </c>
      <c r="J291" s="63"/>
      <c r="K291" s="63">
        <f t="shared" si="120"/>
        <v>0</v>
      </c>
      <c r="L291" s="64"/>
      <c r="M291" s="63">
        <f t="shared" si="131"/>
        <v>0</v>
      </c>
      <c r="N291" s="63">
        <f t="shared" si="131"/>
        <v>0</v>
      </c>
      <c r="O291" s="63"/>
      <c r="P291" s="63">
        <f t="shared" si="122"/>
        <v>0</v>
      </c>
      <c r="Q291" s="64"/>
      <c r="R291" s="63"/>
      <c r="S291" s="63">
        <v>0</v>
      </c>
      <c r="T291" s="63"/>
      <c r="U291" s="63">
        <f t="shared" si="123"/>
        <v>0</v>
      </c>
      <c r="V291" s="64"/>
      <c r="W291" s="63"/>
      <c r="X291" s="63">
        <v>0</v>
      </c>
      <c r="Y291" s="63"/>
      <c r="Z291" s="63">
        <f t="shared" si="124"/>
        <v>0</v>
      </c>
      <c r="AA291" s="64"/>
      <c r="AB291" s="63">
        <f t="shared" si="132"/>
        <v>0</v>
      </c>
      <c r="AC291" s="63">
        <f t="shared" si="132"/>
        <v>0</v>
      </c>
      <c r="AD291" s="63"/>
      <c r="AE291" s="63">
        <f t="shared" si="126"/>
        <v>0</v>
      </c>
      <c r="AF291" s="64"/>
      <c r="AG291" s="63"/>
      <c r="AH291" s="63">
        <v>0</v>
      </c>
      <c r="AI291" s="63"/>
      <c r="AJ291" s="63">
        <f t="shared" si="127"/>
        <v>0</v>
      </c>
      <c r="AK291" s="64"/>
      <c r="AL291" s="63"/>
      <c r="AM291" s="63">
        <v>0</v>
      </c>
      <c r="AN291" s="63"/>
      <c r="AO291" s="63">
        <f t="shared" si="128"/>
        <v>0</v>
      </c>
      <c r="AP291" s="64"/>
      <c r="AQ291" s="63"/>
      <c r="AR291" s="63">
        <v>0</v>
      </c>
      <c r="AS291" s="63"/>
      <c r="AT291" s="63">
        <f t="shared" si="129"/>
        <v>0</v>
      </c>
      <c r="AU291" s="64"/>
      <c r="AV291" s="63"/>
      <c r="AW291" s="63">
        <v>0</v>
      </c>
      <c r="AX291" s="411"/>
      <c r="AY291" s="63">
        <f t="shared" si="130"/>
        <v>0</v>
      </c>
      <c r="AZ291" s="71"/>
    </row>
    <row r="292" spans="1:52" s="406" customFormat="1" ht="12" hidden="1" customHeight="1">
      <c r="A292" s="134">
        <v>138</v>
      </c>
      <c r="B292" s="69" t="s">
        <v>323</v>
      </c>
      <c r="C292" s="63"/>
      <c r="D292" s="63">
        <v>0</v>
      </c>
      <c r="E292" s="63"/>
      <c r="F292" s="63">
        <f t="shared" si="119"/>
        <v>0</v>
      </c>
      <c r="G292" s="64"/>
      <c r="H292" s="63"/>
      <c r="I292" s="63">
        <v>0</v>
      </c>
      <c r="J292" s="63"/>
      <c r="K292" s="63">
        <f t="shared" si="120"/>
        <v>0</v>
      </c>
      <c r="L292" s="64"/>
      <c r="M292" s="63">
        <f t="shared" si="131"/>
        <v>0</v>
      </c>
      <c r="N292" s="63">
        <f t="shared" si="131"/>
        <v>0</v>
      </c>
      <c r="O292" s="63"/>
      <c r="P292" s="63">
        <f t="shared" si="122"/>
        <v>0</v>
      </c>
      <c r="Q292" s="64"/>
      <c r="R292" s="63"/>
      <c r="S292" s="63">
        <v>0</v>
      </c>
      <c r="T292" s="63"/>
      <c r="U292" s="63">
        <f t="shared" si="123"/>
        <v>0</v>
      </c>
      <c r="V292" s="64"/>
      <c r="W292" s="63"/>
      <c r="X292" s="63">
        <v>0</v>
      </c>
      <c r="Y292" s="63"/>
      <c r="Z292" s="63">
        <f t="shared" si="124"/>
        <v>0</v>
      </c>
      <c r="AA292" s="64"/>
      <c r="AB292" s="63">
        <f t="shared" si="132"/>
        <v>0</v>
      </c>
      <c r="AC292" s="63">
        <f t="shared" si="132"/>
        <v>0</v>
      </c>
      <c r="AD292" s="63"/>
      <c r="AE292" s="63">
        <f t="shared" si="126"/>
        <v>0</v>
      </c>
      <c r="AF292" s="64"/>
      <c r="AG292" s="63"/>
      <c r="AH292" s="63">
        <v>0</v>
      </c>
      <c r="AI292" s="63"/>
      <c r="AJ292" s="63">
        <f t="shared" si="127"/>
        <v>0</v>
      </c>
      <c r="AK292" s="64"/>
      <c r="AL292" s="63"/>
      <c r="AM292" s="63">
        <v>0</v>
      </c>
      <c r="AN292" s="63"/>
      <c r="AO292" s="63">
        <f t="shared" si="128"/>
        <v>0</v>
      </c>
      <c r="AP292" s="64"/>
      <c r="AQ292" s="63"/>
      <c r="AR292" s="63">
        <v>0</v>
      </c>
      <c r="AS292" s="63"/>
      <c r="AT292" s="63">
        <f t="shared" si="129"/>
        <v>0</v>
      </c>
      <c r="AU292" s="64"/>
      <c r="AV292" s="63"/>
      <c r="AW292" s="63">
        <v>0</v>
      </c>
      <c r="AX292" s="411"/>
      <c r="AY292" s="63">
        <f t="shared" si="130"/>
        <v>0</v>
      </c>
      <c r="AZ292" s="71"/>
    </row>
    <row r="293" spans="1:52" s="406" customFormat="1" ht="12" customHeight="1">
      <c r="A293" s="134">
        <v>139</v>
      </c>
      <c r="B293" s="69" t="s">
        <v>324</v>
      </c>
      <c r="C293" s="63"/>
      <c r="D293" s="63">
        <v>232919</v>
      </c>
      <c r="E293" s="63"/>
      <c r="F293" s="63">
        <f t="shared" si="119"/>
        <v>232919</v>
      </c>
      <c r="G293" s="64"/>
      <c r="H293" s="63"/>
      <c r="I293" s="63">
        <v>232919</v>
      </c>
      <c r="J293" s="63"/>
      <c r="K293" s="63">
        <f t="shared" si="120"/>
        <v>232919</v>
      </c>
      <c r="L293" s="64"/>
      <c r="M293" s="63">
        <f t="shared" si="131"/>
        <v>0</v>
      </c>
      <c r="N293" s="63">
        <f t="shared" si="131"/>
        <v>0</v>
      </c>
      <c r="O293" s="63"/>
      <c r="P293" s="63">
        <f t="shared" si="122"/>
        <v>0</v>
      </c>
      <c r="Q293" s="64"/>
      <c r="R293" s="63"/>
      <c r="S293" s="63">
        <v>298528</v>
      </c>
      <c r="T293" s="63"/>
      <c r="U293" s="63">
        <f t="shared" si="123"/>
        <v>298528</v>
      </c>
      <c r="V293" s="64"/>
      <c r="W293" s="63"/>
      <c r="X293" s="63">
        <v>298528</v>
      </c>
      <c r="Y293" s="63"/>
      <c r="Z293" s="63">
        <f t="shared" si="124"/>
        <v>298528</v>
      </c>
      <c r="AA293" s="64"/>
      <c r="AB293" s="63">
        <f t="shared" si="132"/>
        <v>0</v>
      </c>
      <c r="AC293" s="63">
        <f t="shared" si="132"/>
        <v>0</v>
      </c>
      <c r="AD293" s="63"/>
      <c r="AE293" s="63">
        <f t="shared" si="126"/>
        <v>0</v>
      </c>
      <c r="AF293" s="64"/>
      <c r="AG293" s="63"/>
      <c r="AH293" s="63">
        <v>307483.84000000003</v>
      </c>
      <c r="AI293" s="63"/>
      <c r="AJ293" s="63">
        <f t="shared" si="127"/>
        <v>307483.84000000003</v>
      </c>
      <c r="AK293" s="64"/>
      <c r="AL293" s="63"/>
      <c r="AM293" s="63">
        <v>316708.35519999999</v>
      </c>
      <c r="AN293" s="63"/>
      <c r="AO293" s="63">
        <f t="shared" si="128"/>
        <v>316708.35519999999</v>
      </c>
      <c r="AP293" s="64"/>
      <c r="AQ293" s="63"/>
      <c r="AR293" s="63">
        <v>326209.60585599998</v>
      </c>
      <c r="AS293" s="63"/>
      <c r="AT293" s="63">
        <f t="shared" si="129"/>
        <v>326209.60585599998</v>
      </c>
      <c r="AU293" s="64"/>
      <c r="AV293" s="63"/>
      <c r="AW293" s="63">
        <v>335995.89403168001</v>
      </c>
      <c r="AX293" s="411"/>
      <c r="AY293" s="63">
        <f t="shared" si="130"/>
        <v>335995.89403168001</v>
      </c>
      <c r="AZ293" s="71"/>
    </row>
    <row r="294" spans="1:52" s="406" customFormat="1" ht="12" hidden="1" customHeight="1">
      <c r="A294" s="134">
        <v>140</v>
      </c>
      <c r="B294" s="69" t="s">
        <v>325</v>
      </c>
      <c r="C294" s="63"/>
      <c r="D294" s="63">
        <v>0</v>
      </c>
      <c r="E294" s="63"/>
      <c r="F294" s="63">
        <f t="shared" si="119"/>
        <v>0</v>
      </c>
      <c r="G294" s="64"/>
      <c r="H294" s="63"/>
      <c r="I294" s="63">
        <v>0</v>
      </c>
      <c r="J294" s="63"/>
      <c r="K294" s="63">
        <f t="shared" si="120"/>
        <v>0</v>
      </c>
      <c r="L294" s="64"/>
      <c r="M294" s="63">
        <f t="shared" si="131"/>
        <v>0</v>
      </c>
      <c r="N294" s="63">
        <f t="shared" si="131"/>
        <v>0</v>
      </c>
      <c r="O294" s="63"/>
      <c r="P294" s="63">
        <f t="shared" si="122"/>
        <v>0</v>
      </c>
      <c r="Q294" s="64"/>
      <c r="R294" s="63"/>
      <c r="S294" s="63">
        <v>0</v>
      </c>
      <c r="T294" s="63"/>
      <c r="U294" s="63">
        <f t="shared" si="123"/>
        <v>0</v>
      </c>
      <c r="V294" s="64"/>
      <c r="W294" s="63"/>
      <c r="X294" s="63">
        <v>0</v>
      </c>
      <c r="Y294" s="63"/>
      <c r="Z294" s="63">
        <f t="shared" si="124"/>
        <v>0</v>
      </c>
      <c r="AA294" s="64"/>
      <c r="AB294" s="63">
        <f t="shared" si="132"/>
        <v>0</v>
      </c>
      <c r="AC294" s="63">
        <f t="shared" si="132"/>
        <v>0</v>
      </c>
      <c r="AD294" s="63"/>
      <c r="AE294" s="63">
        <f t="shared" si="126"/>
        <v>0</v>
      </c>
      <c r="AF294" s="64"/>
      <c r="AG294" s="63"/>
      <c r="AH294" s="63">
        <v>0</v>
      </c>
      <c r="AI294" s="63"/>
      <c r="AJ294" s="63">
        <f t="shared" si="127"/>
        <v>0</v>
      </c>
      <c r="AK294" s="64"/>
      <c r="AL294" s="63"/>
      <c r="AM294" s="63">
        <v>0</v>
      </c>
      <c r="AN294" s="63"/>
      <c r="AO294" s="63">
        <f t="shared" si="128"/>
        <v>0</v>
      </c>
      <c r="AP294" s="64"/>
      <c r="AQ294" s="63"/>
      <c r="AR294" s="63">
        <v>0</v>
      </c>
      <c r="AS294" s="63"/>
      <c r="AT294" s="63">
        <f t="shared" si="129"/>
        <v>0</v>
      </c>
      <c r="AU294" s="64"/>
      <c r="AV294" s="63"/>
      <c r="AW294" s="63">
        <v>0</v>
      </c>
      <c r="AX294" s="411"/>
      <c r="AY294" s="63">
        <f t="shared" si="130"/>
        <v>0</v>
      </c>
      <c r="AZ294" s="71"/>
    </row>
    <row r="295" spans="1:52" s="406" customFormat="1" ht="12" hidden="1" customHeight="1">
      <c r="A295" s="134">
        <v>142</v>
      </c>
      <c r="B295" s="69" t="s">
        <v>326</v>
      </c>
      <c r="C295" s="63"/>
      <c r="D295" s="63">
        <v>0</v>
      </c>
      <c r="E295" s="63"/>
      <c r="F295" s="63">
        <f t="shared" si="119"/>
        <v>0</v>
      </c>
      <c r="G295" s="64"/>
      <c r="H295" s="63"/>
      <c r="I295" s="63">
        <v>0</v>
      </c>
      <c r="J295" s="63"/>
      <c r="K295" s="63">
        <f t="shared" si="120"/>
        <v>0</v>
      </c>
      <c r="L295" s="64"/>
      <c r="M295" s="63">
        <f t="shared" si="131"/>
        <v>0</v>
      </c>
      <c r="N295" s="63">
        <f t="shared" si="131"/>
        <v>0</v>
      </c>
      <c r="O295" s="63"/>
      <c r="P295" s="63">
        <f t="shared" si="122"/>
        <v>0</v>
      </c>
      <c r="Q295" s="64"/>
      <c r="R295" s="63"/>
      <c r="S295" s="63">
        <v>0</v>
      </c>
      <c r="T295" s="63"/>
      <c r="U295" s="63">
        <f t="shared" si="123"/>
        <v>0</v>
      </c>
      <c r="V295" s="64"/>
      <c r="W295" s="63"/>
      <c r="X295" s="63">
        <v>0</v>
      </c>
      <c r="Y295" s="63"/>
      <c r="Z295" s="63">
        <f t="shared" si="124"/>
        <v>0</v>
      </c>
      <c r="AA295" s="64"/>
      <c r="AB295" s="63">
        <f t="shared" si="132"/>
        <v>0</v>
      </c>
      <c r="AC295" s="63">
        <f t="shared" si="132"/>
        <v>0</v>
      </c>
      <c r="AD295" s="63"/>
      <c r="AE295" s="63">
        <f t="shared" si="126"/>
        <v>0</v>
      </c>
      <c r="AF295" s="64"/>
      <c r="AG295" s="63"/>
      <c r="AH295" s="63">
        <v>0</v>
      </c>
      <c r="AI295" s="63"/>
      <c r="AJ295" s="63">
        <f t="shared" si="127"/>
        <v>0</v>
      </c>
      <c r="AK295" s="64"/>
      <c r="AL295" s="63"/>
      <c r="AM295" s="63">
        <v>0</v>
      </c>
      <c r="AN295" s="63"/>
      <c r="AO295" s="63">
        <f t="shared" si="128"/>
        <v>0</v>
      </c>
      <c r="AP295" s="64"/>
      <c r="AQ295" s="63"/>
      <c r="AR295" s="63">
        <v>0</v>
      </c>
      <c r="AS295" s="63"/>
      <c r="AT295" s="63">
        <f t="shared" si="129"/>
        <v>0</v>
      </c>
      <c r="AU295" s="64"/>
      <c r="AV295" s="63"/>
      <c r="AW295" s="63">
        <v>0</v>
      </c>
      <c r="AX295" s="411"/>
      <c r="AY295" s="63">
        <f t="shared" si="130"/>
        <v>0</v>
      </c>
      <c r="AZ295" s="71"/>
    </row>
    <row r="296" spans="1:52" s="406" customFormat="1" ht="12" hidden="1" customHeight="1">
      <c r="A296" s="134">
        <v>146</v>
      </c>
      <c r="B296" s="69" t="s">
        <v>327</v>
      </c>
      <c r="C296" s="63"/>
      <c r="D296" s="63">
        <v>0</v>
      </c>
      <c r="E296" s="63"/>
      <c r="F296" s="63">
        <f t="shared" si="119"/>
        <v>0</v>
      </c>
      <c r="G296" s="64"/>
      <c r="H296" s="63"/>
      <c r="I296" s="63">
        <v>0</v>
      </c>
      <c r="J296" s="63"/>
      <c r="K296" s="63">
        <f t="shared" si="120"/>
        <v>0</v>
      </c>
      <c r="L296" s="64"/>
      <c r="M296" s="63">
        <f t="shared" si="131"/>
        <v>0</v>
      </c>
      <c r="N296" s="63">
        <f t="shared" si="131"/>
        <v>0</v>
      </c>
      <c r="O296" s="63"/>
      <c r="P296" s="63">
        <f t="shared" si="122"/>
        <v>0</v>
      </c>
      <c r="Q296" s="64"/>
      <c r="R296" s="63"/>
      <c r="S296" s="63">
        <v>0</v>
      </c>
      <c r="T296" s="63"/>
      <c r="U296" s="63">
        <f t="shared" si="123"/>
        <v>0</v>
      </c>
      <c r="V296" s="64"/>
      <c r="W296" s="63"/>
      <c r="X296" s="63">
        <v>0</v>
      </c>
      <c r="Y296" s="63"/>
      <c r="Z296" s="63">
        <f t="shared" si="124"/>
        <v>0</v>
      </c>
      <c r="AA296" s="64"/>
      <c r="AB296" s="63">
        <f t="shared" si="132"/>
        <v>0</v>
      </c>
      <c r="AC296" s="63">
        <f t="shared" si="132"/>
        <v>0</v>
      </c>
      <c r="AD296" s="63"/>
      <c r="AE296" s="63">
        <f t="shared" si="126"/>
        <v>0</v>
      </c>
      <c r="AF296" s="64"/>
      <c r="AG296" s="63"/>
      <c r="AH296" s="63">
        <v>0</v>
      </c>
      <c r="AI296" s="63"/>
      <c r="AJ296" s="63">
        <f t="shared" si="127"/>
        <v>0</v>
      </c>
      <c r="AK296" s="64"/>
      <c r="AL296" s="63"/>
      <c r="AM296" s="63">
        <v>0</v>
      </c>
      <c r="AN296" s="63"/>
      <c r="AO296" s="63">
        <f t="shared" si="128"/>
        <v>0</v>
      </c>
      <c r="AP296" s="64"/>
      <c r="AQ296" s="63"/>
      <c r="AR296" s="63">
        <v>0</v>
      </c>
      <c r="AS296" s="63"/>
      <c r="AT296" s="63">
        <f t="shared" si="129"/>
        <v>0</v>
      </c>
      <c r="AU296" s="64"/>
      <c r="AV296" s="63"/>
      <c r="AW296" s="63">
        <v>0</v>
      </c>
      <c r="AX296" s="411"/>
      <c r="AY296" s="63">
        <f t="shared" si="130"/>
        <v>0</v>
      </c>
      <c r="AZ296" s="71"/>
    </row>
    <row r="297" spans="1:52" s="406" customFormat="1" ht="12" hidden="1" customHeight="1">
      <c r="A297" s="134">
        <v>160</v>
      </c>
      <c r="B297" s="69" t="s">
        <v>328</v>
      </c>
      <c r="C297" s="63"/>
      <c r="D297" s="63">
        <v>0</v>
      </c>
      <c r="E297" s="63"/>
      <c r="F297" s="63">
        <f t="shared" si="119"/>
        <v>0</v>
      </c>
      <c r="G297" s="64"/>
      <c r="H297" s="63"/>
      <c r="I297" s="63">
        <v>0</v>
      </c>
      <c r="J297" s="63"/>
      <c r="K297" s="63">
        <f t="shared" si="120"/>
        <v>0</v>
      </c>
      <c r="L297" s="64"/>
      <c r="M297" s="63">
        <f t="shared" si="131"/>
        <v>0</v>
      </c>
      <c r="N297" s="63">
        <f t="shared" si="131"/>
        <v>0</v>
      </c>
      <c r="O297" s="63"/>
      <c r="P297" s="63">
        <f t="shared" si="122"/>
        <v>0</v>
      </c>
      <c r="Q297" s="64"/>
      <c r="R297" s="63"/>
      <c r="S297" s="63">
        <v>0</v>
      </c>
      <c r="T297" s="63"/>
      <c r="U297" s="63">
        <f t="shared" si="123"/>
        <v>0</v>
      </c>
      <c r="V297" s="64"/>
      <c r="W297" s="63"/>
      <c r="X297" s="63">
        <v>0</v>
      </c>
      <c r="Y297" s="63"/>
      <c r="Z297" s="63">
        <f t="shared" si="124"/>
        <v>0</v>
      </c>
      <c r="AA297" s="64"/>
      <c r="AB297" s="63">
        <f t="shared" si="132"/>
        <v>0</v>
      </c>
      <c r="AC297" s="63">
        <f t="shared" si="132"/>
        <v>0</v>
      </c>
      <c r="AD297" s="63"/>
      <c r="AE297" s="63">
        <f t="shared" si="126"/>
        <v>0</v>
      </c>
      <c r="AF297" s="64"/>
      <c r="AG297" s="63"/>
      <c r="AH297" s="63">
        <v>0</v>
      </c>
      <c r="AI297" s="63"/>
      <c r="AJ297" s="63">
        <f t="shared" si="127"/>
        <v>0</v>
      </c>
      <c r="AK297" s="64"/>
      <c r="AL297" s="63"/>
      <c r="AM297" s="63">
        <v>0</v>
      </c>
      <c r="AN297" s="63"/>
      <c r="AO297" s="63">
        <f t="shared" si="128"/>
        <v>0</v>
      </c>
      <c r="AP297" s="64"/>
      <c r="AQ297" s="63"/>
      <c r="AR297" s="63">
        <v>0</v>
      </c>
      <c r="AS297" s="63"/>
      <c r="AT297" s="63">
        <f t="shared" si="129"/>
        <v>0</v>
      </c>
      <c r="AU297" s="64"/>
      <c r="AV297" s="63"/>
      <c r="AW297" s="63">
        <v>0</v>
      </c>
      <c r="AX297" s="411"/>
      <c r="AY297" s="63">
        <f t="shared" si="130"/>
        <v>0</v>
      </c>
      <c r="AZ297" s="71"/>
    </row>
    <row r="298" spans="1:52" s="406" customFormat="1" ht="12" hidden="1" customHeight="1">
      <c r="A298" s="134">
        <v>161</v>
      </c>
      <c r="B298" s="69" t="s">
        <v>329</v>
      </c>
      <c r="C298" s="63"/>
      <c r="D298" s="63">
        <v>0</v>
      </c>
      <c r="E298" s="63"/>
      <c r="F298" s="63">
        <f t="shared" si="119"/>
        <v>0</v>
      </c>
      <c r="G298" s="64"/>
      <c r="H298" s="63"/>
      <c r="I298" s="63">
        <v>0</v>
      </c>
      <c r="J298" s="63"/>
      <c r="K298" s="63">
        <f t="shared" si="120"/>
        <v>0</v>
      </c>
      <c r="L298" s="64"/>
      <c r="M298" s="63">
        <f t="shared" si="131"/>
        <v>0</v>
      </c>
      <c r="N298" s="63">
        <f t="shared" si="131"/>
        <v>0</v>
      </c>
      <c r="O298" s="63"/>
      <c r="P298" s="63">
        <f t="shared" si="122"/>
        <v>0</v>
      </c>
      <c r="Q298" s="64"/>
      <c r="R298" s="63"/>
      <c r="S298" s="63">
        <v>0</v>
      </c>
      <c r="T298" s="63"/>
      <c r="U298" s="63">
        <f t="shared" si="123"/>
        <v>0</v>
      </c>
      <c r="V298" s="64"/>
      <c r="W298" s="63"/>
      <c r="X298" s="63">
        <v>0</v>
      </c>
      <c r="Y298" s="63"/>
      <c r="Z298" s="63">
        <f t="shared" si="124"/>
        <v>0</v>
      </c>
      <c r="AA298" s="64"/>
      <c r="AB298" s="63">
        <f t="shared" si="132"/>
        <v>0</v>
      </c>
      <c r="AC298" s="63">
        <f t="shared" si="132"/>
        <v>0</v>
      </c>
      <c r="AD298" s="63"/>
      <c r="AE298" s="63">
        <f t="shared" si="126"/>
        <v>0</v>
      </c>
      <c r="AF298" s="64"/>
      <c r="AG298" s="63"/>
      <c r="AH298" s="63">
        <v>0</v>
      </c>
      <c r="AI298" s="63"/>
      <c r="AJ298" s="63">
        <f t="shared" si="127"/>
        <v>0</v>
      </c>
      <c r="AK298" s="64"/>
      <c r="AL298" s="63"/>
      <c r="AM298" s="63">
        <v>0</v>
      </c>
      <c r="AN298" s="63"/>
      <c r="AO298" s="63">
        <f t="shared" si="128"/>
        <v>0</v>
      </c>
      <c r="AP298" s="64"/>
      <c r="AQ298" s="63"/>
      <c r="AR298" s="63">
        <v>0</v>
      </c>
      <c r="AS298" s="63"/>
      <c r="AT298" s="63">
        <f t="shared" si="129"/>
        <v>0</v>
      </c>
      <c r="AU298" s="64"/>
      <c r="AV298" s="63"/>
      <c r="AW298" s="63">
        <v>0</v>
      </c>
      <c r="AX298" s="411"/>
      <c r="AY298" s="63">
        <f t="shared" si="130"/>
        <v>0</v>
      </c>
      <c r="AZ298" s="71"/>
    </row>
    <row r="299" spans="1:52" s="406" customFormat="1" ht="12" customHeight="1">
      <c r="A299" s="134">
        <v>162</v>
      </c>
      <c r="B299" s="69" t="s">
        <v>330</v>
      </c>
      <c r="C299" s="63"/>
      <c r="D299" s="63">
        <v>143054.33333333299</v>
      </c>
      <c r="E299" s="63"/>
      <c r="F299" s="63">
        <f t="shared" ref="F299:F330" si="133">SUM(C299:E299)</f>
        <v>143054.33333333299</v>
      </c>
      <c r="G299" s="64"/>
      <c r="H299" s="63"/>
      <c r="I299" s="63">
        <v>143054.33333333299</v>
      </c>
      <c r="J299" s="63"/>
      <c r="K299" s="63">
        <f t="shared" ref="K299:K330" si="134">SUM(H299:J299)</f>
        <v>143054.33333333299</v>
      </c>
      <c r="L299" s="64"/>
      <c r="M299" s="63">
        <f t="shared" si="131"/>
        <v>0</v>
      </c>
      <c r="N299" s="63">
        <f t="shared" si="131"/>
        <v>0</v>
      </c>
      <c r="O299" s="63"/>
      <c r="P299" s="63">
        <f t="shared" ref="P299:P330" si="135">SUM(M299:O299)</f>
        <v>0</v>
      </c>
      <c r="Q299" s="64"/>
      <c r="R299" s="63"/>
      <c r="S299" s="63">
        <v>201190.63</v>
      </c>
      <c r="T299" s="63"/>
      <c r="U299" s="63">
        <f t="shared" ref="U299:U330" si="136">SUM(R299:T299)</f>
        <v>201190.63</v>
      </c>
      <c r="V299" s="64"/>
      <c r="W299" s="63"/>
      <c r="X299" s="63">
        <v>201190.63</v>
      </c>
      <c r="Y299" s="63"/>
      <c r="Z299" s="63">
        <f t="shared" ref="Z299:Z330" si="137">SUM(W299:Y299)</f>
        <v>201190.63</v>
      </c>
      <c r="AA299" s="64"/>
      <c r="AB299" s="63">
        <f t="shared" si="132"/>
        <v>0</v>
      </c>
      <c r="AC299" s="63">
        <f t="shared" si="132"/>
        <v>0</v>
      </c>
      <c r="AD299" s="63"/>
      <c r="AE299" s="63">
        <f t="shared" ref="AE299:AE330" si="138">SUM(AB299:AD299)</f>
        <v>0</v>
      </c>
      <c r="AF299" s="64"/>
      <c r="AG299" s="63"/>
      <c r="AH299" s="63">
        <v>207226.34890000001</v>
      </c>
      <c r="AI299" s="63"/>
      <c r="AJ299" s="63">
        <f t="shared" ref="AJ299:AJ330" si="139">SUM(AG299:AI299)</f>
        <v>207226.34890000001</v>
      </c>
      <c r="AK299" s="64"/>
      <c r="AL299" s="63"/>
      <c r="AM299" s="63">
        <v>213443.139367</v>
      </c>
      <c r="AN299" s="63"/>
      <c r="AO299" s="63">
        <f t="shared" ref="AO299:AO330" si="140">SUM(AL299:AN299)</f>
        <v>213443.139367</v>
      </c>
      <c r="AP299" s="64"/>
      <c r="AQ299" s="63"/>
      <c r="AR299" s="63">
        <v>219846.43354801001</v>
      </c>
      <c r="AS299" s="63"/>
      <c r="AT299" s="63">
        <f t="shared" ref="AT299:AT330" si="141">SUM(AQ299:AS299)</f>
        <v>219846.43354801001</v>
      </c>
      <c r="AU299" s="64"/>
      <c r="AV299" s="63"/>
      <c r="AW299" s="63">
        <v>226441.82655445</v>
      </c>
      <c r="AX299" s="411"/>
      <c r="AY299" s="63">
        <f t="shared" ref="AY299:AY330" si="142">SUM(AV299:AX299)</f>
        <v>226441.82655445</v>
      </c>
      <c r="AZ299" s="71"/>
    </row>
    <row r="300" spans="1:52" s="406" customFormat="1" ht="12" hidden="1" customHeight="1">
      <c r="A300" s="134">
        <v>163</v>
      </c>
      <c r="B300" s="69" t="s">
        <v>331</v>
      </c>
      <c r="C300" s="63"/>
      <c r="D300" s="63">
        <v>0</v>
      </c>
      <c r="E300" s="63"/>
      <c r="F300" s="63">
        <f t="shared" si="133"/>
        <v>0</v>
      </c>
      <c r="G300" s="64"/>
      <c r="H300" s="63"/>
      <c r="I300" s="63">
        <v>0</v>
      </c>
      <c r="J300" s="63"/>
      <c r="K300" s="63">
        <f t="shared" si="134"/>
        <v>0</v>
      </c>
      <c r="L300" s="64"/>
      <c r="M300" s="63">
        <f t="shared" si="131"/>
        <v>0</v>
      </c>
      <c r="N300" s="63">
        <f t="shared" si="131"/>
        <v>0</v>
      </c>
      <c r="O300" s="63"/>
      <c r="P300" s="63">
        <f t="shared" si="135"/>
        <v>0</v>
      </c>
      <c r="Q300" s="64"/>
      <c r="R300" s="63"/>
      <c r="S300" s="63">
        <v>0</v>
      </c>
      <c r="T300" s="63"/>
      <c r="U300" s="63">
        <f t="shared" si="136"/>
        <v>0</v>
      </c>
      <c r="V300" s="64"/>
      <c r="W300" s="63"/>
      <c r="X300" s="63">
        <v>0</v>
      </c>
      <c r="Y300" s="63"/>
      <c r="Z300" s="63">
        <f t="shared" si="137"/>
        <v>0</v>
      </c>
      <c r="AA300" s="64"/>
      <c r="AB300" s="63">
        <f t="shared" si="132"/>
        <v>0</v>
      </c>
      <c r="AC300" s="63">
        <f t="shared" si="132"/>
        <v>0</v>
      </c>
      <c r="AD300" s="63"/>
      <c r="AE300" s="63">
        <f t="shared" si="138"/>
        <v>0</v>
      </c>
      <c r="AF300" s="64"/>
      <c r="AG300" s="63"/>
      <c r="AH300" s="63">
        <v>0</v>
      </c>
      <c r="AI300" s="63"/>
      <c r="AJ300" s="63">
        <f t="shared" si="139"/>
        <v>0</v>
      </c>
      <c r="AK300" s="64"/>
      <c r="AL300" s="63"/>
      <c r="AM300" s="63">
        <v>0</v>
      </c>
      <c r="AN300" s="63"/>
      <c r="AO300" s="63">
        <f t="shared" si="140"/>
        <v>0</v>
      </c>
      <c r="AP300" s="64"/>
      <c r="AQ300" s="63"/>
      <c r="AR300" s="63">
        <v>0</v>
      </c>
      <c r="AS300" s="63"/>
      <c r="AT300" s="63">
        <f t="shared" si="141"/>
        <v>0</v>
      </c>
      <c r="AU300" s="64"/>
      <c r="AV300" s="63"/>
      <c r="AW300" s="63">
        <v>0</v>
      </c>
      <c r="AX300" s="411"/>
      <c r="AY300" s="63">
        <f t="shared" si="142"/>
        <v>0</v>
      </c>
      <c r="AZ300" s="71"/>
    </row>
    <row r="301" spans="1:52" s="406" customFormat="1" ht="12" hidden="1" customHeight="1">
      <c r="A301" s="134">
        <v>164</v>
      </c>
      <c r="B301" s="69" t="s">
        <v>332</v>
      </c>
      <c r="C301" s="63"/>
      <c r="D301" s="63">
        <v>0</v>
      </c>
      <c r="E301" s="63"/>
      <c r="F301" s="63">
        <f t="shared" si="133"/>
        <v>0</v>
      </c>
      <c r="G301" s="64"/>
      <c r="H301" s="63"/>
      <c r="I301" s="63">
        <v>0</v>
      </c>
      <c r="J301" s="63"/>
      <c r="K301" s="63">
        <f t="shared" si="134"/>
        <v>0</v>
      </c>
      <c r="L301" s="64"/>
      <c r="M301" s="63">
        <f t="shared" si="131"/>
        <v>0</v>
      </c>
      <c r="N301" s="63">
        <f t="shared" si="131"/>
        <v>0</v>
      </c>
      <c r="O301" s="63"/>
      <c r="P301" s="63">
        <f t="shared" si="135"/>
        <v>0</v>
      </c>
      <c r="Q301" s="64"/>
      <c r="R301" s="63"/>
      <c r="S301" s="63">
        <v>0</v>
      </c>
      <c r="T301" s="63"/>
      <c r="U301" s="63">
        <f t="shared" si="136"/>
        <v>0</v>
      </c>
      <c r="V301" s="64"/>
      <c r="W301" s="63"/>
      <c r="X301" s="63">
        <v>0</v>
      </c>
      <c r="Y301" s="63"/>
      <c r="Z301" s="63">
        <f t="shared" si="137"/>
        <v>0</v>
      </c>
      <c r="AA301" s="64"/>
      <c r="AB301" s="63">
        <f t="shared" si="132"/>
        <v>0</v>
      </c>
      <c r="AC301" s="63">
        <f t="shared" si="132"/>
        <v>0</v>
      </c>
      <c r="AD301" s="63"/>
      <c r="AE301" s="63">
        <f t="shared" si="138"/>
        <v>0</v>
      </c>
      <c r="AF301" s="64"/>
      <c r="AG301" s="63"/>
      <c r="AH301" s="63">
        <v>0</v>
      </c>
      <c r="AI301" s="63"/>
      <c r="AJ301" s="63">
        <f t="shared" si="139"/>
        <v>0</v>
      </c>
      <c r="AK301" s="64"/>
      <c r="AL301" s="63"/>
      <c r="AM301" s="63">
        <v>0</v>
      </c>
      <c r="AN301" s="63"/>
      <c r="AO301" s="63">
        <f t="shared" si="140"/>
        <v>0</v>
      </c>
      <c r="AP301" s="64"/>
      <c r="AQ301" s="63"/>
      <c r="AR301" s="63">
        <v>0</v>
      </c>
      <c r="AS301" s="63"/>
      <c r="AT301" s="63">
        <f t="shared" si="141"/>
        <v>0</v>
      </c>
      <c r="AU301" s="64"/>
      <c r="AV301" s="63"/>
      <c r="AW301" s="63">
        <v>0</v>
      </c>
      <c r="AX301" s="411"/>
      <c r="AY301" s="63">
        <f t="shared" si="142"/>
        <v>0</v>
      </c>
      <c r="AZ301" s="71"/>
    </row>
    <row r="302" spans="1:52" s="406" customFormat="1" ht="12" hidden="1" customHeight="1">
      <c r="A302" s="134">
        <v>165</v>
      </c>
      <c r="B302" s="69" t="s">
        <v>333</v>
      </c>
      <c r="C302" s="63"/>
      <c r="D302" s="63">
        <v>0</v>
      </c>
      <c r="E302" s="63"/>
      <c r="F302" s="63">
        <f t="shared" si="133"/>
        <v>0</v>
      </c>
      <c r="G302" s="64"/>
      <c r="H302" s="63"/>
      <c r="I302" s="63">
        <v>0</v>
      </c>
      <c r="J302" s="63"/>
      <c r="K302" s="63">
        <f t="shared" si="134"/>
        <v>0</v>
      </c>
      <c r="L302" s="64"/>
      <c r="M302" s="63">
        <f t="shared" si="131"/>
        <v>0</v>
      </c>
      <c r="N302" s="63">
        <f t="shared" si="131"/>
        <v>0</v>
      </c>
      <c r="O302" s="63"/>
      <c r="P302" s="63">
        <f t="shared" si="135"/>
        <v>0</v>
      </c>
      <c r="Q302" s="64"/>
      <c r="R302" s="63"/>
      <c r="S302" s="63">
        <v>0</v>
      </c>
      <c r="T302" s="63"/>
      <c r="U302" s="63">
        <f t="shared" si="136"/>
        <v>0</v>
      </c>
      <c r="V302" s="64"/>
      <c r="W302" s="63"/>
      <c r="X302" s="63">
        <v>0</v>
      </c>
      <c r="Y302" s="63"/>
      <c r="Z302" s="63">
        <f t="shared" si="137"/>
        <v>0</v>
      </c>
      <c r="AA302" s="64"/>
      <c r="AB302" s="63">
        <f t="shared" si="132"/>
        <v>0</v>
      </c>
      <c r="AC302" s="63">
        <f t="shared" si="132"/>
        <v>0</v>
      </c>
      <c r="AD302" s="63"/>
      <c r="AE302" s="63">
        <f t="shared" si="138"/>
        <v>0</v>
      </c>
      <c r="AF302" s="64"/>
      <c r="AG302" s="63"/>
      <c r="AH302" s="63">
        <v>0</v>
      </c>
      <c r="AI302" s="63"/>
      <c r="AJ302" s="63">
        <f t="shared" si="139"/>
        <v>0</v>
      </c>
      <c r="AK302" s="64"/>
      <c r="AL302" s="63"/>
      <c r="AM302" s="63">
        <v>0</v>
      </c>
      <c r="AN302" s="63"/>
      <c r="AO302" s="63">
        <f t="shared" si="140"/>
        <v>0</v>
      </c>
      <c r="AP302" s="64"/>
      <c r="AQ302" s="63"/>
      <c r="AR302" s="63">
        <v>0</v>
      </c>
      <c r="AS302" s="63"/>
      <c r="AT302" s="63">
        <f t="shared" si="141"/>
        <v>0</v>
      </c>
      <c r="AU302" s="64"/>
      <c r="AV302" s="63"/>
      <c r="AW302" s="63">
        <v>0</v>
      </c>
      <c r="AX302" s="411"/>
      <c r="AY302" s="63">
        <f t="shared" si="142"/>
        <v>0</v>
      </c>
      <c r="AZ302" s="71"/>
    </row>
    <row r="303" spans="1:52" s="406" customFormat="1" ht="12" hidden="1" customHeight="1">
      <c r="A303" s="134">
        <v>166</v>
      </c>
      <c r="B303" s="69" t="s">
        <v>334</v>
      </c>
      <c r="C303" s="63"/>
      <c r="D303" s="63">
        <v>0</v>
      </c>
      <c r="E303" s="63"/>
      <c r="F303" s="63">
        <f t="shared" si="133"/>
        <v>0</v>
      </c>
      <c r="G303" s="64"/>
      <c r="H303" s="63"/>
      <c r="I303" s="63">
        <v>0</v>
      </c>
      <c r="J303" s="63"/>
      <c r="K303" s="63">
        <f t="shared" si="134"/>
        <v>0</v>
      </c>
      <c r="L303" s="64"/>
      <c r="M303" s="63">
        <f t="shared" si="131"/>
        <v>0</v>
      </c>
      <c r="N303" s="63">
        <f t="shared" si="131"/>
        <v>0</v>
      </c>
      <c r="O303" s="63"/>
      <c r="P303" s="63">
        <f t="shared" si="135"/>
        <v>0</v>
      </c>
      <c r="Q303" s="64"/>
      <c r="R303" s="63"/>
      <c r="S303" s="63">
        <v>0</v>
      </c>
      <c r="T303" s="63"/>
      <c r="U303" s="63">
        <f t="shared" si="136"/>
        <v>0</v>
      </c>
      <c r="V303" s="64"/>
      <c r="W303" s="63"/>
      <c r="X303" s="63">
        <v>0</v>
      </c>
      <c r="Y303" s="63"/>
      <c r="Z303" s="63">
        <f t="shared" si="137"/>
        <v>0</v>
      </c>
      <c r="AA303" s="64"/>
      <c r="AB303" s="63">
        <f t="shared" si="132"/>
        <v>0</v>
      </c>
      <c r="AC303" s="63">
        <f t="shared" si="132"/>
        <v>0</v>
      </c>
      <c r="AD303" s="63"/>
      <c r="AE303" s="63">
        <f t="shared" si="138"/>
        <v>0</v>
      </c>
      <c r="AF303" s="64"/>
      <c r="AG303" s="63"/>
      <c r="AH303" s="63">
        <v>0</v>
      </c>
      <c r="AI303" s="63"/>
      <c r="AJ303" s="63">
        <f t="shared" si="139"/>
        <v>0</v>
      </c>
      <c r="AK303" s="64"/>
      <c r="AL303" s="63"/>
      <c r="AM303" s="63">
        <v>0</v>
      </c>
      <c r="AN303" s="63"/>
      <c r="AO303" s="63">
        <f t="shared" si="140"/>
        <v>0</v>
      </c>
      <c r="AP303" s="64"/>
      <c r="AQ303" s="63"/>
      <c r="AR303" s="63">
        <v>0</v>
      </c>
      <c r="AS303" s="63"/>
      <c r="AT303" s="63">
        <f t="shared" si="141"/>
        <v>0</v>
      </c>
      <c r="AU303" s="64"/>
      <c r="AV303" s="63"/>
      <c r="AW303" s="63">
        <v>0</v>
      </c>
      <c r="AX303" s="411"/>
      <c r="AY303" s="63">
        <f t="shared" si="142"/>
        <v>0</v>
      </c>
      <c r="AZ303" s="71"/>
    </row>
    <row r="304" spans="1:52" s="406" customFormat="1" ht="12" hidden="1" customHeight="1">
      <c r="A304" s="134">
        <v>167</v>
      </c>
      <c r="B304" s="69" t="s">
        <v>335</v>
      </c>
      <c r="C304" s="63"/>
      <c r="D304" s="63">
        <v>0</v>
      </c>
      <c r="E304" s="63"/>
      <c r="F304" s="63">
        <f t="shared" si="133"/>
        <v>0</v>
      </c>
      <c r="G304" s="64"/>
      <c r="H304" s="63"/>
      <c r="I304" s="63">
        <v>0</v>
      </c>
      <c r="J304" s="63"/>
      <c r="K304" s="63">
        <f t="shared" si="134"/>
        <v>0</v>
      </c>
      <c r="L304" s="64"/>
      <c r="M304" s="63">
        <f t="shared" si="131"/>
        <v>0</v>
      </c>
      <c r="N304" s="63">
        <f t="shared" si="131"/>
        <v>0</v>
      </c>
      <c r="O304" s="63"/>
      <c r="P304" s="63">
        <f t="shared" si="135"/>
        <v>0</v>
      </c>
      <c r="Q304" s="64"/>
      <c r="R304" s="63"/>
      <c r="S304" s="63">
        <v>0</v>
      </c>
      <c r="T304" s="63"/>
      <c r="U304" s="63">
        <f t="shared" si="136"/>
        <v>0</v>
      </c>
      <c r="V304" s="64"/>
      <c r="W304" s="63"/>
      <c r="X304" s="63">
        <v>0</v>
      </c>
      <c r="Y304" s="63"/>
      <c r="Z304" s="63">
        <f t="shared" si="137"/>
        <v>0</v>
      </c>
      <c r="AA304" s="64"/>
      <c r="AB304" s="63">
        <f t="shared" si="132"/>
        <v>0</v>
      </c>
      <c r="AC304" s="63">
        <f t="shared" si="132"/>
        <v>0</v>
      </c>
      <c r="AD304" s="63"/>
      <c r="AE304" s="63">
        <f t="shared" si="138"/>
        <v>0</v>
      </c>
      <c r="AF304" s="64"/>
      <c r="AG304" s="63"/>
      <c r="AH304" s="63">
        <v>0</v>
      </c>
      <c r="AI304" s="63"/>
      <c r="AJ304" s="63">
        <f t="shared" si="139"/>
        <v>0</v>
      </c>
      <c r="AK304" s="64"/>
      <c r="AL304" s="63"/>
      <c r="AM304" s="63">
        <v>0</v>
      </c>
      <c r="AN304" s="63"/>
      <c r="AO304" s="63">
        <f t="shared" si="140"/>
        <v>0</v>
      </c>
      <c r="AP304" s="64"/>
      <c r="AQ304" s="63"/>
      <c r="AR304" s="63">
        <v>0</v>
      </c>
      <c r="AS304" s="63"/>
      <c r="AT304" s="63">
        <f t="shared" si="141"/>
        <v>0</v>
      </c>
      <c r="AU304" s="64"/>
      <c r="AV304" s="63"/>
      <c r="AW304" s="63">
        <v>0</v>
      </c>
      <c r="AX304" s="411"/>
      <c r="AY304" s="63">
        <f t="shared" si="142"/>
        <v>0</v>
      </c>
      <c r="AZ304" s="71"/>
    </row>
    <row r="305" spans="1:52" s="406" customFormat="1" ht="12" hidden="1" customHeight="1">
      <c r="A305" s="134">
        <v>168</v>
      </c>
      <c r="B305" s="69" t="s">
        <v>336</v>
      </c>
      <c r="C305" s="63"/>
      <c r="D305" s="63">
        <v>0</v>
      </c>
      <c r="E305" s="63"/>
      <c r="F305" s="63">
        <f t="shared" si="133"/>
        <v>0</v>
      </c>
      <c r="G305" s="64"/>
      <c r="H305" s="63"/>
      <c r="I305" s="63">
        <v>0</v>
      </c>
      <c r="J305" s="63"/>
      <c r="K305" s="63">
        <f t="shared" si="134"/>
        <v>0</v>
      </c>
      <c r="L305" s="64"/>
      <c r="M305" s="63">
        <f t="shared" si="131"/>
        <v>0</v>
      </c>
      <c r="N305" s="63">
        <f t="shared" si="131"/>
        <v>0</v>
      </c>
      <c r="O305" s="63"/>
      <c r="P305" s="63">
        <f t="shared" si="135"/>
        <v>0</v>
      </c>
      <c r="Q305" s="64"/>
      <c r="R305" s="63"/>
      <c r="S305" s="63">
        <v>0</v>
      </c>
      <c r="T305" s="63"/>
      <c r="U305" s="63">
        <f t="shared" si="136"/>
        <v>0</v>
      </c>
      <c r="V305" s="64"/>
      <c r="W305" s="63"/>
      <c r="X305" s="63">
        <v>0</v>
      </c>
      <c r="Y305" s="63"/>
      <c r="Z305" s="63">
        <f t="shared" si="137"/>
        <v>0</v>
      </c>
      <c r="AA305" s="64"/>
      <c r="AB305" s="63">
        <f t="shared" si="132"/>
        <v>0</v>
      </c>
      <c r="AC305" s="63">
        <f t="shared" si="132"/>
        <v>0</v>
      </c>
      <c r="AD305" s="63"/>
      <c r="AE305" s="63">
        <f t="shared" si="138"/>
        <v>0</v>
      </c>
      <c r="AF305" s="64"/>
      <c r="AG305" s="63"/>
      <c r="AH305" s="63">
        <v>0</v>
      </c>
      <c r="AI305" s="63"/>
      <c r="AJ305" s="63">
        <f t="shared" si="139"/>
        <v>0</v>
      </c>
      <c r="AK305" s="64"/>
      <c r="AL305" s="63"/>
      <c r="AM305" s="63">
        <v>0</v>
      </c>
      <c r="AN305" s="63"/>
      <c r="AO305" s="63">
        <f t="shared" si="140"/>
        <v>0</v>
      </c>
      <c r="AP305" s="64"/>
      <c r="AQ305" s="63"/>
      <c r="AR305" s="63">
        <v>0</v>
      </c>
      <c r="AS305" s="63"/>
      <c r="AT305" s="63">
        <f t="shared" si="141"/>
        <v>0</v>
      </c>
      <c r="AU305" s="64"/>
      <c r="AV305" s="63"/>
      <c r="AW305" s="63">
        <v>0</v>
      </c>
      <c r="AX305" s="411"/>
      <c r="AY305" s="63">
        <f t="shared" si="142"/>
        <v>0</v>
      </c>
      <c r="AZ305" s="71"/>
    </row>
    <row r="306" spans="1:52" s="406" customFormat="1" ht="12" hidden="1" customHeight="1">
      <c r="A306" s="134">
        <v>169</v>
      </c>
      <c r="B306" s="69" t="s">
        <v>337</v>
      </c>
      <c r="C306" s="63"/>
      <c r="D306" s="63">
        <v>0</v>
      </c>
      <c r="E306" s="63"/>
      <c r="F306" s="63">
        <f t="shared" si="133"/>
        <v>0</v>
      </c>
      <c r="G306" s="64"/>
      <c r="H306" s="63"/>
      <c r="I306" s="63">
        <v>0</v>
      </c>
      <c r="J306" s="63"/>
      <c r="K306" s="63">
        <f t="shared" si="134"/>
        <v>0</v>
      </c>
      <c r="L306" s="64"/>
      <c r="M306" s="63">
        <f t="shared" si="131"/>
        <v>0</v>
      </c>
      <c r="N306" s="63">
        <f t="shared" si="131"/>
        <v>0</v>
      </c>
      <c r="O306" s="63"/>
      <c r="P306" s="63">
        <f t="shared" si="135"/>
        <v>0</v>
      </c>
      <c r="Q306" s="64"/>
      <c r="R306" s="63"/>
      <c r="S306" s="63">
        <v>0</v>
      </c>
      <c r="T306" s="63"/>
      <c r="U306" s="63">
        <f t="shared" si="136"/>
        <v>0</v>
      </c>
      <c r="V306" s="64"/>
      <c r="W306" s="63"/>
      <c r="X306" s="63">
        <v>0</v>
      </c>
      <c r="Y306" s="63"/>
      <c r="Z306" s="63">
        <f t="shared" si="137"/>
        <v>0</v>
      </c>
      <c r="AA306" s="64"/>
      <c r="AB306" s="63">
        <f t="shared" si="132"/>
        <v>0</v>
      </c>
      <c r="AC306" s="63">
        <f t="shared" si="132"/>
        <v>0</v>
      </c>
      <c r="AD306" s="63"/>
      <c r="AE306" s="63">
        <f t="shared" si="138"/>
        <v>0</v>
      </c>
      <c r="AF306" s="64"/>
      <c r="AG306" s="63"/>
      <c r="AH306" s="63">
        <v>0</v>
      </c>
      <c r="AI306" s="63"/>
      <c r="AJ306" s="63">
        <f t="shared" si="139"/>
        <v>0</v>
      </c>
      <c r="AK306" s="64"/>
      <c r="AL306" s="63"/>
      <c r="AM306" s="63">
        <v>0</v>
      </c>
      <c r="AN306" s="63"/>
      <c r="AO306" s="63">
        <f t="shared" si="140"/>
        <v>0</v>
      </c>
      <c r="AP306" s="64"/>
      <c r="AQ306" s="63"/>
      <c r="AR306" s="63">
        <v>0</v>
      </c>
      <c r="AS306" s="63"/>
      <c r="AT306" s="63">
        <f t="shared" si="141"/>
        <v>0</v>
      </c>
      <c r="AU306" s="64"/>
      <c r="AV306" s="63"/>
      <c r="AW306" s="63">
        <v>0</v>
      </c>
      <c r="AX306" s="411"/>
      <c r="AY306" s="63">
        <f t="shared" si="142"/>
        <v>0</v>
      </c>
      <c r="AZ306" s="71"/>
    </row>
    <row r="307" spans="1:52" s="406" customFormat="1" ht="12" hidden="1" customHeight="1">
      <c r="A307" s="134">
        <v>170</v>
      </c>
      <c r="B307" s="69" t="s">
        <v>338</v>
      </c>
      <c r="C307" s="63"/>
      <c r="D307" s="63">
        <v>0</v>
      </c>
      <c r="E307" s="63"/>
      <c r="F307" s="63">
        <f t="shared" si="133"/>
        <v>0</v>
      </c>
      <c r="G307" s="64"/>
      <c r="H307" s="63"/>
      <c r="I307" s="63">
        <v>0</v>
      </c>
      <c r="J307" s="63"/>
      <c r="K307" s="63">
        <f t="shared" si="134"/>
        <v>0</v>
      </c>
      <c r="L307" s="64"/>
      <c r="M307" s="63">
        <f t="shared" ref="M307:N321" si="143">INDEX($C307:$E307,1,MATCH(M$8,$C$8:$E$8,0))-INDEX($H307:$J307,1,MATCH(M$8,$H$8:$J$8,0))</f>
        <v>0</v>
      </c>
      <c r="N307" s="63">
        <f t="shared" si="143"/>
        <v>0</v>
      </c>
      <c r="O307" s="63"/>
      <c r="P307" s="63">
        <f t="shared" si="135"/>
        <v>0</v>
      </c>
      <c r="Q307" s="64"/>
      <c r="R307" s="63"/>
      <c r="S307" s="63">
        <v>0</v>
      </c>
      <c r="T307" s="63"/>
      <c r="U307" s="63">
        <f t="shared" si="136"/>
        <v>0</v>
      </c>
      <c r="V307" s="64"/>
      <c r="W307" s="63"/>
      <c r="X307" s="63">
        <v>0</v>
      </c>
      <c r="Y307" s="63"/>
      <c r="Z307" s="63">
        <f t="shared" si="137"/>
        <v>0</v>
      </c>
      <c r="AA307" s="64"/>
      <c r="AB307" s="63">
        <f t="shared" ref="AB307:AC321" si="144">INDEX($R307:$T307,1,MATCH(AB$8,$R$8:$T$8,0))-INDEX($W307:$Y307,1,MATCH(AB$8,$W$8:$Y$8,0))</f>
        <v>0</v>
      </c>
      <c r="AC307" s="63">
        <f t="shared" si="144"/>
        <v>0</v>
      </c>
      <c r="AD307" s="63"/>
      <c r="AE307" s="63">
        <f t="shared" si="138"/>
        <v>0</v>
      </c>
      <c r="AF307" s="64"/>
      <c r="AG307" s="63"/>
      <c r="AH307" s="63">
        <v>0</v>
      </c>
      <c r="AI307" s="63"/>
      <c r="AJ307" s="63">
        <f t="shared" si="139"/>
        <v>0</v>
      </c>
      <c r="AK307" s="64"/>
      <c r="AL307" s="63"/>
      <c r="AM307" s="63">
        <v>0</v>
      </c>
      <c r="AN307" s="63"/>
      <c r="AO307" s="63">
        <f t="shared" si="140"/>
        <v>0</v>
      </c>
      <c r="AP307" s="64"/>
      <c r="AQ307" s="63"/>
      <c r="AR307" s="63">
        <v>0</v>
      </c>
      <c r="AS307" s="63"/>
      <c r="AT307" s="63">
        <f t="shared" si="141"/>
        <v>0</v>
      </c>
      <c r="AU307" s="64"/>
      <c r="AV307" s="63"/>
      <c r="AW307" s="63">
        <v>0</v>
      </c>
      <c r="AX307" s="411"/>
      <c r="AY307" s="63">
        <f t="shared" si="142"/>
        <v>0</v>
      </c>
      <c r="AZ307" s="71"/>
    </row>
    <row r="308" spans="1:52" s="406" customFormat="1" ht="12" hidden="1" customHeight="1">
      <c r="A308" s="134">
        <v>171</v>
      </c>
      <c r="B308" s="69" t="s">
        <v>339</v>
      </c>
      <c r="C308" s="63"/>
      <c r="D308" s="63">
        <v>0</v>
      </c>
      <c r="E308" s="63"/>
      <c r="F308" s="63">
        <f t="shared" si="133"/>
        <v>0</v>
      </c>
      <c r="G308" s="64"/>
      <c r="H308" s="63"/>
      <c r="I308" s="63">
        <v>0</v>
      </c>
      <c r="J308" s="63"/>
      <c r="K308" s="63">
        <f t="shared" si="134"/>
        <v>0</v>
      </c>
      <c r="L308" s="64"/>
      <c r="M308" s="63">
        <f t="shared" si="143"/>
        <v>0</v>
      </c>
      <c r="N308" s="63">
        <f t="shared" si="143"/>
        <v>0</v>
      </c>
      <c r="O308" s="63"/>
      <c r="P308" s="63">
        <f t="shared" si="135"/>
        <v>0</v>
      </c>
      <c r="Q308" s="64"/>
      <c r="R308" s="63"/>
      <c r="S308" s="63">
        <v>0</v>
      </c>
      <c r="T308" s="63"/>
      <c r="U308" s="63">
        <f t="shared" si="136"/>
        <v>0</v>
      </c>
      <c r="V308" s="64"/>
      <c r="W308" s="63"/>
      <c r="X308" s="63">
        <v>0</v>
      </c>
      <c r="Y308" s="63"/>
      <c r="Z308" s="63">
        <f t="shared" si="137"/>
        <v>0</v>
      </c>
      <c r="AA308" s="64"/>
      <c r="AB308" s="63">
        <f t="shared" si="144"/>
        <v>0</v>
      </c>
      <c r="AC308" s="63">
        <f t="shared" si="144"/>
        <v>0</v>
      </c>
      <c r="AD308" s="63"/>
      <c r="AE308" s="63">
        <f t="shared" si="138"/>
        <v>0</v>
      </c>
      <c r="AF308" s="64"/>
      <c r="AG308" s="63"/>
      <c r="AH308" s="63">
        <v>0</v>
      </c>
      <c r="AI308" s="63"/>
      <c r="AJ308" s="63">
        <f t="shared" si="139"/>
        <v>0</v>
      </c>
      <c r="AK308" s="64"/>
      <c r="AL308" s="63"/>
      <c r="AM308" s="63">
        <v>0</v>
      </c>
      <c r="AN308" s="63"/>
      <c r="AO308" s="63">
        <f t="shared" si="140"/>
        <v>0</v>
      </c>
      <c r="AP308" s="64"/>
      <c r="AQ308" s="63"/>
      <c r="AR308" s="63">
        <v>0</v>
      </c>
      <c r="AS308" s="63"/>
      <c r="AT308" s="63">
        <f t="shared" si="141"/>
        <v>0</v>
      </c>
      <c r="AU308" s="64"/>
      <c r="AV308" s="63"/>
      <c r="AW308" s="63">
        <v>0</v>
      </c>
      <c r="AX308" s="411"/>
      <c r="AY308" s="63">
        <f t="shared" si="142"/>
        <v>0</v>
      </c>
      <c r="AZ308" s="71"/>
    </row>
    <row r="309" spans="1:52" s="406" customFormat="1" ht="12" customHeight="1">
      <c r="A309" s="134">
        <v>172</v>
      </c>
      <c r="B309" s="69" t="s">
        <v>340</v>
      </c>
      <c r="C309" s="63"/>
      <c r="D309" s="63">
        <v>278833.44444444397</v>
      </c>
      <c r="E309" s="63"/>
      <c r="F309" s="63">
        <f t="shared" si="133"/>
        <v>278833.44444444397</v>
      </c>
      <c r="G309" s="64"/>
      <c r="H309" s="63"/>
      <c r="I309" s="63">
        <v>278833.44444444397</v>
      </c>
      <c r="J309" s="63"/>
      <c r="K309" s="63">
        <f t="shared" si="134"/>
        <v>278833.44444444397</v>
      </c>
      <c r="L309" s="64"/>
      <c r="M309" s="63">
        <f t="shared" si="143"/>
        <v>0</v>
      </c>
      <c r="N309" s="63">
        <f t="shared" si="143"/>
        <v>0</v>
      </c>
      <c r="O309" s="63"/>
      <c r="P309" s="63">
        <f t="shared" si="135"/>
        <v>0</v>
      </c>
      <c r="Q309" s="64"/>
      <c r="R309" s="63"/>
      <c r="S309" s="63">
        <v>422842.07</v>
      </c>
      <c r="T309" s="63"/>
      <c r="U309" s="63">
        <f t="shared" si="136"/>
        <v>422842.07</v>
      </c>
      <c r="V309" s="64"/>
      <c r="W309" s="63"/>
      <c r="X309" s="63">
        <v>422842.07</v>
      </c>
      <c r="Y309" s="63"/>
      <c r="Z309" s="63">
        <f t="shared" si="137"/>
        <v>422842.07</v>
      </c>
      <c r="AA309" s="64"/>
      <c r="AB309" s="63">
        <f t="shared" si="144"/>
        <v>0</v>
      </c>
      <c r="AC309" s="63">
        <f t="shared" si="144"/>
        <v>0</v>
      </c>
      <c r="AD309" s="63"/>
      <c r="AE309" s="63">
        <f t="shared" si="138"/>
        <v>0</v>
      </c>
      <c r="AF309" s="64"/>
      <c r="AG309" s="63"/>
      <c r="AH309" s="63">
        <v>435527.3321</v>
      </c>
      <c r="AI309" s="63"/>
      <c r="AJ309" s="63">
        <f t="shared" si="139"/>
        <v>435527.3321</v>
      </c>
      <c r="AK309" s="64"/>
      <c r="AL309" s="63"/>
      <c r="AM309" s="63">
        <v>448593.15206300002</v>
      </c>
      <c r="AN309" s="63"/>
      <c r="AO309" s="63">
        <f t="shared" si="140"/>
        <v>448593.15206300002</v>
      </c>
      <c r="AP309" s="64"/>
      <c r="AQ309" s="63"/>
      <c r="AR309" s="63">
        <v>462050.94662489003</v>
      </c>
      <c r="AS309" s="63"/>
      <c r="AT309" s="63">
        <f t="shared" si="141"/>
        <v>462050.94662489003</v>
      </c>
      <c r="AU309" s="64"/>
      <c r="AV309" s="63"/>
      <c r="AW309" s="63">
        <v>475912.475023637</v>
      </c>
      <c r="AX309" s="411"/>
      <c r="AY309" s="63">
        <f t="shared" si="142"/>
        <v>475912.475023637</v>
      </c>
      <c r="AZ309" s="71"/>
    </row>
    <row r="310" spans="1:52" s="406" customFormat="1" ht="12" hidden="1" customHeight="1">
      <c r="A310" s="134">
        <v>174</v>
      </c>
      <c r="B310" s="69" t="s">
        <v>341</v>
      </c>
      <c r="C310" s="63"/>
      <c r="D310" s="63">
        <v>0</v>
      </c>
      <c r="E310" s="63"/>
      <c r="F310" s="63">
        <f t="shared" si="133"/>
        <v>0</v>
      </c>
      <c r="G310" s="64"/>
      <c r="H310" s="63"/>
      <c r="I310" s="63">
        <v>0</v>
      </c>
      <c r="J310" s="63"/>
      <c r="K310" s="63">
        <f t="shared" si="134"/>
        <v>0</v>
      </c>
      <c r="L310" s="64"/>
      <c r="M310" s="63">
        <f t="shared" si="143"/>
        <v>0</v>
      </c>
      <c r="N310" s="63">
        <f t="shared" si="143"/>
        <v>0</v>
      </c>
      <c r="O310" s="63"/>
      <c r="P310" s="63">
        <f t="shared" si="135"/>
        <v>0</v>
      </c>
      <c r="Q310" s="64"/>
      <c r="R310" s="63"/>
      <c r="S310" s="63">
        <v>0</v>
      </c>
      <c r="T310" s="63"/>
      <c r="U310" s="63">
        <f t="shared" si="136"/>
        <v>0</v>
      </c>
      <c r="V310" s="64"/>
      <c r="W310" s="63"/>
      <c r="X310" s="63">
        <v>0</v>
      </c>
      <c r="Y310" s="63"/>
      <c r="Z310" s="63">
        <f t="shared" si="137"/>
        <v>0</v>
      </c>
      <c r="AA310" s="64"/>
      <c r="AB310" s="63">
        <f t="shared" si="144"/>
        <v>0</v>
      </c>
      <c r="AC310" s="63">
        <f t="shared" si="144"/>
        <v>0</v>
      </c>
      <c r="AD310" s="63"/>
      <c r="AE310" s="63">
        <f t="shared" si="138"/>
        <v>0</v>
      </c>
      <c r="AF310" s="64"/>
      <c r="AG310" s="63"/>
      <c r="AH310" s="63">
        <v>0</v>
      </c>
      <c r="AI310" s="63"/>
      <c r="AJ310" s="63">
        <f t="shared" si="139"/>
        <v>0</v>
      </c>
      <c r="AK310" s="64"/>
      <c r="AL310" s="63"/>
      <c r="AM310" s="63">
        <v>0</v>
      </c>
      <c r="AN310" s="63"/>
      <c r="AO310" s="63">
        <f t="shared" si="140"/>
        <v>0</v>
      </c>
      <c r="AP310" s="64"/>
      <c r="AQ310" s="63"/>
      <c r="AR310" s="63">
        <v>0</v>
      </c>
      <c r="AS310" s="63"/>
      <c r="AT310" s="63">
        <f t="shared" si="141"/>
        <v>0</v>
      </c>
      <c r="AU310" s="64"/>
      <c r="AV310" s="63"/>
      <c r="AW310" s="63">
        <v>0</v>
      </c>
      <c r="AX310" s="411"/>
      <c r="AY310" s="63">
        <f t="shared" si="142"/>
        <v>0</v>
      </c>
      <c r="AZ310" s="71"/>
    </row>
    <row r="311" spans="1:52" s="406" customFormat="1" ht="12" hidden="1" customHeight="1">
      <c r="A311" s="134">
        <v>176</v>
      </c>
      <c r="B311" s="69" t="s">
        <v>342</v>
      </c>
      <c r="C311" s="63"/>
      <c r="D311" s="63">
        <v>0</v>
      </c>
      <c r="E311" s="63"/>
      <c r="F311" s="63">
        <f t="shared" si="133"/>
        <v>0</v>
      </c>
      <c r="G311" s="64"/>
      <c r="H311" s="63"/>
      <c r="I311" s="63">
        <v>0</v>
      </c>
      <c r="J311" s="63"/>
      <c r="K311" s="63">
        <f t="shared" si="134"/>
        <v>0</v>
      </c>
      <c r="L311" s="64"/>
      <c r="M311" s="63">
        <f t="shared" si="143"/>
        <v>0</v>
      </c>
      <c r="N311" s="63">
        <f t="shared" si="143"/>
        <v>0</v>
      </c>
      <c r="O311" s="63"/>
      <c r="P311" s="63">
        <f t="shared" si="135"/>
        <v>0</v>
      </c>
      <c r="Q311" s="64"/>
      <c r="R311" s="63"/>
      <c r="S311" s="63">
        <v>0</v>
      </c>
      <c r="T311" s="63"/>
      <c r="U311" s="63">
        <f t="shared" si="136"/>
        <v>0</v>
      </c>
      <c r="V311" s="64"/>
      <c r="W311" s="63"/>
      <c r="X311" s="63">
        <v>0</v>
      </c>
      <c r="Y311" s="63"/>
      <c r="Z311" s="63">
        <f t="shared" si="137"/>
        <v>0</v>
      </c>
      <c r="AA311" s="64"/>
      <c r="AB311" s="63">
        <f t="shared" si="144"/>
        <v>0</v>
      </c>
      <c r="AC311" s="63">
        <f t="shared" si="144"/>
        <v>0</v>
      </c>
      <c r="AD311" s="63"/>
      <c r="AE311" s="63">
        <f t="shared" si="138"/>
        <v>0</v>
      </c>
      <c r="AF311" s="64"/>
      <c r="AG311" s="63"/>
      <c r="AH311" s="63">
        <v>0</v>
      </c>
      <c r="AI311" s="63"/>
      <c r="AJ311" s="63">
        <f t="shared" si="139"/>
        <v>0</v>
      </c>
      <c r="AK311" s="64"/>
      <c r="AL311" s="63"/>
      <c r="AM311" s="63">
        <v>0</v>
      </c>
      <c r="AN311" s="63"/>
      <c r="AO311" s="63">
        <f t="shared" si="140"/>
        <v>0</v>
      </c>
      <c r="AP311" s="64"/>
      <c r="AQ311" s="63"/>
      <c r="AR311" s="63">
        <v>0</v>
      </c>
      <c r="AS311" s="63"/>
      <c r="AT311" s="63">
        <f t="shared" si="141"/>
        <v>0</v>
      </c>
      <c r="AU311" s="64"/>
      <c r="AV311" s="63"/>
      <c r="AW311" s="63">
        <v>0</v>
      </c>
      <c r="AX311" s="411"/>
      <c r="AY311" s="63">
        <f t="shared" si="142"/>
        <v>0</v>
      </c>
      <c r="AZ311" s="71"/>
    </row>
    <row r="312" spans="1:52" s="406" customFormat="1" ht="12" hidden="1" customHeight="1">
      <c r="A312" s="134">
        <v>178</v>
      </c>
      <c r="B312" s="69" t="s">
        <v>343</v>
      </c>
      <c r="C312" s="63"/>
      <c r="D312" s="63">
        <v>0</v>
      </c>
      <c r="E312" s="63"/>
      <c r="F312" s="63">
        <f t="shared" si="133"/>
        <v>0</v>
      </c>
      <c r="G312" s="64"/>
      <c r="H312" s="63"/>
      <c r="I312" s="63">
        <v>0</v>
      </c>
      <c r="J312" s="63"/>
      <c r="K312" s="63">
        <f t="shared" si="134"/>
        <v>0</v>
      </c>
      <c r="L312" s="64"/>
      <c r="M312" s="63">
        <f t="shared" si="143"/>
        <v>0</v>
      </c>
      <c r="N312" s="63">
        <f t="shared" si="143"/>
        <v>0</v>
      </c>
      <c r="O312" s="63"/>
      <c r="P312" s="63">
        <f t="shared" si="135"/>
        <v>0</v>
      </c>
      <c r="Q312" s="64"/>
      <c r="R312" s="63"/>
      <c r="S312" s="63">
        <v>0</v>
      </c>
      <c r="T312" s="63"/>
      <c r="U312" s="63">
        <f t="shared" si="136"/>
        <v>0</v>
      </c>
      <c r="V312" s="64"/>
      <c r="W312" s="63"/>
      <c r="X312" s="63">
        <v>0</v>
      </c>
      <c r="Y312" s="63"/>
      <c r="Z312" s="63">
        <f t="shared" si="137"/>
        <v>0</v>
      </c>
      <c r="AA312" s="64"/>
      <c r="AB312" s="63">
        <f t="shared" si="144"/>
        <v>0</v>
      </c>
      <c r="AC312" s="63">
        <f t="shared" si="144"/>
        <v>0</v>
      </c>
      <c r="AD312" s="63"/>
      <c r="AE312" s="63">
        <f t="shared" si="138"/>
        <v>0</v>
      </c>
      <c r="AF312" s="64"/>
      <c r="AG312" s="63"/>
      <c r="AH312" s="63">
        <v>0</v>
      </c>
      <c r="AI312" s="63"/>
      <c r="AJ312" s="63">
        <f t="shared" si="139"/>
        <v>0</v>
      </c>
      <c r="AK312" s="64"/>
      <c r="AL312" s="63"/>
      <c r="AM312" s="63">
        <v>0</v>
      </c>
      <c r="AN312" s="63"/>
      <c r="AO312" s="63">
        <f t="shared" si="140"/>
        <v>0</v>
      </c>
      <c r="AP312" s="64"/>
      <c r="AQ312" s="63"/>
      <c r="AR312" s="63">
        <v>0</v>
      </c>
      <c r="AS312" s="63"/>
      <c r="AT312" s="63">
        <f t="shared" si="141"/>
        <v>0</v>
      </c>
      <c r="AU312" s="64"/>
      <c r="AV312" s="63"/>
      <c r="AW312" s="63">
        <v>0</v>
      </c>
      <c r="AX312" s="411"/>
      <c r="AY312" s="63">
        <f t="shared" si="142"/>
        <v>0</v>
      </c>
      <c r="AZ312" s="71"/>
    </row>
    <row r="313" spans="1:52" s="406" customFormat="1" ht="12" customHeight="1">
      <c r="A313" s="134">
        <v>181</v>
      </c>
      <c r="B313" s="69" t="s">
        <v>344</v>
      </c>
      <c r="C313" s="63"/>
      <c r="D313" s="63">
        <v>34926.46</v>
      </c>
      <c r="E313" s="63"/>
      <c r="F313" s="63">
        <f t="shared" si="133"/>
        <v>34926.46</v>
      </c>
      <c r="G313" s="64"/>
      <c r="H313" s="63"/>
      <c r="I313" s="63">
        <v>34926.46</v>
      </c>
      <c r="J313" s="63"/>
      <c r="K313" s="63">
        <f t="shared" si="134"/>
        <v>34926.46</v>
      </c>
      <c r="L313" s="64"/>
      <c r="M313" s="63">
        <f t="shared" si="143"/>
        <v>0</v>
      </c>
      <c r="N313" s="63">
        <f t="shared" si="143"/>
        <v>0</v>
      </c>
      <c r="O313" s="63"/>
      <c r="P313" s="63">
        <f t="shared" si="135"/>
        <v>0</v>
      </c>
      <c r="Q313" s="64"/>
      <c r="R313" s="63"/>
      <c r="S313" s="63">
        <v>0</v>
      </c>
      <c r="T313" s="63"/>
      <c r="U313" s="63">
        <f t="shared" si="136"/>
        <v>0</v>
      </c>
      <c r="V313" s="64"/>
      <c r="W313" s="63"/>
      <c r="X313" s="63">
        <v>0</v>
      </c>
      <c r="Y313" s="63"/>
      <c r="Z313" s="63">
        <f t="shared" si="137"/>
        <v>0</v>
      </c>
      <c r="AA313" s="64"/>
      <c r="AB313" s="63">
        <f t="shared" si="144"/>
        <v>0</v>
      </c>
      <c r="AC313" s="63">
        <f t="shared" si="144"/>
        <v>0</v>
      </c>
      <c r="AD313" s="63"/>
      <c r="AE313" s="63">
        <f t="shared" si="138"/>
        <v>0</v>
      </c>
      <c r="AF313" s="64"/>
      <c r="AG313" s="63"/>
      <c r="AH313" s="63">
        <v>0</v>
      </c>
      <c r="AI313" s="63"/>
      <c r="AJ313" s="63">
        <f t="shared" si="139"/>
        <v>0</v>
      </c>
      <c r="AK313" s="64"/>
      <c r="AL313" s="63"/>
      <c r="AM313" s="63">
        <v>0</v>
      </c>
      <c r="AN313" s="63"/>
      <c r="AO313" s="63">
        <f t="shared" si="140"/>
        <v>0</v>
      </c>
      <c r="AP313" s="64"/>
      <c r="AQ313" s="63"/>
      <c r="AR313" s="63">
        <v>0</v>
      </c>
      <c r="AS313" s="63"/>
      <c r="AT313" s="63">
        <f t="shared" si="141"/>
        <v>0</v>
      </c>
      <c r="AU313" s="64"/>
      <c r="AV313" s="63"/>
      <c r="AW313" s="63">
        <v>0</v>
      </c>
      <c r="AX313" s="411"/>
      <c r="AY313" s="63">
        <f t="shared" si="142"/>
        <v>0</v>
      </c>
      <c r="AZ313" s="71"/>
    </row>
    <row r="314" spans="1:52" s="406" customFormat="1" ht="12" hidden="1" customHeight="1">
      <c r="A314" s="134">
        <v>189</v>
      </c>
      <c r="B314" s="69" t="s">
        <v>345</v>
      </c>
      <c r="C314" s="63"/>
      <c r="D314" s="63">
        <v>0</v>
      </c>
      <c r="E314" s="63"/>
      <c r="F314" s="63">
        <f t="shared" si="133"/>
        <v>0</v>
      </c>
      <c r="G314" s="64"/>
      <c r="H314" s="63"/>
      <c r="I314" s="63">
        <v>0</v>
      </c>
      <c r="J314" s="63"/>
      <c r="K314" s="63">
        <f t="shared" si="134"/>
        <v>0</v>
      </c>
      <c r="L314" s="64"/>
      <c r="M314" s="63">
        <f t="shared" si="143"/>
        <v>0</v>
      </c>
      <c r="N314" s="63">
        <f t="shared" si="143"/>
        <v>0</v>
      </c>
      <c r="O314" s="63"/>
      <c r="P314" s="63">
        <f t="shared" si="135"/>
        <v>0</v>
      </c>
      <c r="Q314" s="64"/>
      <c r="R314" s="63"/>
      <c r="S314" s="63">
        <v>0</v>
      </c>
      <c r="T314" s="63"/>
      <c r="U314" s="63">
        <f t="shared" si="136"/>
        <v>0</v>
      </c>
      <c r="V314" s="64"/>
      <c r="W314" s="63"/>
      <c r="X314" s="63">
        <v>0</v>
      </c>
      <c r="Y314" s="63"/>
      <c r="Z314" s="63">
        <f t="shared" si="137"/>
        <v>0</v>
      </c>
      <c r="AA314" s="64"/>
      <c r="AB314" s="63">
        <f t="shared" si="144"/>
        <v>0</v>
      </c>
      <c r="AC314" s="63">
        <f t="shared" si="144"/>
        <v>0</v>
      </c>
      <c r="AD314" s="63"/>
      <c r="AE314" s="63">
        <f t="shared" si="138"/>
        <v>0</v>
      </c>
      <c r="AF314" s="64"/>
      <c r="AG314" s="63"/>
      <c r="AH314" s="63">
        <v>0</v>
      </c>
      <c r="AI314" s="63"/>
      <c r="AJ314" s="63">
        <f t="shared" si="139"/>
        <v>0</v>
      </c>
      <c r="AK314" s="64"/>
      <c r="AL314" s="63"/>
      <c r="AM314" s="63">
        <v>0</v>
      </c>
      <c r="AN314" s="63"/>
      <c r="AO314" s="63">
        <f t="shared" si="140"/>
        <v>0</v>
      </c>
      <c r="AP314" s="64"/>
      <c r="AQ314" s="63"/>
      <c r="AR314" s="63">
        <v>0</v>
      </c>
      <c r="AS314" s="63"/>
      <c r="AT314" s="63">
        <f t="shared" si="141"/>
        <v>0</v>
      </c>
      <c r="AU314" s="64"/>
      <c r="AV314" s="63"/>
      <c r="AW314" s="63">
        <v>0</v>
      </c>
      <c r="AX314" s="411"/>
      <c r="AY314" s="63">
        <f t="shared" si="142"/>
        <v>0</v>
      </c>
      <c r="AZ314" s="71"/>
    </row>
    <row r="315" spans="1:52" s="406" customFormat="1" ht="12" hidden="1" customHeight="1">
      <c r="A315" s="134">
        <v>189.1</v>
      </c>
      <c r="B315" s="69" t="s">
        <v>346</v>
      </c>
      <c r="C315" s="63"/>
      <c r="D315" s="63">
        <v>0</v>
      </c>
      <c r="E315" s="63"/>
      <c r="F315" s="63">
        <f t="shared" si="133"/>
        <v>0</v>
      </c>
      <c r="G315" s="64"/>
      <c r="H315" s="63"/>
      <c r="I315" s="63">
        <v>0</v>
      </c>
      <c r="J315" s="63"/>
      <c r="K315" s="63">
        <f t="shared" si="134"/>
        <v>0</v>
      </c>
      <c r="L315" s="64"/>
      <c r="M315" s="63">
        <f t="shared" si="143"/>
        <v>0</v>
      </c>
      <c r="N315" s="63">
        <f t="shared" si="143"/>
        <v>0</v>
      </c>
      <c r="O315" s="63"/>
      <c r="P315" s="63">
        <f t="shared" si="135"/>
        <v>0</v>
      </c>
      <c r="Q315" s="64"/>
      <c r="R315" s="63"/>
      <c r="S315" s="63">
        <v>0</v>
      </c>
      <c r="T315" s="63"/>
      <c r="U315" s="63">
        <f t="shared" si="136"/>
        <v>0</v>
      </c>
      <c r="V315" s="64"/>
      <c r="W315" s="63"/>
      <c r="X315" s="63">
        <v>0</v>
      </c>
      <c r="Y315" s="63"/>
      <c r="Z315" s="63">
        <f t="shared" si="137"/>
        <v>0</v>
      </c>
      <c r="AA315" s="64"/>
      <c r="AB315" s="63">
        <f t="shared" si="144"/>
        <v>0</v>
      </c>
      <c r="AC315" s="63">
        <f t="shared" si="144"/>
        <v>0</v>
      </c>
      <c r="AD315" s="63"/>
      <c r="AE315" s="63">
        <f t="shared" si="138"/>
        <v>0</v>
      </c>
      <c r="AF315" s="64"/>
      <c r="AG315" s="63"/>
      <c r="AH315" s="63">
        <v>0</v>
      </c>
      <c r="AI315" s="63"/>
      <c r="AJ315" s="63">
        <f t="shared" si="139"/>
        <v>0</v>
      </c>
      <c r="AK315" s="64"/>
      <c r="AL315" s="63"/>
      <c r="AM315" s="63">
        <v>0</v>
      </c>
      <c r="AN315" s="63"/>
      <c r="AO315" s="63">
        <f t="shared" si="140"/>
        <v>0</v>
      </c>
      <c r="AP315" s="64"/>
      <c r="AQ315" s="63"/>
      <c r="AR315" s="63">
        <v>0</v>
      </c>
      <c r="AS315" s="63"/>
      <c r="AT315" s="63">
        <f t="shared" si="141"/>
        <v>0</v>
      </c>
      <c r="AU315" s="64"/>
      <c r="AV315" s="63"/>
      <c r="AW315" s="63">
        <v>0</v>
      </c>
      <c r="AX315" s="411"/>
      <c r="AY315" s="63">
        <f t="shared" si="142"/>
        <v>0</v>
      </c>
      <c r="AZ315" s="71"/>
    </row>
    <row r="316" spans="1:52" s="406" customFormat="1" ht="12" hidden="1" customHeight="1">
      <c r="A316" s="134">
        <v>189.2</v>
      </c>
      <c r="B316" s="69" t="s">
        <v>347</v>
      </c>
      <c r="C316" s="63"/>
      <c r="D316" s="63">
        <v>0</v>
      </c>
      <c r="E316" s="63"/>
      <c r="F316" s="63">
        <f t="shared" si="133"/>
        <v>0</v>
      </c>
      <c r="G316" s="64"/>
      <c r="H316" s="63"/>
      <c r="I316" s="63">
        <v>0</v>
      </c>
      <c r="J316" s="63"/>
      <c r="K316" s="63">
        <f t="shared" si="134"/>
        <v>0</v>
      </c>
      <c r="L316" s="64"/>
      <c r="M316" s="63">
        <f t="shared" si="143"/>
        <v>0</v>
      </c>
      <c r="N316" s="63">
        <f t="shared" si="143"/>
        <v>0</v>
      </c>
      <c r="O316" s="63"/>
      <c r="P316" s="63">
        <f t="shared" si="135"/>
        <v>0</v>
      </c>
      <c r="Q316" s="64"/>
      <c r="R316" s="63"/>
      <c r="S316" s="63">
        <v>0</v>
      </c>
      <c r="T316" s="63"/>
      <c r="U316" s="63">
        <f t="shared" si="136"/>
        <v>0</v>
      </c>
      <c r="V316" s="64"/>
      <c r="W316" s="63"/>
      <c r="X316" s="63">
        <v>0</v>
      </c>
      <c r="Y316" s="63"/>
      <c r="Z316" s="63">
        <f t="shared" si="137"/>
        <v>0</v>
      </c>
      <c r="AA316" s="64"/>
      <c r="AB316" s="63">
        <f t="shared" si="144"/>
        <v>0</v>
      </c>
      <c r="AC316" s="63">
        <f t="shared" si="144"/>
        <v>0</v>
      </c>
      <c r="AD316" s="63"/>
      <c r="AE316" s="63">
        <f t="shared" si="138"/>
        <v>0</v>
      </c>
      <c r="AF316" s="64"/>
      <c r="AG316" s="63"/>
      <c r="AH316" s="63">
        <v>0</v>
      </c>
      <c r="AI316" s="63"/>
      <c r="AJ316" s="63">
        <f t="shared" si="139"/>
        <v>0</v>
      </c>
      <c r="AK316" s="64"/>
      <c r="AL316" s="63"/>
      <c r="AM316" s="63">
        <v>0</v>
      </c>
      <c r="AN316" s="63"/>
      <c r="AO316" s="63">
        <f t="shared" si="140"/>
        <v>0</v>
      </c>
      <c r="AP316" s="64"/>
      <c r="AQ316" s="63"/>
      <c r="AR316" s="63">
        <v>0</v>
      </c>
      <c r="AS316" s="63"/>
      <c r="AT316" s="63">
        <f t="shared" si="141"/>
        <v>0</v>
      </c>
      <c r="AU316" s="64"/>
      <c r="AV316" s="63"/>
      <c r="AW316" s="63">
        <v>0</v>
      </c>
      <c r="AX316" s="411"/>
      <c r="AY316" s="63">
        <f t="shared" si="142"/>
        <v>0</v>
      </c>
      <c r="AZ316" s="71"/>
    </row>
    <row r="317" spans="1:52" s="406" customFormat="1" ht="12" hidden="1" customHeight="1">
      <c r="A317" s="134">
        <v>191</v>
      </c>
      <c r="B317" s="69" t="s">
        <v>348</v>
      </c>
      <c r="C317" s="63"/>
      <c r="D317" s="63">
        <v>0</v>
      </c>
      <c r="E317" s="63"/>
      <c r="F317" s="63">
        <f t="shared" si="133"/>
        <v>0</v>
      </c>
      <c r="G317" s="64"/>
      <c r="H317" s="63"/>
      <c r="I317" s="63">
        <v>0</v>
      </c>
      <c r="J317" s="63"/>
      <c r="K317" s="63">
        <f t="shared" si="134"/>
        <v>0</v>
      </c>
      <c r="L317" s="64"/>
      <c r="M317" s="63">
        <f t="shared" si="143"/>
        <v>0</v>
      </c>
      <c r="N317" s="63">
        <f t="shared" si="143"/>
        <v>0</v>
      </c>
      <c r="O317" s="63"/>
      <c r="P317" s="63">
        <f t="shared" si="135"/>
        <v>0</v>
      </c>
      <c r="Q317" s="64"/>
      <c r="R317" s="63"/>
      <c r="S317" s="63">
        <v>0</v>
      </c>
      <c r="T317" s="63"/>
      <c r="U317" s="63">
        <f t="shared" si="136"/>
        <v>0</v>
      </c>
      <c r="V317" s="64"/>
      <c r="W317" s="63"/>
      <c r="X317" s="63">
        <v>0</v>
      </c>
      <c r="Y317" s="63"/>
      <c r="Z317" s="63">
        <f t="shared" si="137"/>
        <v>0</v>
      </c>
      <c r="AA317" s="64"/>
      <c r="AB317" s="63">
        <f t="shared" si="144"/>
        <v>0</v>
      </c>
      <c r="AC317" s="63">
        <f t="shared" si="144"/>
        <v>0</v>
      </c>
      <c r="AD317" s="63"/>
      <c r="AE317" s="63">
        <f t="shared" si="138"/>
        <v>0</v>
      </c>
      <c r="AF317" s="64"/>
      <c r="AG317" s="63"/>
      <c r="AH317" s="63">
        <v>0</v>
      </c>
      <c r="AI317" s="63"/>
      <c r="AJ317" s="63">
        <f t="shared" si="139"/>
        <v>0</v>
      </c>
      <c r="AK317" s="64"/>
      <c r="AL317" s="63"/>
      <c r="AM317" s="63">
        <v>0</v>
      </c>
      <c r="AN317" s="63"/>
      <c r="AO317" s="63">
        <f t="shared" si="140"/>
        <v>0</v>
      </c>
      <c r="AP317" s="64"/>
      <c r="AQ317" s="63"/>
      <c r="AR317" s="63">
        <v>0</v>
      </c>
      <c r="AS317" s="63"/>
      <c r="AT317" s="63">
        <f t="shared" si="141"/>
        <v>0</v>
      </c>
      <c r="AU317" s="64"/>
      <c r="AV317" s="63"/>
      <c r="AW317" s="63">
        <v>0</v>
      </c>
      <c r="AX317" s="411"/>
      <c r="AY317" s="63">
        <f t="shared" si="142"/>
        <v>0</v>
      </c>
      <c r="AZ317" s="71"/>
    </row>
    <row r="318" spans="1:52" s="406" customFormat="1" ht="12" hidden="1" customHeight="1">
      <c r="A318" s="134">
        <v>195</v>
      </c>
      <c r="B318" s="69" t="s">
        <v>349</v>
      </c>
      <c r="C318" s="63"/>
      <c r="D318" s="63">
        <v>0</v>
      </c>
      <c r="E318" s="63"/>
      <c r="F318" s="63">
        <f t="shared" si="133"/>
        <v>0</v>
      </c>
      <c r="G318" s="64"/>
      <c r="H318" s="63"/>
      <c r="I318" s="63">
        <v>0</v>
      </c>
      <c r="J318" s="63"/>
      <c r="K318" s="63">
        <f t="shared" si="134"/>
        <v>0</v>
      </c>
      <c r="L318" s="64"/>
      <c r="M318" s="63">
        <f t="shared" si="143"/>
        <v>0</v>
      </c>
      <c r="N318" s="63">
        <f t="shared" si="143"/>
        <v>0</v>
      </c>
      <c r="O318" s="63"/>
      <c r="P318" s="63">
        <f t="shared" si="135"/>
        <v>0</v>
      </c>
      <c r="Q318" s="64"/>
      <c r="R318" s="63"/>
      <c r="S318" s="63">
        <v>0</v>
      </c>
      <c r="T318" s="63"/>
      <c r="U318" s="63">
        <f t="shared" si="136"/>
        <v>0</v>
      </c>
      <c r="V318" s="64"/>
      <c r="W318" s="63"/>
      <c r="X318" s="63">
        <v>0</v>
      </c>
      <c r="Y318" s="63"/>
      <c r="Z318" s="63">
        <f t="shared" si="137"/>
        <v>0</v>
      </c>
      <c r="AA318" s="64"/>
      <c r="AB318" s="63">
        <f t="shared" si="144"/>
        <v>0</v>
      </c>
      <c r="AC318" s="63">
        <f t="shared" si="144"/>
        <v>0</v>
      </c>
      <c r="AD318" s="63"/>
      <c r="AE318" s="63">
        <f t="shared" si="138"/>
        <v>0</v>
      </c>
      <c r="AF318" s="64"/>
      <c r="AG318" s="63"/>
      <c r="AH318" s="63">
        <v>0</v>
      </c>
      <c r="AI318" s="63"/>
      <c r="AJ318" s="63">
        <f t="shared" si="139"/>
        <v>0</v>
      </c>
      <c r="AK318" s="64"/>
      <c r="AL318" s="63"/>
      <c r="AM318" s="63">
        <v>0</v>
      </c>
      <c r="AN318" s="63"/>
      <c r="AO318" s="63">
        <f t="shared" si="140"/>
        <v>0</v>
      </c>
      <c r="AP318" s="64"/>
      <c r="AQ318" s="63"/>
      <c r="AR318" s="63">
        <v>0</v>
      </c>
      <c r="AS318" s="63"/>
      <c r="AT318" s="63">
        <f t="shared" si="141"/>
        <v>0</v>
      </c>
      <c r="AU318" s="64"/>
      <c r="AV318" s="63"/>
      <c r="AW318" s="63">
        <v>0</v>
      </c>
      <c r="AX318" s="411"/>
      <c r="AY318" s="63">
        <f t="shared" si="142"/>
        <v>0</v>
      </c>
      <c r="AZ318" s="71"/>
    </row>
    <row r="319" spans="1:52" s="406" customFormat="1" ht="12" hidden="1" customHeight="1">
      <c r="A319" s="134">
        <v>196</v>
      </c>
      <c r="B319" s="69" t="s">
        <v>350</v>
      </c>
      <c r="C319" s="63"/>
      <c r="D319" s="63">
        <v>0</v>
      </c>
      <c r="E319" s="63"/>
      <c r="F319" s="63">
        <f t="shared" si="133"/>
        <v>0</v>
      </c>
      <c r="G319" s="64"/>
      <c r="H319" s="63"/>
      <c r="I319" s="63">
        <v>0</v>
      </c>
      <c r="J319" s="63"/>
      <c r="K319" s="63">
        <f t="shared" si="134"/>
        <v>0</v>
      </c>
      <c r="L319" s="64"/>
      <c r="M319" s="63">
        <f t="shared" si="143"/>
        <v>0</v>
      </c>
      <c r="N319" s="63">
        <f t="shared" si="143"/>
        <v>0</v>
      </c>
      <c r="O319" s="63"/>
      <c r="P319" s="63">
        <f t="shared" si="135"/>
        <v>0</v>
      </c>
      <c r="Q319" s="64"/>
      <c r="R319" s="63"/>
      <c r="S319" s="63">
        <v>0</v>
      </c>
      <c r="T319" s="63"/>
      <c r="U319" s="63">
        <f t="shared" si="136"/>
        <v>0</v>
      </c>
      <c r="V319" s="64"/>
      <c r="W319" s="63"/>
      <c r="X319" s="63">
        <v>0</v>
      </c>
      <c r="Y319" s="63"/>
      <c r="Z319" s="63">
        <f t="shared" si="137"/>
        <v>0</v>
      </c>
      <c r="AA319" s="64"/>
      <c r="AB319" s="63">
        <f t="shared" si="144"/>
        <v>0</v>
      </c>
      <c r="AC319" s="63">
        <f t="shared" si="144"/>
        <v>0</v>
      </c>
      <c r="AD319" s="63"/>
      <c r="AE319" s="63">
        <f t="shared" si="138"/>
        <v>0</v>
      </c>
      <c r="AF319" s="64"/>
      <c r="AG319" s="63"/>
      <c r="AH319" s="63">
        <v>0</v>
      </c>
      <c r="AI319" s="63"/>
      <c r="AJ319" s="63">
        <f t="shared" si="139"/>
        <v>0</v>
      </c>
      <c r="AK319" s="64"/>
      <c r="AL319" s="63"/>
      <c r="AM319" s="63">
        <v>0</v>
      </c>
      <c r="AN319" s="63"/>
      <c r="AO319" s="63">
        <f t="shared" si="140"/>
        <v>0</v>
      </c>
      <c r="AP319" s="64"/>
      <c r="AQ319" s="63"/>
      <c r="AR319" s="63">
        <v>0</v>
      </c>
      <c r="AS319" s="63"/>
      <c r="AT319" s="63">
        <f t="shared" si="141"/>
        <v>0</v>
      </c>
      <c r="AU319" s="64"/>
      <c r="AV319" s="63"/>
      <c r="AW319" s="63">
        <v>0</v>
      </c>
      <c r="AX319" s="411"/>
      <c r="AY319" s="63">
        <f t="shared" si="142"/>
        <v>0</v>
      </c>
      <c r="AZ319" s="71"/>
    </row>
    <row r="320" spans="1:52" s="406" customFormat="1" ht="12" hidden="1" customHeight="1">
      <c r="A320" s="134">
        <v>198</v>
      </c>
      <c r="B320" s="69" t="s">
        <v>351</v>
      </c>
      <c r="C320" s="63"/>
      <c r="D320" s="63">
        <v>0</v>
      </c>
      <c r="E320" s="63"/>
      <c r="F320" s="63">
        <f t="shared" si="133"/>
        <v>0</v>
      </c>
      <c r="G320" s="64"/>
      <c r="H320" s="63"/>
      <c r="I320" s="63">
        <v>0</v>
      </c>
      <c r="J320" s="63"/>
      <c r="K320" s="63">
        <f t="shared" si="134"/>
        <v>0</v>
      </c>
      <c r="L320" s="64"/>
      <c r="M320" s="63">
        <f t="shared" si="143"/>
        <v>0</v>
      </c>
      <c r="N320" s="63">
        <f t="shared" si="143"/>
        <v>0</v>
      </c>
      <c r="O320" s="63"/>
      <c r="P320" s="63">
        <f t="shared" si="135"/>
        <v>0</v>
      </c>
      <c r="Q320" s="64"/>
      <c r="R320" s="63"/>
      <c r="S320" s="63">
        <v>0</v>
      </c>
      <c r="T320" s="63"/>
      <c r="U320" s="63">
        <f t="shared" si="136"/>
        <v>0</v>
      </c>
      <c r="V320" s="64"/>
      <c r="W320" s="63"/>
      <c r="X320" s="63">
        <v>0</v>
      </c>
      <c r="Y320" s="63"/>
      <c r="Z320" s="63">
        <f t="shared" si="137"/>
        <v>0</v>
      </c>
      <c r="AA320" s="64"/>
      <c r="AB320" s="63">
        <f t="shared" si="144"/>
        <v>0</v>
      </c>
      <c r="AC320" s="63">
        <f t="shared" si="144"/>
        <v>0</v>
      </c>
      <c r="AD320" s="63"/>
      <c r="AE320" s="63">
        <f t="shared" si="138"/>
        <v>0</v>
      </c>
      <c r="AF320" s="64"/>
      <c r="AG320" s="63"/>
      <c r="AH320" s="63">
        <v>0</v>
      </c>
      <c r="AI320" s="63"/>
      <c r="AJ320" s="63">
        <f t="shared" si="139"/>
        <v>0</v>
      </c>
      <c r="AK320" s="64"/>
      <c r="AL320" s="63"/>
      <c r="AM320" s="63">
        <v>0</v>
      </c>
      <c r="AN320" s="63"/>
      <c r="AO320" s="63">
        <f t="shared" si="140"/>
        <v>0</v>
      </c>
      <c r="AP320" s="64"/>
      <c r="AQ320" s="63"/>
      <c r="AR320" s="63">
        <v>0</v>
      </c>
      <c r="AS320" s="63"/>
      <c r="AT320" s="63">
        <f t="shared" si="141"/>
        <v>0</v>
      </c>
      <c r="AU320" s="64"/>
      <c r="AV320" s="63"/>
      <c r="AW320" s="63">
        <v>0</v>
      </c>
      <c r="AX320" s="411"/>
      <c r="AY320" s="63">
        <f t="shared" si="142"/>
        <v>0</v>
      </c>
      <c r="AZ320" s="71"/>
    </row>
    <row r="321" spans="1:52" s="406" customFormat="1" ht="12" hidden="1" customHeight="1">
      <c r="A321" s="134">
        <v>199</v>
      </c>
      <c r="B321" s="69" t="s">
        <v>352</v>
      </c>
      <c r="C321" s="63"/>
      <c r="D321" s="63">
        <v>0</v>
      </c>
      <c r="E321" s="63"/>
      <c r="F321" s="63">
        <f t="shared" si="133"/>
        <v>0</v>
      </c>
      <c r="G321" s="64"/>
      <c r="H321" s="63"/>
      <c r="I321" s="63">
        <v>0</v>
      </c>
      <c r="J321" s="63"/>
      <c r="K321" s="63">
        <f t="shared" si="134"/>
        <v>0</v>
      </c>
      <c r="L321" s="64"/>
      <c r="M321" s="63">
        <f t="shared" si="143"/>
        <v>0</v>
      </c>
      <c r="N321" s="63">
        <f t="shared" si="143"/>
        <v>0</v>
      </c>
      <c r="O321" s="63"/>
      <c r="P321" s="63">
        <f t="shared" si="135"/>
        <v>0</v>
      </c>
      <c r="Q321" s="64"/>
      <c r="R321" s="63"/>
      <c r="S321" s="63">
        <v>0</v>
      </c>
      <c r="T321" s="63"/>
      <c r="U321" s="63">
        <f t="shared" si="136"/>
        <v>0</v>
      </c>
      <c r="V321" s="64"/>
      <c r="W321" s="63"/>
      <c r="X321" s="63">
        <v>0</v>
      </c>
      <c r="Y321" s="63"/>
      <c r="Z321" s="63">
        <f t="shared" si="137"/>
        <v>0</v>
      </c>
      <c r="AA321" s="64"/>
      <c r="AB321" s="63">
        <f t="shared" si="144"/>
        <v>0</v>
      </c>
      <c r="AC321" s="63">
        <f t="shared" si="144"/>
        <v>0</v>
      </c>
      <c r="AD321" s="63"/>
      <c r="AE321" s="63">
        <f t="shared" si="138"/>
        <v>0</v>
      </c>
      <c r="AF321" s="64"/>
      <c r="AG321" s="63"/>
      <c r="AH321" s="63">
        <v>0</v>
      </c>
      <c r="AI321" s="63"/>
      <c r="AJ321" s="63">
        <f t="shared" si="139"/>
        <v>0</v>
      </c>
      <c r="AK321" s="64"/>
      <c r="AL321" s="63"/>
      <c r="AM321" s="63">
        <v>0</v>
      </c>
      <c r="AN321" s="63"/>
      <c r="AO321" s="63">
        <f t="shared" si="140"/>
        <v>0</v>
      </c>
      <c r="AP321" s="64"/>
      <c r="AQ321" s="63"/>
      <c r="AR321" s="63">
        <v>0</v>
      </c>
      <c r="AS321" s="63"/>
      <c r="AT321" s="63">
        <f t="shared" si="141"/>
        <v>0</v>
      </c>
      <c r="AU321" s="64"/>
      <c r="AV321" s="63"/>
      <c r="AW321" s="63">
        <v>0</v>
      </c>
      <c r="AX321" s="411"/>
      <c r="AY321" s="63">
        <f t="shared" si="142"/>
        <v>0</v>
      </c>
      <c r="AZ321" s="71"/>
    </row>
    <row r="322" spans="1:52" s="39" customFormat="1" ht="12" hidden="1" customHeight="1">
      <c r="A322" s="134"/>
      <c r="B322" s="69"/>
      <c r="C322" s="63"/>
      <c r="D322" s="63"/>
      <c r="E322" s="63"/>
      <c r="F322" s="63"/>
      <c r="G322" s="64"/>
      <c r="H322" s="63"/>
      <c r="I322" s="63"/>
      <c r="J322" s="63"/>
      <c r="K322" s="63"/>
      <c r="L322" s="64"/>
      <c r="M322" s="63"/>
      <c r="N322" s="63"/>
      <c r="O322" s="63"/>
      <c r="P322" s="63"/>
      <c r="Q322" s="64"/>
      <c r="R322" s="63"/>
      <c r="S322" s="63"/>
      <c r="T322" s="63"/>
      <c r="U322" s="63"/>
      <c r="V322" s="64"/>
      <c r="W322" s="63"/>
      <c r="X322" s="63"/>
      <c r="Y322" s="63"/>
      <c r="Z322" s="63"/>
      <c r="AA322" s="64"/>
      <c r="AB322" s="63"/>
      <c r="AC322" s="63"/>
      <c r="AD322" s="63"/>
      <c r="AE322" s="63"/>
      <c r="AF322" s="64"/>
      <c r="AG322" s="63"/>
      <c r="AH322" s="63"/>
      <c r="AI322" s="63"/>
      <c r="AJ322" s="63"/>
      <c r="AK322" s="64"/>
      <c r="AL322" s="63"/>
      <c r="AM322" s="63"/>
      <c r="AN322" s="63"/>
      <c r="AO322" s="63"/>
      <c r="AP322" s="64"/>
      <c r="AQ322" s="63"/>
      <c r="AR322" s="63"/>
      <c r="AS322" s="63"/>
      <c r="AT322" s="63"/>
      <c r="AU322" s="64"/>
      <c r="AV322" s="63"/>
      <c r="AW322" s="63"/>
      <c r="AX322" s="411"/>
      <c r="AY322" s="63"/>
      <c r="AZ322" s="71"/>
    </row>
    <row r="323" spans="1:52" s="39" customFormat="1" ht="12" customHeight="1">
      <c r="A323" s="48"/>
      <c r="B323" s="122" t="s">
        <v>918</v>
      </c>
      <c r="C323" s="435">
        <f>SUM(C267:C322)</f>
        <v>0</v>
      </c>
      <c r="D323" s="435">
        <f>SUM(D267:D322)</f>
        <v>2973597.4161488013</v>
      </c>
      <c r="E323" s="435"/>
      <c r="F323" s="435">
        <f>SUM(C323:E323)</f>
        <v>2973597.4161488013</v>
      </c>
      <c r="G323" s="436"/>
      <c r="H323" s="435">
        <f>SUM(H267:H322)</f>
        <v>0</v>
      </c>
      <c r="I323" s="435">
        <f>SUM(I267:I322)</f>
        <v>2973597.4161488013</v>
      </c>
      <c r="J323" s="435"/>
      <c r="K323" s="435">
        <f>SUM(H323:J323)</f>
        <v>2973597.4161488013</v>
      </c>
      <c r="L323" s="436"/>
      <c r="M323" s="435">
        <f>INDEX($C323:$E323,1,MATCH(M$8,$C$8:$E$8,0))-INDEX($H323:$J323,1,MATCH(M$8,$H$8:$J$8,0))</f>
        <v>0</v>
      </c>
      <c r="N323" s="435">
        <f>INDEX($C323:$E323,1,MATCH(N$8,$C$8:$E$8,0))-INDEX($H323:$J323,1,MATCH(N$8,$H$8:$J$8,0))</f>
        <v>0</v>
      </c>
      <c r="O323" s="435"/>
      <c r="P323" s="435">
        <f>SUM(M323:O323)</f>
        <v>0</v>
      </c>
      <c r="Q323" s="436"/>
      <c r="R323" s="435">
        <f>SUM(R267:R322)</f>
        <v>0</v>
      </c>
      <c r="S323" s="435">
        <f>SUM(S267:S322)</f>
        <v>3432361.5199999996</v>
      </c>
      <c r="T323" s="435"/>
      <c r="U323" s="435">
        <f>SUM(R323:T323)</f>
        <v>3432361.5199999996</v>
      </c>
      <c r="V323" s="436"/>
      <c r="W323" s="435">
        <f>SUM(W267:W322)</f>
        <v>0</v>
      </c>
      <c r="X323" s="435">
        <f>SUM(X267:X322)</f>
        <v>3432361.5199999996</v>
      </c>
      <c r="Y323" s="435"/>
      <c r="Z323" s="435">
        <f>SUM(W323:Y323)</f>
        <v>3432361.5199999996</v>
      </c>
      <c r="AA323" s="436"/>
      <c r="AB323" s="435">
        <f>INDEX($R323:$T323,1,MATCH(AB$8,$R$8:$T$8,0))-INDEX($W323:$Y323,1,MATCH(AB$8,$W$8:$Y$8,0))</f>
        <v>0</v>
      </c>
      <c r="AC323" s="435">
        <f>INDEX($R323:$T323,1,MATCH(AC$8,$R$8:$T$8,0))-INDEX($W323:$Y323,1,MATCH(AC$8,$W$8:$Y$8,0))</f>
        <v>0</v>
      </c>
      <c r="AD323" s="435"/>
      <c r="AE323" s="435">
        <f>SUM(AB323:AD323)</f>
        <v>0</v>
      </c>
      <c r="AF323" s="436"/>
      <c r="AG323" s="435">
        <f>SUM(AG267:AG322)</f>
        <v>0</v>
      </c>
      <c r="AH323" s="435">
        <f>SUM(AH267:AH322)</f>
        <v>3742932.3656000001</v>
      </c>
      <c r="AI323" s="435"/>
      <c r="AJ323" s="435">
        <f>SUM(AG323:AI323)</f>
        <v>3742932.3656000001</v>
      </c>
      <c r="AK323" s="436"/>
      <c r="AL323" s="435">
        <f>SUM(AL267:AL322)</f>
        <v>0</v>
      </c>
      <c r="AM323" s="435">
        <f>SUM(AM267:AM322)</f>
        <v>3855220.3365680007</v>
      </c>
      <c r="AN323" s="435"/>
      <c r="AO323" s="435">
        <f>SUM(AL323:AN323)</f>
        <v>3855220.3365680007</v>
      </c>
      <c r="AP323" s="436"/>
      <c r="AQ323" s="435">
        <f>SUM(AQ267:AQ322)</f>
        <v>0</v>
      </c>
      <c r="AR323" s="435">
        <f>SUM(AR267:AR322)</f>
        <v>3970876.9466650398</v>
      </c>
      <c r="AS323" s="435"/>
      <c r="AT323" s="435">
        <f>SUM(AQ323:AS323)</f>
        <v>3970876.9466650398</v>
      </c>
      <c r="AU323" s="436"/>
      <c r="AV323" s="435">
        <f>SUM(AV267:AV322)</f>
        <v>0</v>
      </c>
      <c r="AW323" s="435">
        <f>SUM(AW267:AW322)</f>
        <v>4090003.2550649946</v>
      </c>
      <c r="AX323" s="409"/>
      <c r="AY323" s="435">
        <f>SUM(AV323:AX323)</f>
        <v>4090003.2550649946</v>
      </c>
      <c r="AZ323" s="72"/>
    </row>
    <row r="324" spans="1:52" s="39" customFormat="1" ht="12" customHeight="1">
      <c r="A324" s="48"/>
      <c r="B324" s="73"/>
      <c r="C324" s="63"/>
      <c r="D324" s="63"/>
      <c r="E324" s="63"/>
      <c r="F324" s="63"/>
      <c r="G324" s="64"/>
      <c r="H324" s="63"/>
      <c r="I324" s="63"/>
      <c r="J324" s="63"/>
      <c r="K324" s="63"/>
      <c r="L324" s="64"/>
      <c r="M324" s="63"/>
      <c r="N324" s="63"/>
      <c r="O324" s="63"/>
      <c r="P324" s="63"/>
      <c r="Q324" s="64"/>
      <c r="R324" s="63"/>
      <c r="S324" s="63"/>
      <c r="T324" s="63"/>
      <c r="U324" s="63"/>
      <c r="V324" s="64"/>
      <c r="W324" s="63"/>
      <c r="X324" s="63"/>
      <c r="Y324" s="63"/>
      <c r="Z324" s="63"/>
      <c r="AA324" s="64"/>
      <c r="AB324" s="63"/>
      <c r="AC324" s="63"/>
      <c r="AD324" s="63"/>
      <c r="AE324" s="63"/>
      <c r="AF324" s="64"/>
      <c r="AG324" s="63"/>
      <c r="AH324" s="63"/>
      <c r="AI324" s="63"/>
      <c r="AJ324" s="63"/>
      <c r="AK324" s="64"/>
      <c r="AL324" s="63"/>
      <c r="AM324" s="63"/>
      <c r="AN324" s="63"/>
      <c r="AO324" s="63"/>
      <c r="AP324" s="64"/>
      <c r="AQ324" s="63"/>
      <c r="AR324" s="63"/>
      <c r="AS324" s="63"/>
      <c r="AT324" s="63"/>
      <c r="AU324" s="64"/>
      <c r="AV324" s="63"/>
      <c r="AW324" s="63"/>
      <c r="AX324" s="411"/>
      <c r="AY324" s="63"/>
      <c r="AZ324" s="71"/>
    </row>
    <row r="325" spans="1:52" s="39" customFormat="1" ht="12" customHeight="1">
      <c r="A325" s="122" t="s">
        <v>83</v>
      </c>
      <c r="C325" s="63"/>
      <c r="D325" s="63"/>
      <c r="E325" s="63"/>
      <c r="F325" s="63"/>
      <c r="G325" s="64"/>
      <c r="H325" s="63"/>
      <c r="I325" s="63"/>
      <c r="J325" s="63"/>
      <c r="K325" s="63"/>
      <c r="L325" s="64"/>
      <c r="M325" s="63"/>
      <c r="N325" s="63"/>
      <c r="O325" s="63"/>
      <c r="P325" s="63"/>
      <c r="Q325" s="64"/>
      <c r="R325" s="63"/>
      <c r="S325" s="63"/>
      <c r="T325" s="63"/>
      <c r="U325" s="63"/>
      <c r="V325" s="64"/>
      <c r="W325" s="63"/>
      <c r="X325" s="63"/>
      <c r="Y325" s="63"/>
      <c r="Z325" s="63"/>
      <c r="AA325" s="64"/>
      <c r="AB325" s="63"/>
      <c r="AC325" s="63"/>
      <c r="AD325" s="63"/>
      <c r="AE325" s="63"/>
      <c r="AF325" s="64"/>
      <c r="AG325" s="63"/>
      <c r="AH325" s="63"/>
      <c r="AI325" s="63"/>
      <c r="AJ325" s="63"/>
      <c r="AK325" s="64"/>
      <c r="AL325" s="63"/>
      <c r="AM325" s="63"/>
      <c r="AN325" s="63"/>
      <c r="AO325" s="63"/>
      <c r="AP325" s="64"/>
      <c r="AQ325" s="63"/>
      <c r="AR325" s="63"/>
      <c r="AS325" s="63"/>
      <c r="AT325" s="63"/>
      <c r="AU325" s="64"/>
      <c r="AV325" s="63"/>
      <c r="AW325" s="63"/>
      <c r="AX325" s="411"/>
      <c r="AY325" s="63"/>
      <c r="AZ325" s="71"/>
    </row>
    <row r="326" spans="1:52" s="39" customFormat="1" ht="12" hidden="1" customHeight="1">
      <c r="A326" s="134" t="s">
        <v>25</v>
      </c>
      <c r="B326" s="69"/>
      <c r="C326" s="63"/>
      <c r="D326" s="63"/>
      <c r="E326" s="63"/>
      <c r="F326" s="63">
        <f t="shared" ref="F326:F340" si="145">SUM(C326:E326)</f>
        <v>0</v>
      </c>
      <c r="G326" s="64"/>
      <c r="H326" s="63"/>
      <c r="I326" s="63"/>
      <c r="J326" s="63"/>
      <c r="K326" s="63">
        <f t="shared" ref="K326:K340" si="146">SUM(H326:J326)</f>
        <v>0</v>
      </c>
      <c r="L326" s="64"/>
      <c r="M326" s="63">
        <f t="shared" ref="M326:N340" si="147">INDEX($C326:$E326,1,MATCH(M$8,$C$8:$E$8,0))-INDEX($H326:$J326,1,MATCH(M$8,$H$8:$J$8,0))</f>
        <v>0</v>
      </c>
      <c r="N326" s="63">
        <f t="shared" si="147"/>
        <v>0</v>
      </c>
      <c r="O326" s="63"/>
      <c r="P326" s="63">
        <f t="shared" ref="P326:P340" si="148">SUM(M326:O326)</f>
        <v>0</v>
      </c>
      <c r="Q326" s="64"/>
      <c r="R326" s="63"/>
      <c r="S326" s="63"/>
      <c r="T326" s="63"/>
      <c r="U326" s="63">
        <f t="shared" ref="U326:U340" si="149">SUM(R326:T326)</f>
        <v>0</v>
      </c>
      <c r="V326" s="64"/>
      <c r="W326" s="63"/>
      <c r="X326" s="63"/>
      <c r="Y326" s="63"/>
      <c r="Z326" s="63">
        <f t="shared" ref="Z326:Z340" si="150">SUM(W326:Y326)</f>
        <v>0</v>
      </c>
      <c r="AA326" s="64"/>
      <c r="AB326" s="63">
        <f t="shared" ref="AB326:AC340" si="151">INDEX($R326:$T326,1,MATCH(AB$8,$R$8:$T$8,0))-INDEX($W326:$Y326,1,MATCH(AB$8,$W$8:$Y$8,0))</f>
        <v>0</v>
      </c>
      <c r="AC326" s="63">
        <f t="shared" si="151"/>
        <v>0</v>
      </c>
      <c r="AD326" s="63"/>
      <c r="AE326" s="63">
        <f t="shared" ref="AE326:AE340" si="152">SUM(AB326:AD326)</f>
        <v>0</v>
      </c>
      <c r="AF326" s="64"/>
      <c r="AG326" s="63"/>
      <c r="AH326" s="63"/>
      <c r="AI326" s="63"/>
      <c r="AJ326" s="63">
        <f t="shared" ref="AJ326:AJ340" si="153">SUM(AG326:AI326)</f>
        <v>0</v>
      </c>
      <c r="AK326" s="64"/>
      <c r="AL326" s="63"/>
      <c r="AM326" s="63"/>
      <c r="AN326" s="63"/>
      <c r="AO326" s="63">
        <f t="shared" ref="AO326:AO340" si="154">SUM(AL326:AN326)</f>
        <v>0</v>
      </c>
      <c r="AP326" s="64"/>
      <c r="AQ326" s="63"/>
      <c r="AR326" s="63"/>
      <c r="AS326" s="63"/>
      <c r="AT326" s="63">
        <f t="shared" ref="AT326:AT340" si="155">SUM(AQ326:AS326)</f>
        <v>0</v>
      </c>
      <c r="AU326" s="64"/>
      <c r="AV326" s="63"/>
      <c r="AW326" s="63"/>
      <c r="AX326" s="411"/>
      <c r="AY326" s="63">
        <f t="shared" ref="AY326:AY340" si="156">SUM(AV326:AX326)</f>
        <v>0</v>
      </c>
      <c r="AZ326" s="71"/>
    </row>
    <row r="327" spans="1:52" s="406" customFormat="1" ht="12" hidden="1" customHeight="1">
      <c r="A327" s="134">
        <v>200</v>
      </c>
      <c r="B327" s="69" t="s">
        <v>353</v>
      </c>
      <c r="C327" s="63"/>
      <c r="D327" s="63"/>
      <c r="E327" s="63"/>
      <c r="F327" s="63">
        <f t="shared" si="145"/>
        <v>0</v>
      </c>
      <c r="G327" s="64"/>
      <c r="H327" s="63"/>
      <c r="I327" s="63"/>
      <c r="J327" s="63"/>
      <c r="K327" s="63">
        <f t="shared" si="146"/>
        <v>0</v>
      </c>
      <c r="L327" s="64"/>
      <c r="M327" s="63">
        <f t="shared" si="147"/>
        <v>0</v>
      </c>
      <c r="N327" s="63">
        <f t="shared" si="147"/>
        <v>0</v>
      </c>
      <c r="O327" s="63"/>
      <c r="P327" s="63">
        <f t="shared" si="148"/>
        <v>0</v>
      </c>
      <c r="Q327" s="64"/>
      <c r="R327" s="63"/>
      <c r="S327" s="63"/>
      <c r="T327" s="63"/>
      <c r="U327" s="63">
        <f t="shared" si="149"/>
        <v>0</v>
      </c>
      <c r="V327" s="64"/>
      <c r="W327" s="63"/>
      <c r="X327" s="63"/>
      <c r="Y327" s="63"/>
      <c r="Z327" s="63">
        <f t="shared" si="150"/>
        <v>0</v>
      </c>
      <c r="AA327" s="64"/>
      <c r="AB327" s="63">
        <f t="shared" si="151"/>
        <v>0</v>
      </c>
      <c r="AC327" s="63">
        <f t="shared" si="151"/>
        <v>0</v>
      </c>
      <c r="AD327" s="63"/>
      <c r="AE327" s="63">
        <f t="shared" si="152"/>
        <v>0</v>
      </c>
      <c r="AF327" s="64"/>
      <c r="AG327" s="63"/>
      <c r="AH327" s="63"/>
      <c r="AI327" s="63"/>
      <c r="AJ327" s="63">
        <f t="shared" si="153"/>
        <v>0</v>
      </c>
      <c r="AK327" s="64"/>
      <c r="AL327" s="63"/>
      <c r="AM327" s="63"/>
      <c r="AN327" s="63"/>
      <c r="AO327" s="63">
        <f t="shared" si="154"/>
        <v>0</v>
      </c>
      <c r="AP327" s="64"/>
      <c r="AQ327" s="63"/>
      <c r="AR327" s="63"/>
      <c r="AS327" s="63"/>
      <c r="AT327" s="63">
        <f t="shared" si="155"/>
        <v>0</v>
      </c>
      <c r="AU327" s="64"/>
      <c r="AV327" s="63"/>
      <c r="AW327" s="63"/>
      <c r="AX327" s="411"/>
      <c r="AY327" s="63">
        <f t="shared" si="156"/>
        <v>0</v>
      </c>
      <c r="AZ327" s="71"/>
    </row>
    <row r="328" spans="1:52" s="406" customFormat="1" ht="12" customHeight="1">
      <c r="A328" s="134">
        <v>201</v>
      </c>
      <c r="B328" s="69" t="s">
        <v>94</v>
      </c>
      <c r="C328" s="63"/>
      <c r="D328" s="63">
        <v>184363.039801226</v>
      </c>
      <c r="E328" s="63"/>
      <c r="F328" s="63">
        <f t="shared" si="145"/>
        <v>184363.039801226</v>
      </c>
      <c r="G328" s="64"/>
      <c r="H328" s="63"/>
      <c r="I328" s="63">
        <v>184363.039801226</v>
      </c>
      <c r="J328" s="63"/>
      <c r="K328" s="63">
        <f t="shared" si="146"/>
        <v>184363.039801226</v>
      </c>
      <c r="L328" s="64"/>
      <c r="M328" s="63">
        <f t="shared" si="147"/>
        <v>0</v>
      </c>
      <c r="N328" s="63">
        <f t="shared" si="147"/>
        <v>0</v>
      </c>
      <c r="O328" s="63"/>
      <c r="P328" s="63">
        <f t="shared" si="148"/>
        <v>0</v>
      </c>
      <c r="Q328" s="64"/>
      <c r="R328" s="63"/>
      <c r="S328" s="63">
        <v>212806.41424000001</v>
      </c>
      <c r="T328" s="63"/>
      <c r="U328" s="63">
        <f t="shared" si="149"/>
        <v>212806.41424000001</v>
      </c>
      <c r="V328" s="64"/>
      <c r="W328" s="63"/>
      <c r="X328" s="63">
        <v>212806.41424000001</v>
      </c>
      <c r="Y328" s="63"/>
      <c r="Z328" s="63">
        <f t="shared" si="150"/>
        <v>212806.41424000001</v>
      </c>
      <c r="AA328" s="64"/>
      <c r="AB328" s="63">
        <f t="shared" si="151"/>
        <v>0</v>
      </c>
      <c r="AC328" s="63">
        <f t="shared" si="151"/>
        <v>0</v>
      </c>
      <c r="AD328" s="63"/>
      <c r="AE328" s="63">
        <f t="shared" si="152"/>
        <v>0</v>
      </c>
      <c r="AF328" s="64"/>
      <c r="AG328" s="63"/>
      <c r="AH328" s="63">
        <v>232061.8066672</v>
      </c>
      <c r="AI328" s="63"/>
      <c r="AJ328" s="63">
        <f t="shared" si="153"/>
        <v>232061.8066672</v>
      </c>
      <c r="AK328" s="64"/>
      <c r="AL328" s="63"/>
      <c r="AM328" s="63">
        <v>239023.66086721601</v>
      </c>
      <c r="AN328" s="63"/>
      <c r="AO328" s="63">
        <f t="shared" si="154"/>
        <v>239023.66086721601</v>
      </c>
      <c r="AP328" s="64"/>
      <c r="AQ328" s="63"/>
      <c r="AR328" s="63">
        <v>246194.37069323199</v>
      </c>
      <c r="AS328" s="63"/>
      <c r="AT328" s="63">
        <f t="shared" si="155"/>
        <v>246194.37069323199</v>
      </c>
      <c r="AU328" s="64"/>
      <c r="AV328" s="63"/>
      <c r="AW328" s="63">
        <v>253580.20181402899</v>
      </c>
      <c r="AX328" s="411"/>
      <c r="AY328" s="63">
        <f t="shared" si="156"/>
        <v>253580.20181402899</v>
      </c>
      <c r="AZ328" s="71"/>
    </row>
    <row r="329" spans="1:52" s="406" customFormat="1" ht="12" hidden="1" customHeight="1">
      <c r="A329" s="134">
        <v>202</v>
      </c>
      <c r="B329" s="69" t="s">
        <v>354</v>
      </c>
      <c r="C329" s="63"/>
      <c r="D329" s="63">
        <v>0</v>
      </c>
      <c r="E329" s="63"/>
      <c r="F329" s="63">
        <f t="shared" si="145"/>
        <v>0</v>
      </c>
      <c r="G329" s="64"/>
      <c r="H329" s="63"/>
      <c r="I329" s="63">
        <v>0</v>
      </c>
      <c r="J329" s="63"/>
      <c r="K329" s="63">
        <f t="shared" si="146"/>
        <v>0</v>
      </c>
      <c r="L329" s="64"/>
      <c r="M329" s="63">
        <f t="shared" si="147"/>
        <v>0</v>
      </c>
      <c r="N329" s="63">
        <f t="shared" si="147"/>
        <v>0</v>
      </c>
      <c r="O329" s="63"/>
      <c r="P329" s="63">
        <f t="shared" si="148"/>
        <v>0</v>
      </c>
      <c r="Q329" s="64"/>
      <c r="R329" s="63"/>
      <c r="S329" s="63">
        <v>0</v>
      </c>
      <c r="T329" s="63"/>
      <c r="U329" s="63">
        <f t="shared" si="149"/>
        <v>0</v>
      </c>
      <c r="V329" s="64"/>
      <c r="W329" s="63"/>
      <c r="X329" s="63">
        <v>0</v>
      </c>
      <c r="Y329" s="63"/>
      <c r="Z329" s="63">
        <f t="shared" si="150"/>
        <v>0</v>
      </c>
      <c r="AA329" s="64"/>
      <c r="AB329" s="63">
        <f t="shared" si="151"/>
        <v>0</v>
      </c>
      <c r="AC329" s="63">
        <f t="shared" si="151"/>
        <v>0</v>
      </c>
      <c r="AD329" s="63"/>
      <c r="AE329" s="63">
        <f t="shared" si="152"/>
        <v>0</v>
      </c>
      <c r="AF329" s="64"/>
      <c r="AG329" s="63"/>
      <c r="AH329" s="63">
        <v>0</v>
      </c>
      <c r="AI329" s="63"/>
      <c r="AJ329" s="63">
        <f t="shared" si="153"/>
        <v>0</v>
      </c>
      <c r="AK329" s="64"/>
      <c r="AL329" s="63"/>
      <c r="AM329" s="63">
        <v>0</v>
      </c>
      <c r="AN329" s="63"/>
      <c r="AO329" s="63">
        <f t="shared" si="154"/>
        <v>0</v>
      </c>
      <c r="AP329" s="64"/>
      <c r="AQ329" s="63"/>
      <c r="AR329" s="63">
        <v>0</v>
      </c>
      <c r="AS329" s="63"/>
      <c r="AT329" s="63">
        <f t="shared" si="155"/>
        <v>0</v>
      </c>
      <c r="AU329" s="64"/>
      <c r="AV329" s="63"/>
      <c r="AW329" s="63">
        <v>0</v>
      </c>
      <c r="AX329" s="411"/>
      <c r="AY329" s="63">
        <f t="shared" si="156"/>
        <v>0</v>
      </c>
      <c r="AZ329" s="71"/>
    </row>
    <row r="330" spans="1:52" s="406" customFormat="1" ht="12" customHeight="1">
      <c r="A330" s="134">
        <v>204</v>
      </c>
      <c r="B330" s="69" t="s">
        <v>355</v>
      </c>
      <c r="C330" s="63"/>
      <c r="D330" s="63">
        <v>280630.28980427003</v>
      </c>
      <c r="E330" s="63"/>
      <c r="F330" s="63">
        <f t="shared" si="145"/>
        <v>280630.28980427003</v>
      </c>
      <c r="G330" s="64"/>
      <c r="H330" s="63"/>
      <c r="I330" s="63">
        <v>280630.28980427003</v>
      </c>
      <c r="J330" s="63"/>
      <c r="K330" s="63">
        <f t="shared" si="146"/>
        <v>280630.28980427003</v>
      </c>
      <c r="L330" s="64"/>
      <c r="M330" s="63">
        <f t="shared" si="147"/>
        <v>0</v>
      </c>
      <c r="N330" s="63">
        <f t="shared" si="147"/>
        <v>0</v>
      </c>
      <c r="O330" s="63"/>
      <c r="P330" s="63">
        <f t="shared" si="148"/>
        <v>0</v>
      </c>
      <c r="Q330" s="64"/>
      <c r="R330" s="63"/>
      <c r="S330" s="63">
        <v>323539.72231500002</v>
      </c>
      <c r="T330" s="63"/>
      <c r="U330" s="63">
        <f t="shared" si="149"/>
        <v>323539.72231500002</v>
      </c>
      <c r="V330" s="64"/>
      <c r="W330" s="63"/>
      <c r="X330" s="63">
        <v>323539.72231500002</v>
      </c>
      <c r="Y330" s="63"/>
      <c r="Z330" s="63">
        <f t="shared" si="150"/>
        <v>323539.72231500002</v>
      </c>
      <c r="AA330" s="64"/>
      <c r="AB330" s="63">
        <f t="shared" si="151"/>
        <v>0</v>
      </c>
      <c r="AC330" s="63">
        <f t="shared" si="151"/>
        <v>0</v>
      </c>
      <c r="AD330" s="63"/>
      <c r="AE330" s="63">
        <f t="shared" si="152"/>
        <v>0</v>
      </c>
      <c r="AF330" s="64"/>
      <c r="AG330" s="63"/>
      <c r="AH330" s="63">
        <v>351929.91398444999</v>
      </c>
      <c r="AI330" s="63"/>
      <c r="AJ330" s="63">
        <f t="shared" si="153"/>
        <v>351929.91398444999</v>
      </c>
      <c r="AK330" s="64"/>
      <c r="AL330" s="63"/>
      <c r="AM330" s="63">
        <v>362487.81140398397</v>
      </c>
      <c r="AN330" s="63"/>
      <c r="AO330" s="63">
        <f t="shared" si="154"/>
        <v>362487.81140398397</v>
      </c>
      <c r="AP330" s="64"/>
      <c r="AQ330" s="63"/>
      <c r="AR330" s="63">
        <v>373362.44574610301</v>
      </c>
      <c r="AS330" s="63"/>
      <c r="AT330" s="63">
        <f t="shared" si="155"/>
        <v>373362.44574610301</v>
      </c>
      <c r="AU330" s="64"/>
      <c r="AV330" s="63"/>
      <c r="AW330" s="63">
        <v>384563.31911848602</v>
      </c>
      <c r="AX330" s="411"/>
      <c r="AY330" s="63">
        <f t="shared" si="156"/>
        <v>384563.31911848602</v>
      </c>
      <c r="AZ330" s="71"/>
    </row>
    <row r="331" spans="1:52" s="406" customFormat="1" ht="12" hidden="1" customHeight="1">
      <c r="A331" s="134">
        <v>205</v>
      </c>
      <c r="B331" s="69" t="s">
        <v>356</v>
      </c>
      <c r="C331" s="63"/>
      <c r="D331" s="63">
        <v>0</v>
      </c>
      <c r="E331" s="63"/>
      <c r="F331" s="63">
        <f t="shared" si="145"/>
        <v>0</v>
      </c>
      <c r="G331" s="64"/>
      <c r="H331" s="63"/>
      <c r="I331" s="63">
        <v>0</v>
      </c>
      <c r="J331" s="63"/>
      <c r="K331" s="63">
        <f t="shared" si="146"/>
        <v>0</v>
      </c>
      <c r="L331" s="64"/>
      <c r="M331" s="63">
        <f t="shared" si="147"/>
        <v>0</v>
      </c>
      <c r="N331" s="63">
        <f t="shared" si="147"/>
        <v>0</v>
      </c>
      <c r="O331" s="63"/>
      <c r="P331" s="63">
        <f t="shared" si="148"/>
        <v>0</v>
      </c>
      <c r="Q331" s="64"/>
      <c r="R331" s="63"/>
      <c r="S331" s="63">
        <v>0</v>
      </c>
      <c r="T331" s="63"/>
      <c r="U331" s="63">
        <f t="shared" si="149"/>
        <v>0</v>
      </c>
      <c r="V331" s="64"/>
      <c r="W331" s="63"/>
      <c r="X331" s="63">
        <v>0</v>
      </c>
      <c r="Y331" s="63"/>
      <c r="Z331" s="63">
        <f t="shared" si="150"/>
        <v>0</v>
      </c>
      <c r="AA331" s="64"/>
      <c r="AB331" s="63">
        <f t="shared" si="151"/>
        <v>0</v>
      </c>
      <c r="AC331" s="63">
        <f t="shared" si="151"/>
        <v>0</v>
      </c>
      <c r="AD331" s="63"/>
      <c r="AE331" s="63">
        <f t="shared" si="152"/>
        <v>0</v>
      </c>
      <c r="AF331" s="64"/>
      <c r="AG331" s="63"/>
      <c r="AH331" s="63">
        <v>0</v>
      </c>
      <c r="AI331" s="63"/>
      <c r="AJ331" s="63">
        <f t="shared" si="153"/>
        <v>0</v>
      </c>
      <c r="AK331" s="64"/>
      <c r="AL331" s="63"/>
      <c r="AM331" s="63">
        <v>0</v>
      </c>
      <c r="AN331" s="63"/>
      <c r="AO331" s="63">
        <f t="shared" si="154"/>
        <v>0</v>
      </c>
      <c r="AP331" s="64"/>
      <c r="AQ331" s="63"/>
      <c r="AR331" s="63">
        <v>0</v>
      </c>
      <c r="AS331" s="63"/>
      <c r="AT331" s="63">
        <f t="shared" si="155"/>
        <v>0</v>
      </c>
      <c r="AU331" s="64"/>
      <c r="AV331" s="63"/>
      <c r="AW331" s="63">
        <v>0</v>
      </c>
      <c r="AX331" s="411"/>
      <c r="AY331" s="63">
        <f t="shared" si="156"/>
        <v>0</v>
      </c>
      <c r="AZ331" s="71"/>
    </row>
    <row r="332" spans="1:52" s="406" customFormat="1" ht="12" hidden="1" customHeight="1">
      <c r="A332" s="134">
        <v>206</v>
      </c>
      <c r="B332" s="69" t="s">
        <v>357</v>
      </c>
      <c r="C332" s="63"/>
      <c r="D332" s="63">
        <v>0</v>
      </c>
      <c r="E332" s="63"/>
      <c r="F332" s="63">
        <f t="shared" si="145"/>
        <v>0</v>
      </c>
      <c r="G332" s="64"/>
      <c r="H332" s="63"/>
      <c r="I332" s="63">
        <v>0</v>
      </c>
      <c r="J332" s="63"/>
      <c r="K332" s="63">
        <f t="shared" si="146"/>
        <v>0</v>
      </c>
      <c r="L332" s="64"/>
      <c r="M332" s="63">
        <f t="shared" si="147"/>
        <v>0</v>
      </c>
      <c r="N332" s="63">
        <f t="shared" si="147"/>
        <v>0</v>
      </c>
      <c r="O332" s="63"/>
      <c r="P332" s="63">
        <f t="shared" si="148"/>
        <v>0</v>
      </c>
      <c r="Q332" s="64"/>
      <c r="R332" s="63"/>
      <c r="S332" s="63">
        <v>0</v>
      </c>
      <c r="T332" s="63"/>
      <c r="U332" s="63">
        <f t="shared" si="149"/>
        <v>0</v>
      </c>
      <c r="V332" s="64"/>
      <c r="W332" s="63"/>
      <c r="X332" s="63">
        <v>0</v>
      </c>
      <c r="Y332" s="63"/>
      <c r="Z332" s="63">
        <f t="shared" si="150"/>
        <v>0</v>
      </c>
      <c r="AA332" s="64"/>
      <c r="AB332" s="63">
        <f t="shared" si="151"/>
        <v>0</v>
      </c>
      <c r="AC332" s="63">
        <f t="shared" si="151"/>
        <v>0</v>
      </c>
      <c r="AD332" s="63"/>
      <c r="AE332" s="63">
        <f t="shared" si="152"/>
        <v>0</v>
      </c>
      <c r="AF332" s="64"/>
      <c r="AG332" s="63"/>
      <c r="AH332" s="63">
        <v>0</v>
      </c>
      <c r="AI332" s="63"/>
      <c r="AJ332" s="63">
        <f t="shared" si="153"/>
        <v>0</v>
      </c>
      <c r="AK332" s="64"/>
      <c r="AL332" s="63"/>
      <c r="AM332" s="63">
        <v>0</v>
      </c>
      <c r="AN332" s="63"/>
      <c r="AO332" s="63">
        <f t="shared" si="154"/>
        <v>0</v>
      </c>
      <c r="AP332" s="64"/>
      <c r="AQ332" s="63"/>
      <c r="AR332" s="63">
        <v>0</v>
      </c>
      <c r="AS332" s="63"/>
      <c r="AT332" s="63">
        <f t="shared" si="155"/>
        <v>0</v>
      </c>
      <c r="AU332" s="64"/>
      <c r="AV332" s="63"/>
      <c r="AW332" s="63">
        <v>0</v>
      </c>
      <c r="AX332" s="411"/>
      <c r="AY332" s="63">
        <f t="shared" si="156"/>
        <v>0</v>
      </c>
      <c r="AZ332" s="71"/>
    </row>
    <row r="333" spans="1:52" s="406" customFormat="1" ht="12" customHeight="1">
      <c r="A333" s="134">
        <v>207</v>
      </c>
      <c r="B333" s="69" t="s">
        <v>358</v>
      </c>
      <c r="C333" s="63"/>
      <c r="D333" s="63">
        <v>347996.58</v>
      </c>
      <c r="E333" s="63"/>
      <c r="F333" s="63">
        <f t="shared" si="145"/>
        <v>347996.58</v>
      </c>
      <c r="G333" s="64"/>
      <c r="H333" s="63"/>
      <c r="I333" s="63">
        <v>347996.58</v>
      </c>
      <c r="J333" s="63"/>
      <c r="K333" s="63">
        <f t="shared" si="146"/>
        <v>347996.58</v>
      </c>
      <c r="L333" s="64"/>
      <c r="M333" s="63">
        <f t="shared" si="147"/>
        <v>0</v>
      </c>
      <c r="N333" s="63">
        <f t="shared" si="147"/>
        <v>0</v>
      </c>
      <c r="O333" s="63"/>
      <c r="P333" s="63">
        <f t="shared" si="148"/>
        <v>0</v>
      </c>
      <c r="Q333" s="64"/>
      <c r="R333" s="63"/>
      <c r="S333" s="63">
        <v>386432.58567404398</v>
      </c>
      <c r="T333" s="63"/>
      <c r="U333" s="63">
        <f t="shared" si="149"/>
        <v>386432.58567404398</v>
      </c>
      <c r="V333" s="64"/>
      <c r="W333" s="63"/>
      <c r="X333" s="63">
        <v>386432.58567404398</v>
      </c>
      <c r="Y333" s="63"/>
      <c r="Z333" s="63">
        <f t="shared" si="150"/>
        <v>386432.58567404398</v>
      </c>
      <c r="AA333" s="64"/>
      <c r="AB333" s="63">
        <f t="shared" si="151"/>
        <v>0</v>
      </c>
      <c r="AC333" s="63">
        <f t="shared" si="151"/>
        <v>0</v>
      </c>
      <c r="AD333" s="63"/>
      <c r="AE333" s="63">
        <f t="shared" si="152"/>
        <v>0</v>
      </c>
      <c r="AF333" s="64"/>
      <c r="AG333" s="63"/>
      <c r="AH333" s="63">
        <v>428376.27080209297</v>
      </c>
      <c r="AI333" s="63"/>
      <c r="AJ333" s="63">
        <f t="shared" si="153"/>
        <v>428376.27080209297</v>
      </c>
      <c r="AK333" s="64"/>
      <c r="AL333" s="63"/>
      <c r="AM333" s="63">
        <v>436943.79621813499</v>
      </c>
      <c r="AN333" s="63"/>
      <c r="AO333" s="63">
        <f t="shared" si="154"/>
        <v>436943.79621813499</v>
      </c>
      <c r="AP333" s="64"/>
      <c r="AQ333" s="63"/>
      <c r="AR333" s="63">
        <v>445682.67214249697</v>
      </c>
      <c r="AS333" s="63"/>
      <c r="AT333" s="63">
        <f t="shared" si="155"/>
        <v>445682.67214249697</v>
      </c>
      <c r="AU333" s="64"/>
      <c r="AV333" s="63"/>
      <c r="AW333" s="63">
        <v>454596.32558534702</v>
      </c>
      <c r="AX333" s="411"/>
      <c r="AY333" s="63">
        <f t="shared" si="156"/>
        <v>454596.32558534702</v>
      </c>
      <c r="AZ333" s="71"/>
    </row>
    <row r="334" spans="1:52" s="406" customFormat="1" ht="12" hidden="1" customHeight="1">
      <c r="A334" s="134">
        <v>208</v>
      </c>
      <c r="B334" s="69" t="s">
        <v>359</v>
      </c>
      <c r="C334" s="63"/>
      <c r="D334" s="63">
        <v>0</v>
      </c>
      <c r="E334" s="63"/>
      <c r="F334" s="63">
        <f t="shared" si="145"/>
        <v>0</v>
      </c>
      <c r="G334" s="64"/>
      <c r="H334" s="63"/>
      <c r="I334" s="63">
        <v>0</v>
      </c>
      <c r="J334" s="63"/>
      <c r="K334" s="63">
        <f t="shared" si="146"/>
        <v>0</v>
      </c>
      <c r="L334" s="64"/>
      <c r="M334" s="63">
        <f t="shared" si="147"/>
        <v>0</v>
      </c>
      <c r="N334" s="63">
        <f t="shared" si="147"/>
        <v>0</v>
      </c>
      <c r="O334" s="63"/>
      <c r="P334" s="63">
        <f t="shared" si="148"/>
        <v>0</v>
      </c>
      <c r="Q334" s="64"/>
      <c r="R334" s="63"/>
      <c r="S334" s="63">
        <v>0</v>
      </c>
      <c r="T334" s="63"/>
      <c r="U334" s="63">
        <f t="shared" si="149"/>
        <v>0</v>
      </c>
      <c r="V334" s="64"/>
      <c r="W334" s="63"/>
      <c r="X334" s="63">
        <v>0</v>
      </c>
      <c r="Y334" s="63"/>
      <c r="Z334" s="63">
        <f t="shared" si="150"/>
        <v>0</v>
      </c>
      <c r="AA334" s="64"/>
      <c r="AB334" s="63">
        <f t="shared" si="151"/>
        <v>0</v>
      </c>
      <c r="AC334" s="63">
        <f t="shared" si="151"/>
        <v>0</v>
      </c>
      <c r="AD334" s="63"/>
      <c r="AE334" s="63">
        <f t="shared" si="152"/>
        <v>0</v>
      </c>
      <c r="AF334" s="64"/>
      <c r="AG334" s="63"/>
      <c r="AH334" s="63">
        <v>0</v>
      </c>
      <c r="AI334" s="63"/>
      <c r="AJ334" s="63">
        <f t="shared" si="153"/>
        <v>0</v>
      </c>
      <c r="AK334" s="64"/>
      <c r="AL334" s="63"/>
      <c r="AM334" s="63">
        <v>0</v>
      </c>
      <c r="AN334" s="63"/>
      <c r="AO334" s="63">
        <f t="shared" si="154"/>
        <v>0</v>
      </c>
      <c r="AP334" s="64"/>
      <c r="AQ334" s="63"/>
      <c r="AR334" s="63">
        <v>0</v>
      </c>
      <c r="AS334" s="63"/>
      <c r="AT334" s="63">
        <f t="shared" si="155"/>
        <v>0</v>
      </c>
      <c r="AU334" s="64"/>
      <c r="AV334" s="63"/>
      <c r="AW334" s="63">
        <v>0</v>
      </c>
      <c r="AX334" s="411"/>
      <c r="AY334" s="63">
        <f t="shared" si="156"/>
        <v>0</v>
      </c>
      <c r="AZ334" s="71"/>
    </row>
    <row r="335" spans="1:52" s="406" customFormat="1" ht="12" hidden="1" customHeight="1">
      <c r="A335" s="134">
        <v>209</v>
      </c>
      <c r="B335" s="69" t="s">
        <v>360</v>
      </c>
      <c r="C335" s="63"/>
      <c r="D335" s="63">
        <v>0</v>
      </c>
      <c r="E335" s="63"/>
      <c r="F335" s="63">
        <f t="shared" si="145"/>
        <v>0</v>
      </c>
      <c r="G335" s="64"/>
      <c r="H335" s="63"/>
      <c r="I335" s="63">
        <v>0</v>
      </c>
      <c r="J335" s="63"/>
      <c r="K335" s="63">
        <f t="shared" si="146"/>
        <v>0</v>
      </c>
      <c r="L335" s="64"/>
      <c r="M335" s="63">
        <f t="shared" si="147"/>
        <v>0</v>
      </c>
      <c r="N335" s="63">
        <f t="shared" si="147"/>
        <v>0</v>
      </c>
      <c r="O335" s="63"/>
      <c r="P335" s="63">
        <f t="shared" si="148"/>
        <v>0</v>
      </c>
      <c r="Q335" s="64"/>
      <c r="R335" s="63"/>
      <c r="S335" s="63">
        <v>0</v>
      </c>
      <c r="T335" s="63"/>
      <c r="U335" s="63">
        <f t="shared" si="149"/>
        <v>0</v>
      </c>
      <c r="V335" s="64"/>
      <c r="W335" s="63"/>
      <c r="X335" s="63">
        <v>0</v>
      </c>
      <c r="Y335" s="63"/>
      <c r="Z335" s="63">
        <f t="shared" si="150"/>
        <v>0</v>
      </c>
      <c r="AA335" s="64"/>
      <c r="AB335" s="63">
        <f t="shared" si="151"/>
        <v>0</v>
      </c>
      <c r="AC335" s="63">
        <f t="shared" si="151"/>
        <v>0</v>
      </c>
      <c r="AD335" s="63"/>
      <c r="AE335" s="63">
        <f t="shared" si="152"/>
        <v>0</v>
      </c>
      <c r="AF335" s="64"/>
      <c r="AG335" s="63"/>
      <c r="AH335" s="63">
        <v>0</v>
      </c>
      <c r="AI335" s="63"/>
      <c r="AJ335" s="63">
        <f t="shared" si="153"/>
        <v>0</v>
      </c>
      <c r="AK335" s="64"/>
      <c r="AL335" s="63"/>
      <c r="AM335" s="63">
        <v>0</v>
      </c>
      <c r="AN335" s="63"/>
      <c r="AO335" s="63">
        <f t="shared" si="154"/>
        <v>0</v>
      </c>
      <c r="AP335" s="64"/>
      <c r="AQ335" s="63"/>
      <c r="AR335" s="63">
        <v>0</v>
      </c>
      <c r="AS335" s="63"/>
      <c r="AT335" s="63">
        <f t="shared" si="155"/>
        <v>0</v>
      </c>
      <c r="AU335" s="64"/>
      <c r="AV335" s="63"/>
      <c r="AW335" s="63">
        <v>0</v>
      </c>
      <c r="AX335" s="411"/>
      <c r="AY335" s="63">
        <f t="shared" si="156"/>
        <v>0</v>
      </c>
      <c r="AZ335" s="71"/>
    </row>
    <row r="336" spans="1:52" s="406" customFormat="1" ht="12" customHeight="1">
      <c r="A336" s="134">
        <v>210</v>
      </c>
      <c r="B336" s="69" t="s">
        <v>361</v>
      </c>
      <c r="C336" s="63"/>
      <c r="D336" s="63">
        <v>4839.6629652220299</v>
      </c>
      <c r="E336" s="63"/>
      <c r="F336" s="63">
        <f t="shared" si="145"/>
        <v>4839.6629652220299</v>
      </c>
      <c r="G336" s="64"/>
      <c r="H336" s="63"/>
      <c r="I336" s="63">
        <v>4839.6629652220299</v>
      </c>
      <c r="J336" s="63"/>
      <c r="K336" s="63">
        <f t="shared" si="146"/>
        <v>4839.6629652220299</v>
      </c>
      <c r="L336" s="64"/>
      <c r="M336" s="63">
        <f t="shared" si="147"/>
        <v>0</v>
      </c>
      <c r="N336" s="63">
        <f t="shared" si="147"/>
        <v>0</v>
      </c>
      <c r="O336" s="63"/>
      <c r="P336" s="63">
        <f t="shared" si="148"/>
        <v>0</v>
      </c>
      <c r="Q336" s="64"/>
      <c r="R336" s="63"/>
      <c r="S336" s="63">
        <v>2898.5</v>
      </c>
      <c r="T336" s="63"/>
      <c r="U336" s="63">
        <f t="shared" si="149"/>
        <v>2898.5</v>
      </c>
      <c r="V336" s="64"/>
      <c r="W336" s="63"/>
      <c r="X336" s="63">
        <v>2898.5</v>
      </c>
      <c r="Y336" s="63"/>
      <c r="Z336" s="63">
        <f t="shared" si="150"/>
        <v>2898.5</v>
      </c>
      <c r="AA336" s="64"/>
      <c r="AB336" s="63">
        <f t="shared" si="151"/>
        <v>0</v>
      </c>
      <c r="AC336" s="63">
        <f t="shared" si="151"/>
        <v>0</v>
      </c>
      <c r="AD336" s="63"/>
      <c r="AE336" s="63">
        <f t="shared" si="152"/>
        <v>0</v>
      </c>
      <c r="AF336" s="64"/>
      <c r="AG336" s="63"/>
      <c r="AH336" s="63">
        <v>3097.3249999999998</v>
      </c>
      <c r="AI336" s="63"/>
      <c r="AJ336" s="63">
        <f t="shared" si="153"/>
        <v>3097.3249999999998</v>
      </c>
      <c r="AK336" s="64"/>
      <c r="AL336" s="63"/>
      <c r="AM336" s="63">
        <v>3098.1747500000001</v>
      </c>
      <c r="AN336" s="63"/>
      <c r="AO336" s="63">
        <f t="shared" si="154"/>
        <v>3098.1747500000001</v>
      </c>
      <c r="AP336" s="64"/>
      <c r="AQ336" s="63"/>
      <c r="AR336" s="63">
        <v>3099.0499924999999</v>
      </c>
      <c r="AS336" s="63"/>
      <c r="AT336" s="63">
        <f t="shared" si="155"/>
        <v>3099.0499924999999</v>
      </c>
      <c r="AU336" s="64"/>
      <c r="AV336" s="63"/>
      <c r="AW336" s="63">
        <v>3099.951492275</v>
      </c>
      <c r="AX336" s="411"/>
      <c r="AY336" s="63">
        <f t="shared" si="156"/>
        <v>3099.951492275</v>
      </c>
      <c r="AZ336" s="71"/>
    </row>
    <row r="337" spans="1:52" s="406" customFormat="1" ht="12" customHeight="1">
      <c r="A337" s="134">
        <v>212</v>
      </c>
      <c r="B337" s="69" t="s">
        <v>362</v>
      </c>
      <c r="C337" s="63"/>
      <c r="D337" s="63">
        <v>43117.162534157702</v>
      </c>
      <c r="E337" s="63"/>
      <c r="F337" s="63">
        <f t="shared" si="145"/>
        <v>43117.162534157702</v>
      </c>
      <c r="G337" s="64"/>
      <c r="H337" s="63"/>
      <c r="I337" s="63">
        <v>43117.162534157702</v>
      </c>
      <c r="J337" s="63"/>
      <c r="K337" s="63">
        <f t="shared" si="146"/>
        <v>43117.162534157702</v>
      </c>
      <c r="L337" s="64"/>
      <c r="M337" s="63">
        <f t="shared" si="147"/>
        <v>0</v>
      </c>
      <c r="N337" s="63">
        <f t="shared" si="147"/>
        <v>0</v>
      </c>
      <c r="O337" s="63"/>
      <c r="P337" s="63">
        <f t="shared" si="148"/>
        <v>0</v>
      </c>
      <c r="Q337" s="64"/>
      <c r="R337" s="63"/>
      <c r="S337" s="63">
        <v>49769.242039999997</v>
      </c>
      <c r="T337" s="63"/>
      <c r="U337" s="63">
        <f t="shared" si="149"/>
        <v>49769.242039999997</v>
      </c>
      <c r="V337" s="64"/>
      <c r="W337" s="63"/>
      <c r="X337" s="63">
        <v>49769.242039999997</v>
      </c>
      <c r="Y337" s="63"/>
      <c r="Z337" s="63">
        <f t="shared" si="150"/>
        <v>49769.242039999997</v>
      </c>
      <c r="AA337" s="64"/>
      <c r="AB337" s="63">
        <f t="shared" si="151"/>
        <v>0</v>
      </c>
      <c r="AC337" s="63">
        <f t="shared" si="151"/>
        <v>0</v>
      </c>
      <c r="AD337" s="63"/>
      <c r="AE337" s="63">
        <f t="shared" si="152"/>
        <v>0</v>
      </c>
      <c r="AF337" s="64"/>
      <c r="AG337" s="63"/>
      <c r="AH337" s="63">
        <v>54272.519301200002</v>
      </c>
      <c r="AI337" s="63"/>
      <c r="AJ337" s="63">
        <f t="shared" si="153"/>
        <v>54272.519301200002</v>
      </c>
      <c r="AK337" s="64"/>
      <c r="AL337" s="63"/>
      <c r="AM337" s="63">
        <v>55900.694880235998</v>
      </c>
      <c r="AN337" s="63"/>
      <c r="AO337" s="63">
        <f t="shared" si="154"/>
        <v>55900.694880235998</v>
      </c>
      <c r="AP337" s="64"/>
      <c r="AQ337" s="63"/>
      <c r="AR337" s="63">
        <v>57577.715726643102</v>
      </c>
      <c r="AS337" s="63"/>
      <c r="AT337" s="63">
        <f t="shared" si="155"/>
        <v>57577.715726643102</v>
      </c>
      <c r="AU337" s="64"/>
      <c r="AV337" s="63"/>
      <c r="AW337" s="63">
        <v>59305.0471984424</v>
      </c>
      <c r="AX337" s="411"/>
      <c r="AY337" s="63">
        <f t="shared" si="156"/>
        <v>59305.0471984424</v>
      </c>
      <c r="AZ337" s="71"/>
    </row>
    <row r="338" spans="1:52" s="406" customFormat="1" ht="12" hidden="1" customHeight="1">
      <c r="A338" s="134">
        <v>214</v>
      </c>
      <c r="B338" s="69" t="s">
        <v>363</v>
      </c>
      <c r="C338" s="63"/>
      <c r="D338" s="63">
        <v>0</v>
      </c>
      <c r="E338" s="63"/>
      <c r="F338" s="63">
        <f t="shared" si="145"/>
        <v>0</v>
      </c>
      <c r="G338" s="64"/>
      <c r="H338" s="63"/>
      <c r="I338" s="63">
        <v>0</v>
      </c>
      <c r="J338" s="63"/>
      <c r="K338" s="63">
        <f t="shared" si="146"/>
        <v>0</v>
      </c>
      <c r="L338" s="64"/>
      <c r="M338" s="63">
        <f t="shared" si="147"/>
        <v>0</v>
      </c>
      <c r="N338" s="63">
        <f t="shared" si="147"/>
        <v>0</v>
      </c>
      <c r="O338" s="63"/>
      <c r="P338" s="63">
        <f t="shared" si="148"/>
        <v>0</v>
      </c>
      <c r="Q338" s="64"/>
      <c r="R338" s="63"/>
      <c r="S338" s="63">
        <v>0</v>
      </c>
      <c r="T338" s="63"/>
      <c r="U338" s="63">
        <f t="shared" si="149"/>
        <v>0</v>
      </c>
      <c r="V338" s="64"/>
      <c r="W338" s="63"/>
      <c r="X338" s="63">
        <v>0</v>
      </c>
      <c r="Y338" s="63"/>
      <c r="Z338" s="63">
        <f t="shared" si="150"/>
        <v>0</v>
      </c>
      <c r="AA338" s="64"/>
      <c r="AB338" s="63">
        <f t="shared" si="151"/>
        <v>0</v>
      </c>
      <c r="AC338" s="63">
        <f t="shared" si="151"/>
        <v>0</v>
      </c>
      <c r="AD338" s="63"/>
      <c r="AE338" s="63">
        <f t="shared" si="152"/>
        <v>0</v>
      </c>
      <c r="AF338" s="64"/>
      <c r="AG338" s="63"/>
      <c r="AH338" s="63">
        <v>0</v>
      </c>
      <c r="AI338" s="63"/>
      <c r="AJ338" s="63">
        <f t="shared" si="153"/>
        <v>0</v>
      </c>
      <c r="AK338" s="64"/>
      <c r="AL338" s="63"/>
      <c r="AM338" s="63">
        <v>0</v>
      </c>
      <c r="AN338" s="63"/>
      <c r="AO338" s="63">
        <f t="shared" si="154"/>
        <v>0</v>
      </c>
      <c r="AP338" s="64"/>
      <c r="AQ338" s="63"/>
      <c r="AR338" s="63">
        <v>0</v>
      </c>
      <c r="AS338" s="63"/>
      <c r="AT338" s="63">
        <f t="shared" si="155"/>
        <v>0</v>
      </c>
      <c r="AU338" s="64"/>
      <c r="AV338" s="63"/>
      <c r="AW338" s="63">
        <v>0</v>
      </c>
      <c r="AX338" s="411"/>
      <c r="AY338" s="63">
        <f t="shared" si="156"/>
        <v>0</v>
      </c>
      <c r="AZ338" s="71"/>
    </row>
    <row r="339" spans="1:52" s="406" customFormat="1" ht="12" hidden="1" customHeight="1">
      <c r="A339" s="134">
        <v>215</v>
      </c>
      <c r="B339" s="69" t="s">
        <v>364</v>
      </c>
      <c r="C339" s="63"/>
      <c r="D339" s="63">
        <v>0</v>
      </c>
      <c r="E339" s="63"/>
      <c r="F339" s="63">
        <f t="shared" si="145"/>
        <v>0</v>
      </c>
      <c r="G339" s="64"/>
      <c r="H339" s="63"/>
      <c r="I339" s="63">
        <v>0</v>
      </c>
      <c r="J339" s="63"/>
      <c r="K339" s="63">
        <f t="shared" si="146"/>
        <v>0</v>
      </c>
      <c r="L339" s="64"/>
      <c r="M339" s="63">
        <f t="shared" si="147"/>
        <v>0</v>
      </c>
      <c r="N339" s="63">
        <f t="shared" si="147"/>
        <v>0</v>
      </c>
      <c r="O339" s="63"/>
      <c r="P339" s="63">
        <f t="shared" si="148"/>
        <v>0</v>
      </c>
      <c r="Q339" s="64"/>
      <c r="R339" s="63"/>
      <c r="S339" s="63">
        <v>0</v>
      </c>
      <c r="T339" s="63"/>
      <c r="U339" s="63">
        <f t="shared" si="149"/>
        <v>0</v>
      </c>
      <c r="V339" s="64"/>
      <c r="W339" s="63"/>
      <c r="X339" s="63">
        <v>0</v>
      </c>
      <c r="Y339" s="63"/>
      <c r="Z339" s="63">
        <f t="shared" si="150"/>
        <v>0</v>
      </c>
      <c r="AA339" s="64"/>
      <c r="AB339" s="63">
        <f t="shared" si="151"/>
        <v>0</v>
      </c>
      <c r="AC339" s="63">
        <f t="shared" si="151"/>
        <v>0</v>
      </c>
      <c r="AD339" s="63"/>
      <c r="AE339" s="63">
        <f t="shared" si="152"/>
        <v>0</v>
      </c>
      <c r="AF339" s="64"/>
      <c r="AG339" s="63"/>
      <c r="AH339" s="63">
        <v>0</v>
      </c>
      <c r="AI339" s="63"/>
      <c r="AJ339" s="63">
        <f t="shared" si="153"/>
        <v>0</v>
      </c>
      <c r="AK339" s="64"/>
      <c r="AL339" s="63"/>
      <c r="AM339" s="63">
        <v>0</v>
      </c>
      <c r="AN339" s="63"/>
      <c r="AO339" s="63">
        <f t="shared" si="154"/>
        <v>0</v>
      </c>
      <c r="AP339" s="64"/>
      <c r="AQ339" s="63"/>
      <c r="AR339" s="63">
        <v>0</v>
      </c>
      <c r="AS339" s="63"/>
      <c r="AT339" s="63">
        <f t="shared" si="155"/>
        <v>0</v>
      </c>
      <c r="AU339" s="64"/>
      <c r="AV339" s="63"/>
      <c r="AW339" s="63">
        <v>0</v>
      </c>
      <c r="AX339" s="411"/>
      <c r="AY339" s="63">
        <f t="shared" si="156"/>
        <v>0</v>
      </c>
      <c r="AZ339" s="71"/>
    </row>
    <row r="340" spans="1:52" s="406" customFormat="1" ht="12" hidden="1" customHeight="1">
      <c r="A340" s="134">
        <v>299</v>
      </c>
      <c r="B340" s="69" t="s">
        <v>365</v>
      </c>
      <c r="C340" s="63"/>
      <c r="D340" s="63">
        <v>0</v>
      </c>
      <c r="E340" s="63"/>
      <c r="F340" s="63">
        <f t="shared" si="145"/>
        <v>0</v>
      </c>
      <c r="G340" s="64"/>
      <c r="H340" s="63"/>
      <c r="I340" s="63">
        <v>0</v>
      </c>
      <c r="J340" s="63"/>
      <c r="K340" s="63">
        <f t="shared" si="146"/>
        <v>0</v>
      </c>
      <c r="L340" s="64"/>
      <c r="M340" s="63">
        <f t="shared" si="147"/>
        <v>0</v>
      </c>
      <c r="N340" s="63">
        <f t="shared" si="147"/>
        <v>0</v>
      </c>
      <c r="O340" s="63"/>
      <c r="P340" s="63">
        <f t="shared" si="148"/>
        <v>0</v>
      </c>
      <c r="Q340" s="64"/>
      <c r="R340" s="63"/>
      <c r="S340" s="63">
        <v>0</v>
      </c>
      <c r="T340" s="63"/>
      <c r="U340" s="63">
        <f t="shared" si="149"/>
        <v>0</v>
      </c>
      <c r="V340" s="64"/>
      <c r="W340" s="63"/>
      <c r="X340" s="63">
        <v>0</v>
      </c>
      <c r="Y340" s="63"/>
      <c r="Z340" s="63">
        <f t="shared" si="150"/>
        <v>0</v>
      </c>
      <c r="AA340" s="64"/>
      <c r="AB340" s="63">
        <f t="shared" si="151"/>
        <v>0</v>
      </c>
      <c r="AC340" s="63">
        <f t="shared" si="151"/>
        <v>0</v>
      </c>
      <c r="AD340" s="63"/>
      <c r="AE340" s="63">
        <f t="shared" si="152"/>
        <v>0</v>
      </c>
      <c r="AF340" s="64"/>
      <c r="AG340" s="63"/>
      <c r="AH340" s="63">
        <v>0</v>
      </c>
      <c r="AI340" s="63"/>
      <c r="AJ340" s="63">
        <f t="shared" si="153"/>
        <v>0</v>
      </c>
      <c r="AK340" s="64"/>
      <c r="AL340" s="63"/>
      <c r="AM340" s="63">
        <v>0</v>
      </c>
      <c r="AN340" s="63"/>
      <c r="AO340" s="63">
        <f t="shared" si="154"/>
        <v>0</v>
      </c>
      <c r="AP340" s="64"/>
      <c r="AQ340" s="63"/>
      <c r="AR340" s="63">
        <v>0</v>
      </c>
      <c r="AS340" s="63"/>
      <c r="AT340" s="63">
        <f t="shared" si="155"/>
        <v>0</v>
      </c>
      <c r="AU340" s="64"/>
      <c r="AV340" s="63"/>
      <c r="AW340" s="63">
        <v>0</v>
      </c>
      <c r="AX340" s="411"/>
      <c r="AY340" s="63">
        <f t="shared" si="156"/>
        <v>0</v>
      </c>
      <c r="AZ340" s="71"/>
    </row>
    <row r="341" spans="1:52" s="39" customFormat="1" ht="12" hidden="1" customHeight="1">
      <c r="A341" s="134"/>
      <c r="B341" s="69"/>
      <c r="C341" s="63"/>
      <c r="D341" s="63"/>
      <c r="E341" s="63"/>
      <c r="F341" s="63"/>
      <c r="G341" s="64"/>
      <c r="H341" s="63"/>
      <c r="I341" s="63"/>
      <c r="J341" s="63"/>
      <c r="K341" s="63"/>
      <c r="L341" s="64"/>
      <c r="M341" s="63"/>
      <c r="N341" s="63"/>
      <c r="O341" s="63"/>
      <c r="P341" s="63"/>
      <c r="Q341" s="64"/>
      <c r="R341" s="63"/>
      <c r="S341" s="63"/>
      <c r="T341" s="63"/>
      <c r="U341" s="63"/>
      <c r="V341" s="64"/>
      <c r="W341" s="63"/>
      <c r="X341" s="63"/>
      <c r="Y341" s="63"/>
      <c r="Z341" s="63"/>
      <c r="AA341" s="64"/>
      <c r="AB341" s="63"/>
      <c r="AC341" s="63"/>
      <c r="AD341" s="63"/>
      <c r="AE341" s="63"/>
      <c r="AF341" s="64"/>
      <c r="AG341" s="63"/>
      <c r="AH341" s="63"/>
      <c r="AI341" s="63"/>
      <c r="AJ341" s="63"/>
      <c r="AK341" s="64"/>
      <c r="AL341" s="63"/>
      <c r="AM341" s="63"/>
      <c r="AN341" s="63"/>
      <c r="AO341" s="63"/>
      <c r="AP341" s="64"/>
      <c r="AQ341" s="63"/>
      <c r="AR341" s="63"/>
      <c r="AS341" s="63"/>
      <c r="AT341" s="63"/>
      <c r="AU341" s="64"/>
      <c r="AV341" s="63"/>
      <c r="AW341" s="63"/>
      <c r="AX341" s="411"/>
      <c r="AY341" s="63"/>
      <c r="AZ341" s="71"/>
    </row>
    <row r="342" spans="1:52" s="40" customFormat="1" ht="12" customHeight="1">
      <c r="A342" s="48"/>
      <c r="B342" s="122" t="s">
        <v>919</v>
      </c>
      <c r="C342" s="435">
        <f>SUM(C326:C341)</f>
        <v>0</v>
      </c>
      <c r="D342" s="435">
        <f>SUM(D326:D341)</f>
        <v>860946.73510487587</v>
      </c>
      <c r="E342" s="435"/>
      <c r="F342" s="435">
        <f>SUM(C342:E342)</f>
        <v>860946.73510487587</v>
      </c>
      <c r="G342" s="436"/>
      <c r="H342" s="435">
        <f>SUM(H326:H341)</f>
        <v>0</v>
      </c>
      <c r="I342" s="435">
        <f>SUM(I326:I341)</f>
        <v>860946.73510487587</v>
      </c>
      <c r="J342" s="435"/>
      <c r="K342" s="435">
        <f>SUM(H342:J342)</f>
        <v>860946.73510487587</v>
      </c>
      <c r="L342" s="436"/>
      <c r="M342" s="435">
        <f>INDEX($C342:$E342,1,MATCH(M$8,$C$8:$E$8,0))-INDEX($H342:$J342,1,MATCH(M$8,$H$8:$J$8,0))</f>
        <v>0</v>
      </c>
      <c r="N342" s="435">
        <f>INDEX($C342:$E342,1,MATCH(N$8,$C$8:$E$8,0))-INDEX($H342:$J342,1,MATCH(N$8,$H$8:$J$8,0))</f>
        <v>0</v>
      </c>
      <c r="O342" s="435"/>
      <c r="P342" s="435">
        <f>SUM(M342:O342)</f>
        <v>0</v>
      </c>
      <c r="Q342" s="436"/>
      <c r="R342" s="435">
        <f>SUM(R326:R341)</f>
        <v>0</v>
      </c>
      <c r="S342" s="435">
        <f>SUM(S326:S341)</f>
        <v>975446.46426904399</v>
      </c>
      <c r="T342" s="435"/>
      <c r="U342" s="435">
        <f>SUM(R342:T342)</f>
        <v>975446.46426904399</v>
      </c>
      <c r="V342" s="436"/>
      <c r="W342" s="435">
        <f>SUM(W326:W341)</f>
        <v>0</v>
      </c>
      <c r="X342" s="435">
        <f>SUM(X326:X341)</f>
        <v>975446.46426904399</v>
      </c>
      <c r="Y342" s="435"/>
      <c r="Z342" s="435">
        <f>SUM(W342:Y342)</f>
        <v>975446.46426904399</v>
      </c>
      <c r="AA342" s="436"/>
      <c r="AB342" s="435">
        <f>INDEX($R342:$T342,1,MATCH(AB$8,$R$8:$T$8,0))-INDEX($W342:$Y342,1,MATCH(AB$8,$W$8:$Y$8,0))</f>
        <v>0</v>
      </c>
      <c r="AC342" s="435">
        <f>INDEX($R342:$T342,1,MATCH(AC$8,$R$8:$T$8,0))-INDEX($W342:$Y342,1,MATCH(AC$8,$W$8:$Y$8,0))</f>
        <v>0</v>
      </c>
      <c r="AD342" s="435"/>
      <c r="AE342" s="435">
        <f>SUM(AB342:AD342)</f>
        <v>0</v>
      </c>
      <c r="AF342" s="436"/>
      <c r="AG342" s="435">
        <f>SUM(AG326:AG341)</f>
        <v>0</v>
      </c>
      <c r="AH342" s="435">
        <f>SUM(AH326:AH341)</f>
        <v>1069737.8357549428</v>
      </c>
      <c r="AI342" s="435"/>
      <c r="AJ342" s="435">
        <f>SUM(AG342:AI342)</f>
        <v>1069737.8357549428</v>
      </c>
      <c r="AK342" s="436"/>
      <c r="AL342" s="435">
        <f>SUM(AL326:AL341)</f>
        <v>0</v>
      </c>
      <c r="AM342" s="435">
        <f>SUM(AM326:AM341)</f>
        <v>1097454.1381195709</v>
      </c>
      <c r="AN342" s="435"/>
      <c r="AO342" s="435">
        <f>SUM(AL342:AN342)</f>
        <v>1097454.1381195709</v>
      </c>
      <c r="AP342" s="436"/>
      <c r="AQ342" s="435">
        <f>SUM(AQ326:AQ341)</f>
        <v>0</v>
      </c>
      <c r="AR342" s="435">
        <f>SUM(AR326:AR341)</f>
        <v>1125916.2543009752</v>
      </c>
      <c r="AS342" s="435"/>
      <c r="AT342" s="435">
        <f>SUM(AQ342:AS342)</f>
        <v>1125916.2543009752</v>
      </c>
      <c r="AU342" s="436"/>
      <c r="AV342" s="435">
        <f>SUM(AV326:AV341)</f>
        <v>0</v>
      </c>
      <c r="AW342" s="435">
        <f>SUM(AW326:AW341)</f>
        <v>1155144.8452085797</v>
      </c>
      <c r="AX342" s="409"/>
      <c r="AY342" s="435">
        <f>SUM(AV342:AX342)</f>
        <v>1155144.8452085797</v>
      </c>
      <c r="AZ342" s="72"/>
    </row>
    <row r="343" spans="1:52" s="39" customFormat="1" ht="12" customHeight="1">
      <c r="A343" s="48"/>
      <c r="B343" s="69"/>
      <c r="C343" s="63"/>
      <c r="D343" s="63"/>
      <c r="E343" s="63"/>
      <c r="F343" s="63"/>
      <c r="G343" s="64"/>
      <c r="H343" s="63"/>
      <c r="I343" s="63"/>
      <c r="J343" s="63"/>
      <c r="K343" s="63"/>
      <c r="L343" s="64"/>
      <c r="M343" s="63"/>
      <c r="N343" s="63"/>
      <c r="O343" s="63"/>
      <c r="P343" s="63"/>
      <c r="Q343" s="64"/>
      <c r="R343" s="63"/>
      <c r="S343" s="63"/>
      <c r="T343" s="63"/>
      <c r="U343" s="63"/>
      <c r="V343" s="64"/>
      <c r="W343" s="63"/>
      <c r="X343" s="63"/>
      <c r="Y343" s="63"/>
      <c r="Z343" s="63"/>
      <c r="AA343" s="64"/>
      <c r="AB343" s="63"/>
      <c r="AC343" s="63"/>
      <c r="AD343" s="63"/>
      <c r="AE343" s="63"/>
      <c r="AF343" s="64"/>
      <c r="AG343" s="63"/>
      <c r="AH343" s="63"/>
      <c r="AI343" s="63"/>
      <c r="AJ343" s="63"/>
      <c r="AK343" s="64"/>
      <c r="AL343" s="63"/>
      <c r="AM343" s="63"/>
      <c r="AN343" s="63"/>
      <c r="AO343" s="63"/>
      <c r="AP343" s="64"/>
      <c r="AQ343" s="63"/>
      <c r="AR343" s="63"/>
      <c r="AS343" s="63"/>
      <c r="AT343" s="63"/>
      <c r="AU343" s="64"/>
      <c r="AV343" s="63"/>
      <c r="AW343" s="63"/>
      <c r="AX343" s="411"/>
      <c r="AY343" s="63"/>
      <c r="AZ343" s="71"/>
    </row>
    <row r="344" spans="1:52" s="40" customFormat="1" ht="12" customHeight="1">
      <c r="A344" s="122" t="s">
        <v>84</v>
      </c>
      <c r="C344" s="437"/>
      <c r="D344" s="437"/>
      <c r="E344" s="437"/>
      <c r="F344" s="437"/>
      <c r="G344" s="438"/>
      <c r="H344" s="437"/>
      <c r="I344" s="437"/>
      <c r="J344" s="437"/>
      <c r="K344" s="437"/>
      <c r="L344" s="438"/>
      <c r="M344" s="437"/>
      <c r="N344" s="437"/>
      <c r="O344" s="437"/>
      <c r="P344" s="437"/>
      <c r="Q344" s="438"/>
      <c r="R344" s="437"/>
      <c r="S344" s="437"/>
      <c r="T344" s="437"/>
      <c r="U344" s="437"/>
      <c r="V344" s="438"/>
      <c r="W344" s="437"/>
      <c r="X344" s="437"/>
      <c r="Y344" s="437"/>
      <c r="Z344" s="437"/>
      <c r="AA344" s="438"/>
      <c r="AB344" s="437"/>
      <c r="AC344" s="437"/>
      <c r="AD344" s="437"/>
      <c r="AE344" s="437"/>
      <c r="AF344" s="438"/>
      <c r="AG344" s="437"/>
      <c r="AH344" s="437"/>
      <c r="AI344" s="437"/>
      <c r="AJ344" s="437"/>
      <c r="AK344" s="438"/>
      <c r="AL344" s="437"/>
      <c r="AM344" s="437"/>
      <c r="AN344" s="437"/>
      <c r="AO344" s="437"/>
      <c r="AP344" s="438"/>
      <c r="AQ344" s="437"/>
      <c r="AR344" s="437"/>
      <c r="AS344" s="437"/>
      <c r="AT344" s="437"/>
      <c r="AU344" s="438"/>
      <c r="AV344" s="437"/>
      <c r="AW344" s="437"/>
      <c r="AX344" s="410"/>
      <c r="AY344" s="437"/>
      <c r="AZ344" s="75"/>
    </row>
    <row r="345" spans="1:52" s="39" customFormat="1" ht="12" hidden="1" customHeight="1">
      <c r="A345" s="134" t="s">
        <v>25</v>
      </c>
      <c r="B345" s="69"/>
      <c r="C345" s="63"/>
      <c r="D345" s="63"/>
      <c r="E345" s="63"/>
      <c r="F345" s="63">
        <f t="shared" ref="F345:F376" si="157">SUM(C345:E345)</f>
        <v>0</v>
      </c>
      <c r="G345" s="64"/>
      <c r="H345" s="63"/>
      <c r="I345" s="63"/>
      <c r="J345" s="63"/>
      <c r="K345" s="63">
        <f t="shared" ref="K345:K376" si="158">SUM(H345:J345)</f>
        <v>0</v>
      </c>
      <c r="L345" s="64"/>
      <c r="M345" s="63">
        <f t="shared" ref="M345:N364" si="159">INDEX($C345:$E345,1,MATCH(M$8,$C$8:$E$8,0))-INDEX($H345:$J345,1,MATCH(M$8,$H$8:$J$8,0))</f>
        <v>0</v>
      </c>
      <c r="N345" s="63">
        <f t="shared" si="159"/>
        <v>0</v>
      </c>
      <c r="O345" s="63"/>
      <c r="P345" s="63">
        <f t="shared" ref="P345:P376" si="160">SUM(M345:O345)</f>
        <v>0</v>
      </c>
      <c r="Q345" s="64"/>
      <c r="R345" s="63"/>
      <c r="S345" s="63"/>
      <c r="T345" s="63"/>
      <c r="U345" s="63">
        <f t="shared" ref="U345:U376" si="161">SUM(R345:T345)</f>
        <v>0</v>
      </c>
      <c r="V345" s="64"/>
      <c r="W345" s="63"/>
      <c r="X345" s="63"/>
      <c r="Y345" s="63"/>
      <c r="Z345" s="63">
        <f t="shared" ref="Z345:Z376" si="162">SUM(W345:Y345)</f>
        <v>0</v>
      </c>
      <c r="AA345" s="64"/>
      <c r="AB345" s="63">
        <f t="shared" ref="AB345:AC364" si="163">INDEX($R345:$T345,1,MATCH(AB$8,$R$8:$T$8,0))-INDEX($W345:$Y345,1,MATCH(AB$8,$W$8:$Y$8,0))</f>
        <v>0</v>
      </c>
      <c r="AC345" s="63">
        <f t="shared" si="163"/>
        <v>0</v>
      </c>
      <c r="AD345" s="63"/>
      <c r="AE345" s="63">
        <f t="shared" ref="AE345:AE376" si="164">SUM(AB345:AD345)</f>
        <v>0</v>
      </c>
      <c r="AF345" s="64"/>
      <c r="AG345" s="63"/>
      <c r="AH345" s="63"/>
      <c r="AI345" s="63"/>
      <c r="AJ345" s="63">
        <f t="shared" ref="AJ345:AJ376" si="165">SUM(AG345:AI345)</f>
        <v>0</v>
      </c>
      <c r="AK345" s="64"/>
      <c r="AL345" s="63"/>
      <c r="AM345" s="63"/>
      <c r="AN345" s="63"/>
      <c r="AO345" s="63">
        <f t="shared" ref="AO345:AO376" si="166">SUM(AL345:AN345)</f>
        <v>0</v>
      </c>
      <c r="AP345" s="64"/>
      <c r="AQ345" s="63"/>
      <c r="AR345" s="63"/>
      <c r="AS345" s="63"/>
      <c r="AT345" s="63">
        <f t="shared" ref="AT345:AT376" si="167">SUM(AQ345:AS345)</f>
        <v>0</v>
      </c>
      <c r="AU345" s="64"/>
      <c r="AV345" s="63"/>
      <c r="AW345" s="63"/>
      <c r="AX345" s="411"/>
      <c r="AY345" s="63">
        <f t="shared" ref="AY345:AY376" si="168">SUM(AV345:AX345)</f>
        <v>0</v>
      </c>
      <c r="AZ345" s="71"/>
    </row>
    <row r="346" spans="1:52" s="406" customFormat="1" ht="12" hidden="1" customHeight="1">
      <c r="A346" s="134">
        <v>300</v>
      </c>
      <c r="B346" s="69" t="s">
        <v>84</v>
      </c>
      <c r="C346" s="63"/>
      <c r="D346" s="63">
        <v>0</v>
      </c>
      <c r="E346" s="63"/>
      <c r="F346" s="63">
        <f t="shared" si="157"/>
        <v>0</v>
      </c>
      <c r="G346" s="64"/>
      <c r="H346" s="63"/>
      <c r="I346" s="63">
        <v>0</v>
      </c>
      <c r="J346" s="63"/>
      <c r="K346" s="63">
        <f t="shared" si="158"/>
        <v>0</v>
      </c>
      <c r="L346" s="64"/>
      <c r="M346" s="63">
        <f t="shared" si="159"/>
        <v>0</v>
      </c>
      <c r="N346" s="63">
        <f t="shared" si="159"/>
        <v>0</v>
      </c>
      <c r="O346" s="63"/>
      <c r="P346" s="63">
        <f t="shared" si="160"/>
        <v>0</v>
      </c>
      <c r="Q346" s="64"/>
      <c r="R346" s="63"/>
      <c r="S346" s="63">
        <v>0</v>
      </c>
      <c r="T346" s="63"/>
      <c r="U346" s="63">
        <f t="shared" si="161"/>
        <v>0</v>
      </c>
      <c r="V346" s="64"/>
      <c r="W346" s="63"/>
      <c r="X346" s="63">
        <v>0</v>
      </c>
      <c r="Y346" s="63"/>
      <c r="Z346" s="63">
        <f t="shared" si="162"/>
        <v>0</v>
      </c>
      <c r="AA346" s="64"/>
      <c r="AB346" s="63">
        <f t="shared" si="163"/>
        <v>0</v>
      </c>
      <c r="AC346" s="63">
        <f t="shared" si="163"/>
        <v>0</v>
      </c>
      <c r="AD346" s="63"/>
      <c r="AE346" s="63">
        <f t="shared" si="164"/>
        <v>0</v>
      </c>
      <c r="AF346" s="64"/>
      <c r="AG346" s="63"/>
      <c r="AH346" s="63">
        <v>0</v>
      </c>
      <c r="AI346" s="63"/>
      <c r="AJ346" s="63">
        <f t="shared" si="165"/>
        <v>0</v>
      </c>
      <c r="AK346" s="64"/>
      <c r="AL346" s="63"/>
      <c r="AM346" s="63">
        <v>0</v>
      </c>
      <c r="AN346" s="63"/>
      <c r="AO346" s="63">
        <f t="shared" si="166"/>
        <v>0</v>
      </c>
      <c r="AP346" s="64"/>
      <c r="AQ346" s="63"/>
      <c r="AR346" s="63">
        <v>0</v>
      </c>
      <c r="AS346" s="63"/>
      <c r="AT346" s="63">
        <f t="shared" si="167"/>
        <v>0</v>
      </c>
      <c r="AU346" s="64"/>
      <c r="AV346" s="63"/>
      <c r="AW346" s="63">
        <v>0</v>
      </c>
      <c r="AX346" s="411"/>
      <c r="AY346" s="63">
        <f t="shared" si="168"/>
        <v>0</v>
      </c>
      <c r="AZ346" s="71"/>
    </row>
    <row r="347" spans="1:52" s="406" customFormat="1" ht="12" hidden="1" customHeight="1">
      <c r="A347" s="134">
        <v>301</v>
      </c>
      <c r="B347" s="69" t="s">
        <v>366</v>
      </c>
      <c r="C347" s="63"/>
      <c r="D347" s="63">
        <v>0</v>
      </c>
      <c r="E347" s="63"/>
      <c r="F347" s="63">
        <f t="shared" si="157"/>
        <v>0</v>
      </c>
      <c r="G347" s="64"/>
      <c r="H347" s="63"/>
      <c r="I347" s="63">
        <v>0</v>
      </c>
      <c r="J347" s="63"/>
      <c r="K347" s="63">
        <f t="shared" si="158"/>
        <v>0</v>
      </c>
      <c r="L347" s="64"/>
      <c r="M347" s="63">
        <f t="shared" si="159"/>
        <v>0</v>
      </c>
      <c r="N347" s="63">
        <f t="shared" si="159"/>
        <v>0</v>
      </c>
      <c r="O347" s="63"/>
      <c r="P347" s="63">
        <f t="shared" si="160"/>
        <v>0</v>
      </c>
      <c r="Q347" s="64"/>
      <c r="R347" s="63"/>
      <c r="S347" s="63">
        <v>0</v>
      </c>
      <c r="T347" s="63"/>
      <c r="U347" s="63">
        <f t="shared" si="161"/>
        <v>0</v>
      </c>
      <c r="V347" s="64"/>
      <c r="W347" s="63"/>
      <c r="X347" s="63">
        <v>0</v>
      </c>
      <c r="Y347" s="63"/>
      <c r="Z347" s="63">
        <f t="shared" si="162"/>
        <v>0</v>
      </c>
      <c r="AA347" s="64"/>
      <c r="AB347" s="63">
        <f t="shared" si="163"/>
        <v>0</v>
      </c>
      <c r="AC347" s="63">
        <f t="shared" si="163"/>
        <v>0</v>
      </c>
      <c r="AD347" s="63"/>
      <c r="AE347" s="63">
        <f t="shared" si="164"/>
        <v>0</v>
      </c>
      <c r="AF347" s="64"/>
      <c r="AG347" s="63"/>
      <c r="AH347" s="63">
        <v>0</v>
      </c>
      <c r="AI347" s="63"/>
      <c r="AJ347" s="63">
        <f t="shared" si="165"/>
        <v>0</v>
      </c>
      <c r="AK347" s="64"/>
      <c r="AL347" s="63"/>
      <c r="AM347" s="63">
        <v>0</v>
      </c>
      <c r="AN347" s="63"/>
      <c r="AO347" s="63">
        <f t="shared" si="166"/>
        <v>0</v>
      </c>
      <c r="AP347" s="64"/>
      <c r="AQ347" s="63"/>
      <c r="AR347" s="63">
        <v>0</v>
      </c>
      <c r="AS347" s="63"/>
      <c r="AT347" s="63">
        <f t="shared" si="167"/>
        <v>0</v>
      </c>
      <c r="AU347" s="64"/>
      <c r="AV347" s="63"/>
      <c r="AW347" s="63">
        <v>0</v>
      </c>
      <c r="AX347" s="411"/>
      <c r="AY347" s="63">
        <f t="shared" si="168"/>
        <v>0</v>
      </c>
      <c r="AZ347" s="71"/>
    </row>
    <row r="348" spans="1:52" s="406" customFormat="1" ht="12" hidden="1" customHeight="1">
      <c r="A348" s="134">
        <v>302</v>
      </c>
      <c r="B348" s="69" t="s">
        <v>367</v>
      </c>
      <c r="C348" s="63"/>
      <c r="D348" s="63">
        <v>0</v>
      </c>
      <c r="E348" s="63"/>
      <c r="F348" s="63">
        <f t="shared" si="157"/>
        <v>0</v>
      </c>
      <c r="G348" s="64"/>
      <c r="H348" s="63"/>
      <c r="I348" s="63">
        <v>0</v>
      </c>
      <c r="J348" s="63"/>
      <c r="K348" s="63">
        <f t="shared" si="158"/>
        <v>0</v>
      </c>
      <c r="L348" s="64"/>
      <c r="M348" s="63">
        <f t="shared" si="159"/>
        <v>0</v>
      </c>
      <c r="N348" s="63">
        <f t="shared" si="159"/>
        <v>0</v>
      </c>
      <c r="O348" s="63"/>
      <c r="P348" s="63">
        <f t="shared" si="160"/>
        <v>0</v>
      </c>
      <c r="Q348" s="64"/>
      <c r="R348" s="63"/>
      <c r="S348" s="63">
        <v>0</v>
      </c>
      <c r="T348" s="63"/>
      <c r="U348" s="63">
        <f t="shared" si="161"/>
        <v>0</v>
      </c>
      <c r="V348" s="64"/>
      <c r="W348" s="63"/>
      <c r="X348" s="63">
        <v>0</v>
      </c>
      <c r="Y348" s="63"/>
      <c r="Z348" s="63">
        <f t="shared" si="162"/>
        <v>0</v>
      </c>
      <c r="AA348" s="64"/>
      <c r="AB348" s="63">
        <f t="shared" si="163"/>
        <v>0</v>
      </c>
      <c r="AC348" s="63">
        <f t="shared" si="163"/>
        <v>0</v>
      </c>
      <c r="AD348" s="63"/>
      <c r="AE348" s="63">
        <f t="shared" si="164"/>
        <v>0</v>
      </c>
      <c r="AF348" s="64"/>
      <c r="AG348" s="63"/>
      <c r="AH348" s="63">
        <v>0</v>
      </c>
      <c r="AI348" s="63"/>
      <c r="AJ348" s="63">
        <f t="shared" si="165"/>
        <v>0</v>
      </c>
      <c r="AK348" s="64"/>
      <c r="AL348" s="63"/>
      <c r="AM348" s="63">
        <v>0</v>
      </c>
      <c r="AN348" s="63"/>
      <c r="AO348" s="63">
        <f t="shared" si="166"/>
        <v>0</v>
      </c>
      <c r="AP348" s="64"/>
      <c r="AQ348" s="63"/>
      <c r="AR348" s="63">
        <v>0</v>
      </c>
      <c r="AS348" s="63"/>
      <c r="AT348" s="63">
        <f t="shared" si="167"/>
        <v>0</v>
      </c>
      <c r="AU348" s="64"/>
      <c r="AV348" s="63"/>
      <c r="AW348" s="63">
        <v>0</v>
      </c>
      <c r="AX348" s="411"/>
      <c r="AY348" s="63">
        <f t="shared" si="168"/>
        <v>0</v>
      </c>
      <c r="AZ348" s="71"/>
    </row>
    <row r="349" spans="1:52" s="406" customFormat="1" ht="12" hidden="1" customHeight="1">
      <c r="A349" s="134">
        <v>304</v>
      </c>
      <c r="B349" s="69" t="s">
        <v>368</v>
      </c>
      <c r="C349" s="63"/>
      <c r="D349" s="63">
        <v>0</v>
      </c>
      <c r="E349" s="63"/>
      <c r="F349" s="63">
        <f t="shared" si="157"/>
        <v>0</v>
      </c>
      <c r="G349" s="64"/>
      <c r="H349" s="63"/>
      <c r="I349" s="63">
        <v>0</v>
      </c>
      <c r="J349" s="63"/>
      <c r="K349" s="63">
        <f t="shared" si="158"/>
        <v>0</v>
      </c>
      <c r="L349" s="64"/>
      <c r="M349" s="63">
        <f t="shared" si="159"/>
        <v>0</v>
      </c>
      <c r="N349" s="63">
        <f t="shared" si="159"/>
        <v>0</v>
      </c>
      <c r="O349" s="63"/>
      <c r="P349" s="63">
        <f t="shared" si="160"/>
        <v>0</v>
      </c>
      <c r="Q349" s="64"/>
      <c r="R349" s="63"/>
      <c r="S349" s="63">
        <v>0</v>
      </c>
      <c r="T349" s="63"/>
      <c r="U349" s="63">
        <f t="shared" si="161"/>
        <v>0</v>
      </c>
      <c r="V349" s="64"/>
      <c r="W349" s="63"/>
      <c r="X349" s="63">
        <v>0</v>
      </c>
      <c r="Y349" s="63"/>
      <c r="Z349" s="63">
        <f t="shared" si="162"/>
        <v>0</v>
      </c>
      <c r="AA349" s="64"/>
      <c r="AB349" s="63">
        <f t="shared" si="163"/>
        <v>0</v>
      </c>
      <c r="AC349" s="63">
        <f t="shared" si="163"/>
        <v>0</v>
      </c>
      <c r="AD349" s="63"/>
      <c r="AE349" s="63">
        <f t="shared" si="164"/>
        <v>0</v>
      </c>
      <c r="AF349" s="64"/>
      <c r="AG349" s="63"/>
      <c r="AH349" s="63">
        <v>0</v>
      </c>
      <c r="AI349" s="63"/>
      <c r="AJ349" s="63">
        <f t="shared" si="165"/>
        <v>0</v>
      </c>
      <c r="AK349" s="64"/>
      <c r="AL349" s="63"/>
      <c r="AM349" s="63">
        <v>0</v>
      </c>
      <c r="AN349" s="63"/>
      <c r="AO349" s="63">
        <f t="shared" si="166"/>
        <v>0</v>
      </c>
      <c r="AP349" s="64"/>
      <c r="AQ349" s="63"/>
      <c r="AR349" s="63">
        <v>0</v>
      </c>
      <c r="AS349" s="63"/>
      <c r="AT349" s="63">
        <f t="shared" si="167"/>
        <v>0</v>
      </c>
      <c r="AU349" s="64"/>
      <c r="AV349" s="63"/>
      <c r="AW349" s="63">
        <v>0</v>
      </c>
      <c r="AX349" s="411"/>
      <c r="AY349" s="63">
        <f t="shared" si="168"/>
        <v>0</v>
      </c>
      <c r="AZ349" s="71"/>
    </row>
    <row r="350" spans="1:52" s="406" customFormat="1" ht="12" customHeight="1">
      <c r="A350" s="134">
        <v>305</v>
      </c>
      <c r="B350" s="69" t="s">
        <v>369</v>
      </c>
      <c r="C350" s="63"/>
      <c r="D350" s="63">
        <v>16940.23</v>
      </c>
      <c r="E350" s="63"/>
      <c r="F350" s="63">
        <f t="shared" si="157"/>
        <v>16940.23</v>
      </c>
      <c r="G350" s="64"/>
      <c r="H350" s="63"/>
      <c r="I350" s="63">
        <v>16940.23</v>
      </c>
      <c r="J350" s="63"/>
      <c r="K350" s="63">
        <f t="shared" si="158"/>
        <v>16940.23</v>
      </c>
      <c r="L350" s="64"/>
      <c r="M350" s="63">
        <f t="shared" si="159"/>
        <v>0</v>
      </c>
      <c r="N350" s="63">
        <f t="shared" si="159"/>
        <v>0</v>
      </c>
      <c r="O350" s="63"/>
      <c r="P350" s="63">
        <f t="shared" si="160"/>
        <v>0</v>
      </c>
      <c r="Q350" s="64"/>
      <c r="R350" s="63"/>
      <c r="S350" s="63">
        <v>17279.034599999999</v>
      </c>
      <c r="T350" s="63"/>
      <c r="U350" s="63">
        <f t="shared" si="161"/>
        <v>17279.034599999999</v>
      </c>
      <c r="V350" s="64"/>
      <c r="W350" s="63"/>
      <c r="X350" s="63">
        <v>17279.034599999999</v>
      </c>
      <c r="Y350" s="63"/>
      <c r="Z350" s="63">
        <f t="shared" si="162"/>
        <v>17279.034599999999</v>
      </c>
      <c r="AA350" s="64"/>
      <c r="AB350" s="63">
        <f t="shared" si="163"/>
        <v>0</v>
      </c>
      <c r="AC350" s="63">
        <f t="shared" si="163"/>
        <v>0</v>
      </c>
      <c r="AD350" s="63"/>
      <c r="AE350" s="63">
        <f t="shared" si="164"/>
        <v>0</v>
      </c>
      <c r="AF350" s="64"/>
      <c r="AG350" s="63"/>
      <c r="AH350" s="63">
        <v>17624.615291999999</v>
      </c>
      <c r="AI350" s="63"/>
      <c r="AJ350" s="63">
        <f t="shared" si="165"/>
        <v>17624.615291999999</v>
      </c>
      <c r="AK350" s="64"/>
      <c r="AL350" s="63"/>
      <c r="AM350" s="63">
        <v>17977.10759784</v>
      </c>
      <c r="AN350" s="63"/>
      <c r="AO350" s="63">
        <f t="shared" si="166"/>
        <v>17977.10759784</v>
      </c>
      <c r="AP350" s="64"/>
      <c r="AQ350" s="63"/>
      <c r="AR350" s="63">
        <v>18336.649749796801</v>
      </c>
      <c r="AS350" s="63"/>
      <c r="AT350" s="63">
        <f t="shared" si="167"/>
        <v>18336.649749796801</v>
      </c>
      <c r="AU350" s="64"/>
      <c r="AV350" s="63"/>
      <c r="AW350" s="63">
        <v>18703.3827447927</v>
      </c>
      <c r="AX350" s="411"/>
      <c r="AY350" s="63">
        <f t="shared" si="168"/>
        <v>18703.3827447927</v>
      </c>
      <c r="AZ350" s="71"/>
    </row>
    <row r="351" spans="1:52" s="406" customFormat="1" ht="12" customHeight="1">
      <c r="A351" s="134">
        <v>306</v>
      </c>
      <c r="B351" s="69" t="s">
        <v>370</v>
      </c>
      <c r="C351" s="63"/>
      <c r="D351" s="63">
        <v>1316.8607999999999</v>
      </c>
      <c r="E351" s="63"/>
      <c r="F351" s="63">
        <f t="shared" si="157"/>
        <v>1316.8607999999999</v>
      </c>
      <c r="G351" s="64"/>
      <c r="H351" s="63"/>
      <c r="I351" s="63">
        <v>1316.8607999999999</v>
      </c>
      <c r="J351" s="63"/>
      <c r="K351" s="63">
        <f t="shared" si="158"/>
        <v>1316.8607999999999</v>
      </c>
      <c r="L351" s="64"/>
      <c r="M351" s="63">
        <f t="shared" si="159"/>
        <v>0</v>
      </c>
      <c r="N351" s="63">
        <f t="shared" si="159"/>
        <v>0</v>
      </c>
      <c r="O351" s="63"/>
      <c r="P351" s="63">
        <f t="shared" si="160"/>
        <v>0</v>
      </c>
      <c r="Q351" s="64"/>
      <c r="R351" s="63"/>
      <c r="S351" s="63">
        <v>1343.1980160000001</v>
      </c>
      <c r="T351" s="63"/>
      <c r="U351" s="63">
        <f t="shared" si="161"/>
        <v>1343.1980160000001</v>
      </c>
      <c r="V351" s="64"/>
      <c r="W351" s="63"/>
      <c r="X351" s="63">
        <v>1343.1980160000001</v>
      </c>
      <c r="Y351" s="63"/>
      <c r="Z351" s="63">
        <f t="shared" si="162"/>
        <v>1343.1980160000001</v>
      </c>
      <c r="AA351" s="64"/>
      <c r="AB351" s="63">
        <f t="shared" si="163"/>
        <v>0</v>
      </c>
      <c r="AC351" s="63">
        <f t="shared" si="163"/>
        <v>0</v>
      </c>
      <c r="AD351" s="63"/>
      <c r="AE351" s="63">
        <f t="shared" si="164"/>
        <v>0</v>
      </c>
      <c r="AF351" s="64"/>
      <c r="AG351" s="63"/>
      <c r="AH351" s="63">
        <v>1370.06197632</v>
      </c>
      <c r="AI351" s="63"/>
      <c r="AJ351" s="63">
        <f t="shared" si="165"/>
        <v>1370.06197632</v>
      </c>
      <c r="AK351" s="64"/>
      <c r="AL351" s="63"/>
      <c r="AM351" s="63">
        <v>1397.4632158464001</v>
      </c>
      <c r="AN351" s="63"/>
      <c r="AO351" s="63">
        <f t="shared" si="166"/>
        <v>1397.4632158464001</v>
      </c>
      <c r="AP351" s="64"/>
      <c r="AQ351" s="63"/>
      <c r="AR351" s="63">
        <v>1425.41248016333</v>
      </c>
      <c r="AS351" s="63"/>
      <c r="AT351" s="63">
        <f t="shared" si="167"/>
        <v>1425.41248016333</v>
      </c>
      <c r="AU351" s="64"/>
      <c r="AV351" s="63"/>
      <c r="AW351" s="63">
        <v>1453.9207297665901</v>
      </c>
      <c r="AX351" s="411"/>
      <c r="AY351" s="63">
        <f t="shared" si="168"/>
        <v>1453.9207297665901</v>
      </c>
      <c r="AZ351" s="71"/>
    </row>
    <row r="352" spans="1:52" s="406" customFormat="1" ht="12" hidden="1" customHeight="1">
      <c r="A352" s="134">
        <v>307</v>
      </c>
      <c r="B352" s="69" t="s">
        <v>371</v>
      </c>
      <c r="C352" s="63"/>
      <c r="D352" s="63">
        <v>0</v>
      </c>
      <c r="E352" s="63"/>
      <c r="F352" s="63">
        <f t="shared" si="157"/>
        <v>0</v>
      </c>
      <c r="G352" s="64"/>
      <c r="H352" s="63"/>
      <c r="I352" s="63">
        <v>0</v>
      </c>
      <c r="J352" s="63"/>
      <c r="K352" s="63">
        <f t="shared" si="158"/>
        <v>0</v>
      </c>
      <c r="L352" s="64"/>
      <c r="M352" s="63">
        <f t="shared" si="159"/>
        <v>0</v>
      </c>
      <c r="N352" s="63">
        <f t="shared" si="159"/>
        <v>0</v>
      </c>
      <c r="O352" s="63"/>
      <c r="P352" s="63">
        <f t="shared" si="160"/>
        <v>0</v>
      </c>
      <c r="Q352" s="64"/>
      <c r="R352" s="63"/>
      <c r="S352" s="63">
        <v>0</v>
      </c>
      <c r="T352" s="63"/>
      <c r="U352" s="63">
        <f t="shared" si="161"/>
        <v>0</v>
      </c>
      <c r="V352" s="64"/>
      <c r="W352" s="63"/>
      <c r="X352" s="63">
        <v>0</v>
      </c>
      <c r="Y352" s="63"/>
      <c r="Z352" s="63">
        <f t="shared" si="162"/>
        <v>0</v>
      </c>
      <c r="AA352" s="64"/>
      <c r="AB352" s="63">
        <f t="shared" si="163"/>
        <v>0</v>
      </c>
      <c r="AC352" s="63">
        <f t="shared" si="163"/>
        <v>0</v>
      </c>
      <c r="AD352" s="63"/>
      <c r="AE352" s="63">
        <f t="shared" si="164"/>
        <v>0</v>
      </c>
      <c r="AF352" s="64"/>
      <c r="AG352" s="63"/>
      <c r="AH352" s="63">
        <v>0</v>
      </c>
      <c r="AI352" s="63"/>
      <c r="AJ352" s="63">
        <f t="shared" si="165"/>
        <v>0</v>
      </c>
      <c r="AK352" s="64"/>
      <c r="AL352" s="63"/>
      <c r="AM352" s="63">
        <v>0</v>
      </c>
      <c r="AN352" s="63"/>
      <c r="AO352" s="63">
        <f t="shared" si="166"/>
        <v>0</v>
      </c>
      <c r="AP352" s="64"/>
      <c r="AQ352" s="63"/>
      <c r="AR352" s="63">
        <v>0</v>
      </c>
      <c r="AS352" s="63"/>
      <c r="AT352" s="63">
        <f t="shared" si="167"/>
        <v>0</v>
      </c>
      <c r="AU352" s="64"/>
      <c r="AV352" s="63"/>
      <c r="AW352" s="63">
        <v>0</v>
      </c>
      <c r="AX352" s="411"/>
      <c r="AY352" s="63">
        <f t="shared" si="168"/>
        <v>0</v>
      </c>
      <c r="AZ352" s="71"/>
    </row>
    <row r="353" spans="1:52" s="406" customFormat="1" ht="12" customHeight="1">
      <c r="A353" s="134">
        <v>308</v>
      </c>
      <c r="B353" s="69" t="s">
        <v>372</v>
      </c>
      <c r="C353" s="63"/>
      <c r="D353" s="63">
        <v>2210</v>
      </c>
      <c r="E353" s="63"/>
      <c r="F353" s="63">
        <f t="shared" si="157"/>
        <v>2210</v>
      </c>
      <c r="G353" s="64"/>
      <c r="H353" s="63"/>
      <c r="I353" s="63">
        <v>2210</v>
      </c>
      <c r="J353" s="63"/>
      <c r="K353" s="63">
        <f t="shared" si="158"/>
        <v>2210</v>
      </c>
      <c r="L353" s="64"/>
      <c r="M353" s="63">
        <f t="shared" si="159"/>
        <v>0</v>
      </c>
      <c r="N353" s="63">
        <f t="shared" si="159"/>
        <v>0</v>
      </c>
      <c r="O353" s="63"/>
      <c r="P353" s="63">
        <f t="shared" si="160"/>
        <v>0</v>
      </c>
      <c r="Q353" s="64"/>
      <c r="R353" s="63"/>
      <c r="S353" s="63">
        <v>0</v>
      </c>
      <c r="T353" s="63"/>
      <c r="U353" s="63">
        <f t="shared" si="161"/>
        <v>0</v>
      </c>
      <c r="V353" s="64"/>
      <c r="W353" s="63"/>
      <c r="X353" s="63">
        <v>0</v>
      </c>
      <c r="Y353" s="63"/>
      <c r="Z353" s="63">
        <f t="shared" si="162"/>
        <v>0</v>
      </c>
      <c r="AA353" s="64"/>
      <c r="AB353" s="63">
        <f t="shared" si="163"/>
        <v>0</v>
      </c>
      <c r="AC353" s="63">
        <f t="shared" si="163"/>
        <v>0</v>
      </c>
      <c r="AD353" s="63"/>
      <c r="AE353" s="63">
        <f t="shared" si="164"/>
        <v>0</v>
      </c>
      <c r="AF353" s="64"/>
      <c r="AG353" s="63"/>
      <c r="AH353" s="63">
        <v>0</v>
      </c>
      <c r="AI353" s="63"/>
      <c r="AJ353" s="63">
        <f t="shared" si="165"/>
        <v>0</v>
      </c>
      <c r="AK353" s="64"/>
      <c r="AL353" s="63"/>
      <c r="AM353" s="63">
        <v>0</v>
      </c>
      <c r="AN353" s="63"/>
      <c r="AO353" s="63">
        <f t="shared" si="166"/>
        <v>0</v>
      </c>
      <c r="AP353" s="64"/>
      <c r="AQ353" s="63"/>
      <c r="AR353" s="63">
        <v>0</v>
      </c>
      <c r="AS353" s="63"/>
      <c r="AT353" s="63">
        <f t="shared" si="167"/>
        <v>0</v>
      </c>
      <c r="AU353" s="64"/>
      <c r="AV353" s="63"/>
      <c r="AW353" s="63">
        <v>0</v>
      </c>
      <c r="AX353" s="411"/>
      <c r="AY353" s="63">
        <f t="shared" si="168"/>
        <v>0</v>
      </c>
      <c r="AZ353" s="71"/>
    </row>
    <row r="354" spans="1:52" s="406" customFormat="1" ht="12" customHeight="1">
      <c r="A354" s="134">
        <v>308.10000000000002</v>
      </c>
      <c r="B354" s="69" t="s">
        <v>373</v>
      </c>
      <c r="C354" s="63"/>
      <c r="D354" s="63">
        <v>65200.3</v>
      </c>
      <c r="E354" s="63"/>
      <c r="F354" s="63">
        <f t="shared" si="157"/>
        <v>65200.3</v>
      </c>
      <c r="G354" s="64"/>
      <c r="H354" s="63"/>
      <c r="I354" s="63">
        <v>65200.3</v>
      </c>
      <c r="J354" s="63"/>
      <c r="K354" s="63">
        <f t="shared" si="158"/>
        <v>65200.3</v>
      </c>
      <c r="L354" s="64"/>
      <c r="M354" s="63">
        <f t="shared" si="159"/>
        <v>0</v>
      </c>
      <c r="N354" s="63">
        <f t="shared" si="159"/>
        <v>0</v>
      </c>
      <c r="O354" s="63"/>
      <c r="P354" s="63">
        <f t="shared" si="160"/>
        <v>0</v>
      </c>
      <c r="Q354" s="64"/>
      <c r="R354" s="63"/>
      <c r="S354" s="63">
        <v>0</v>
      </c>
      <c r="T354" s="63"/>
      <c r="U354" s="63">
        <f t="shared" si="161"/>
        <v>0</v>
      </c>
      <c r="V354" s="64"/>
      <c r="W354" s="63"/>
      <c r="X354" s="63">
        <v>0</v>
      </c>
      <c r="Y354" s="63"/>
      <c r="Z354" s="63">
        <f t="shared" si="162"/>
        <v>0</v>
      </c>
      <c r="AA354" s="64"/>
      <c r="AB354" s="63">
        <f t="shared" si="163"/>
        <v>0</v>
      </c>
      <c r="AC354" s="63">
        <f t="shared" si="163"/>
        <v>0</v>
      </c>
      <c r="AD354" s="63"/>
      <c r="AE354" s="63">
        <f t="shared" si="164"/>
        <v>0</v>
      </c>
      <c r="AF354" s="64"/>
      <c r="AG354" s="63"/>
      <c r="AH354" s="63">
        <v>0</v>
      </c>
      <c r="AI354" s="63"/>
      <c r="AJ354" s="63">
        <f t="shared" si="165"/>
        <v>0</v>
      </c>
      <c r="AK354" s="64"/>
      <c r="AL354" s="63"/>
      <c r="AM354" s="63">
        <v>0</v>
      </c>
      <c r="AN354" s="63"/>
      <c r="AO354" s="63">
        <f t="shared" si="166"/>
        <v>0</v>
      </c>
      <c r="AP354" s="64"/>
      <c r="AQ354" s="63"/>
      <c r="AR354" s="63">
        <v>0</v>
      </c>
      <c r="AS354" s="63"/>
      <c r="AT354" s="63">
        <f t="shared" si="167"/>
        <v>0</v>
      </c>
      <c r="AU354" s="64"/>
      <c r="AV354" s="63"/>
      <c r="AW354" s="63">
        <v>0</v>
      </c>
      <c r="AX354" s="411"/>
      <c r="AY354" s="63">
        <f t="shared" si="168"/>
        <v>0</v>
      </c>
      <c r="AZ354" s="71"/>
    </row>
    <row r="355" spans="1:52" s="406" customFormat="1" ht="12" customHeight="1">
      <c r="A355" s="134">
        <v>308.2</v>
      </c>
      <c r="B355" s="69" t="s">
        <v>374</v>
      </c>
      <c r="C355" s="63"/>
      <c r="D355" s="63">
        <v>10000</v>
      </c>
      <c r="E355" s="63"/>
      <c r="F355" s="63">
        <f t="shared" si="157"/>
        <v>10000</v>
      </c>
      <c r="G355" s="64"/>
      <c r="H355" s="63"/>
      <c r="I355" s="63">
        <v>10000</v>
      </c>
      <c r="J355" s="63"/>
      <c r="K355" s="63">
        <f t="shared" si="158"/>
        <v>10000</v>
      </c>
      <c r="L355" s="64"/>
      <c r="M355" s="63">
        <f t="shared" si="159"/>
        <v>0</v>
      </c>
      <c r="N355" s="63">
        <f t="shared" si="159"/>
        <v>0</v>
      </c>
      <c r="O355" s="63"/>
      <c r="P355" s="63">
        <f t="shared" si="160"/>
        <v>0</v>
      </c>
      <c r="Q355" s="64"/>
      <c r="R355" s="63"/>
      <c r="S355" s="63">
        <v>8000</v>
      </c>
      <c r="T355" s="63"/>
      <c r="U355" s="63">
        <f t="shared" si="161"/>
        <v>8000</v>
      </c>
      <c r="V355" s="64"/>
      <c r="W355" s="63"/>
      <c r="X355" s="63">
        <v>8000</v>
      </c>
      <c r="Y355" s="63"/>
      <c r="Z355" s="63">
        <f t="shared" si="162"/>
        <v>8000</v>
      </c>
      <c r="AA355" s="64"/>
      <c r="AB355" s="63">
        <f t="shared" si="163"/>
        <v>0</v>
      </c>
      <c r="AC355" s="63">
        <f t="shared" si="163"/>
        <v>0</v>
      </c>
      <c r="AD355" s="63"/>
      <c r="AE355" s="63">
        <f t="shared" si="164"/>
        <v>0</v>
      </c>
      <c r="AF355" s="64"/>
      <c r="AG355" s="63"/>
      <c r="AH355" s="63">
        <v>0</v>
      </c>
      <c r="AI355" s="63"/>
      <c r="AJ355" s="63">
        <f t="shared" si="165"/>
        <v>0</v>
      </c>
      <c r="AK355" s="64"/>
      <c r="AL355" s="63"/>
      <c r="AM355" s="63">
        <v>0</v>
      </c>
      <c r="AN355" s="63"/>
      <c r="AO355" s="63">
        <f t="shared" si="166"/>
        <v>0</v>
      </c>
      <c r="AP355" s="64"/>
      <c r="AQ355" s="63"/>
      <c r="AR355" s="63">
        <v>0</v>
      </c>
      <c r="AS355" s="63"/>
      <c r="AT355" s="63">
        <f t="shared" si="167"/>
        <v>0</v>
      </c>
      <c r="AU355" s="64"/>
      <c r="AV355" s="63"/>
      <c r="AW355" s="63">
        <v>0</v>
      </c>
      <c r="AX355" s="411"/>
      <c r="AY355" s="63">
        <f t="shared" si="168"/>
        <v>0</v>
      </c>
      <c r="AZ355" s="71"/>
    </row>
    <row r="356" spans="1:52" s="406" customFormat="1" ht="12" customHeight="1">
      <c r="A356" s="134">
        <v>308.3</v>
      </c>
      <c r="B356" s="69" t="s">
        <v>375</v>
      </c>
      <c r="C356" s="63"/>
      <c r="D356" s="63">
        <v>237737.82</v>
      </c>
      <c r="E356" s="63"/>
      <c r="F356" s="63">
        <f t="shared" si="157"/>
        <v>237737.82</v>
      </c>
      <c r="G356" s="64"/>
      <c r="H356" s="63"/>
      <c r="I356" s="63">
        <v>237737.82</v>
      </c>
      <c r="J356" s="63"/>
      <c r="K356" s="63">
        <f t="shared" si="158"/>
        <v>237737.82</v>
      </c>
      <c r="L356" s="64"/>
      <c r="M356" s="63">
        <f t="shared" si="159"/>
        <v>0</v>
      </c>
      <c r="N356" s="63">
        <f t="shared" si="159"/>
        <v>0</v>
      </c>
      <c r="O356" s="63"/>
      <c r="P356" s="63">
        <f t="shared" si="160"/>
        <v>0</v>
      </c>
      <c r="Q356" s="64"/>
      <c r="R356" s="63"/>
      <c r="S356" s="63">
        <v>0</v>
      </c>
      <c r="T356" s="63"/>
      <c r="U356" s="63">
        <f t="shared" si="161"/>
        <v>0</v>
      </c>
      <c r="V356" s="64"/>
      <c r="W356" s="63"/>
      <c r="X356" s="63">
        <v>0</v>
      </c>
      <c r="Y356" s="63"/>
      <c r="Z356" s="63">
        <f t="shared" si="162"/>
        <v>0</v>
      </c>
      <c r="AA356" s="64"/>
      <c r="AB356" s="63">
        <f t="shared" si="163"/>
        <v>0</v>
      </c>
      <c r="AC356" s="63">
        <f t="shared" si="163"/>
        <v>0</v>
      </c>
      <c r="AD356" s="63"/>
      <c r="AE356" s="63">
        <f t="shared" si="164"/>
        <v>0</v>
      </c>
      <c r="AF356" s="64"/>
      <c r="AG356" s="63"/>
      <c r="AH356" s="63">
        <v>0</v>
      </c>
      <c r="AI356" s="63"/>
      <c r="AJ356" s="63">
        <f t="shared" si="165"/>
        <v>0</v>
      </c>
      <c r="AK356" s="64"/>
      <c r="AL356" s="63"/>
      <c r="AM356" s="63">
        <v>0</v>
      </c>
      <c r="AN356" s="63"/>
      <c r="AO356" s="63">
        <f t="shared" si="166"/>
        <v>0</v>
      </c>
      <c r="AP356" s="64"/>
      <c r="AQ356" s="63"/>
      <c r="AR356" s="63">
        <v>0</v>
      </c>
      <c r="AS356" s="63"/>
      <c r="AT356" s="63">
        <f t="shared" si="167"/>
        <v>0</v>
      </c>
      <c r="AU356" s="64"/>
      <c r="AV356" s="63"/>
      <c r="AW356" s="63">
        <v>0</v>
      </c>
      <c r="AX356" s="411"/>
      <c r="AY356" s="63">
        <f t="shared" si="168"/>
        <v>0</v>
      </c>
      <c r="AZ356" s="71"/>
    </row>
    <row r="357" spans="1:52" s="406" customFormat="1" ht="12" customHeight="1">
      <c r="A357" s="134">
        <v>308.39999999999998</v>
      </c>
      <c r="B357" s="69" t="s">
        <v>376</v>
      </c>
      <c r="C357" s="63"/>
      <c r="D357" s="63">
        <v>50000</v>
      </c>
      <c r="E357" s="63"/>
      <c r="F357" s="63">
        <f t="shared" si="157"/>
        <v>50000</v>
      </c>
      <c r="G357" s="64"/>
      <c r="H357" s="63"/>
      <c r="I357" s="63">
        <v>50000</v>
      </c>
      <c r="J357" s="63"/>
      <c r="K357" s="63">
        <f t="shared" si="158"/>
        <v>50000</v>
      </c>
      <c r="L357" s="64"/>
      <c r="M357" s="63">
        <f t="shared" si="159"/>
        <v>0</v>
      </c>
      <c r="N357" s="63">
        <f t="shared" si="159"/>
        <v>0</v>
      </c>
      <c r="O357" s="63"/>
      <c r="P357" s="63">
        <f t="shared" si="160"/>
        <v>0</v>
      </c>
      <c r="Q357" s="64"/>
      <c r="R357" s="63"/>
      <c r="S357" s="63">
        <v>0</v>
      </c>
      <c r="T357" s="63"/>
      <c r="U357" s="63">
        <f t="shared" si="161"/>
        <v>0</v>
      </c>
      <c r="V357" s="64"/>
      <c r="W357" s="63"/>
      <c r="X357" s="63">
        <v>0</v>
      </c>
      <c r="Y357" s="63"/>
      <c r="Z357" s="63">
        <f t="shared" si="162"/>
        <v>0</v>
      </c>
      <c r="AA357" s="64"/>
      <c r="AB357" s="63">
        <f t="shared" si="163"/>
        <v>0</v>
      </c>
      <c r="AC357" s="63">
        <f t="shared" si="163"/>
        <v>0</v>
      </c>
      <c r="AD357" s="63"/>
      <c r="AE357" s="63">
        <f t="shared" si="164"/>
        <v>0</v>
      </c>
      <c r="AF357" s="64"/>
      <c r="AG357" s="63"/>
      <c r="AH357" s="63">
        <v>0</v>
      </c>
      <c r="AI357" s="63"/>
      <c r="AJ357" s="63">
        <f t="shared" si="165"/>
        <v>0</v>
      </c>
      <c r="AK357" s="64"/>
      <c r="AL357" s="63"/>
      <c r="AM357" s="63">
        <v>0</v>
      </c>
      <c r="AN357" s="63"/>
      <c r="AO357" s="63">
        <f t="shared" si="166"/>
        <v>0</v>
      </c>
      <c r="AP357" s="64"/>
      <c r="AQ357" s="63"/>
      <c r="AR357" s="63">
        <v>0</v>
      </c>
      <c r="AS357" s="63"/>
      <c r="AT357" s="63">
        <f t="shared" si="167"/>
        <v>0</v>
      </c>
      <c r="AU357" s="64"/>
      <c r="AV357" s="63"/>
      <c r="AW357" s="63">
        <v>0</v>
      </c>
      <c r="AX357" s="411"/>
      <c r="AY357" s="63">
        <f t="shared" si="168"/>
        <v>0</v>
      </c>
      <c r="AZ357" s="71"/>
    </row>
    <row r="358" spans="1:52" s="406" customFormat="1" ht="12" customHeight="1">
      <c r="A358" s="134">
        <v>308.5</v>
      </c>
      <c r="B358" s="69" t="s">
        <v>377</v>
      </c>
      <c r="C358" s="63"/>
      <c r="D358" s="63">
        <v>0</v>
      </c>
      <c r="E358" s="63"/>
      <c r="F358" s="63">
        <f t="shared" si="157"/>
        <v>0</v>
      </c>
      <c r="G358" s="64"/>
      <c r="H358" s="63"/>
      <c r="I358" s="63">
        <v>0</v>
      </c>
      <c r="J358" s="63"/>
      <c r="K358" s="63">
        <f t="shared" si="158"/>
        <v>0</v>
      </c>
      <c r="L358" s="64"/>
      <c r="M358" s="63">
        <f t="shared" si="159"/>
        <v>0</v>
      </c>
      <c r="N358" s="63">
        <f t="shared" si="159"/>
        <v>0</v>
      </c>
      <c r="O358" s="63"/>
      <c r="P358" s="63">
        <f t="shared" si="160"/>
        <v>0</v>
      </c>
      <c r="Q358" s="64"/>
      <c r="R358" s="63"/>
      <c r="S358" s="63">
        <v>65000</v>
      </c>
      <c r="T358" s="63"/>
      <c r="U358" s="63">
        <f t="shared" si="161"/>
        <v>65000</v>
      </c>
      <c r="V358" s="64"/>
      <c r="W358" s="63"/>
      <c r="X358" s="63">
        <v>65000</v>
      </c>
      <c r="Y358" s="63"/>
      <c r="Z358" s="63">
        <f t="shared" si="162"/>
        <v>65000</v>
      </c>
      <c r="AA358" s="64"/>
      <c r="AB358" s="63">
        <f t="shared" si="163"/>
        <v>0</v>
      </c>
      <c r="AC358" s="63">
        <f t="shared" si="163"/>
        <v>0</v>
      </c>
      <c r="AD358" s="63"/>
      <c r="AE358" s="63">
        <f t="shared" si="164"/>
        <v>0</v>
      </c>
      <c r="AF358" s="64"/>
      <c r="AG358" s="63"/>
      <c r="AH358" s="63">
        <v>0</v>
      </c>
      <c r="AI358" s="63"/>
      <c r="AJ358" s="63">
        <f t="shared" si="165"/>
        <v>0</v>
      </c>
      <c r="AK358" s="64"/>
      <c r="AL358" s="63"/>
      <c r="AM358" s="63">
        <v>0</v>
      </c>
      <c r="AN358" s="63"/>
      <c r="AO358" s="63">
        <f t="shared" si="166"/>
        <v>0</v>
      </c>
      <c r="AP358" s="64"/>
      <c r="AQ358" s="63"/>
      <c r="AR358" s="63">
        <v>0</v>
      </c>
      <c r="AS358" s="63"/>
      <c r="AT358" s="63">
        <f t="shared" si="167"/>
        <v>0</v>
      </c>
      <c r="AU358" s="64"/>
      <c r="AV358" s="63"/>
      <c r="AW358" s="63">
        <v>0</v>
      </c>
      <c r="AX358" s="411"/>
      <c r="AY358" s="63">
        <f t="shared" si="168"/>
        <v>0</v>
      </c>
      <c r="AZ358" s="71"/>
    </row>
    <row r="359" spans="1:52" s="406" customFormat="1" ht="12" hidden="1" customHeight="1">
      <c r="A359" s="134">
        <v>308.60000000000002</v>
      </c>
      <c r="B359" s="69" t="s">
        <v>378</v>
      </c>
      <c r="C359" s="63"/>
      <c r="D359" s="63">
        <v>0</v>
      </c>
      <c r="E359" s="63"/>
      <c r="F359" s="63">
        <f t="shared" si="157"/>
        <v>0</v>
      </c>
      <c r="G359" s="64"/>
      <c r="H359" s="63"/>
      <c r="I359" s="63">
        <v>0</v>
      </c>
      <c r="J359" s="63"/>
      <c r="K359" s="63">
        <f t="shared" si="158"/>
        <v>0</v>
      </c>
      <c r="L359" s="64"/>
      <c r="M359" s="63">
        <f t="shared" si="159"/>
        <v>0</v>
      </c>
      <c r="N359" s="63">
        <f t="shared" si="159"/>
        <v>0</v>
      </c>
      <c r="O359" s="63"/>
      <c r="P359" s="63">
        <f t="shared" si="160"/>
        <v>0</v>
      </c>
      <c r="Q359" s="64"/>
      <c r="R359" s="63"/>
      <c r="S359" s="63">
        <v>0</v>
      </c>
      <c r="T359" s="63"/>
      <c r="U359" s="63">
        <f t="shared" si="161"/>
        <v>0</v>
      </c>
      <c r="V359" s="64"/>
      <c r="W359" s="63"/>
      <c r="X359" s="63">
        <v>0</v>
      </c>
      <c r="Y359" s="63"/>
      <c r="Z359" s="63">
        <f t="shared" si="162"/>
        <v>0</v>
      </c>
      <c r="AA359" s="64"/>
      <c r="AB359" s="63">
        <f t="shared" si="163"/>
        <v>0</v>
      </c>
      <c r="AC359" s="63">
        <f t="shared" si="163"/>
        <v>0</v>
      </c>
      <c r="AD359" s="63"/>
      <c r="AE359" s="63">
        <f t="shared" si="164"/>
        <v>0</v>
      </c>
      <c r="AF359" s="64"/>
      <c r="AG359" s="63"/>
      <c r="AH359" s="63">
        <v>0</v>
      </c>
      <c r="AI359" s="63"/>
      <c r="AJ359" s="63">
        <f t="shared" si="165"/>
        <v>0</v>
      </c>
      <c r="AK359" s="64"/>
      <c r="AL359" s="63"/>
      <c r="AM359" s="63">
        <v>0</v>
      </c>
      <c r="AN359" s="63"/>
      <c r="AO359" s="63">
        <f t="shared" si="166"/>
        <v>0</v>
      </c>
      <c r="AP359" s="64"/>
      <c r="AQ359" s="63"/>
      <c r="AR359" s="63">
        <v>0</v>
      </c>
      <c r="AS359" s="63"/>
      <c r="AT359" s="63">
        <f t="shared" si="167"/>
        <v>0</v>
      </c>
      <c r="AU359" s="64"/>
      <c r="AV359" s="63"/>
      <c r="AW359" s="63">
        <v>0</v>
      </c>
      <c r="AX359" s="411"/>
      <c r="AY359" s="63">
        <f t="shared" si="168"/>
        <v>0</v>
      </c>
      <c r="AZ359" s="71"/>
    </row>
    <row r="360" spans="1:52" s="406" customFormat="1" ht="12" hidden="1" customHeight="1">
      <c r="A360" s="134">
        <v>309</v>
      </c>
      <c r="B360" s="69" t="s">
        <v>379</v>
      </c>
      <c r="C360" s="63"/>
      <c r="D360" s="63">
        <v>0</v>
      </c>
      <c r="E360" s="63"/>
      <c r="F360" s="63">
        <f t="shared" si="157"/>
        <v>0</v>
      </c>
      <c r="G360" s="64"/>
      <c r="H360" s="63"/>
      <c r="I360" s="63">
        <v>0</v>
      </c>
      <c r="J360" s="63"/>
      <c r="K360" s="63">
        <f t="shared" si="158"/>
        <v>0</v>
      </c>
      <c r="L360" s="64"/>
      <c r="M360" s="63">
        <f t="shared" si="159"/>
        <v>0</v>
      </c>
      <c r="N360" s="63">
        <f t="shared" si="159"/>
        <v>0</v>
      </c>
      <c r="O360" s="63"/>
      <c r="P360" s="63">
        <f t="shared" si="160"/>
        <v>0</v>
      </c>
      <c r="Q360" s="64"/>
      <c r="R360" s="63"/>
      <c r="S360" s="63">
        <v>0</v>
      </c>
      <c r="T360" s="63"/>
      <c r="U360" s="63">
        <f t="shared" si="161"/>
        <v>0</v>
      </c>
      <c r="V360" s="64"/>
      <c r="W360" s="63"/>
      <c r="X360" s="63">
        <v>0</v>
      </c>
      <c r="Y360" s="63"/>
      <c r="Z360" s="63">
        <f t="shared" si="162"/>
        <v>0</v>
      </c>
      <c r="AA360" s="64"/>
      <c r="AB360" s="63">
        <f t="shared" si="163"/>
        <v>0</v>
      </c>
      <c r="AC360" s="63">
        <f t="shared" si="163"/>
        <v>0</v>
      </c>
      <c r="AD360" s="63"/>
      <c r="AE360" s="63">
        <f t="shared" si="164"/>
        <v>0</v>
      </c>
      <c r="AF360" s="64"/>
      <c r="AG360" s="63"/>
      <c r="AH360" s="63">
        <v>0</v>
      </c>
      <c r="AI360" s="63"/>
      <c r="AJ360" s="63">
        <f t="shared" si="165"/>
        <v>0</v>
      </c>
      <c r="AK360" s="64"/>
      <c r="AL360" s="63"/>
      <c r="AM360" s="63">
        <v>0</v>
      </c>
      <c r="AN360" s="63"/>
      <c r="AO360" s="63">
        <f t="shared" si="166"/>
        <v>0</v>
      </c>
      <c r="AP360" s="64"/>
      <c r="AQ360" s="63"/>
      <c r="AR360" s="63">
        <v>0</v>
      </c>
      <c r="AS360" s="63"/>
      <c r="AT360" s="63">
        <f t="shared" si="167"/>
        <v>0</v>
      </c>
      <c r="AU360" s="64"/>
      <c r="AV360" s="63"/>
      <c r="AW360" s="63">
        <v>0</v>
      </c>
      <c r="AX360" s="411"/>
      <c r="AY360" s="63">
        <f t="shared" si="168"/>
        <v>0</v>
      </c>
      <c r="AZ360" s="71"/>
    </row>
    <row r="361" spans="1:52" s="406" customFormat="1" ht="12" hidden="1" customHeight="1">
      <c r="A361" s="134">
        <v>310</v>
      </c>
      <c r="B361" s="69" t="s">
        <v>380</v>
      </c>
      <c r="C361" s="63"/>
      <c r="D361" s="63">
        <v>0</v>
      </c>
      <c r="E361" s="63"/>
      <c r="F361" s="63">
        <f t="shared" si="157"/>
        <v>0</v>
      </c>
      <c r="G361" s="64"/>
      <c r="H361" s="63"/>
      <c r="I361" s="63">
        <v>0</v>
      </c>
      <c r="J361" s="63"/>
      <c r="K361" s="63">
        <f t="shared" si="158"/>
        <v>0</v>
      </c>
      <c r="L361" s="64"/>
      <c r="M361" s="63">
        <f t="shared" si="159"/>
        <v>0</v>
      </c>
      <c r="N361" s="63">
        <f t="shared" si="159"/>
        <v>0</v>
      </c>
      <c r="O361" s="63"/>
      <c r="P361" s="63">
        <f t="shared" si="160"/>
        <v>0</v>
      </c>
      <c r="Q361" s="64"/>
      <c r="R361" s="63"/>
      <c r="S361" s="63">
        <v>0</v>
      </c>
      <c r="T361" s="63"/>
      <c r="U361" s="63">
        <f t="shared" si="161"/>
        <v>0</v>
      </c>
      <c r="V361" s="64"/>
      <c r="W361" s="63"/>
      <c r="X361" s="63">
        <v>0</v>
      </c>
      <c r="Y361" s="63"/>
      <c r="Z361" s="63">
        <f t="shared" si="162"/>
        <v>0</v>
      </c>
      <c r="AA361" s="64"/>
      <c r="AB361" s="63">
        <f t="shared" si="163"/>
        <v>0</v>
      </c>
      <c r="AC361" s="63">
        <f t="shared" si="163"/>
        <v>0</v>
      </c>
      <c r="AD361" s="63"/>
      <c r="AE361" s="63">
        <f t="shared" si="164"/>
        <v>0</v>
      </c>
      <c r="AF361" s="64"/>
      <c r="AG361" s="63"/>
      <c r="AH361" s="63">
        <v>0</v>
      </c>
      <c r="AI361" s="63"/>
      <c r="AJ361" s="63">
        <f t="shared" si="165"/>
        <v>0</v>
      </c>
      <c r="AK361" s="64"/>
      <c r="AL361" s="63"/>
      <c r="AM361" s="63">
        <v>0</v>
      </c>
      <c r="AN361" s="63"/>
      <c r="AO361" s="63">
        <f t="shared" si="166"/>
        <v>0</v>
      </c>
      <c r="AP361" s="64"/>
      <c r="AQ361" s="63"/>
      <c r="AR361" s="63">
        <v>0</v>
      </c>
      <c r="AS361" s="63"/>
      <c r="AT361" s="63">
        <f t="shared" si="167"/>
        <v>0</v>
      </c>
      <c r="AU361" s="64"/>
      <c r="AV361" s="63"/>
      <c r="AW361" s="63">
        <v>0</v>
      </c>
      <c r="AX361" s="411"/>
      <c r="AY361" s="63">
        <f t="shared" si="168"/>
        <v>0</v>
      </c>
      <c r="AZ361" s="71"/>
    </row>
    <row r="362" spans="1:52" s="406" customFormat="1" ht="12" hidden="1" customHeight="1">
      <c r="A362" s="134">
        <v>311</v>
      </c>
      <c r="B362" s="69" t="s">
        <v>381</v>
      </c>
      <c r="C362" s="63"/>
      <c r="D362" s="63">
        <v>0</v>
      </c>
      <c r="E362" s="63"/>
      <c r="F362" s="63">
        <f t="shared" si="157"/>
        <v>0</v>
      </c>
      <c r="G362" s="64"/>
      <c r="H362" s="63"/>
      <c r="I362" s="63">
        <v>0</v>
      </c>
      <c r="J362" s="63"/>
      <c r="K362" s="63">
        <f t="shared" si="158"/>
        <v>0</v>
      </c>
      <c r="L362" s="64"/>
      <c r="M362" s="63">
        <f t="shared" si="159"/>
        <v>0</v>
      </c>
      <c r="N362" s="63">
        <f t="shared" si="159"/>
        <v>0</v>
      </c>
      <c r="O362" s="63"/>
      <c r="P362" s="63">
        <f t="shared" si="160"/>
        <v>0</v>
      </c>
      <c r="Q362" s="64"/>
      <c r="R362" s="63"/>
      <c r="S362" s="63">
        <v>0</v>
      </c>
      <c r="T362" s="63"/>
      <c r="U362" s="63">
        <f t="shared" si="161"/>
        <v>0</v>
      </c>
      <c r="V362" s="64"/>
      <c r="W362" s="63"/>
      <c r="X362" s="63">
        <v>0</v>
      </c>
      <c r="Y362" s="63"/>
      <c r="Z362" s="63">
        <f t="shared" si="162"/>
        <v>0</v>
      </c>
      <c r="AA362" s="64"/>
      <c r="AB362" s="63">
        <f t="shared" si="163"/>
        <v>0</v>
      </c>
      <c r="AC362" s="63">
        <f t="shared" si="163"/>
        <v>0</v>
      </c>
      <c r="AD362" s="63"/>
      <c r="AE362" s="63">
        <f t="shared" si="164"/>
        <v>0</v>
      </c>
      <c r="AF362" s="64"/>
      <c r="AG362" s="63"/>
      <c r="AH362" s="63">
        <v>0</v>
      </c>
      <c r="AI362" s="63"/>
      <c r="AJ362" s="63">
        <f t="shared" si="165"/>
        <v>0</v>
      </c>
      <c r="AK362" s="64"/>
      <c r="AL362" s="63"/>
      <c r="AM362" s="63">
        <v>0</v>
      </c>
      <c r="AN362" s="63"/>
      <c r="AO362" s="63">
        <f t="shared" si="166"/>
        <v>0</v>
      </c>
      <c r="AP362" s="64"/>
      <c r="AQ362" s="63"/>
      <c r="AR362" s="63">
        <v>0</v>
      </c>
      <c r="AS362" s="63"/>
      <c r="AT362" s="63">
        <f t="shared" si="167"/>
        <v>0</v>
      </c>
      <c r="AU362" s="64"/>
      <c r="AV362" s="63"/>
      <c r="AW362" s="63">
        <v>0</v>
      </c>
      <c r="AX362" s="411"/>
      <c r="AY362" s="63">
        <f t="shared" si="168"/>
        <v>0</v>
      </c>
      <c r="AZ362" s="71"/>
    </row>
    <row r="363" spans="1:52" s="406" customFormat="1" ht="12" hidden="1" customHeight="1">
      <c r="A363" s="134">
        <v>312</v>
      </c>
      <c r="B363" s="69" t="s">
        <v>382</v>
      </c>
      <c r="C363" s="63"/>
      <c r="D363" s="63">
        <v>0</v>
      </c>
      <c r="E363" s="63"/>
      <c r="F363" s="63">
        <f t="shared" si="157"/>
        <v>0</v>
      </c>
      <c r="G363" s="64"/>
      <c r="H363" s="63"/>
      <c r="I363" s="63">
        <v>0</v>
      </c>
      <c r="J363" s="63"/>
      <c r="K363" s="63">
        <f t="shared" si="158"/>
        <v>0</v>
      </c>
      <c r="L363" s="64"/>
      <c r="M363" s="63">
        <f t="shared" si="159"/>
        <v>0</v>
      </c>
      <c r="N363" s="63">
        <f t="shared" si="159"/>
        <v>0</v>
      </c>
      <c r="O363" s="63"/>
      <c r="P363" s="63">
        <f t="shared" si="160"/>
        <v>0</v>
      </c>
      <c r="Q363" s="64"/>
      <c r="R363" s="63"/>
      <c r="S363" s="63">
        <v>0</v>
      </c>
      <c r="T363" s="63"/>
      <c r="U363" s="63">
        <f t="shared" si="161"/>
        <v>0</v>
      </c>
      <c r="V363" s="64"/>
      <c r="W363" s="63"/>
      <c r="X363" s="63">
        <v>0</v>
      </c>
      <c r="Y363" s="63"/>
      <c r="Z363" s="63">
        <f t="shared" si="162"/>
        <v>0</v>
      </c>
      <c r="AA363" s="64"/>
      <c r="AB363" s="63">
        <f t="shared" si="163"/>
        <v>0</v>
      </c>
      <c r="AC363" s="63">
        <f t="shared" si="163"/>
        <v>0</v>
      </c>
      <c r="AD363" s="63"/>
      <c r="AE363" s="63">
        <f t="shared" si="164"/>
        <v>0</v>
      </c>
      <c r="AF363" s="64"/>
      <c r="AG363" s="63"/>
      <c r="AH363" s="63">
        <v>0</v>
      </c>
      <c r="AI363" s="63"/>
      <c r="AJ363" s="63">
        <f t="shared" si="165"/>
        <v>0</v>
      </c>
      <c r="AK363" s="64"/>
      <c r="AL363" s="63"/>
      <c r="AM363" s="63">
        <v>0</v>
      </c>
      <c r="AN363" s="63"/>
      <c r="AO363" s="63">
        <f t="shared" si="166"/>
        <v>0</v>
      </c>
      <c r="AP363" s="64"/>
      <c r="AQ363" s="63"/>
      <c r="AR363" s="63">
        <v>0</v>
      </c>
      <c r="AS363" s="63"/>
      <c r="AT363" s="63">
        <f t="shared" si="167"/>
        <v>0</v>
      </c>
      <c r="AU363" s="64"/>
      <c r="AV363" s="63"/>
      <c r="AW363" s="63">
        <v>0</v>
      </c>
      <c r="AX363" s="411"/>
      <c r="AY363" s="63">
        <f t="shared" si="168"/>
        <v>0</v>
      </c>
      <c r="AZ363" s="71"/>
    </row>
    <row r="364" spans="1:52" s="406" customFormat="1" ht="12" hidden="1" customHeight="1">
      <c r="A364" s="134">
        <v>312.10000000000002</v>
      </c>
      <c r="B364" s="69" t="s">
        <v>383</v>
      </c>
      <c r="C364" s="63"/>
      <c r="D364" s="63">
        <v>0</v>
      </c>
      <c r="E364" s="63"/>
      <c r="F364" s="63">
        <f t="shared" si="157"/>
        <v>0</v>
      </c>
      <c r="G364" s="64"/>
      <c r="H364" s="63"/>
      <c r="I364" s="63">
        <v>0</v>
      </c>
      <c r="J364" s="63"/>
      <c r="K364" s="63">
        <f t="shared" si="158"/>
        <v>0</v>
      </c>
      <c r="L364" s="64"/>
      <c r="M364" s="63">
        <f t="shared" si="159"/>
        <v>0</v>
      </c>
      <c r="N364" s="63">
        <f t="shared" si="159"/>
        <v>0</v>
      </c>
      <c r="O364" s="63"/>
      <c r="P364" s="63">
        <f t="shared" si="160"/>
        <v>0</v>
      </c>
      <c r="Q364" s="64"/>
      <c r="R364" s="63"/>
      <c r="S364" s="63">
        <v>0</v>
      </c>
      <c r="T364" s="63"/>
      <c r="U364" s="63">
        <f t="shared" si="161"/>
        <v>0</v>
      </c>
      <c r="V364" s="64"/>
      <c r="W364" s="63"/>
      <c r="X364" s="63">
        <v>0</v>
      </c>
      <c r="Y364" s="63"/>
      <c r="Z364" s="63">
        <f t="shared" si="162"/>
        <v>0</v>
      </c>
      <c r="AA364" s="64"/>
      <c r="AB364" s="63">
        <f t="shared" si="163"/>
        <v>0</v>
      </c>
      <c r="AC364" s="63">
        <f t="shared" si="163"/>
        <v>0</v>
      </c>
      <c r="AD364" s="63"/>
      <c r="AE364" s="63">
        <f t="shared" si="164"/>
        <v>0</v>
      </c>
      <c r="AF364" s="64"/>
      <c r="AG364" s="63"/>
      <c r="AH364" s="63">
        <v>0</v>
      </c>
      <c r="AI364" s="63"/>
      <c r="AJ364" s="63">
        <f t="shared" si="165"/>
        <v>0</v>
      </c>
      <c r="AK364" s="64"/>
      <c r="AL364" s="63"/>
      <c r="AM364" s="63">
        <v>0</v>
      </c>
      <c r="AN364" s="63"/>
      <c r="AO364" s="63">
        <f t="shared" si="166"/>
        <v>0</v>
      </c>
      <c r="AP364" s="64"/>
      <c r="AQ364" s="63"/>
      <c r="AR364" s="63">
        <v>0</v>
      </c>
      <c r="AS364" s="63"/>
      <c r="AT364" s="63">
        <f t="shared" si="167"/>
        <v>0</v>
      </c>
      <c r="AU364" s="64"/>
      <c r="AV364" s="63"/>
      <c r="AW364" s="63">
        <v>0</v>
      </c>
      <c r="AX364" s="411"/>
      <c r="AY364" s="63">
        <f t="shared" si="168"/>
        <v>0</v>
      </c>
      <c r="AZ364" s="71"/>
    </row>
    <row r="365" spans="1:52" s="406" customFormat="1" ht="12" hidden="1" customHeight="1">
      <c r="A365" s="134">
        <v>312.2</v>
      </c>
      <c r="B365" s="69" t="s">
        <v>384</v>
      </c>
      <c r="C365" s="63"/>
      <c r="D365" s="63">
        <v>0</v>
      </c>
      <c r="E365" s="63"/>
      <c r="F365" s="63">
        <f t="shared" si="157"/>
        <v>0</v>
      </c>
      <c r="G365" s="64"/>
      <c r="H365" s="63"/>
      <c r="I365" s="63">
        <v>0</v>
      </c>
      <c r="J365" s="63"/>
      <c r="K365" s="63">
        <f t="shared" si="158"/>
        <v>0</v>
      </c>
      <c r="L365" s="64"/>
      <c r="M365" s="63">
        <f t="shared" ref="M365:N384" si="169">INDEX($C365:$E365,1,MATCH(M$8,$C$8:$E$8,0))-INDEX($H365:$J365,1,MATCH(M$8,$H$8:$J$8,0))</f>
        <v>0</v>
      </c>
      <c r="N365" s="63">
        <f t="shared" si="169"/>
        <v>0</v>
      </c>
      <c r="O365" s="63"/>
      <c r="P365" s="63">
        <f t="shared" si="160"/>
        <v>0</v>
      </c>
      <c r="Q365" s="64"/>
      <c r="R365" s="63"/>
      <c r="S365" s="63">
        <v>0</v>
      </c>
      <c r="T365" s="63"/>
      <c r="U365" s="63">
        <f t="shared" si="161"/>
        <v>0</v>
      </c>
      <c r="V365" s="64"/>
      <c r="W365" s="63"/>
      <c r="X365" s="63">
        <v>0</v>
      </c>
      <c r="Y365" s="63"/>
      <c r="Z365" s="63">
        <f t="shared" si="162"/>
        <v>0</v>
      </c>
      <c r="AA365" s="64"/>
      <c r="AB365" s="63">
        <f t="shared" ref="AB365:AC384" si="170">INDEX($R365:$T365,1,MATCH(AB$8,$R$8:$T$8,0))-INDEX($W365:$Y365,1,MATCH(AB$8,$W$8:$Y$8,0))</f>
        <v>0</v>
      </c>
      <c r="AC365" s="63">
        <f t="shared" si="170"/>
        <v>0</v>
      </c>
      <c r="AD365" s="63"/>
      <c r="AE365" s="63">
        <f t="shared" si="164"/>
        <v>0</v>
      </c>
      <c r="AF365" s="64"/>
      <c r="AG365" s="63"/>
      <c r="AH365" s="63">
        <v>0</v>
      </c>
      <c r="AI365" s="63"/>
      <c r="AJ365" s="63">
        <f t="shared" si="165"/>
        <v>0</v>
      </c>
      <c r="AK365" s="64"/>
      <c r="AL365" s="63"/>
      <c r="AM365" s="63">
        <v>0</v>
      </c>
      <c r="AN365" s="63"/>
      <c r="AO365" s="63">
        <f t="shared" si="166"/>
        <v>0</v>
      </c>
      <c r="AP365" s="64"/>
      <c r="AQ365" s="63"/>
      <c r="AR365" s="63">
        <v>0</v>
      </c>
      <c r="AS365" s="63"/>
      <c r="AT365" s="63">
        <f t="shared" si="167"/>
        <v>0</v>
      </c>
      <c r="AU365" s="64"/>
      <c r="AV365" s="63"/>
      <c r="AW365" s="63">
        <v>0</v>
      </c>
      <c r="AX365" s="411"/>
      <c r="AY365" s="63">
        <f t="shared" si="168"/>
        <v>0</v>
      </c>
      <c r="AZ365" s="71"/>
    </row>
    <row r="366" spans="1:52" s="406" customFormat="1" ht="12" hidden="1" customHeight="1">
      <c r="A366" s="134">
        <v>312.3</v>
      </c>
      <c r="B366" s="69" t="s">
        <v>385</v>
      </c>
      <c r="C366" s="63"/>
      <c r="D366" s="63">
        <v>0</v>
      </c>
      <c r="E366" s="63"/>
      <c r="F366" s="63">
        <f t="shared" si="157"/>
        <v>0</v>
      </c>
      <c r="G366" s="64"/>
      <c r="H366" s="63"/>
      <c r="I366" s="63">
        <v>0</v>
      </c>
      <c r="J366" s="63"/>
      <c r="K366" s="63">
        <f t="shared" si="158"/>
        <v>0</v>
      </c>
      <c r="L366" s="64"/>
      <c r="M366" s="63">
        <f t="shared" si="169"/>
        <v>0</v>
      </c>
      <c r="N366" s="63">
        <f t="shared" si="169"/>
        <v>0</v>
      </c>
      <c r="O366" s="63"/>
      <c r="P366" s="63">
        <f t="shared" si="160"/>
        <v>0</v>
      </c>
      <c r="Q366" s="64"/>
      <c r="R366" s="63"/>
      <c r="S366" s="63">
        <v>0</v>
      </c>
      <c r="T366" s="63"/>
      <c r="U366" s="63">
        <f t="shared" si="161"/>
        <v>0</v>
      </c>
      <c r="V366" s="64"/>
      <c r="W366" s="63"/>
      <c r="X366" s="63">
        <v>0</v>
      </c>
      <c r="Y366" s="63"/>
      <c r="Z366" s="63">
        <f t="shared" si="162"/>
        <v>0</v>
      </c>
      <c r="AA366" s="64"/>
      <c r="AB366" s="63">
        <f t="shared" si="170"/>
        <v>0</v>
      </c>
      <c r="AC366" s="63">
        <f t="shared" si="170"/>
        <v>0</v>
      </c>
      <c r="AD366" s="63"/>
      <c r="AE366" s="63">
        <f t="shared" si="164"/>
        <v>0</v>
      </c>
      <c r="AF366" s="64"/>
      <c r="AG366" s="63"/>
      <c r="AH366" s="63">
        <v>0</v>
      </c>
      <c r="AI366" s="63"/>
      <c r="AJ366" s="63">
        <f t="shared" si="165"/>
        <v>0</v>
      </c>
      <c r="AK366" s="64"/>
      <c r="AL366" s="63"/>
      <c r="AM366" s="63">
        <v>0</v>
      </c>
      <c r="AN366" s="63"/>
      <c r="AO366" s="63">
        <f t="shared" si="166"/>
        <v>0</v>
      </c>
      <c r="AP366" s="64"/>
      <c r="AQ366" s="63"/>
      <c r="AR366" s="63">
        <v>0</v>
      </c>
      <c r="AS366" s="63"/>
      <c r="AT366" s="63">
        <f t="shared" si="167"/>
        <v>0</v>
      </c>
      <c r="AU366" s="64"/>
      <c r="AV366" s="63"/>
      <c r="AW366" s="63">
        <v>0</v>
      </c>
      <c r="AX366" s="411"/>
      <c r="AY366" s="63">
        <f t="shared" si="168"/>
        <v>0</v>
      </c>
      <c r="AZ366" s="71"/>
    </row>
    <row r="367" spans="1:52" s="406" customFormat="1" ht="12" hidden="1" customHeight="1">
      <c r="A367" s="134">
        <v>312.39999999999998</v>
      </c>
      <c r="B367" s="69" t="s">
        <v>386</v>
      </c>
      <c r="C367" s="63"/>
      <c r="D367" s="63">
        <v>0</v>
      </c>
      <c r="E367" s="63"/>
      <c r="F367" s="63">
        <f t="shared" si="157"/>
        <v>0</v>
      </c>
      <c r="G367" s="64"/>
      <c r="H367" s="63"/>
      <c r="I367" s="63">
        <v>0</v>
      </c>
      <c r="J367" s="63"/>
      <c r="K367" s="63">
        <f t="shared" si="158"/>
        <v>0</v>
      </c>
      <c r="L367" s="64"/>
      <c r="M367" s="63">
        <f t="shared" si="169"/>
        <v>0</v>
      </c>
      <c r="N367" s="63">
        <f t="shared" si="169"/>
        <v>0</v>
      </c>
      <c r="O367" s="63"/>
      <c r="P367" s="63">
        <f t="shared" si="160"/>
        <v>0</v>
      </c>
      <c r="Q367" s="64"/>
      <c r="R367" s="63"/>
      <c r="S367" s="63">
        <v>0</v>
      </c>
      <c r="T367" s="63"/>
      <c r="U367" s="63">
        <f t="shared" si="161"/>
        <v>0</v>
      </c>
      <c r="V367" s="64"/>
      <c r="W367" s="63"/>
      <c r="X367" s="63">
        <v>0</v>
      </c>
      <c r="Y367" s="63"/>
      <c r="Z367" s="63">
        <f t="shared" si="162"/>
        <v>0</v>
      </c>
      <c r="AA367" s="64"/>
      <c r="AB367" s="63">
        <f t="shared" si="170"/>
        <v>0</v>
      </c>
      <c r="AC367" s="63">
        <f t="shared" si="170"/>
        <v>0</v>
      </c>
      <c r="AD367" s="63"/>
      <c r="AE367" s="63">
        <f t="shared" si="164"/>
        <v>0</v>
      </c>
      <c r="AF367" s="64"/>
      <c r="AG367" s="63"/>
      <c r="AH367" s="63">
        <v>0</v>
      </c>
      <c r="AI367" s="63"/>
      <c r="AJ367" s="63">
        <f t="shared" si="165"/>
        <v>0</v>
      </c>
      <c r="AK367" s="64"/>
      <c r="AL367" s="63"/>
      <c r="AM367" s="63">
        <v>0</v>
      </c>
      <c r="AN367" s="63"/>
      <c r="AO367" s="63">
        <f t="shared" si="166"/>
        <v>0</v>
      </c>
      <c r="AP367" s="64"/>
      <c r="AQ367" s="63"/>
      <c r="AR367" s="63">
        <v>0</v>
      </c>
      <c r="AS367" s="63"/>
      <c r="AT367" s="63">
        <f t="shared" si="167"/>
        <v>0</v>
      </c>
      <c r="AU367" s="64"/>
      <c r="AV367" s="63"/>
      <c r="AW367" s="63">
        <v>0</v>
      </c>
      <c r="AX367" s="411"/>
      <c r="AY367" s="63">
        <f t="shared" si="168"/>
        <v>0</v>
      </c>
      <c r="AZ367" s="71"/>
    </row>
    <row r="368" spans="1:52" s="406" customFormat="1" ht="12" hidden="1" customHeight="1">
      <c r="A368" s="134">
        <v>312.5</v>
      </c>
      <c r="B368" s="69" t="s">
        <v>387</v>
      </c>
      <c r="C368" s="63"/>
      <c r="D368" s="63">
        <v>0</v>
      </c>
      <c r="E368" s="63"/>
      <c r="F368" s="63">
        <f t="shared" si="157"/>
        <v>0</v>
      </c>
      <c r="G368" s="64"/>
      <c r="H368" s="63"/>
      <c r="I368" s="63">
        <v>0</v>
      </c>
      <c r="J368" s="63"/>
      <c r="K368" s="63">
        <f t="shared" si="158"/>
        <v>0</v>
      </c>
      <c r="L368" s="64"/>
      <c r="M368" s="63">
        <f t="shared" si="169"/>
        <v>0</v>
      </c>
      <c r="N368" s="63">
        <f t="shared" si="169"/>
        <v>0</v>
      </c>
      <c r="O368" s="63"/>
      <c r="P368" s="63">
        <f t="shared" si="160"/>
        <v>0</v>
      </c>
      <c r="Q368" s="64"/>
      <c r="R368" s="63"/>
      <c r="S368" s="63">
        <v>0</v>
      </c>
      <c r="T368" s="63"/>
      <c r="U368" s="63">
        <f t="shared" si="161"/>
        <v>0</v>
      </c>
      <c r="V368" s="64"/>
      <c r="W368" s="63"/>
      <c r="X368" s="63">
        <v>0</v>
      </c>
      <c r="Y368" s="63"/>
      <c r="Z368" s="63">
        <f t="shared" si="162"/>
        <v>0</v>
      </c>
      <c r="AA368" s="64"/>
      <c r="AB368" s="63">
        <f t="shared" si="170"/>
        <v>0</v>
      </c>
      <c r="AC368" s="63">
        <f t="shared" si="170"/>
        <v>0</v>
      </c>
      <c r="AD368" s="63"/>
      <c r="AE368" s="63">
        <f t="shared" si="164"/>
        <v>0</v>
      </c>
      <c r="AF368" s="64"/>
      <c r="AG368" s="63"/>
      <c r="AH368" s="63">
        <v>0</v>
      </c>
      <c r="AI368" s="63"/>
      <c r="AJ368" s="63">
        <f t="shared" si="165"/>
        <v>0</v>
      </c>
      <c r="AK368" s="64"/>
      <c r="AL368" s="63"/>
      <c r="AM368" s="63">
        <v>0</v>
      </c>
      <c r="AN368" s="63"/>
      <c r="AO368" s="63">
        <f t="shared" si="166"/>
        <v>0</v>
      </c>
      <c r="AP368" s="64"/>
      <c r="AQ368" s="63"/>
      <c r="AR368" s="63">
        <v>0</v>
      </c>
      <c r="AS368" s="63"/>
      <c r="AT368" s="63">
        <f t="shared" si="167"/>
        <v>0</v>
      </c>
      <c r="AU368" s="64"/>
      <c r="AV368" s="63"/>
      <c r="AW368" s="63">
        <v>0</v>
      </c>
      <c r="AX368" s="411"/>
      <c r="AY368" s="63">
        <f t="shared" si="168"/>
        <v>0</v>
      </c>
      <c r="AZ368" s="71"/>
    </row>
    <row r="369" spans="1:52" s="406" customFormat="1" ht="12" hidden="1" customHeight="1">
      <c r="A369" s="134">
        <v>312.60000000000002</v>
      </c>
      <c r="B369" s="69" t="s">
        <v>206</v>
      </c>
      <c r="C369" s="63"/>
      <c r="D369" s="63">
        <v>0</v>
      </c>
      <c r="E369" s="63"/>
      <c r="F369" s="63">
        <f t="shared" si="157"/>
        <v>0</v>
      </c>
      <c r="G369" s="64"/>
      <c r="H369" s="63"/>
      <c r="I369" s="63">
        <v>0</v>
      </c>
      <c r="J369" s="63"/>
      <c r="K369" s="63">
        <f t="shared" si="158"/>
        <v>0</v>
      </c>
      <c r="L369" s="64"/>
      <c r="M369" s="63">
        <f t="shared" si="169"/>
        <v>0</v>
      </c>
      <c r="N369" s="63">
        <f t="shared" si="169"/>
        <v>0</v>
      </c>
      <c r="O369" s="63"/>
      <c r="P369" s="63">
        <f t="shared" si="160"/>
        <v>0</v>
      </c>
      <c r="Q369" s="64"/>
      <c r="R369" s="63"/>
      <c r="S369" s="63">
        <v>0</v>
      </c>
      <c r="T369" s="63"/>
      <c r="U369" s="63">
        <f t="shared" si="161"/>
        <v>0</v>
      </c>
      <c r="V369" s="64"/>
      <c r="W369" s="63"/>
      <c r="X369" s="63">
        <v>0</v>
      </c>
      <c r="Y369" s="63"/>
      <c r="Z369" s="63">
        <f t="shared" si="162"/>
        <v>0</v>
      </c>
      <c r="AA369" s="64"/>
      <c r="AB369" s="63">
        <f t="shared" si="170"/>
        <v>0</v>
      </c>
      <c r="AC369" s="63">
        <f t="shared" si="170"/>
        <v>0</v>
      </c>
      <c r="AD369" s="63"/>
      <c r="AE369" s="63">
        <f t="shared" si="164"/>
        <v>0</v>
      </c>
      <c r="AF369" s="64"/>
      <c r="AG369" s="63"/>
      <c r="AH369" s="63">
        <v>0</v>
      </c>
      <c r="AI369" s="63"/>
      <c r="AJ369" s="63">
        <f t="shared" si="165"/>
        <v>0</v>
      </c>
      <c r="AK369" s="64"/>
      <c r="AL369" s="63"/>
      <c r="AM369" s="63">
        <v>0</v>
      </c>
      <c r="AN369" s="63"/>
      <c r="AO369" s="63">
        <f t="shared" si="166"/>
        <v>0</v>
      </c>
      <c r="AP369" s="64"/>
      <c r="AQ369" s="63"/>
      <c r="AR369" s="63">
        <v>0</v>
      </c>
      <c r="AS369" s="63"/>
      <c r="AT369" s="63">
        <f t="shared" si="167"/>
        <v>0</v>
      </c>
      <c r="AU369" s="64"/>
      <c r="AV369" s="63"/>
      <c r="AW369" s="63">
        <v>0</v>
      </c>
      <c r="AX369" s="411"/>
      <c r="AY369" s="63">
        <f t="shared" si="168"/>
        <v>0</v>
      </c>
      <c r="AZ369" s="71"/>
    </row>
    <row r="370" spans="1:52" s="406" customFormat="1" ht="12" hidden="1" customHeight="1">
      <c r="A370" s="134">
        <v>313</v>
      </c>
      <c r="B370" s="69" t="s">
        <v>388</v>
      </c>
      <c r="C370" s="63"/>
      <c r="D370" s="63">
        <v>0</v>
      </c>
      <c r="E370" s="63"/>
      <c r="F370" s="63">
        <f t="shared" si="157"/>
        <v>0</v>
      </c>
      <c r="G370" s="64"/>
      <c r="H370" s="63"/>
      <c r="I370" s="63">
        <v>0</v>
      </c>
      <c r="J370" s="63"/>
      <c r="K370" s="63">
        <f t="shared" si="158"/>
        <v>0</v>
      </c>
      <c r="L370" s="64"/>
      <c r="M370" s="63">
        <f t="shared" si="169"/>
        <v>0</v>
      </c>
      <c r="N370" s="63">
        <f t="shared" si="169"/>
        <v>0</v>
      </c>
      <c r="O370" s="63"/>
      <c r="P370" s="63">
        <f t="shared" si="160"/>
        <v>0</v>
      </c>
      <c r="Q370" s="64"/>
      <c r="R370" s="63"/>
      <c r="S370" s="63">
        <v>0</v>
      </c>
      <c r="T370" s="63"/>
      <c r="U370" s="63">
        <f t="shared" si="161"/>
        <v>0</v>
      </c>
      <c r="V370" s="64"/>
      <c r="W370" s="63"/>
      <c r="X370" s="63">
        <v>0</v>
      </c>
      <c r="Y370" s="63"/>
      <c r="Z370" s="63">
        <f t="shared" si="162"/>
        <v>0</v>
      </c>
      <c r="AA370" s="64"/>
      <c r="AB370" s="63">
        <f t="shared" si="170"/>
        <v>0</v>
      </c>
      <c r="AC370" s="63">
        <f t="shared" si="170"/>
        <v>0</v>
      </c>
      <c r="AD370" s="63"/>
      <c r="AE370" s="63">
        <f t="shared" si="164"/>
        <v>0</v>
      </c>
      <c r="AF370" s="64"/>
      <c r="AG370" s="63"/>
      <c r="AH370" s="63">
        <v>0</v>
      </c>
      <c r="AI370" s="63"/>
      <c r="AJ370" s="63">
        <f t="shared" si="165"/>
        <v>0</v>
      </c>
      <c r="AK370" s="64"/>
      <c r="AL370" s="63"/>
      <c r="AM370" s="63">
        <v>0</v>
      </c>
      <c r="AN370" s="63"/>
      <c r="AO370" s="63">
        <f t="shared" si="166"/>
        <v>0</v>
      </c>
      <c r="AP370" s="64"/>
      <c r="AQ370" s="63"/>
      <c r="AR370" s="63">
        <v>0</v>
      </c>
      <c r="AS370" s="63"/>
      <c r="AT370" s="63">
        <f t="shared" si="167"/>
        <v>0</v>
      </c>
      <c r="AU370" s="64"/>
      <c r="AV370" s="63"/>
      <c r="AW370" s="63">
        <v>0</v>
      </c>
      <c r="AX370" s="411"/>
      <c r="AY370" s="63">
        <f t="shared" si="168"/>
        <v>0</v>
      </c>
      <c r="AZ370" s="71"/>
    </row>
    <row r="371" spans="1:52" s="406" customFormat="1" ht="12" hidden="1" customHeight="1">
      <c r="A371" s="134">
        <v>314</v>
      </c>
      <c r="B371" s="69" t="s">
        <v>389</v>
      </c>
      <c r="C371" s="63"/>
      <c r="D371" s="63">
        <v>0</v>
      </c>
      <c r="E371" s="63"/>
      <c r="F371" s="63">
        <f t="shared" si="157"/>
        <v>0</v>
      </c>
      <c r="G371" s="64"/>
      <c r="H371" s="63"/>
      <c r="I371" s="63">
        <v>0</v>
      </c>
      <c r="J371" s="63"/>
      <c r="K371" s="63">
        <f t="shared" si="158"/>
        <v>0</v>
      </c>
      <c r="L371" s="64"/>
      <c r="M371" s="63">
        <f t="shared" si="169"/>
        <v>0</v>
      </c>
      <c r="N371" s="63">
        <f t="shared" si="169"/>
        <v>0</v>
      </c>
      <c r="O371" s="63"/>
      <c r="P371" s="63">
        <f t="shared" si="160"/>
        <v>0</v>
      </c>
      <c r="Q371" s="64"/>
      <c r="R371" s="63"/>
      <c r="S371" s="63">
        <v>0</v>
      </c>
      <c r="T371" s="63"/>
      <c r="U371" s="63">
        <f t="shared" si="161"/>
        <v>0</v>
      </c>
      <c r="V371" s="64"/>
      <c r="W371" s="63"/>
      <c r="X371" s="63">
        <v>0</v>
      </c>
      <c r="Y371" s="63"/>
      <c r="Z371" s="63">
        <f t="shared" si="162"/>
        <v>0</v>
      </c>
      <c r="AA371" s="64"/>
      <c r="AB371" s="63">
        <f t="shared" si="170"/>
        <v>0</v>
      </c>
      <c r="AC371" s="63">
        <f t="shared" si="170"/>
        <v>0</v>
      </c>
      <c r="AD371" s="63"/>
      <c r="AE371" s="63">
        <f t="shared" si="164"/>
        <v>0</v>
      </c>
      <c r="AF371" s="64"/>
      <c r="AG371" s="63"/>
      <c r="AH371" s="63">
        <v>0</v>
      </c>
      <c r="AI371" s="63"/>
      <c r="AJ371" s="63">
        <f t="shared" si="165"/>
        <v>0</v>
      </c>
      <c r="AK371" s="64"/>
      <c r="AL371" s="63"/>
      <c r="AM371" s="63">
        <v>0</v>
      </c>
      <c r="AN371" s="63"/>
      <c r="AO371" s="63">
        <f t="shared" si="166"/>
        <v>0</v>
      </c>
      <c r="AP371" s="64"/>
      <c r="AQ371" s="63"/>
      <c r="AR371" s="63">
        <v>0</v>
      </c>
      <c r="AS371" s="63"/>
      <c r="AT371" s="63">
        <f t="shared" si="167"/>
        <v>0</v>
      </c>
      <c r="AU371" s="64"/>
      <c r="AV371" s="63"/>
      <c r="AW371" s="63">
        <v>0</v>
      </c>
      <c r="AX371" s="411"/>
      <c r="AY371" s="63">
        <f t="shared" si="168"/>
        <v>0</v>
      </c>
      <c r="AZ371" s="71"/>
    </row>
    <row r="372" spans="1:52" s="406" customFormat="1" ht="12" hidden="1" customHeight="1">
      <c r="A372" s="134">
        <v>315</v>
      </c>
      <c r="B372" s="69" t="s">
        <v>390</v>
      </c>
      <c r="C372" s="63"/>
      <c r="D372" s="63">
        <v>0</v>
      </c>
      <c r="E372" s="63"/>
      <c r="F372" s="63">
        <f t="shared" si="157"/>
        <v>0</v>
      </c>
      <c r="G372" s="64"/>
      <c r="H372" s="63"/>
      <c r="I372" s="63">
        <v>0</v>
      </c>
      <c r="J372" s="63"/>
      <c r="K372" s="63">
        <f t="shared" si="158"/>
        <v>0</v>
      </c>
      <c r="L372" s="64"/>
      <c r="M372" s="63">
        <f t="shared" si="169"/>
        <v>0</v>
      </c>
      <c r="N372" s="63">
        <f t="shared" si="169"/>
        <v>0</v>
      </c>
      <c r="O372" s="63"/>
      <c r="P372" s="63">
        <f t="shared" si="160"/>
        <v>0</v>
      </c>
      <c r="Q372" s="64"/>
      <c r="R372" s="63"/>
      <c r="S372" s="63">
        <v>0</v>
      </c>
      <c r="T372" s="63"/>
      <c r="U372" s="63">
        <f t="shared" si="161"/>
        <v>0</v>
      </c>
      <c r="V372" s="64"/>
      <c r="W372" s="63"/>
      <c r="X372" s="63">
        <v>0</v>
      </c>
      <c r="Y372" s="63"/>
      <c r="Z372" s="63">
        <f t="shared" si="162"/>
        <v>0</v>
      </c>
      <c r="AA372" s="64"/>
      <c r="AB372" s="63">
        <f t="shared" si="170"/>
        <v>0</v>
      </c>
      <c r="AC372" s="63">
        <f t="shared" si="170"/>
        <v>0</v>
      </c>
      <c r="AD372" s="63"/>
      <c r="AE372" s="63">
        <f t="shared" si="164"/>
        <v>0</v>
      </c>
      <c r="AF372" s="64"/>
      <c r="AG372" s="63"/>
      <c r="AH372" s="63">
        <v>0</v>
      </c>
      <c r="AI372" s="63"/>
      <c r="AJ372" s="63">
        <f t="shared" si="165"/>
        <v>0</v>
      </c>
      <c r="AK372" s="64"/>
      <c r="AL372" s="63"/>
      <c r="AM372" s="63">
        <v>0</v>
      </c>
      <c r="AN372" s="63"/>
      <c r="AO372" s="63">
        <f t="shared" si="166"/>
        <v>0</v>
      </c>
      <c r="AP372" s="64"/>
      <c r="AQ372" s="63"/>
      <c r="AR372" s="63">
        <v>0</v>
      </c>
      <c r="AS372" s="63"/>
      <c r="AT372" s="63">
        <f t="shared" si="167"/>
        <v>0</v>
      </c>
      <c r="AU372" s="64"/>
      <c r="AV372" s="63"/>
      <c r="AW372" s="63">
        <v>0</v>
      </c>
      <c r="AX372" s="411"/>
      <c r="AY372" s="63">
        <f t="shared" si="168"/>
        <v>0</v>
      </c>
      <c r="AZ372" s="71"/>
    </row>
    <row r="373" spans="1:52" s="406" customFormat="1" ht="12" customHeight="1">
      <c r="A373" s="134">
        <v>316</v>
      </c>
      <c r="B373" s="69" t="s">
        <v>391</v>
      </c>
      <c r="C373" s="63"/>
      <c r="D373" s="63">
        <v>116267</v>
      </c>
      <c r="E373" s="63"/>
      <c r="F373" s="63">
        <f t="shared" si="157"/>
        <v>116267</v>
      </c>
      <c r="G373" s="64"/>
      <c r="H373" s="63"/>
      <c r="I373" s="63">
        <v>116267</v>
      </c>
      <c r="J373" s="63"/>
      <c r="K373" s="63">
        <f t="shared" si="158"/>
        <v>116267</v>
      </c>
      <c r="L373" s="64"/>
      <c r="M373" s="63">
        <f t="shared" si="169"/>
        <v>0</v>
      </c>
      <c r="N373" s="63">
        <f t="shared" si="169"/>
        <v>0</v>
      </c>
      <c r="O373" s="63"/>
      <c r="P373" s="63">
        <f t="shared" si="160"/>
        <v>0</v>
      </c>
      <c r="Q373" s="64"/>
      <c r="R373" s="63"/>
      <c r="S373" s="63">
        <v>133809.94115044299</v>
      </c>
      <c r="T373" s="63"/>
      <c r="U373" s="63">
        <f t="shared" si="161"/>
        <v>133809.94115044299</v>
      </c>
      <c r="V373" s="64"/>
      <c r="W373" s="63"/>
      <c r="X373" s="63">
        <v>133809.94115044299</v>
      </c>
      <c r="Y373" s="63"/>
      <c r="Z373" s="63">
        <f t="shared" si="162"/>
        <v>133809.94115044299</v>
      </c>
      <c r="AA373" s="64"/>
      <c r="AB373" s="63">
        <f t="shared" si="170"/>
        <v>0</v>
      </c>
      <c r="AC373" s="63">
        <f t="shared" si="170"/>
        <v>0</v>
      </c>
      <c r="AD373" s="63"/>
      <c r="AE373" s="63">
        <f t="shared" si="164"/>
        <v>0</v>
      </c>
      <c r="AF373" s="64"/>
      <c r="AG373" s="63"/>
      <c r="AH373" s="63">
        <v>148529.034676991</v>
      </c>
      <c r="AI373" s="63"/>
      <c r="AJ373" s="63">
        <f t="shared" si="165"/>
        <v>148529.034676991</v>
      </c>
      <c r="AK373" s="64"/>
      <c r="AL373" s="63"/>
      <c r="AM373" s="63">
        <v>151499.61537053101</v>
      </c>
      <c r="AN373" s="63"/>
      <c r="AO373" s="63">
        <f t="shared" si="166"/>
        <v>151499.61537053101</v>
      </c>
      <c r="AP373" s="64"/>
      <c r="AQ373" s="63"/>
      <c r="AR373" s="63">
        <v>154529.607677942</v>
      </c>
      <c r="AS373" s="63"/>
      <c r="AT373" s="63">
        <f t="shared" si="167"/>
        <v>154529.607677942</v>
      </c>
      <c r="AU373" s="64"/>
      <c r="AV373" s="63"/>
      <c r="AW373" s="63">
        <v>157620.199831501</v>
      </c>
      <c r="AX373" s="411"/>
      <c r="AY373" s="63">
        <f t="shared" si="168"/>
        <v>157620.199831501</v>
      </c>
      <c r="AZ373" s="71"/>
    </row>
    <row r="374" spans="1:52" s="406" customFormat="1" ht="12" hidden="1" customHeight="1">
      <c r="A374" s="134">
        <v>317</v>
      </c>
      <c r="B374" s="69" t="s">
        <v>392</v>
      </c>
      <c r="C374" s="63"/>
      <c r="D374" s="63">
        <v>0</v>
      </c>
      <c r="E374" s="63"/>
      <c r="F374" s="63">
        <f t="shared" si="157"/>
        <v>0</v>
      </c>
      <c r="G374" s="64"/>
      <c r="H374" s="63"/>
      <c r="I374" s="63">
        <v>0</v>
      </c>
      <c r="J374" s="63"/>
      <c r="K374" s="63">
        <f t="shared" si="158"/>
        <v>0</v>
      </c>
      <c r="L374" s="64"/>
      <c r="M374" s="63">
        <f t="shared" si="169"/>
        <v>0</v>
      </c>
      <c r="N374" s="63">
        <f t="shared" si="169"/>
        <v>0</v>
      </c>
      <c r="O374" s="63"/>
      <c r="P374" s="63">
        <f t="shared" si="160"/>
        <v>0</v>
      </c>
      <c r="Q374" s="64"/>
      <c r="R374" s="63"/>
      <c r="S374" s="63">
        <v>0</v>
      </c>
      <c r="T374" s="63"/>
      <c r="U374" s="63">
        <f t="shared" si="161"/>
        <v>0</v>
      </c>
      <c r="V374" s="64"/>
      <c r="W374" s="63"/>
      <c r="X374" s="63">
        <v>0</v>
      </c>
      <c r="Y374" s="63"/>
      <c r="Z374" s="63">
        <f t="shared" si="162"/>
        <v>0</v>
      </c>
      <c r="AA374" s="64"/>
      <c r="AB374" s="63">
        <f t="shared" si="170"/>
        <v>0</v>
      </c>
      <c r="AC374" s="63">
        <f t="shared" si="170"/>
        <v>0</v>
      </c>
      <c r="AD374" s="63"/>
      <c r="AE374" s="63">
        <f t="shared" si="164"/>
        <v>0</v>
      </c>
      <c r="AF374" s="64"/>
      <c r="AG374" s="63"/>
      <c r="AH374" s="63">
        <v>0</v>
      </c>
      <c r="AI374" s="63"/>
      <c r="AJ374" s="63">
        <f t="shared" si="165"/>
        <v>0</v>
      </c>
      <c r="AK374" s="64"/>
      <c r="AL374" s="63"/>
      <c r="AM374" s="63">
        <v>0</v>
      </c>
      <c r="AN374" s="63"/>
      <c r="AO374" s="63">
        <f t="shared" si="166"/>
        <v>0</v>
      </c>
      <c r="AP374" s="64"/>
      <c r="AQ374" s="63"/>
      <c r="AR374" s="63">
        <v>0</v>
      </c>
      <c r="AS374" s="63"/>
      <c r="AT374" s="63">
        <f t="shared" si="167"/>
        <v>0</v>
      </c>
      <c r="AU374" s="64"/>
      <c r="AV374" s="63"/>
      <c r="AW374" s="63">
        <v>0</v>
      </c>
      <c r="AX374" s="411"/>
      <c r="AY374" s="63">
        <f t="shared" si="168"/>
        <v>0</v>
      </c>
      <c r="AZ374" s="71"/>
    </row>
    <row r="375" spans="1:52" s="406" customFormat="1" ht="12" hidden="1" customHeight="1">
      <c r="A375" s="134">
        <v>320</v>
      </c>
      <c r="B375" s="69" t="s">
        <v>393</v>
      </c>
      <c r="C375" s="63"/>
      <c r="D375" s="63">
        <v>0</v>
      </c>
      <c r="E375" s="63"/>
      <c r="F375" s="63">
        <f t="shared" si="157"/>
        <v>0</v>
      </c>
      <c r="G375" s="64"/>
      <c r="H375" s="63"/>
      <c r="I375" s="63">
        <v>0</v>
      </c>
      <c r="J375" s="63"/>
      <c r="K375" s="63">
        <f t="shared" si="158"/>
        <v>0</v>
      </c>
      <c r="L375" s="64"/>
      <c r="M375" s="63">
        <f t="shared" si="169"/>
        <v>0</v>
      </c>
      <c r="N375" s="63">
        <f t="shared" si="169"/>
        <v>0</v>
      </c>
      <c r="O375" s="63"/>
      <c r="P375" s="63">
        <f t="shared" si="160"/>
        <v>0</v>
      </c>
      <c r="Q375" s="64"/>
      <c r="R375" s="63"/>
      <c r="S375" s="63">
        <v>0</v>
      </c>
      <c r="T375" s="63"/>
      <c r="U375" s="63">
        <f t="shared" si="161"/>
        <v>0</v>
      </c>
      <c r="V375" s="64"/>
      <c r="W375" s="63"/>
      <c r="X375" s="63">
        <v>0</v>
      </c>
      <c r="Y375" s="63"/>
      <c r="Z375" s="63">
        <f t="shared" si="162"/>
        <v>0</v>
      </c>
      <c r="AA375" s="64"/>
      <c r="AB375" s="63">
        <f t="shared" si="170"/>
        <v>0</v>
      </c>
      <c r="AC375" s="63">
        <f t="shared" si="170"/>
        <v>0</v>
      </c>
      <c r="AD375" s="63"/>
      <c r="AE375" s="63">
        <f t="shared" si="164"/>
        <v>0</v>
      </c>
      <c r="AF375" s="64"/>
      <c r="AG375" s="63"/>
      <c r="AH375" s="63">
        <v>0</v>
      </c>
      <c r="AI375" s="63"/>
      <c r="AJ375" s="63">
        <f t="shared" si="165"/>
        <v>0</v>
      </c>
      <c r="AK375" s="64"/>
      <c r="AL375" s="63"/>
      <c r="AM375" s="63">
        <v>0</v>
      </c>
      <c r="AN375" s="63"/>
      <c r="AO375" s="63">
        <f t="shared" si="166"/>
        <v>0</v>
      </c>
      <c r="AP375" s="64"/>
      <c r="AQ375" s="63"/>
      <c r="AR375" s="63">
        <v>0</v>
      </c>
      <c r="AS375" s="63"/>
      <c r="AT375" s="63">
        <f t="shared" si="167"/>
        <v>0</v>
      </c>
      <c r="AU375" s="64"/>
      <c r="AV375" s="63"/>
      <c r="AW375" s="63">
        <v>0</v>
      </c>
      <c r="AX375" s="411"/>
      <c r="AY375" s="63">
        <f t="shared" si="168"/>
        <v>0</v>
      </c>
      <c r="AZ375" s="71"/>
    </row>
    <row r="376" spans="1:52" s="406" customFormat="1" ht="12" hidden="1" customHeight="1">
      <c r="A376" s="134">
        <v>321</v>
      </c>
      <c r="B376" s="69" t="s">
        <v>394</v>
      </c>
      <c r="C376" s="63"/>
      <c r="D376" s="63">
        <v>0</v>
      </c>
      <c r="E376" s="63"/>
      <c r="F376" s="63">
        <f t="shared" si="157"/>
        <v>0</v>
      </c>
      <c r="G376" s="64"/>
      <c r="H376" s="63"/>
      <c r="I376" s="63">
        <v>0</v>
      </c>
      <c r="J376" s="63"/>
      <c r="K376" s="63">
        <f t="shared" si="158"/>
        <v>0</v>
      </c>
      <c r="L376" s="64"/>
      <c r="M376" s="63">
        <f t="shared" si="169"/>
        <v>0</v>
      </c>
      <c r="N376" s="63">
        <f t="shared" si="169"/>
        <v>0</v>
      </c>
      <c r="O376" s="63"/>
      <c r="P376" s="63">
        <f t="shared" si="160"/>
        <v>0</v>
      </c>
      <c r="Q376" s="64"/>
      <c r="R376" s="63"/>
      <c r="S376" s="63">
        <v>0</v>
      </c>
      <c r="T376" s="63"/>
      <c r="U376" s="63">
        <f t="shared" si="161"/>
        <v>0</v>
      </c>
      <c r="V376" s="64"/>
      <c r="W376" s="63"/>
      <c r="X376" s="63">
        <v>0</v>
      </c>
      <c r="Y376" s="63"/>
      <c r="Z376" s="63">
        <f t="shared" si="162"/>
        <v>0</v>
      </c>
      <c r="AA376" s="64"/>
      <c r="AB376" s="63">
        <f t="shared" si="170"/>
        <v>0</v>
      </c>
      <c r="AC376" s="63">
        <f t="shared" si="170"/>
        <v>0</v>
      </c>
      <c r="AD376" s="63"/>
      <c r="AE376" s="63">
        <f t="shared" si="164"/>
        <v>0</v>
      </c>
      <c r="AF376" s="64"/>
      <c r="AG376" s="63"/>
      <c r="AH376" s="63">
        <v>0</v>
      </c>
      <c r="AI376" s="63"/>
      <c r="AJ376" s="63">
        <f t="shared" si="165"/>
        <v>0</v>
      </c>
      <c r="AK376" s="64"/>
      <c r="AL376" s="63"/>
      <c r="AM376" s="63">
        <v>0</v>
      </c>
      <c r="AN376" s="63"/>
      <c r="AO376" s="63">
        <f t="shared" si="166"/>
        <v>0</v>
      </c>
      <c r="AP376" s="64"/>
      <c r="AQ376" s="63"/>
      <c r="AR376" s="63">
        <v>0</v>
      </c>
      <c r="AS376" s="63"/>
      <c r="AT376" s="63">
        <f t="shared" si="167"/>
        <v>0</v>
      </c>
      <c r="AU376" s="64"/>
      <c r="AV376" s="63"/>
      <c r="AW376" s="63">
        <v>0</v>
      </c>
      <c r="AX376" s="411"/>
      <c r="AY376" s="63">
        <f t="shared" si="168"/>
        <v>0</v>
      </c>
      <c r="AZ376" s="71"/>
    </row>
    <row r="377" spans="1:52" s="406" customFormat="1" ht="12" customHeight="1">
      <c r="A377" s="134">
        <v>322</v>
      </c>
      <c r="B377" s="69" t="s">
        <v>395</v>
      </c>
      <c r="C377" s="63"/>
      <c r="D377" s="63">
        <v>8716.9400000000205</v>
      </c>
      <c r="E377" s="63"/>
      <c r="F377" s="63">
        <f t="shared" ref="F377:F408" si="171">SUM(C377:E377)</f>
        <v>8716.9400000000205</v>
      </c>
      <c r="G377" s="64"/>
      <c r="H377" s="63"/>
      <c r="I377" s="63">
        <v>8716.9400000000205</v>
      </c>
      <c r="J377" s="63"/>
      <c r="K377" s="63">
        <f t="shared" ref="K377:K408" si="172">SUM(H377:J377)</f>
        <v>8716.9400000000205</v>
      </c>
      <c r="L377" s="64"/>
      <c r="M377" s="63">
        <f t="shared" si="169"/>
        <v>0</v>
      </c>
      <c r="N377" s="63">
        <f t="shared" si="169"/>
        <v>0</v>
      </c>
      <c r="O377" s="63"/>
      <c r="P377" s="63">
        <f t="shared" ref="P377:P408" si="173">SUM(M377:O377)</f>
        <v>0</v>
      </c>
      <c r="Q377" s="64"/>
      <c r="R377" s="63"/>
      <c r="S377" s="63">
        <v>10032.1951061947</v>
      </c>
      <c r="T377" s="63"/>
      <c r="U377" s="63">
        <f t="shared" ref="U377:U408" si="174">SUM(R377:T377)</f>
        <v>10032.1951061947</v>
      </c>
      <c r="V377" s="64"/>
      <c r="W377" s="63"/>
      <c r="X377" s="63">
        <v>10032.1951061947</v>
      </c>
      <c r="Y377" s="63"/>
      <c r="Z377" s="63">
        <f t="shared" ref="Z377:Z408" si="175">SUM(W377:Y377)</f>
        <v>10032.1951061947</v>
      </c>
      <c r="AA377" s="64"/>
      <c r="AB377" s="63">
        <f t="shared" si="170"/>
        <v>0</v>
      </c>
      <c r="AC377" s="63">
        <f t="shared" si="170"/>
        <v>0</v>
      </c>
      <c r="AD377" s="63"/>
      <c r="AE377" s="63">
        <f t="shared" ref="AE377:AE408" si="176">SUM(AB377:AD377)</f>
        <v>0</v>
      </c>
      <c r="AF377" s="64"/>
      <c r="AG377" s="63"/>
      <c r="AH377" s="63">
        <v>11135.7365678761</v>
      </c>
      <c r="AI377" s="63"/>
      <c r="AJ377" s="63">
        <f t="shared" ref="AJ377:AJ408" si="177">SUM(AG377:AI377)</f>
        <v>11135.7365678761</v>
      </c>
      <c r="AK377" s="64"/>
      <c r="AL377" s="63"/>
      <c r="AM377" s="63">
        <v>11358.4512992337</v>
      </c>
      <c r="AN377" s="63"/>
      <c r="AO377" s="63">
        <f t="shared" ref="AO377:AO408" si="178">SUM(AL377:AN377)</f>
        <v>11358.4512992337</v>
      </c>
      <c r="AP377" s="64"/>
      <c r="AQ377" s="63"/>
      <c r="AR377" s="63">
        <v>11585.6203252183</v>
      </c>
      <c r="AS377" s="63"/>
      <c r="AT377" s="63">
        <f t="shared" ref="AT377:AT408" si="179">SUM(AQ377:AS377)</f>
        <v>11585.6203252183</v>
      </c>
      <c r="AU377" s="64"/>
      <c r="AV377" s="63"/>
      <c r="AW377" s="63">
        <v>11817.332731722699</v>
      </c>
      <c r="AX377" s="411"/>
      <c r="AY377" s="63">
        <f t="shared" ref="AY377:AY408" si="180">SUM(AV377:AX377)</f>
        <v>11817.332731722699</v>
      </c>
      <c r="AZ377" s="71"/>
    </row>
    <row r="378" spans="1:52" s="406" customFormat="1" ht="12" customHeight="1">
      <c r="A378" s="134">
        <v>324</v>
      </c>
      <c r="B378" s="69" t="s">
        <v>396</v>
      </c>
      <c r="C378" s="63"/>
      <c r="D378" s="63">
        <v>67650</v>
      </c>
      <c r="E378" s="63"/>
      <c r="F378" s="63">
        <f t="shared" si="171"/>
        <v>67650</v>
      </c>
      <c r="G378" s="64"/>
      <c r="H378" s="63"/>
      <c r="I378" s="63">
        <v>67650</v>
      </c>
      <c r="J378" s="63"/>
      <c r="K378" s="63">
        <f t="shared" si="172"/>
        <v>67650</v>
      </c>
      <c r="L378" s="64"/>
      <c r="M378" s="63">
        <f t="shared" si="169"/>
        <v>0</v>
      </c>
      <c r="N378" s="63">
        <f t="shared" si="169"/>
        <v>0</v>
      </c>
      <c r="O378" s="63"/>
      <c r="P378" s="63">
        <f t="shared" si="173"/>
        <v>0</v>
      </c>
      <c r="Q378" s="64"/>
      <c r="R378" s="63"/>
      <c r="S378" s="63">
        <v>71800</v>
      </c>
      <c r="T378" s="63"/>
      <c r="U378" s="63">
        <f t="shared" si="174"/>
        <v>71800</v>
      </c>
      <c r="V378" s="64"/>
      <c r="W378" s="63"/>
      <c r="X378" s="63">
        <v>71800</v>
      </c>
      <c r="Y378" s="63"/>
      <c r="Z378" s="63">
        <f t="shared" si="175"/>
        <v>71800</v>
      </c>
      <c r="AA378" s="64"/>
      <c r="AB378" s="63">
        <f t="shared" si="170"/>
        <v>0</v>
      </c>
      <c r="AC378" s="63">
        <f t="shared" si="170"/>
        <v>0</v>
      </c>
      <c r="AD378" s="63"/>
      <c r="AE378" s="63">
        <f t="shared" si="176"/>
        <v>0</v>
      </c>
      <c r="AF378" s="64"/>
      <c r="AG378" s="63"/>
      <c r="AH378" s="63">
        <v>75390</v>
      </c>
      <c r="AI378" s="63"/>
      <c r="AJ378" s="63">
        <f t="shared" si="177"/>
        <v>75390</v>
      </c>
      <c r="AK378" s="64"/>
      <c r="AL378" s="63"/>
      <c r="AM378" s="63">
        <v>79159.5</v>
      </c>
      <c r="AN378" s="63"/>
      <c r="AO378" s="63">
        <f t="shared" si="178"/>
        <v>79159.5</v>
      </c>
      <c r="AP378" s="64"/>
      <c r="AQ378" s="63"/>
      <c r="AR378" s="63">
        <v>83117.475000000006</v>
      </c>
      <c r="AS378" s="63"/>
      <c r="AT378" s="63">
        <f t="shared" si="179"/>
        <v>83117.475000000006</v>
      </c>
      <c r="AU378" s="64"/>
      <c r="AV378" s="63"/>
      <c r="AW378" s="63">
        <v>87273.348750000005</v>
      </c>
      <c r="AX378" s="411"/>
      <c r="AY378" s="63">
        <f t="shared" si="180"/>
        <v>87273.348750000005</v>
      </c>
      <c r="AZ378" s="71"/>
    </row>
    <row r="379" spans="1:52" s="406" customFormat="1" ht="12" customHeight="1">
      <c r="A379" s="134">
        <v>325</v>
      </c>
      <c r="B379" s="69" t="s">
        <v>397</v>
      </c>
      <c r="C379" s="63"/>
      <c r="D379" s="63">
        <v>35000</v>
      </c>
      <c r="E379" s="63"/>
      <c r="F379" s="63">
        <f t="shared" si="171"/>
        <v>35000</v>
      </c>
      <c r="G379" s="64"/>
      <c r="H379" s="63"/>
      <c r="I379" s="63">
        <v>35000</v>
      </c>
      <c r="J379" s="63"/>
      <c r="K379" s="63">
        <f t="shared" si="172"/>
        <v>35000</v>
      </c>
      <c r="L379" s="64"/>
      <c r="M379" s="63">
        <f t="shared" si="169"/>
        <v>0</v>
      </c>
      <c r="N379" s="63">
        <f t="shared" si="169"/>
        <v>0</v>
      </c>
      <c r="O379" s="63"/>
      <c r="P379" s="63">
        <f t="shared" si="173"/>
        <v>0</v>
      </c>
      <c r="Q379" s="64"/>
      <c r="R379" s="63"/>
      <c r="S379" s="63">
        <v>35000</v>
      </c>
      <c r="T379" s="63"/>
      <c r="U379" s="63">
        <f t="shared" si="174"/>
        <v>35000</v>
      </c>
      <c r="V379" s="64"/>
      <c r="W379" s="63"/>
      <c r="X379" s="63">
        <v>35000</v>
      </c>
      <c r="Y379" s="63"/>
      <c r="Z379" s="63">
        <f t="shared" si="175"/>
        <v>35000</v>
      </c>
      <c r="AA379" s="64"/>
      <c r="AB379" s="63">
        <f t="shared" si="170"/>
        <v>0</v>
      </c>
      <c r="AC379" s="63">
        <f t="shared" si="170"/>
        <v>0</v>
      </c>
      <c r="AD379" s="63"/>
      <c r="AE379" s="63">
        <f t="shared" si="176"/>
        <v>0</v>
      </c>
      <c r="AF379" s="64"/>
      <c r="AG379" s="63"/>
      <c r="AH379" s="63">
        <v>35000</v>
      </c>
      <c r="AI379" s="63"/>
      <c r="AJ379" s="63">
        <f t="shared" si="177"/>
        <v>35000</v>
      </c>
      <c r="AK379" s="64"/>
      <c r="AL379" s="63"/>
      <c r="AM379" s="63">
        <v>35000</v>
      </c>
      <c r="AN379" s="63"/>
      <c r="AO379" s="63">
        <f t="shared" si="178"/>
        <v>35000</v>
      </c>
      <c r="AP379" s="64"/>
      <c r="AQ379" s="63"/>
      <c r="AR379" s="63">
        <v>35000</v>
      </c>
      <c r="AS379" s="63"/>
      <c r="AT379" s="63">
        <f t="shared" si="179"/>
        <v>35000</v>
      </c>
      <c r="AU379" s="64"/>
      <c r="AV379" s="63"/>
      <c r="AW379" s="63">
        <v>35000</v>
      </c>
      <c r="AX379" s="411"/>
      <c r="AY379" s="63">
        <f t="shared" si="180"/>
        <v>35000</v>
      </c>
      <c r="AZ379" s="71"/>
    </row>
    <row r="380" spans="1:52" s="406" customFormat="1" ht="12" hidden="1" customHeight="1">
      <c r="A380" s="134">
        <v>328</v>
      </c>
      <c r="B380" s="69" t="s">
        <v>398</v>
      </c>
      <c r="C380" s="63"/>
      <c r="D380" s="63">
        <v>0</v>
      </c>
      <c r="E380" s="63"/>
      <c r="F380" s="63">
        <f t="shared" si="171"/>
        <v>0</v>
      </c>
      <c r="G380" s="64"/>
      <c r="H380" s="63"/>
      <c r="I380" s="63">
        <v>0</v>
      </c>
      <c r="J380" s="63"/>
      <c r="K380" s="63">
        <f t="shared" si="172"/>
        <v>0</v>
      </c>
      <c r="L380" s="64"/>
      <c r="M380" s="63">
        <f t="shared" si="169"/>
        <v>0</v>
      </c>
      <c r="N380" s="63">
        <f t="shared" si="169"/>
        <v>0</v>
      </c>
      <c r="O380" s="63"/>
      <c r="P380" s="63">
        <f t="shared" si="173"/>
        <v>0</v>
      </c>
      <c r="Q380" s="64"/>
      <c r="R380" s="63"/>
      <c r="S380" s="63">
        <v>0</v>
      </c>
      <c r="T380" s="63"/>
      <c r="U380" s="63">
        <f t="shared" si="174"/>
        <v>0</v>
      </c>
      <c r="V380" s="64"/>
      <c r="W380" s="63"/>
      <c r="X380" s="63">
        <v>0</v>
      </c>
      <c r="Y380" s="63"/>
      <c r="Z380" s="63">
        <f t="shared" si="175"/>
        <v>0</v>
      </c>
      <c r="AA380" s="64"/>
      <c r="AB380" s="63">
        <f t="shared" si="170"/>
        <v>0</v>
      </c>
      <c r="AC380" s="63">
        <f t="shared" si="170"/>
        <v>0</v>
      </c>
      <c r="AD380" s="63"/>
      <c r="AE380" s="63">
        <f t="shared" si="176"/>
        <v>0</v>
      </c>
      <c r="AF380" s="64"/>
      <c r="AG380" s="63"/>
      <c r="AH380" s="63">
        <v>0</v>
      </c>
      <c r="AI380" s="63"/>
      <c r="AJ380" s="63">
        <f t="shared" si="177"/>
        <v>0</v>
      </c>
      <c r="AK380" s="64"/>
      <c r="AL380" s="63"/>
      <c r="AM380" s="63">
        <v>0</v>
      </c>
      <c r="AN380" s="63"/>
      <c r="AO380" s="63">
        <f t="shared" si="178"/>
        <v>0</v>
      </c>
      <c r="AP380" s="64"/>
      <c r="AQ380" s="63"/>
      <c r="AR380" s="63">
        <v>0</v>
      </c>
      <c r="AS380" s="63"/>
      <c r="AT380" s="63">
        <f t="shared" si="179"/>
        <v>0</v>
      </c>
      <c r="AU380" s="64"/>
      <c r="AV380" s="63"/>
      <c r="AW380" s="63">
        <v>0</v>
      </c>
      <c r="AX380" s="411"/>
      <c r="AY380" s="63">
        <f t="shared" si="180"/>
        <v>0</v>
      </c>
      <c r="AZ380" s="71"/>
    </row>
    <row r="381" spans="1:52" s="406" customFormat="1" ht="12" customHeight="1">
      <c r="A381" s="134">
        <v>328.1</v>
      </c>
      <c r="B381" s="69" t="s">
        <v>399</v>
      </c>
      <c r="C381" s="63"/>
      <c r="D381" s="63">
        <v>800</v>
      </c>
      <c r="E381" s="63"/>
      <c r="F381" s="63">
        <f t="shared" si="171"/>
        <v>800</v>
      </c>
      <c r="G381" s="64"/>
      <c r="H381" s="63"/>
      <c r="I381" s="63">
        <v>800</v>
      </c>
      <c r="J381" s="63"/>
      <c r="K381" s="63">
        <f t="shared" si="172"/>
        <v>800</v>
      </c>
      <c r="L381" s="64"/>
      <c r="M381" s="63">
        <f t="shared" si="169"/>
        <v>0</v>
      </c>
      <c r="N381" s="63">
        <f t="shared" si="169"/>
        <v>0</v>
      </c>
      <c r="O381" s="63"/>
      <c r="P381" s="63">
        <f t="shared" si="173"/>
        <v>0</v>
      </c>
      <c r="Q381" s="64"/>
      <c r="R381" s="63"/>
      <c r="S381" s="63">
        <v>0</v>
      </c>
      <c r="T381" s="63"/>
      <c r="U381" s="63">
        <f t="shared" si="174"/>
        <v>0</v>
      </c>
      <c r="V381" s="64"/>
      <c r="W381" s="63"/>
      <c r="X381" s="63">
        <v>0</v>
      </c>
      <c r="Y381" s="63"/>
      <c r="Z381" s="63">
        <f t="shared" si="175"/>
        <v>0</v>
      </c>
      <c r="AA381" s="64"/>
      <c r="AB381" s="63">
        <f t="shared" si="170"/>
        <v>0</v>
      </c>
      <c r="AC381" s="63">
        <f t="shared" si="170"/>
        <v>0</v>
      </c>
      <c r="AD381" s="63"/>
      <c r="AE381" s="63">
        <f t="shared" si="176"/>
        <v>0</v>
      </c>
      <c r="AF381" s="64"/>
      <c r="AG381" s="63"/>
      <c r="AH381" s="63">
        <v>0</v>
      </c>
      <c r="AI381" s="63"/>
      <c r="AJ381" s="63">
        <f t="shared" si="177"/>
        <v>0</v>
      </c>
      <c r="AK381" s="64"/>
      <c r="AL381" s="63"/>
      <c r="AM381" s="63">
        <v>0</v>
      </c>
      <c r="AN381" s="63"/>
      <c r="AO381" s="63">
        <f t="shared" si="178"/>
        <v>0</v>
      </c>
      <c r="AP381" s="64"/>
      <c r="AQ381" s="63"/>
      <c r="AR381" s="63">
        <v>0</v>
      </c>
      <c r="AS381" s="63"/>
      <c r="AT381" s="63">
        <f t="shared" si="179"/>
        <v>0</v>
      </c>
      <c r="AU381" s="64"/>
      <c r="AV381" s="63"/>
      <c r="AW381" s="63">
        <v>0</v>
      </c>
      <c r="AX381" s="411"/>
      <c r="AY381" s="63">
        <f t="shared" si="180"/>
        <v>0</v>
      </c>
      <c r="AZ381" s="71"/>
    </row>
    <row r="382" spans="1:52" s="406" customFormat="1" ht="12" customHeight="1">
      <c r="A382" s="134">
        <v>328.2</v>
      </c>
      <c r="B382" s="69" t="s">
        <v>400</v>
      </c>
      <c r="C382" s="63"/>
      <c r="D382" s="63">
        <v>1045</v>
      </c>
      <c r="E382" s="63"/>
      <c r="F382" s="63">
        <f t="shared" si="171"/>
        <v>1045</v>
      </c>
      <c r="G382" s="64"/>
      <c r="H382" s="63"/>
      <c r="I382" s="63">
        <v>1045</v>
      </c>
      <c r="J382" s="63"/>
      <c r="K382" s="63">
        <f t="shared" si="172"/>
        <v>1045</v>
      </c>
      <c r="L382" s="64"/>
      <c r="M382" s="63">
        <f t="shared" si="169"/>
        <v>0</v>
      </c>
      <c r="N382" s="63">
        <f t="shared" si="169"/>
        <v>0</v>
      </c>
      <c r="O382" s="63"/>
      <c r="P382" s="63">
        <f t="shared" si="173"/>
        <v>0</v>
      </c>
      <c r="Q382" s="64"/>
      <c r="R382" s="63"/>
      <c r="S382" s="63">
        <v>0</v>
      </c>
      <c r="T382" s="63"/>
      <c r="U382" s="63">
        <f t="shared" si="174"/>
        <v>0</v>
      </c>
      <c r="V382" s="64"/>
      <c r="W382" s="63"/>
      <c r="X382" s="63">
        <v>0</v>
      </c>
      <c r="Y382" s="63"/>
      <c r="Z382" s="63">
        <f t="shared" si="175"/>
        <v>0</v>
      </c>
      <c r="AA382" s="64"/>
      <c r="AB382" s="63">
        <f t="shared" si="170"/>
        <v>0</v>
      </c>
      <c r="AC382" s="63">
        <f t="shared" si="170"/>
        <v>0</v>
      </c>
      <c r="AD382" s="63"/>
      <c r="AE382" s="63">
        <f t="shared" si="176"/>
        <v>0</v>
      </c>
      <c r="AF382" s="64"/>
      <c r="AG382" s="63"/>
      <c r="AH382" s="63">
        <v>0</v>
      </c>
      <c r="AI382" s="63"/>
      <c r="AJ382" s="63">
        <f t="shared" si="177"/>
        <v>0</v>
      </c>
      <c r="AK382" s="64"/>
      <c r="AL382" s="63"/>
      <c r="AM382" s="63">
        <v>0</v>
      </c>
      <c r="AN382" s="63"/>
      <c r="AO382" s="63">
        <f t="shared" si="178"/>
        <v>0</v>
      </c>
      <c r="AP382" s="64"/>
      <c r="AQ382" s="63"/>
      <c r="AR382" s="63">
        <v>0</v>
      </c>
      <c r="AS382" s="63"/>
      <c r="AT382" s="63">
        <f t="shared" si="179"/>
        <v>0</v>
      </c>
      <c r="AU382" s="64"/>
      <c r="AV382" s="63"/>
      <c r="AW382" s="63">
        <v>0</v>
      </c>
      <c r="AX382" s="411"/>
      <c r="AY382" s="63">
        <f t="shared" si="180"/>
        <v>0</v>
      </c>
      <c r="AZ382" s="71"/>
    </row>
    <row r="383" spans="1:52" s="406" customFormat="1" ht="12" hidden="1" customHeight="1">
      <c r="A383" s="134">
        <v>328.3</v>
      </c>
      <c r="B383" s="69" t="s">
        <v>401</v>
      </c>
      <c r="C383" s="63"/>
      <c r="D383" s="63">
        <v>0</v>
      </c>
      <c r="E383" s="63"/>
      <c r="F383" s="63">
        <f t="shared" si="171"/>
        <v>0</v>
      </c>
      <c r="G383" s="64"/>
      <c r="H383" s="63"/>
      <c r="I383" s="63">
        <v>0</v>
      </c>
      <c r="J383" s="63"/>
      <c r="K383" s="63">
        <f t="shared" si="172"/>
        <v>0</v>
      </c>
      <c r="L383" s="64"/>
      <c r="M383" s="63">
        <f t="shared" si="169"/>
        <v>0</v>
      </c>
      <c r="N383" s="63">
        <f t="shared" si="169"/>
        <v>0</v>
      </c>
      <c r="O383" s="63"/>
      <c r="P383" s="63">
        <f t="shared" si="173"/>
        <v>0</v>
      </c>
      <c r="Q383" s="64"/>
      <c r="R383" s="63"/>
      <c r="S383" s="63">
        <v>0</v>
      </c>
      <c r="T383" s="63"/>
      <c r="U383" s="63">
        <f t="shared" si="174"/>
        <v>0</v>
      </c>
      <c r="V383" s="64"/>
      <c r="W383" s="63"/>
      <c r="X383" s="63">
        <v>0</v>
      </c>
      <c r="Y383" s="63"/>
      <c r="Z383" s="63">
        <f t="shared" si="175"/>
        <v>0</v>
      </c>
      <c r="AA383" s="64"/>
      <c r="AB383" s="63">
        <f t="shared" si="170"/>
        <v>0</v>
      </c>
      <c r="AC383" s="63">
        <f t="shared" si="170"/>
        <v>0</v>
      </c>
      <c r="AD383" s="63"/>
      <c r="AE383" s="63">
        <f t="shared" si="176"/>
        <v>0</v>
      </c>
      <c r="AF383" s="64"/>
      <c r="AG383" s="63"/>
      <c r="AH383" s="63">
        <v>0</v>
      </c>
      <c r="AI383" s="63"/>
      <c r="AJ383" s="63">
        <f t="shared" si="177"/>
        <v>0</v>
      </c>
      <c r="AK383" s="64"/>
      <c r="AL383" s="63"/>
      <c r="AM383" s="63">
        <v>0</v>
      </c>
      <c r="AN383" s="63"/>
      <c r="AO383" s="63">
        <f t="shared" si="178"/>
        <v>0</v>
      </c>
      <c r="AP383" s="64"/>
      <c r="AQ383" s="63"/>
      <c r="AR383" s="63">
        <v>0</v>
      </c>
      <c r="AS383" s="63"/>
      <c r="AT383" s="63">
        <f t="shared" si="179"/>
        <v>0</v>
      </c>
      <c r="AU383" s="64"/>
      <c r="AV383" s="63"/>
      <c r="AW383" s="63">
        <v>0</v>
      </c>
      <c r="AX383" s="411"/>
      <c r="AY383" s="63">
        <f t="shared" si="180"/>
        <v>0</v>
      </c>
      <c r="AZ383" s="71"/>
    </row>
    <row r="384" spans="1:52" s="406" customFormat="1" ht="12" hidden="1" customHeight="1">
      <c r="A384" s="134">
        <v>328.4</v>
      </c>
      <c r="B384" s="69" t="s">
        <v>402</v>
      </c>
      <c r="C384" s="63"/>
      <c r="D384" s="63">
        <v>0</v>
      </c>
      <c r="E384" s="63"/>
      <c r="F384" s="63">
        <f t="shared" si="171"/>
        <v>0</v>
      </c>
      <c r="G384" s="64"/>
      <c r="H384" s="63"/>
      <c r="I384" s="63">
        <v>0</v>
      </c>
      <c r="J384" s="63"/>
      <c r="K384" s="63">
        <f t="shared" si="172"/>
        <v>0</v>
      </c>
      <c r="L384" s="64"/>
      <c r="M384" s="63">
        <f t="shared" si="169"/>
        <v>0</v>
      </c>
      <c r="N384" s="63">
        <f t="shared" si="169"/>
        <v>0</v>
      </c>
      <c r="O384" s="63"/>
      <c r="P384" s="63">
        <f t="shared" si="173"/>
        <v>0</v>
      </c>
      <c r="Q384" s="64"/>
      <c r="R384" s="63"/>
      <c r="S384" s="63">
        <v>0</v>
      </c>
      <c r="T384" s="63"/>
      <c r="U384" s="63">
        <f t="shared" si="174"/>
        <v>0</v>
      </c>
      <c r="V384" s="64"/>
      <c r="W384" s="63"/>
      <c r="X384" s="63">
        <v>0</v>
      </c>
      <c r="Y384" s="63"/>
      <c r="Z384" s="63">
        <f t="shared" si="175"/>
        <v>0</v>
      </c>
      <c r="AA384" s="64"/>
      <c r="AB384" s="63">
        <f t="shared" si="170"/>
        <v>0</v>
      </c>
      <c r="AC384" s="63">
        <f t="shared" si="170"/>
        <v>0</v>
      </c>
      <c r="AD384" s="63"/>
      <c r="AE384" s="63">
        <f t="shared" si="176"/>
        <v>0</v>
      </c>
      <c r="AF384" s="64"/>
      <c r="AG384" s="63"/>
      <c r="AH384" s="63">
        <v>0</v>
      </c>
      <c r="AI384" s="63"/>
      <c r="AJ384" s="63">
        <f t="shared" si="177"/>
        <v>0</v>
      </c>
      <c r="AK384" s="64"/>
      <c r="AL384" s="63"/>
      <c r="AM384" s="63">
        <v>0</v>
      </c>
      <c r="AN384" s="63"/>
      <c r="AO384" s="63">
        <f t="shared" si="178"/>
        <v>0</v>
      </c>
      <c r="AP384" s="64"/>
      <c r="AQ384" s="63"/>
      <c r="AR384" s="63">
        <v>0</v>
      </c>
      <c r="AS384" s="63"/>
      <c r="AT384" s="63">
        <f t="shared" si="179"/>
        <v>0</v>
      </c>
      <c r="AU384" s="64"/>
      <c r="AV384" s="63"/>
      <c r="AW384" s="63">
        <v>0</v>
      </c>
      <c r="AX384" s="411"/>
      <c r="AY384" s="63">
        <f t="shared" si="180"/>
        <v>0</v>
      </c>
      <c r="AZ384" s="71"/>
    </row>
    <row r="385" spans="1:52" s="406" customFormat="1" ht="12" hidden="1" customHeight="1">
      <c r="A385" s="134">
        <v>328.5</v>
      </c>
      <c r="B385" s="69" t="s">
        <v>403</v>
      </c>
      <c r="C385" s="63"/>
      <c r="D385" s="63">
        <v>0</v>
      </c>
      <c r="E385" s="63"/>
      <c r="F385" s="63">
        <f t="shared" si="171"/>
        <v>0</v>
      </c>
      <c r="G385" s="64"/>
      <c r="H385" s="63"/>
      <c r="I385" s="63">
        <v>0</v>
      </c>
      <c r="J385" s="63"/>
      <c r="K385" s="63">
        <f t="shared" si="172"/>
        <v>0</v>
      </c>
      <c r="L385" s="64"/>
      <c r="M385" s="63">
        <f t="shared" ref="M385:N404" si="181">INDEX($C385:$E385,1,MATCH(M$8,$C$8:$E$8,0))-INDEX($H385:$J385,1,MATCH(M$8,$H$8:$J$8,0))</f>
        <v>0</v>
      </c>
      <c r="N385" s="63">
        <f t="shared" si="181"/>
        <v>0</v>
      </c>
      <c r="O385" s="63"/>
      <c r="P385" s="63">
        <f t="shared" si="173"/>
        <v>0</v>
      </c>
      <c r="Q385" s="64"/>
      <c r="R385" s="63"/>
      <c r="S385" s="63">
        <v>0</v>
      </c>
      <c r="T385" s="63"/>
      <c r="U385" s="63">
        <f t="shared" si="174"/>
        <v>0</v>
      </c>
      <c r="V385" s="64"/>
      <c r="W385" s="63"/>
      <c r="X385" s="63">
        <v>0</v>
      </c>
      <c r="Y385" s="63"/>
      <c r="Z385" s="63">
        <f t="shared" si="175"/>
        <v>0</v>
      </c>
      <c r="AA385" s="64"/>
      <c r="AB385" s="63">
        <f t="shared" ref="AB385:AC404" si="182">INDEX($R385:$T385,1,MATCH(AB$8,$R$8:$T$8,0))-INDEX($W385:$Y385,1,MATCH(AB$8,$W$8:$Y$8,0))</f>
        <v>0</v>
      </c>
      <c r="AC385" s="63">
        <f t="shared" si="182"/>
        <v>0</v>
      </c>
      <c r="AD385" s="63"/>
      <c r="AE385" s="63">
        <f t="shared" si="176"/>
        <v>0</v>
      </c>
      <c r="AF385" s="64"/>
      <c r="AG385" s="63"/>
      <c r="AH385" s="63">
        <v>0</v>
      </c>
      <c r="AI385" s="63"/>
      <c r="AJ385" s="63">
        <f t="shared" si="177"/>
        <v>0</v>
      </c>
      <c r="AK385" s="64"/>
      <c r="AL385" s="63"/>
      <c r="AM385" s="63">
        <v>0</v>
      </c>
      <c r="AN385" s="63"/>
      <c r="AO385" s="63">
        <f t="shared" si="178"/>
        <v>0</v>
      </c>
      <c r="AP385" s="64"/>
      <c r="AQ385" s="63"/>
      <c r="AR385" s="63">
        <v>0</v>
      </c>
      <c r="AS385" s="63"/>
      <c r="AT385" s="63">
        <f t="shared" si="179"/>
        <v>0</v>
      </c>
      <c r="AU385" s="64"/>
      <c r="AV385" s="63"/>
      <c r="AW385" s="63">
        <v>0</v>
      </c>
      <c r="AX385" s="411"/>
      <c r="AY385" s="63">
        <f t="shared" si="180"/>
        <v>0</v>
      </c>
      <c r="AZ385" s="71"/>
    </row>
    <row r="386" spans="1:52" s="406" customFormat="1" ht="12" hidden="1" customHeight="1">
      <c r="A386" s="134">
        <v>329</v>
      </c>
      <c r="B386" s="69" t="s">
        <v>404</v>
      </c>
      <c r="C386" s="63"/>
      <c r="D386" s="63">
        <v>0</v>
      </c>
      <c r="E386" s="63"/>
      <c r="F386" s="63">
        <f t="shared" si="171"/>
        <v>0</v>
      </c>
      <c r="G386" s="64"/>
      <c r="H386" s="63"/>
      <c r="I386" s="63">
        <v>0</v>
      </c>
      <c r="J386" s="63"/>
      <c r="K386" s="63">
        <f t="shared" si="172"/>
        <v>0</v>
      </c>
      <c r="L386" s="64"/>
      <c r="M386" s="63">
        <f t="shared" si="181"/>
        <v>0</v>
      </c>
      <c r="N386" s="63">
        <f t="shared" si="181"/>
        <v>0</v>
      </c>
      <c r="O386" s="63"/>
      <c r="P386" s="63">
        <f t="shared" si="173"/>
        <v>0</v>
      </c>
      <c r="Q386" s="64"/>
      <c r="R386" s="63"/>
      <c r="S386" s="63">
        <v>0</v>
      </c>
      <c r="T386" s="63"/>
      <c r="U386" s="63">
        <f t="shared" si="174"/>
        <v>0</v>
      </c>
      <c r="V386" s="64"/>
      <c r="W386" s="63"/>
      <c r="X386" s="63">
        <v>0</v>
      </c>
      <c r="Y386" s="63"/>
      <c r="Z386" s="63">
        <f t="shared" si="175"/>
        <v>0</v>
      </c>
      <c r="AA386" s="64"/>
      <c r="AB386" s="63">
        <f t="shared" si="182"/>
        <v>0</v>
      </c>
      <c r="AC386" s="63">
        <f t="shared" si="182"/>
        <v>0</v>
      </c>
      <c r="AD386" s="63"/>
      <c r="AE386" s="63">
        <f t="shared" si="176"/>
        <v>0</v>
      </c>
      <c r="AF386" s="64"/>
      <c r="AG386" s="63"/>
      <c r="AH386" s="63">
        <v>0</v>
      </c>
      <c r="AI386" s="63"/>
      <c r="AJ386" s="63">
        <f t="shared" si="177"/>
        <v>0</v>
      </c>
      <c r="AK386" s="64"/>
      <c r="AL386" s="63"/>
      <c r="AM386" s="63">
        <v>0</v>
      </c>
      <c r="AN386" s="63"/>
      <c r="AO386" s="63">
        <f t="shared" si="178"/>
        <v>0</v>
      </c>
      <c r="AP386" s="64"/>
      <c r="AQ386" s="63"/>
      <c r="AR386" s="63">
        <v>0</v>
      </c>
      <c r="AS386" s="63"/>
      <c r="AT386" s="63">
        <f t="shared" si="179"/>
        <v>0</v>
      </c>
      <c r="AU386" s="64"/>
      <c r="AV386" s="63"/>
      <c r="AW386" s="63">
        <v>0</v>
      </c>
      <c r="AX386" s="411"/>
      <c r="AY386" s="63">
        <f t="shared" si="180"/>
        <v>0</v>
      </c>
      <c r="AZ386" s="71"/>
    </row>
    <row r="387" spans="1:52" s="406" customFormat="1" ht="12" customHeight="1">
      <c r="A387" s="134">
        <v>330</v>
      </c>
      <c r="B387" s="69" t="s">
        <v>405</v>
      </c>
      <c r="C387" s="63"/>
      <c r="D387" s="63">
        <v>494756</v>
      </c>
      <c r="E387" s="63"/>
      <c r="F387" s="63">
        <f t="shared" si="171"/>
        <v>494756</v>
      </c>
      <c r="G387" s="64"/>
      <c r="H387" s="63"/>
      <c r="I387" s="63">
        <v>494756</v>
      </c>
      <c r="J387" s="63"/>
      <c r="K387" s="63">
        <f t="shared" si="172"/>
        <v>494756</v>
      </c>
      <c r="L387" s="64"/>
      <c r="M387" s="63">
        <f t="shared" si="181"/>
        <v>0</v>
      </c>
      <c r="N387" s="63">
        <f t="shared" si="181"/>
        <v>0</v>
      </c>
      <c r="O387" s="63"/>
      <c r="P387" s="63">
        <f t="shared" si="173"/>
        <v>0</v>
      </c>
      <c r="Q387" s="64"/>
      <c r="R387" s="63"/>
      <c r="S387" s="63">
        <v>410889</v>
      </c>
      <c r="T387" s="63"/>
      <c r="U387" s="63">
        <f t="shared" si="174"/>
        <v>410889</v>
      </c>
      <c r="V387" s="64"/>
      <c r="W387" s="63"/>
      <c r="X387" s="63">
        <v>410889</v>
      </c>
      <c r="Y387" s="63"/>
      <c r="Z387" s="63">
        <f t="shared" si="175"/>
        <v>410889</v>
      </c>
      <c r="AA387" s="64"/>
      <c r="AB387" s="63">
        <f t="shared" si="182"/>
        <v>0</v>
      </c>
      <c r="AC387" s="63">
        <f t="shared" si="182"/>
        <v>0</v>
      </c>
      <c r="AD387" s="63"/>
      <c r="AE387" s="63">
        <f t="shared" si="176"/>
        <v>0</v>
      </c>
      <c r="AF387" s="64"/>
      <c r="AG387" s="63"/>
      <c r="AH387" s="63">
        <v>465710</v>
      </c>
      <c r="AI387" s="63"/>
      <c r="AJ387" s="63">
        <f t="shared" si="177"/>
        <v>465710</v>
      </c>
      <c r="AK387" s="64"/>
      <c r="AL387" s="63"/>
      <c r="AM387" s="63">
        <v>479016</v>
      </c>
      <c r="AN387" s="63"/>
      <c r="AO387" s="63">
        <f t="shared" si="178"/>
        <v>479016</v>
      </c>
      <c r="AP387" s="64"/>
      <c r="AQ387" s="63"/>
      <c r="AR387" s="63">
        <v>488596.32</v>
      </c>
      <c r="AS387" s="63"/>
      <c r="AT387" s="63">
        <f t="shared" si="179"/>
        <v>488596.32</v>
      </c>
      <c r="AU387" s="64"/>
      <c r="AV387" s="63"/>
      <c r="AW387" s="63">
        <v>498368.2464</v>
      </c>
      <c r="AX387" s="411"/>
      <c r="AY387" s="63">
        <f t="shared" si="180"/>
        <v>498368.2464</v>
      </c>
      <c r="AZ387" s="71"/>
    </row>
    <row r="388" spans="1:52" s="406" customFormat="1" ht="12" customHeight="1">
      <c r="A388" s="134">
        <v>331</v>
      </c>
      <c r="B388" s="69" t="s">
        <v>406</v>
      </c>
      <c r="C388" s="63"/>
      <c r="D388" s="63">
        <v>5000</v>
      </c>
      <c r="E388" s="63"/>
      <c r="F388" s="63">
        <f t="shared" si="171"/>
        <v>5000</v>
      </c>
      <c r="G388" s="64"/>
      <c r="H388" s="63"/>
      <c r="I388" s="63">
        <v>5000</v>
      </c>
      <c r="J388" s="63"/>
      <c r="K388" s="63">
        <f t="shared" si="172"/>
        <v>5000</v>
      </c>
      <c r="L388" s="64"/>
      <c r="M388" s="63">
        <f t="shared" si="181"/>
        <v>0</v>
      </c>
      <c r="N388" s="63">
        <f t="shared" si="181"/>
        <v>0</v>
      </c>
      <c r="O388" s="63"/>
      <c r="P388" s="63">
        <f t="shared" si="173"/>
        <v>0</v>
      </c>
      <c r="Q388" s="64"/>
      <c r="R388" s="63"/>
      <c r="S388" s="63">
        <v>5100</v>
      </c>
      <c r="T388" s="63"/>
      <c r="U388" s="63">
        <f t="shared" si="174"/>
        <v>5100</v>
      </c>
      <c r="V388" s="64"/>
      <c r="W388" s="63"/>
      <c r="X388" s="63">
        <v>5100</v>
      </c>
      <c r="Y388" s="63"/>
      <c r="Z388" s="63">
        <f t="shared" si="175"/>
        <v>5100</v>
      </c>
      <c r="AA388" s="64"/>
      <c r="AB388" s="63">
        <f t="shared" si="182"/>
        <v>0</v>
      </c>
      <c r="AC388" s="63">
        <f t="shared" si="182"/>
        <v>0</v>
      </c>
      <c r="AD388" s="63"/>
      <c r="AE388" s="63">
        <f t="shared" si="176"/>
        <v>0</v>
      </c>
      <c r="AF388" s="64"/>
      <c r="AG388" s="63"/>
      <c r="AH388" s="63">
        <v>5202</v>
      </c>
      <c r="AI388" s="63"/>
      <c r="AJ388" s="63">
        <f t="shared" si="177"/>
        <v>5202</v>
      </c>
      <c r="AK388" s="64"/>
      <c r="AL388" s="63"/>
      <c r="AM388" s="63">
        <v>5306.04</v>
      </c>
      <c r="AN388" s="63"/>
      <c r="AO388" s="63">
        <f t="shared" si="178"/>
        <v>5306.04</v>
      </c>
      <c r="AP388" s="64"/>
      <c r="AQ388" s="63"/>
      <c r="AR388" s="63">
        <v>5412.1607999999997</v>
      </c>
      <c r="AS388" s="63"/>
      <c r="AT388" s="63">
        <f t="shared" si="179"/>
        <v>5412.1607999999997</v>
      </c>
      <c r="AU388" s="64"/>
      <c r="AV388" s="63"/>
      <c r="AW388" s="63">
        <v>5520.4040160000004</v>
      </c>
      <c r="AX388" s="411"/>
      <c r="AY388" s="63">
        <f t="shared" si="180"/>
        <v>5520.4040160000004</v>
      </c>
      <c r="AZ388" s="71"/>
    </row>
    <row r="389" spans="1:52" s="406" customFormat="1" ht="12" hidden="1" customHeight="1">
      <c r="A389" s="134">
        <v>333</v>
      </c>
      <c r="B389" s="69" t="s">
        <v>407</v>
      </c>
      <c r="C389" s="63"/>
      <c r="D389" s="63">
        <v>0</v>
      </c>
      <c r="E389" s="63"/>
      <c r="F389" s="63">
        <f t="shared" si="171"/>
        <v>0</v>
      </c>
      <c r="G389" s="64"/>
      <c r="H389" s="63"/>
      <c r="I389" s="63">
        <v>0</v>
      </c>
      <c r="J389" s="63"/>
      <c r="K389" s="63">
        <f t="shared" si="172"/>
        <v>0</v>
      </c>
      <c r="L389" s="64"/>
      <c r="M389" s="63">
        <f t="shared" si="181"/>
        <v>0</v>
      </c>
      <c r="N389" s="63">
        <f t="shared" si="181"/>
        <v>0</v>
      </c>
      <c r="O389" s="63"/>
      <c r="P389" s="63">
        <f t="shared" si="173"/>
        <v>0</v>
      </c>
      <c r="Q389" s="64"/>
      <c r="R389" s="63"/>
      <c r="S389" s="63">
        <v>0</v>
      </c>
      <c r="T389" s="63"/>
      <c r="U389" s="63">
        <f t="shared" si="174"/>
        <v>0</v>
      </c>
      <c r="V389" s="64"/>
      <c r="W389" s="63"/>
      <c r="X389" s="63">
        <v>0</v>
      </c>
      <c r="Y389" s="63"/>
      <c r="Z389" s="63">
        <f t="shared" si="175"/>
        <v>0</v>
      </c>
      <c r="AA389" s="64"/>
      <c r="AB389" s="63">
        <f t="shared" si="182"/>
        <v>0</v>
      </c>
      <c r="AC389" s="63">
        <f t="shared" si="182"/>
        <v>0</v>
      </c>
      <c r="AD389" s="63"/>
      <c r="AE389" s="63">
        <f t="shared" si="176"/>
        <v>0</v>
      </c>
      <c r="AF389" s="64"/>
      <c r="AG389" s="63"/>
      <c r="AH389" s="63">
        <v>0</v>
      </c>
      <c r="AI389" s="63"/>
      <c r="AJ389" s="63">
        <f t="shared" si="177"/>
        <v>0</v>
      </c>
      <c r="AK389" s="64"/>
      <c r="AL389" s="63"/>
      <c r="AM389" s="63">
        <v>0</v>
      </c>
      <c r="AN389" s="63"/>
      <c r="AO389" s="63">
        <f t="shared" si="178"/>
        <v>0</v>
      </c>
      <c r="AP389" s="64"/>
      <c r="AQ389" s="63"/>
      <c r="AR389" s="63">
        <v>0</v>
      </c>
      <c r="AS389" s="63"/>
      <c r="AT389" s="63">
        <f t="shared" si="179"/>
        <v>0</v>
      </c>
      <c r="AU389" s="64"/>
      <c r="AV389" s="63"/>
      <c r="AW389" s="63">
        <v>0</v>
      </c>
      <c r="AX389" s="411"/>
      <c r="AY389" s="63">
        <f t="shared" si="180"/>
        <v>0</v>
      </c>
      <c r="AZ389" s="71"/>
    </row>
    <row r="390" spans="1:52" s="406" customFormat="1" ht="12" hidden="1" customHeight="1">
      <c r="A390" s="134">
        <v>334</v>
      </c>
      <c r="B390" s="69" t="s">
        <v>408</v>
      </c>
      <c r="C390" s="63"/>
      <c r="D390" s="63">
        <v>0</v>
      </c>
      <c r="E390" s="63"/>
      <c r="F390" s="63">
        <f t="shared" si="171"/>
        <v>0</v>
      </c>
      <c r="G390" s="64"/>
      <c r="H390" s="63"/>
      <c r="I390" s="63">
        <v>0</v>
      </c>
      <c r="J390" s="63"/>
      <c r="K390" s="63">
        <f t="shared" si="172"/>
        <v>0</v>
      </c>
      <c r="L390" s="64"/>
      <c r="M390" s="63">
        <f t="shared" si="181"/>
        <v>0</v>
      </c>
      <c r="N390" s="63">
        <f t="shared" si="181"/>
        <v>0</v>
      </c>
      <c r="O390" s="63"/>
      <c r="P390" s="63">
        <f t="shared" si="173"/>
        <v>0</v>
      </c>
      <c r="Q390" s="64"/>
      <c r="R390" s="63"/>
      <c r="S390" s="63">
        <v>0</v>
      </c>
      <c r="T390" s="63"/>
      <c r="U390" s="63">
        <f t="shared" si="174"/>
        <v>0</v>
      </c>
      <c r="V390" s="64"/>
      <c r="W390" s="63"/>
      <c r="X390" s="63">
        <v>0</v>
      </c>
      <c r="Y390" s="63"/>
      <c r="Z390" s="63">
        <f t="shared" si="175"/>
        <v>0</v>
      </c>
      <c r="AA390" s="64"/>
      <c r="AB390" s="63">
        <f t="shared" si="182"/>
        <v>0</v>
      </c>
      <c r="AC390" s="63">
        <f t="shared" si="182"/>
        <v>0</v>
      </c>
      <c r="AD390" s="63"/>
      <c r="AE390" s="63">
        <f t="shared" si="176"/>
        <v>0</v>
      </c>
      <c r="AF390" s="64"/>
      <c r="AG390" s="63"/>
      <c r="AH390" s="63">
        <v>0</v>
      </c>
      <c r="AI390" s="63"/>
      <c r="AJ390" s="63">
        <f t="shared" si="177"/>
        <v>0</v>
      </c>
      <c r="AK390" s="64"/>
      <c r="AL390" s="63"/>
      <c r="AM390" s="63">
        <v>0</v>
      </c>
      <c r="AN390" s="63"/>
      <c r="AO390" s="63">
        <f t="shared" si="178"/>
        <v>0</v>
      </c>
      <c r="AP390" s="64"/>
      <c r="AQ390" s="63"/>
      <c r="AR390" s="63">
        <v>0</v>
      </c>
      <c r="AS390" s="63"/>
      <c r="AT390" s="63">
        <f t="shared" si="179"/>
        <v>0</v>
      </c>
      <c r="AU390" s="64"/>
      <c r="AV390" s="63"/>
      <c r="AW390" s="63">
        <v>0</v>
      </c>
      <c r="AX390" s="411"/>
      <c r="AY390" s="63">
        <f t="shared" si="180"/>
        <v>0</v>
      </c>
      <c r="AZ390" s="71"/>
    </row>
    <row r="391" spans="1:52" s="406" customFormat="1" ht="12" customHeight="1">
      <c r="A391" s="134">
        <v>335</v>
      </c>
      <c r="B391" s="69" t="s">
        <v>409</v>
      </c>
      <c r="C391" s="63"/>
      <c r="D391" s="63">
        <v>3532.63</v>
      </c>
      <c r="E391" s="63"/>
      <c r="F391" s="63">
        <f t="shared" si="171"/>
        <v>3532.63</v>
      </c>
      <c r="G391" s="64"/>
      <c r="H391" s="63"/>
      <c r="I391" s="63">
        <v>3532.63</v>
      </c>
      <c r="J391" s="63"/>
      <c r="K391" s="63">
        <f t="shared" si="172"/>
        <v>3532.63</v>
      </c>
      <c r="L391" s="64"/>
      <c r="M391" s="63">
        <f t="shared" si="181"/>
        <v>0</v>
      </c>
      <c r="N391" s="63">
        <f t="shared" si="181"/>
        <v>0</v>
      </c>
      <c r="O391" s="63"/>
      <c r="P391" s="63">
        <f t="shared" si="173"/>
        <v>0</v>
      </c>
      <c r="Q391" s="64"/>
      <c r="R391" s="63"/>
      <c r="S391" s="63">
        <v>3500</v>
      </c>
      <c r="T391" s="63"/>
      <c r="U391" s="63">
        <f t="shared" si="174"/>
        <v>3500</v>
      </c>
      <c r="V391" s="64"/>
      <c r="W391" s="63"/>
      <c r="X391" s="63">
        <v>3500</v>
      </c>
      <c r="Y391" s="63"/>
      <c r="Z391" s="63">
        <f t="shared" si="175"/>
        <v>3500</v>
      </c>
      <c r="AA391" s="64"/>
      <c r="AB391" s="63">
        <f t="shared" si="182"/>
        <v>0</v>
      </c>
      <c r="AC391" s="63">
        <f t="shared" si="182"/>
        <v>0</v>
      </c>
      <c r="AD391" s="63"/>
      <c r="AE391" s="63">
        <f t="shared" si="176"/>
        <v>0</v>
      </c>
      <c r="AF391" s="64"/>
      <c r="AG391" s="63"/>
      <c r="AH391" s="63">
        <v>3500</v>
      </c>
      <c r="AI391" s="63"/>
      <c r="AJ391" s="63">
        <f t="shared" si="177"/>
        <v>3500</v>
      </c>
      <c r="AK391" s="64"/>
      <c r="AL391" s="63"/>
      <c r="AM391" s="63">
        <v>3500</v>
      </c>
      <c r="AN391" s="63"/>
      <c r="AO391" s="63">
        <f t="shared" si="178"/>
        <v>3500</v>
      </c>
      <c r="AP391" s="64"/>
      <c r="AQ391" s="63"/>
      <c r="AR391" s="63">
        <v>3500</v>
      </c>
      <c r="AS391" s="63"/>
      <c r="AT391" s="63">
        <f t="shared" si="179"/>
        <v>3500</v>
      </c>
      <c r="AU391" s="64"/>
      <c r="AV391" s="63"/>
      <c r="AW391" s="63">
        <v>3500</v>
      </c>
      <c r="AX391" s="411"/>
      <c r="AY391" s="63">
        <f t="shared" si="180"/>
        <v>3500</v>
      </c>
      <c r="AZ391" s="71"/>
    </row>
    <row r="392" spans="1:52" s="406" customFormat="1" ht="12" hidden="1" customHeight="1">
      <c r="A392" s="134">
        <v>336</v>
      </c>
      <c r="B392" s="69" t="s">
        <v>410</v>
      </c>
      <c r="C392" s="63"/>
      <c r="D392" s="63">
        <v>0</v>
      </c>
      <c r="E392" s="63"/>
      <c r="F392" s="63">
        <f t="shared" si="171"/>
        <v>0</v>
      </c>
      <c r="G392" s="64"/>
      <c r="H392" s="63"/>
      <c r="I392" s="63">
        <v>0</v>
      </c>
      <c r="J392" s="63"/>
      <c r="K392" s="63">
        <f t="shared" si="172"/>
        <v>0</v>
      </c>
      <c r="L392" s="64"/>
      <c r="M392" s="63">
        <f t="shared" si="181"/>
        <v>0</v>
      </c>
      <c r="N392" s="63">
        <f t="shared" si="181"/>
        <v>0</v>
      </c>
      <c r="O392" s="63"/>
      <c r="P392" s="63">
        <f t="shared" si="173"/>
        <v>0</v>
      </c>
      <c r="Q392" s="64"/>
      <c r="R392" s="63"/>
      <c r="S392" s="63">
        <v>0</v>
      </c>
      <c r="T392" s="63"/>
      <c r="U392" s="63">
        <f t="shared" si="174"/>
        <v>0</v>
      </c>
      <c r="V392" s="64"/>
      <c r="W392" s="63"/>
      <c r="X392" s="63">
        <v>0</v>
      </c>
      <c r="Y392" s="63"/>
      <c r="Z392" s="63">
        <f t="shared" si="175"/>
        <v>0</v>
      </c>
      <c r="AA392" s="64"/>
      <c r="AB392" s="63">
        <f t="shared" si="182"/>
        <v>0</v>
      </c>
      <c r="AC392" s="63">
        <f t="shared" si="182"/>
        <v>0</v>
      </c>
      <c r="AD392" s="63"/>
      <c r="AE392" s="63">
        <f t="shared" si="176"/>
        <v>0</v>
      </c>
      <c r="AF392" s="64"/>
      <c r="AG392" s="63"/>
      <c r="AH392" s="63">
        <v>0</v>
      </c>
      <c r="AI392" s="63"/>
      <c r="AJ392" s="63">
        <f t="shared" si="177"/>
        <v>0</v>
      </c>
      <c r="AK392" s="64"/>
      <c r="AL392" s="63"/>
      <c r="AM392" s="63">
        <v>0</v>
      </c>
      <c r="AN392" s="63"/>
      <c r="AO392" s="63">
        <f t="shared" si="178"/>
        <v>0</v>
      </c>
      <c r="AP392" s="64"/>
      <c r="AQ392" s="63"/>
      <c r="AR392" s="63">
        <v>0</v>
      </c>
      <c r="AS392" s="63"/>
      <c r="AT392" s="63">
        <f t="shared" si="179"/>
        <v>0</v>
      </c>
      <c r="AU392" s="64"/>
      <c r="AV392" s="63"/>
      <c r="AW392" s="63">
        <v>0</v>
      </c>
      <c r="AX392" s="411"/>
      <c r="AY392" s="63">
        <f t="shared" si="180"/>
        <v>0</v>
      </c>
      <c r="AZ392" s="71"/>
    </row>
    <row r="393" spans="1:52" s="406" customFormat="1" ht="12" hidden="1" customHeight="1">
      <c r="A393" s="134">
        <v>337</v>
      </c>
      <c r="B393" s="69" t="s">
        <v>411</v>
      </c>
      <c r="C393" s="63"/>
      <c r="D393" s="63">
        <v>0</v>
      </c>
      <c r="E393" s="63"/>
      <c r="F393" s="63">
        <f t="shared" si="171"/>
        <v>0</v>
      </c>
      <c r="G393" s="64"/>
      <c r="H393" s="63"/>
      <c r="I393" s="63">
        <v>0</v>
      </c>
      <c r="J393" s="63"/>
      <c r="K393" s="63">
        <f t="shared" si="172"/>
        <v>0</v>
      </c>
      <c r="L393" s="64"/>
      <c r="M393" s="63">
        <f t="shared" si="181"/>
        <v>0</v>
      </c>
      <c r="N393" s="63">
        <f t="shared" si="181"/>
        <v>0</v>
      </c>
      <c r="O393" s="63"/>
      <c r="P393" s="63">
        <f t="shared" si="173"/>
        <v>0</v>
      </c>
      <c r="Q393" s="64"/>
      <c r="R393" s="63"/>
      <c r="S393" s="63">
        <v>0</v>
      </c>
      <c r="T393" s="63"/>
      <c r="U393" s="63">
        <f t="shared" si="174"/>
        <v>0</v>
      </c>
      <c r="V393" s="64"/>
      <c r="W393" s="63"/>
      <c r="X393" s="63">
        <v>0</v>
      </c>
      <c r="Y393" s="63"/>
      <c r="Z393" s="63">
        <f t="shared" si="175"/>
        <v>0</v>
      </c>
      <c r="AA393" s="64"/>
      <c r="AB393" s="63">
        <f t="shared" si="182"/>
        <v>0</v>
      </c>
      <c r="AC393" s="63">
        <f t="shared" si="182"/>
        <v>0</v>
      </c>
      <c r="AD393" s="63"/>
      <c r="AE393" s="63">
        <f t="shared" si="176"/>
        <v>0</v>
      </c>
      <c r="AF393" s="64"/>
      <c r="AG393" s="63"/>
      <c r="AH393" s="63">
        <v>0</v>
      </c>
      <c r="AI393" s="63"/>
      <c r="AJ393" s="63">
        <f t="shared" si="177"/>
        <v>0</v>
      </c>
      <c r="AK393" s="64"/>
      <c r="AL393" s="63"/>
      <c r="AM393" s="63">
        <v>0</v>
      </c>
      <c r="AN393" s="63"/>
      <c r="AO393" s="63">
        <f t="shared" si="178"/>
        <v>0</v>
      </c>
      <c r="AP393" s="64"/>
      <c r="AQ393" s="63"/>
      <c r="AR393" s="63">
        <v>0</v>
      </c>
      <c r="AS393" s="63"/>
      <c r="AT393" s="63">
        <f t="shared" si="179"/>
        <v>0</v>
      </c>
      <c r="AU393" s="64"/>
      <c r="AV393" s="63"/>
      <c r="AW393" s="63">
        <v>0</v>
      </c>
      <c r="AX393" s="411"/>
      <c r="AY393" s="63">
        <f t="shared" si="180"/>
        <v>0</v>
      </c>
      <c r="AZ393" s="71"/>
    </row>
    <row r="394" spans="1:52" s="406" customFormat="1" ht="12" hidden="1" customHeight="1">
      <c r="A394" s="134">
        <v>338</v>
      </c>
      <c r="B394" s="69" t="s">
        <v>412</v>
      </c>
      <c r="C394" s="63"/>
      <c r="D394" s="63">
        <v>0</v>
      </c>
      <c r="E394" s="63"/>
      <c r="F394" s="63">
        <f t="shared" si="171"/>
        <v>0</v>
      </c>
      <c r="G394" s="64"/>
      <c r="H394" s="63"/>
      <c r="I394" s="63">
        <v>0</v>
      </c>
      <c r="J394" s="63"/>
      <c r="K394" s="63">
        <f t="shared" si="172"/>
        <v>0</v>
      </c>
      <c r="L394" s="64"/>
      <c r="M394" s="63">
        <f t="shared" si="181"/>
        <v>0</v>
      </c>
      <c r="N394" s="63">
        <f t="shared" si="181"/>
        <v>0</v>
      </c>
      <c r="O394" s="63"/>
      <c r="P394" s="63">
        <f t="shared" si="173"/>
        <v>0</v>
      </c>
      <c r="Q394" s="64"/>
      <c r="R394" s="63"/>
      <c r="S394" s="63">
        <v>0</v>
      </c>
      <c r="T394" s="63"/>
      <c r="U394" s="63">
        <f t="shared" si="174"/>
        <v>0</v>
      </c>
      <c r="V394" s="64"/>
      <c r="W394" s="63"/>
      <c r="X394" s="63">
        <v>0</v>
      </c>
      <c r="Y394" s="63"/>
      <c r="Z394" s="63">
        <f t="shared" si="175"/>
        <v>0</v>
      </c>
      <c r="AA394" s="64"/>
      <c r="AB394" s="63">
        <f t="shared" si="182"/>
        <v>0</v>
      </c>
      <c r="AC394" s="63">
        <f t="shared" si="182"/>
        <v>0</v>
      </c>
      <c r="AD394" s="63"/>
      <c r="AE394" s="63">
        <f t="shared" si="176"/>
        <v>0</v>
      </c>
      <c r="AF394" s="64"/>
      <c r="AG394" s="63"/>
      <c r="AH394" s="63">
        <v>0</v>
      </c>
      <c r="AI394" s="63"/>
      <c r="AJ394" s="63">
        <f t="shared" si="177"/>
        <v>0</v>
      </c>
      <c r="AK394" s="64"/>
      <c r="AL394" s="63"/>
      <c r="AM394" s="63">
        <v>0</v>
      </c>
      <c r="AN394" s="63"/>
      <c r="AO394" s="63">
        <f t="shared" si="178"/>
        <v>0</v>
      </c>
      <c r="AP394" s="64"/>
      <c r="AQ394" s="63"/>
      <c r="AR394" s="63">
        <v>0</v>
      </c>
      <c r="AS394" s="63"/>
      <c r="AT394" s="63">
        <f t="shared" si="179"/>
        <v>0</v>
      </c>
      <c r="AU394" s="64"/>
      <c r="AV394" s="63"/>
      <c r="AW394" s="63">
        <v>0</v>
      </c>
      <c r="AX394" s="411"/>
      <c r="AY394" s="63">
        <f t="shared" si="180"/>
        <v>0</v>
      </c>
      <c r="AZ394" s="71"/>
    </row>
    <row r="395" spans="1:52" s="406" customFormat="1" ht="12" hidden="1" customHeight="1">
      <c r="A395" s="134">
        <v>339</v>
      </c>
      <c r="B395" s="69" t="s">
        <v>413</v>
      </c>
      <c r="C395" s="63"/>
      <c r="D395" s="63">
        <v>0</v>
      </c>
      <c r="E395" s="63"/>
      <c r="F395" s="63">
        <f t="shared" si="171"/>
        <v>0</v>
      </c>
      <c r="G395" s="64"/>
      <c r="H395" s="63"/>
      <c r="I395" s="63">
        <v>0</v>
      </c>
      <c r="J395" s="63"/>
      <c r="K395" s="63">
        <f t="shared" si="172"/>
        <v>0</v>
      </c>
      <c r="L395" s="64"/>
      <c r="M395" s="63">
        <f t="shared" si="181"/>
        <v>0</v>
      </c>
      <c r="N395" s="63">
        <f t="shared" si="181"/>
        <v>0</v>
      </c>
      <c r="O395" s="63"/>
      <c r="P395" s="63">
        <f t="shared" si="173"/>
        <v>0</v>
      </c>
      <c r="Q395" s="64"/>
      <c r="R395" s="63"/>
      <c r="S395" s="63">
        <v>0</v>
      </c>
      <c r="T395" s="63"/>
      <c r="U395" s="63">
        <f t="shared" si="174"/>
        <v>0</v>
      </c>
      <c r="V395" s="64"/>
      <c r="W395" s="63"/>
      <c r="X395" s="63">
        <v>0</v>
      </c>
      <c r="Y395" s="63"/>
      <c r="Z395" s="63">
        <f t="shared" si="175"/>
        <v>0</v>
      </c>
      <c r="AA395" s="64"/>
      <c r="AB395" s="63">
        <f t="shared" si="182"/>
        <v>0</v>
      </c>
      <c r="AC395" s="63">
        <f t="shared" si="182"/>
        <v>0</v>
      </c>
      <c r="AD395" s="63"/>
      <c r="AE395" s="63">
        <f t="shared" si="176"/>
        <v>0</v>
      </c>
      <c r="AF395" s="64"/>
      <c r="AG395" s="63"/>
      <c r="AH395" s="63">
        <v>0</v>
      </c>
      <c r="AI395" s="63"/>
      <c r="AJ395" s="63">
        <f t="shared" si="177"/>
        <v>0</v>
      </c>
      <c r="AK395" s="64"/>
      <c r="AL395" s="63"/>
      <c r="AM395" s="63">
        <v>0</v>
      </c>
      <c r="AN395" s="63"/>
      <c r="AO395" s="63">
        <f t="shared" si="178"/>
        <v>0</v>
      </c>
      <c r="AP395" s="64"/>
      <c r="AQ395" s="63"/>
      <c r="AR395" s="63">
        <v>0</v>
      </c>
      <c r="AS395" s="63"/>
      <c r="AT395" s="63">
        <f t="shared" si="179"/>
        <v>0</v>
      </c>
      <c r="AU395" s="64"/>
      <c r="AV395" s="63"/>
      <c r="AW395" s="63">
        <v>0</v>
      </c>
      <c r="AX395" s="411"/>
      <c r="AY395" s="63">
        <f t="shared" si="180"/>
        <v>0</v>
      </c>
      <c r="AZ395" s="71"/>
    </row>
    <row r="396" spans="1:52" s="406" customFormat="1" ht="12" customHeight="1">
      <c r="A396" s="134">
        <v>340</v>
      </c>
      <c r="B396" s="69" t="s">
        <v>414</v>
      </c>
      <c r="C396" s="63"/>
      <c r="D396" s="63">
        <v>0</v>
      </c>
      <c r="E396" s="63"/>
      <c r="F396" s="63">
        <f t="shared" si="171"/>
        <v>0</v>
      </c>
      <c r="G396" s="64"/>
      <c r="H396" s="63"/>
      <c r="I396" s="63">
        <v>0</v>
      </c>
      <c r="J396" s="63"/>
      <c r="K396" s="63">
        <f t="shared" si="172"/>
        <v>0</v>
      </c>
      <c r="L396" s="64"/>
      <c r="M396" s="63">
        <f t="shared" si="181"/>
        <v>0</v>
      </c>
      <c r="N396" s="63">
        <f t="shared" si="181"/>
        <v>0</v>
      </c>
      <c r="O396" s="63"/>
      <c r="P396" s="63">
        <f t="shared" si="173"/>
        <v>0</v>
      </c>
      <c r="Q396" s="64"/>
      <c r="R396" s="63"/>
      <c r="S396" s="63">
        <v>637.5</v>
      </c>
      <c r="T396" s="63"/>
      <c r="U396" s="63">
        <f t="shared" si="174"/>
        <v>637.5</v>
      </c>
      <c r="V396" s="64"/>
      <c r="W396" s="63"/>
      <c r="X396" s="63">
        <v>637.5</v>
      </c>
      <c r="Y396" s="63"/>
      <c r="Z396" s="63">
        <f t="shared" si="175"/>
        <v>637.5</v>
      </c>
      <c r="AA396" s="64"/>
      <c r="AB396" s="63">
        <f t="shared" si="182"/>
        <v>0</v>
      </c>
      <c r="AC396" s="63">
        <f t="shared" si="182"/>
        <v>0</v>
      </c>
      <c r="AD396" s="63"/>
      <c r="AE396" s="63">
        <f t="shared" si="176"/>
        <v>0</v>
      </c>
      <c r="AF396" s="64"/>
      <c r="AG396" s="63"/>
      <c r="AH396" s="63">
        <v>707.625</v>
      </c>
      <c r="AI396" s="63"/>
      <c r="AJ396" s="63">
        <f t="shared" si="177"/>
        <v>707.625</v>
      </c>
      <c r="AK396" s="64"/>
      <c r="AL396" s="63"/>
      <c r="AM396" s="63">
        <v>721.77750000000003</v>
      </c>
      <c r="AN396" s="63"/>
      <c r="AO396" s="63">
        <f t="shared" si="178"/>
        <v>721.77750000000003</v>
      </c>
      <c r="AP396" s="64"/>
      <c r="AQ396" s="63"/>
      <c r="AR396" s="63">
        <v>736.21304999999995</v>
      </c>
      <c r="AS396" s="63"/>
      <c r="AT396" s="63">
        <f t="shared" si="179"/>
        <v>736.21304999999995</v>
      </c>
      <c r="AU396" s="64"/>
      <c r="AV396" s="63"/>
      <c r="AW396" s="63">
        <v>750.93731100000002</v>
      </c>
      <c r="AX396" s="411"/>
      <c r="AY396" s="63">
        <f t="shared" si="180"/>
        <v>750.93731100000002</v>
      </c>
      <c r="AZ396" s="71"/>
    </row>
    <row r="397" spans="1:52" s="406" customFormat="1" ht="12" hidden="1" customHeight="1">
      <c r="A397" s="134">
        <v>342</v>
      </c>
      <c r="B397" s="69" t="s">
        <v>415</v>
      </c>
      <c r="C397" s="63"/>
      <c r="D397" s="63">
        <v>0</v>
      </c>
      <c r="E397" s="63"/>
      <c r="F397" s="63">
        <f t="shared" si="171"/>
        <v>0</v>
      </c>
      <c r="G397" s="64"/>
      <c r="H397" s="63"/>
      <c r="I397" s="63">
        <v>0</v>
      </c>
      <c r="J397" s="63"/>
      <c r="K397" s="63">
        <f t="shared" si="172"/>
        <v>0</v>
      </c>
      <c r="L397" s="64"/>
      <c r="M397" s="63">
        <f t="shared" si="181"/>
        <v>0</v>
      </c>
      <c r="N397" s="63">
        <f t="shared" si="181"/>
        <v>0</v>
      </c>
      <c r="O397" s="63"/>
      <c r="P397" s="63">
        <f t="shared" si="173"/>
        <v>0</v>
      </c>
      <c r="Q397" s="64"/>
      <c r="R397" s="63"/>
      <c r="S397" s="63">
        <v>0</v>
      </c>
      <c r="T397" s="63"/>
      <c r="U397" s="63">
        <f t="shared" si="174"/>
        <v>0</v>
      </c>
      <c r="V397" s="64"/>
      <c r="W397" s="63"/>
      <c r="X397" s="63">
        <v>0</v>
      </c>
      <c r="Y397" s="63"/>
      <c r="Z397" s="63">
        <f t="shared" si="175"/>
        <v>0</v>
      </c>
      <c r="AA397" s="64"/>
      <c r="AB397" s="63">
        <f t="shared" si="182"/>
        <v>0</v>
      </c>
      <c r="AC397" s="63">
        <f t="shared" si="182"/>
        <v>0</v>
      </c>
      <c r="AD397" s="63"/>
      <c r="AE397" s="63">
        <f t="shared" si="176"/>
        <v>0</v>
      </c>
      <c r="AF397" s="64"/>
      <c r="AG397" s="63"/>
      <c r="AH397" s="63">
        <v>0</v>
      </c>
      <c r="AI397" s="63"/>
      <c r="AJ397" s="63">
        <f t="shared" si="177"/>
        <v>0</v>
      </c>
      <c r="AK397" s="64"/>
      <c r="AL397" s="63"/>
      <c r="AM397" s="63">
        <v>0</v>
      </c>
      <c r="AN397" s="63"/>
      <c r="AO397" s="63">
        <f t="shared" si="178"/>
        <v>0</v>
      </c>
      <c r="AP397" s="64"/>
      <c r="AQ397" s="63"/>
      <c r="AR397" s="63">
        <v>0</v>
      </c>
      <c r="AS397" s="63"/>
      <c r="AT397" s="63">
        <f t="shared" si="179"/>
        <v>0</v>
      </c>
      <c r="AU397" s="64"/>
      <c r="AV397" s="63"/>
      <c r="AW397" s="63">
        <v>0</v>
      </c>
      <c r="AX397" s="411"/>
      <c r="AY397" s="63">
        <f t="shared" si="180"/>
        <v>0</v>
      </c>
      <c r="AZ397" s="71"/>
    </row>
    <row r="398" spans="1:52" s="406" customFormat="1" ht="12" hidden="1" customHeight="1">
      <c r="A398" s="134">
        <v>343</v>
      </c>
      <c r="B398" s="69" t="s">
        <v>416</v>
      </c>
      <c r="C398" s="63"/>
      <c r="D398" s="63">
        <v>0</v>
      </c>
      <c r="E398" s="63"/>
      <c r="F398" s="63">
        <f t="shared" si="171"/>
        <v>0</v>
      </c>
      <c r="G398" s="64"/>
      <c r="H398" s="63"/>
      <c r="I398" s="63">
        <v>0</v>
      </c>
      <c r="J398" s="63"/>
      <c r="K398" s="63">
        <f t="shared" si="172"/>
        <v>0</v>
      </c>
      <c r="L398" s="64"/>
      <c r="M398" s="63">
        <f t="shared" si="181"/>
        <v>0</v>
      </c>
      <c r="N398" s="63">
        <f t="shared" si="181"/>
        <v>0</v>
      </c>
      <c r="O398" s="63"/>
      <c r="P398" s="63">
        <f t="shared" si="173"/>
        <v>0</v>
      </c>
      <c r="Q398" s="64"/>
      <c r="R398" s="63"/>
      <c r="S398" s="63">
        <v>0</v>
      </c>
      <c r="T398" s="63"/>
      <c r="U398" s="63">
        <f t="shared" si="174"/>
        <v>0</v>
      </c>
      <c r="V398" s="64"/>
      <c r="W398" s="63"/>
      <c r="X398" s="63">
        <v>0</v>
      </c>
      <c r="Y398" s="63"/>
      <c r="Z398" s="63">
        <f t="shared" si="175"/>
        <v>0</v>
      </c>
      <c r="AA398" s="64"/>
      <c r="AB398" s="63">
        <f t="shared" si="182"/>
        <v>0</v>
      </c>
      <c r="AC398" s="63">
        <f t="shared" si="182"/>
        <v>0</v>
      </c>
      <c r="AD398" s="63"/>
      <c r="AE398" s="63">
        <f t="shared" si="176"/>
        <v>0</v>
      </c>
      <c r="AF398" s="64"/>
      <c r="AG398" s="63"/>
      <c r="AH398" s="63">
        <v>0</v>
      </c>
      <c r="AI398" s="63"/>
      <c r="AJ398" s="63">
        <f t="shared" si="177"/>
        <v>0</v>
      </c>
      <c r="AK398" s="64"/>
      <c r="AL398" s="63"/>
      <c r="AM398" s="63">
        <v>0</v>
      </c>
      <c r="AN398" s="63"/>
      <c r="AO398" s="63">
        <f t="shared" si="178"/>
        <v>0</v>
      </c>
      <c r="AP398" s="64"/>
      <c r="AQ398" s="63"/>
      <c r="AR398" s="63">
        <v>0</v>
      </c>
      <c r="AS398" s="63"/>
      <c r="AT398" s="63">
        <f t="shared" si="179"/>
        <v>0</v>
      </c>
      <c r="AU398" s="64"/>
      <c r="AV398" s="63"/>
      <c r="AW398" s="63">
        <v>0</v>
      </c>
      <c r="AX398" s="411"/>
      <c r="AY398" s="63">
        <f t="shared" si="180"/>
        <v>0</v>
      </c>
      <c r="AZ398" s="71"/>
    </row>
    <row r="399" spans="1:52" s="406" customFormat="1" ht="12" hidden="1" customHeight="1">
      <c r="A399" s="134">
        <v>344</v>
      </c>
      <c r="B399" s="69" t="s">
        <v>417</v>
      </c>
      <c r="C399" s="63"/>
      <c r="D399" s="63">
        <v>0</v>
      </c>
      <c r="E399" s="63"/>
      <c r="F399" s="63">
        <f t="shared" si="171"/>
        <v>0</v>
      </c>
      <c r="G399" s="64"/>
      <c r="H399" s="63"/>
      <c r="I399" s="63">
        <v>0</v>
      </c>
      <c r="J399" s="63"/>
      <c r="K399" s="63">
        <f t="shared" si="172"/>
        <v>0</v>
      </c>
      <c r="L399" s="64"/>
      <c r="M399" s="63">
        <f t="shared" si="181"/>
        <v>0</v>
      </c>
      <c r="N399" s="63">
        <f t="shared" si="181"/>
        <v>0</v>
      </c>
      <c r="O399" s="63"/>
      <c r="P399" s="63">
        <f t="shared" si="173"/>
        <v>0</v>
      </c>
      <c r="Q399" s="64"/>
      <c r="R399" s="63"/>
      <c r="S399" s="63">
        <v>0</v>
      </c>
      <c r="T399" s="63"/>
      <c r="U399" s="63">
        <f t="shared" si="174"/>
        <v>0</v>
      </c>
      <c r="V399" s="64"/>
      <c r="W399" s="63"/>
      <c r="X399" s="63">
        <v>0</v>
      </c>
      <c r="Y399" s="63"/>
      <c r="Z399" s="63">
        <f t="shared" si="175"/>
        <v>0</v>
      </c>
      <c r="AA399" s="64"/>
      <c r="AB399" s="63">
        <f t="shared" si="182"/>
        <v>0</v>
      </c>
      <c r="AC399" s="63">
        <f t="shared" si="182"/>
        <v>0</v>
      </c>
      <c r="AD399" s="63"/>
      <c r="AE399" s="63">
        <f t="shared" si="176"/>
        <v>0</v>
      </c>
      <c r="AF399" s="64"/>
      <c r="AG399" s="63"/>
      <c r="AH399" s="63">
        <v>0</v>
      </c>
      <c r="AI399" s="63"/>
      <c r="AJ399" s="63">
        <f t="shared" si="177"/>
        <v>0</v>
      </c>
      <c r="AK399" s="64"/>
      <c r="AL399" s="63"/>
      <c r="AM399" s="63">
        <v>0</v>
      </c>
      <c r="AN399" s="63"/>
      <c r="AO399" s="63">
        <f t="shared" si="178"/>
        <v>0</v>
      </c>
      <c r="AP399" s="64"/>
      <c r="AQ399" s="63"/>
      <c r="AR399" s="63">
        <v>0</v>
      </c>
      <c r="AS399" s="63"/>
      <c r="AT399" s="63">
        <f t="shared" si="179"/>
        <v>0</v>
      </c>
      <c r="AU399" s="64"/>
      <c r="AV399" s="63"/>
      <c r="AW399" s="63">
        <v>0</v>
      </c>
      <c r="AX399" s="411"/>
      <c r="AY399" s="63">
        <f t="shared" si="180"/>
        <v>0</v>
      </c>
      <c r="AZ399" s="71"/>
    </row>
    <row r="400" spans="1:52" s="406" customFormat="1" ht="12" hidden="1" customHeight="1">
      <c r="A400" s="134">
        <v>345</v>
      </c>
      <c r="B400" s="69" t="s">
        <v>418</v>
      </c>
      <c r="C400" s="63"/>
      <c r="D400" s="63">
        <v>0</v>
      </c>
      <c r="E400" s="63"/>
      <c r="F400" s="63">
        <f t="shared" si="171"/>
        <v>0</v>
      </c>
      <c r="G400" s="64"/>
      <c r="H400" s="63"/>
      <c r="I400" s="63">
        <v>0</v>
      </c>
      <c r="J400" s="63"/>
      <c r="K400" s="63">
        <f t="shared" si="172"/>
        <v>0</v>
      </c>
      <c r="L400" s="64"/>
      <c r="M400" s="63">
        <f t="shared" si="181"/>
        <v>0</v>
      </c>
      <c r="N400" s="63">
        <f t="shared" si="181"/>
        <v>0</v>
      </c>
      <c r="O400" s="63"/>
      <c r="P400" s="63">
        <f t="shared" si="173"/>
        <v>0</v>
      </c>
      <c r="Q400" s="64"/>
      <c r="R400" s="63"/>
      <c r="S400" s="63">
        <v>0</v>
      </c>
      <c r="T400" s="63"/>
      <c r="U400" s="63">
        <f t="shared" si="174"/>
        <v>0</v>
      </c>
      <c r="V400" s="64"/>
      <c r="W400" s="63"/>
      <c r="X400" s="63">
        <v>0</v>
      </c>
      <c r="Y400" s="63"/>
      <c r="Z400" s="63">
        <f t="shared" si="175"/>
        <v>0</v>
      </c>
      <c r="AA400" s="64"/>
      <c r="AB400" s="63">
        <f t="shared" si="182"/>
        <v>0</v>
      </c>
      <c r="AC400" s="63">
        <f t="shared" si="182"/>
        <v>0</v>
      </c>
      <c r="AD400" s="63"/>
      <c r="AE400" s="63">
        <f t="shared" si="176"/>
        <v>0</v>
      </c>
      <c r="AF400" s="64"/>
      <c r="AG400" s="63"/>
      <c r="AH400" s="63">
        <v>0</v>
      </c>
      <c r="AI400" s="63"/>
      <c r="AJ400" s="63">
        <f t="shared" si="177"/>
        <v>0</v>
      </c>
      <c r="AK400" s="64"/>
      <c r="AL400" s="63"/>
      <c r="AM400" s="63">
        <v>0</v>
      </c>
      <c r="AN400" s="63"/>
      <c r="AO400" s="63">
        <f t="shared" si="178"/>
        <v>0</v>
      </c>
      <c r="AP400" s="64"/>
      <c r="AQ400" s="63"/>
      <c r="AR400" s="63">
        <v>0</v>
      </c>
      <c r="AS400" s="63"/>
      <c r="AT400" s="63">
        <f t="shared" si="179"/>
        <v>0</v>
      </c>
      <c r="AU400" s="64"/>
      <c r="AV400" s="63"/>
      <c r="AW400" s="63">
        <v>0</v>
      </c>
      <c r="AX400" s="411"/>
      <c r="AY400" s="63">
        <f t="shared" si="180"/>
        <v>0</v>
      </c>
      <c r="AZ400" s="71"/>
    </row>
    <row r="401" spans="1:52" s="406" customFormat="1" ht="12" customHeight="1">
      <c r="A401" s="134">
        <v>348</v>
      </c>
      <c r="B401" s="69" t="s">
        <v>419</v>
      </c>
      <c r="C401" s="63"/>
      <c r="D401" s="63">
        <v>1848.1316795969799</v>
      </c>
      <c r="E401" s="63"/>
      <c r="F401" s="63">
        <f t="shared" si="171"/>
        <v>1848.1316795969799</v>
      </c>
      <c r="G401" s="64"/>
      <c r="H401" s="63"/>
      <c r="I401" s="63">
        <v>1848.1316795969799</v>
      </c>
      <c r="J401" s="63"/>
      <c r="K401" s="63">
        <f t="shared" si="172"/>
        <v>1848.1316795969799</v>
      </c>
      <c r="L401" s="64"/>
      <c r="M401" s="63">
        <f t="shared" si="181"/>
        <v>0</v>
      </c>
      <c r="N401" s="63">
        <f t="shared" si="181"/>
        <v>0</v>
      </c>
      <c r="O401" s="63"/>
      <c r="P401" s="63">
        <f t="shared" si="173"/>
        <v>0</v>
      </c>
      <c r="Q401" s="64"/>
      <c r="R401" s="63"/>
      <c r="S401" s="63">
        <v>2000</v>
      </c>
      <c r="T401" s="63"/>
      <c r="U401" s="63">
        <f t="shared" si="174"/>
        <v>2000</v>
      </c>
      <c r="V401" s="64"/>
      <c r="W401" s="63"/>
      <c r="X401" s="63">
        <v>2000</v>
      </c>
      <c r="Y401" s="63"/>
      <c r="Z401" s="63">
        <f t="shared" si="175"/>
        <v>2000</v>
      </c>
      <c r="AA401" s="64"/>
      <c r="AB401" s="63">
        <f t="shared" si="182"/>
        <v>0</v>
      </c>
      <c r="AC401" s="63">
        <f t="shared" si="182"/>
        <v>0</v>
      </c>
      <c r="AD401" s="63"/>
      <c r="AE401" s="63">
        <f t="shared" si="176"/>
        <v>0</v>
      </c>
      <c r="AF401" s="64"/>
      <c r="AG401" s="63"/>
      <c r="AH401" s="63">
        <v>2220</v>
      </c>
      <c r="AI401" s="63"/>
      <c r="AJ401" s="63">
        <f t="shared" si="177"/>
        <v>2220</v>
      </c>
      <c r="AK401" s="64"/>
      <c r="AL401" s="63"/>
      <c r="AM401" s="63">
        <v>2264.4</v>
      </c>
      <c r="AN401" s="63"/>
      <c r="AO401" s="63">
        <f t="shared" si="178"/>
        <v>2264.4</v>
      </c>
      <c r="AP401" s="64"/>
      <c r="AQ401" s="63"/>
      <c r="AR401" s="63">
        <v>2309.6880000000001</v>
      </c>
      <c r="AS401" s="63"/>
      <c r="AT401" s="63">
        <f t="shared" si="179"/>
        <v>2309.6880000000001</v>
      </c>
      <c r="AU401" s="64"/>
      <c r="AV401" s="63"/>
      <c r="AW401" s="63">
        <v>2355.8817600000002</v>
      </c>
      <c r="AX401" s="411"/>
      <c r="AY401" s="63">
        <f t="shared" si="180"/>
        <v>2355.8817600000002</v>
      </c>
      <c r="AZ401" s="71"/>
    </row>
    <row r="402" spans="1:52" s="406" customFormat="1" ht="12" hidden="1" customHeight="1">
      <c r="A402" s="134">
        <v>349</v>
      </c>
      <c r="B402" s="69" t="s">
        <v>420</v>
      </c>
      <c r="C402" s="63"/>
      <c r="D402" s="63">
        <v>0</v>
      </c>
      <c r="E402" s="63"/>
      <c r="F402" s="63">
        <f t="shared" si="171"/>
        <v>0</v>
      </c>
      <c r="G402" s="64"/>
      <c r="H402" s="63"/>
      <c r="I402" s="63">
        <v>0</v>
      </c>
      <c r="J402" s="63"/>
      <c r="K402" s="63">
        <f t="shared" si="172"/>
        <v>0</v>
      </c>
      <c r="L402" s="64"/>
      <c r="M402" s="63">
        <f t="shared" si="181"/>
        <v>0</v>
      </c>
      <c r="N402" s="63">
        <f t="shared" si="181"/>
        <v>0</v>
      </c>
      <c r="O402" s="63"/>
      <c r="P402" s="63">
        <f t="shared" si="173"/>
        <v>0</v>
      </c>
      <c r="Q402" s="64"/>
      <c r="R402" s="63"/>
      <c r="S402" s="63">
        <v>0</v>
      </c>
      <c r="T402" s="63"/>
      <c r="U402" s="63">
        <f t="shared" si="174"/>
        <v>0</v>
      </c>
      <c r="V402" s="64"/>
      <c r="W402" s="63"/>
      <c r="X402" s="63">
        <v>0</v>
      </c>
      <c r="Y402" s="63"/>
      <c r="Z402" s="63">
        <f t="shared" si="175"/>
        <v>0</v>
      </c>
      <c r="AA402" s="64"/>
      <c r="AB402" s="63">
        <f t="shared" si="182"/>
        <v>0</v>
      </c>
      <c r="AC402" s="63">
        <f t="shared" si="182"/>
        <v>0</v>
      </c>
      <c r="AD402" s="63"/>
      <c r="AE402" s="63">
        <f t="shared" si="176"/>
        <v>0</v>
      </c>
      <c r="AF402" s="64"/>
      <c r="AG402" s="63"/>
      <c r="AH402" s="63">
        <v>0</v>
      </c>
      <c r="AI402" s="63"/>
      <c r="AJ402" s="63">
        <f t="shared" si="177"/>
        <v>0</v>
      </c>
      <c r="AK402" s="64"/>
      <c r="AL402" s="63"/>
      <c r="AM402" s="63">
        <v>0</v>
      </c>
      <c r="AN402" s="63"/>
      <c r="AO402" s="63">
        <f t="shared" si="178"/>
        <v>0</v>
      </c>
      <c r="AP402" s="64"/>
      <c r="AQ402" s="63"/>
      <c r="AR402" s="63">
        <v>0</v>
      </c>
      <c r="AS402" s="63"/>
      <c r="AT402" s="63">
        <f t="shared" si="179"/>
        <v>0</v>
      </c>
      <c r="AU402" s="64"/>
      <c r="AV402" s="63"/>
      <c r="AW402" s="63">
        <v>0</v>
      </c>
      <c r="AX402" s="411"/>
      <c r="AY402" s="63">
        <f t="shared" si="180"/>
        <v>0</v>
      </c>
      <c r="AZ402" s="71"/>
    </row>
    <row r="403" spans="1:52" s="406" customFormat="1" ht="12" hidden="1" customHeight="1">
      <c r="A403" s="134">
        <v>351</v>
      </c>
      <c r="B403" s="69" t="s">
        <v>421</v>
      </c>
      <c r="C403" s="63"/>
      <c r="D403" s="63">
        <v>0</v>
      </c>
      <c r="E403" s="63"/>
      <c r="F403" s="63">
        <f t="shared" si="171"/>
        <v>0</v>
      </c>
      <c r="G403" s="64"/>
      <c r="H403" s="63"/>
      <c r="I403" s="63">
        <v>0</v>
      </c>
      <c r="J403" s="63"/>
      <c r="K403" s="63">
        <f t="shared" si="172"/>
        <v>0</v>
      </c>
      <c r="L403" s="64"/>
      <c r="M403" s="63">
        <f t="shared" si="181"/>
        <v>0</v>
      </c>
      <c r="N403" s="63">
        <f t="shared" si="181"/>
        <v>0</v>
      </c>
      <c r="O403" s="63"/>
      <c r="P403" s="63">
        <f t="shared" si="173"/>
        <v>0</v>
      </c>
      <c r="Q403" s="64"/>
      <c r="R403" s="63"/>
      <c r="S403" s="63">
        <v>0</v>
      </c>
      <c r="T403" s="63"/>
      <c r="U403" s="63">
        <f t="shared" si="174"/>
        <v>0</v>
      </c>
      <c r="V403" s="64"/>
      <c r="W403" s="63"/>
      <c r="X403" s="63">
        <v>0</v>
      </c>
      <c r="Y403" s="63"/>
      <c r="Z403" s="63">
        <f t="shared" si="175"/>
        <v>0</v>
      </c>
      <c r="AA403" s="64"/>
      <c r="AB403" s="63">
        <f t="shared" si="182"/>
        <v>0</v>
      </c>
      <c r="AC403" s="63">
        <f t="shared" si="182"/>
        <v>0</v>
      </c>
      <c r="AD403" s="63"/>
      <c r="AE403" s="63">
        <f t="shared" si="176"/>
        <v>0</v>
      </c>
      <c r="AF403" s="64"/>
      <c r="AG403" s="63"/>
      <c r="AH403" s="63">
        <v>0</v>
      </c>
      <c r="AI403" s="63"/>
      <c r="AJ403" s="63">
        <f t="shared" si="177"/>
        <v>0</v>
      </c>
      <c r="AK403" s="64"/>
      <c r="AL403" s="63"/>
      <c r="AM403" s="63">
        <v>0</v>
      </c>
      <c r="AN403" s="63"/>
      <c r="AO403" s="63">
        <f t="shared" si="178"/>
        <v>0</v>
      </c>
      <c r="AP403" s="64"/>
      <c r="AQ403" s="63"/>
      <c r="AR403" s="63">
        <v>0</v>
      </c>
      <c r="AS403" s="63"/>
      <c r="AT403" s="63">
        <f t="shared" si="179"/>
        <v>0</v>
      </c>
      <c r="AU403" s="64"/>
      <c r="AV403" s="63"/>
      <c r="AW403" s="63">
        <v>0</v>
      </c>
      <c r="AX403" s="411"/>
      <c r="AY403" s="63">
        <f t="shared" si="180"/>
        <v>0</v>
      </c>
      <c r="AZ403" s="71"/>
    </row>
    <row r="404" spans="1:52" s="406" customFormat="1" ht="12" hidden="1" customHeight="1">
      <c r="A404" s="134">
        <v>351.1</v>
      </c>
      <c r="B404" s="69" t="s">
        <v>422</v>
      </c>
      <c r="C404" s="63"/>
      <c r="D404" s="63">
        <v>0</v>
      </c>
      <c r="E404" s="63"/>
      <c r="F404" s="63">
        <f t="shared" si="171"/>
        <v>0</v>
      </c>
      <c r="G404" s="64"/>
      <c r="H404" s="63"/>
      <c r="I404" s="63">
        <v>0</v>
      </c>
      <c r="J404" s="63"/>
      <c r="K404" s="63">
        <f t="shared" si="172"/>
        <v>0</v>
      </c>
      <c r="L404" s="64"/>
      <c r="M404" s="63">
        <f t="shared" si="181"/>
        <v>0</v>
      </c>
      <c r="N404" s="63">
        <f t="shared" si="181"/>
        <v>0</v>
      </c>
      <c r="O404" s="63"/>
      <c r="P404" s="63">
        <f t="shared" si="173"/>
        <v>0</v>
      </c>
      <c r="Q404" s="64"/>
      <c r="R404" s="63"/>
      <c r="S404" s="63">
        <v>0</v>
      </c>
      <c r="T404" s="63"/>
      <c r="U404" s="63">
        <f t="shared" si="174"/>
        <v>0</v>
      </c>
      <c r="V404" s="64"/>
      <c r="W404" s="63"/>
      <c r="X404" s="63">
        <v>0</v>
      </c>
      <c r="Y404" s="63"/>
      <c r="Z404" s="63">
        <f t="shared" si="175"/>
        <v>0</v>
      </c>
      <c r="AA404" s="64"/>
      <c r="AB404" s="63">
        <f t="shared" si="182"/>
        <v>0</v>
      </c>
      <c r="AC404" s="63">
        <f t="shared" si="182"/>
        <v>0</v>
      </c>
      <c r="AD404" s="63"/>
      <c r="AE404" s="63">
        <f t="shared" si="176"/>
        <v>0</v>
      </c>
      <c r="AF404" s="64"/>
      <c r="AG404" s="63"/>
      <c r="AH404" s="63">
        <v>0</v>
      </c>
      <c r="AI404" s="63"/>
      <c r="AJ404" s="63">
        <f t="shared" si="177"/>
        <v>0</v>
      </c>
      <c r="AK404" s="64"/>
      <c r="AL404" s="63"/>
      <c r="AM404" s="63">
        <v>0</v>
      </c>
      <c r="AN404" s="63"/>
      <c r="AO404" s="63">
        <f t="shared" si="178"/>
        <v>0</v>
      </c>
      <c r="AP404" s="64"/>
      <c r="AQ404" s="63"/>
      <c r="AR404" s="63">
        <v>0</v>
      </c>
      <c r="AS404" s="63"/>
      <c r="AT404" s="63">
        <f t="shared" si="179"/>
        <v>0</v>
      </c>
      <c r="AU404" s="64"/>
      <c r="AV404" s="63"/>
      <c r="AW404" s="63">
        <v>0</v>
      </c>
      <c r="AX404" s="411"/>
      <c r="AY404" s="63">
        <f t="shared" si="180"/>
        <v>0</v>
      </c>
      <c r="AZ404" s="71"/>
    </row>
    <row r="405" spans="1:52" s="406" customFormat="1" ht="12" hidden="1" customHeight="1">
      <c r="A405" s="134">
        <v>354</v>
      </c>
      <c r="B405" s="69" t="s">
        <v>423</v>
      </c>
      <c r="C405" s="63"/>
      <c r="D405" s="63">
        <v>0</v>
      </c>
      <c r="E405" s="63"/>
      <c r="F405" s="63">
        <f t="shared" si="171"/>
        <v>0</v>
      </c>
      <c r="G405" s="64"/>
      <c r="H405" s="63"/>
      <c r="I405" s="63">
        <v>0</v>
      </c>
      <c r="J405" s="63"/>
      <c r="K405" s="63">
        <f t="shared" si="172"/>
        <v>0</v>
      </c>
      <c r="L405" s="64"/>
      <c r="M405" s="63">
        <f t="shared" ref="M405:N424" si="183">INDEX($C405:$E405,1,MATCH(M$8,$C$8:$E$8,0))-INDEX($H405:$J405,1,MATCH(M$8,$H$8:$J$8,0))</f>
        <v>0</v>
      </c>
      <c r="N405" s="63">
        <f t="shared" si="183"/>
        <v>0</v>
      </c>
      <c r="O405" s="63"/>
      <c r="P405" s="63">
        <f t="shared" si="173"/>
        <v>0</v>
      </c>
      <c r="Q405" s="64"/>
      <c r="R405" s="63"/>
      <c r="S405" s="63">
        <v>0</v>
      </c>
      <c r="T405" s="63"/>
      <c r="U405" s="63">
        <f t="shared" si="174"/>
        <v>0</v>
      </c>
      <c r="V405" s="64"/>
      <c r="W405" s="63"/>
      <c r="X405" s="63">
        <v>0</v>
      </c>
      <c r="Y405" s="63"/>
      <c r="Z405" s="63">
        <f t="shared" si="175"/>
        <v>0</v>
      </c>
      <c r="AA405" s="64"/>
      <c r="AB405" s="63">
        <f t="shared" ref="AB405:AC424" si="184">INDEX($R405:$T405,1,MATCH(AB$8,$R$8:$T$8,0))-INDEX($W405:$Y405,1,MATCH(AB$8,$W$8:$Y$8,0))</f>
        <v>0</v>
      </c>
      <c r="AC405" s="63">
        <f t="shared" si="184"/>
        <v>0</v>
      </c>
      <c r="AD405" s="63"/>
      <c r="AE405" s="63">
        <f t="shared" si="176"/>
        <v>0</v>
      </c>
      <c r="AF405" s="64"/>
      <c r="AG405" s="63"/>
      <c r="AH405" s="63">
        <v>0</v>
      </c>
      <c r="AI405" s="63"/>
      <c r="AJ405" s="63">
        <f t="shared" si="177"/>
        <v>0</v>
      </c>
      <c r="AK405" s="64"/>
      <c r="AL405" s="63"/>
      <c r="AM405" s="63">
        <v>0</v>
      </c>
      <c r="AN405" s="63"/>
      <c r="AO405" s="63">
        <f t="shared" si="178"/>
        <v>0</v>
      </c>
      <c r="AP405" s="64"/>
      <c r="AQ405" s="63"/>
      <c r="AR405" s="63">
        <v>0</v>
      </c>
      <c r="AS405" s="63"/>
      <c r="AT405" s="63">
        <f t="shared" si="179"/>
        <v>0</v>
      </c>
      <c r="AU405" s="64"/>
      <c r="AV405" s="63"/>
      <c r="AW405" s="63">
        <v>0</v>
      </c>
      <c r="AX405" s="411"/>
      <c r="AY405" s="63">
        <f t="shared" si="180"/>
        <v>0</v>
      </c>
      <c r="AZ405" s="71"/>
    </row>
    <row r="406" spans="1:52" s="406" customFormat="1" ht="12" hidden="1" customHeight="1">
      <c r="A406" s="134">
        <v>355</v>
      </c>
      <c r="B406" s="69" t="s">
        <v>424</v>
      </c>
      <c r="C406" s="63"/>
      <c r="D406" s="63">
        <v>0</v>
      </c>
      <c r="E406" s="63"/>
      <c r="F406" s="63">
        <f t="shared" si="171"/>
        <v>0</v>
      </c>
      <c r="G406" s="64"/>
      <c r="H406" s="63"/>
      <c r="I406" s="63">
        <v>0</v>
      </c>
      <c r="J406" s="63"/>
      <c r="K406" s="63">
        <f t="shared" si="172"/>
        <v>0</v>
      </c>
      <c r="L406" s="64"/>
      <c r="M406" s="63">
        <f t="shared" si="183"/>
        <v>0</v>
      </c>
      <c r="N406" s="63">
        <f t="shared" si="183"/>
        <v>0</v>
      </c>
      <c r="O406" s="63"/>
      <c r="P406" s="63">
        <f t="shared" si="173"/>
        <v>0</v>
      </c>
      <c r="Q406" s="64"/>
      <c r="R406" s="63"/>
      <c r="S406" s="63">
        <v>0</v>
      </c>
      <c r="T406" s="63"/>
      <c r="U406" s="63">
        <f t="shared" si="174"/>
        <v>0</v>
      </c>
      <c r="V406" s="64"/>
      <c r="W406" s="63"/>
      <c r="X406" s="63">
        <v>0</v>
      </c>
      <c r="Y406" s="63"/>
      <c r="Z406" s="63">
        <f t="shared" si="175"/>
        <v>0</v>
      </c>
      <c r="AA406" s="64"/>
      <c r="AB406" s="63">
        <f t="shared" si="184"/>
        <v>0</v>
      </c>
      <c r="AC406" s="63">
        <f t="shared" si="184"/>
        <v>0</v>
      </c>
      <c r="AD406" s="63"/>
      <c r="AE406" s="63">
        <f t="shared" si="176"/>
        <v>0</v>
      </c>
      <c r="AF406" s="64"/>
      <c r="AG406" s="63"/>
      <c r="AH406" s="63">
        <v>0</v>
      </c>
      <c r="AI406" s="63"/>
      <c r="AJ406" s="63">
        <f t="shared" si="177"/>
        <v>0</v>
      </c>
      <c r="AK406" s="64"/>
      <c r="AL406" s="63"/>
      <c r="AM406" s="63">
        <v>0</v>
      </c>
      <c r="AN406" s="63"/>
      <c r="AO406" s="63">
        <f t="shared" si="178"/>
        <v>0</v>
      </c>
      <c r="AP406" s="64"/>
      <c r="AQ406" s="63"/>
      <c r="AR406" s="63">
        <v>0</v>
      </c>
      <c r="AS406" s="63"/>
      <c r="AT406" s="63">
        <f t="shared" si="179"/>
        <v>0</v>
      </c>
      <c r="AU406" s="64"/>
      <c r="AV406" s="63"/>
      <c r="AW406" s="63">
        <v>0</v>
      </c>
      <c r="AX406" s="411"/>
      <c r="AY406" s="63">
        <f t="shared" si="180"/>
        <v>0</v>
      </c>
      <c r="AZ406" s="71"/>
    </row>
    <row r="407" spans="1:52" s="406" customFormat="1" ht="12" customHeight="1">
      <c r="A407" s="134">
        <v>356</v>
      </c>
      <c r="B407" s="69" t="s">
        <v>425</v>
      </c>
      <c r="C407" s="63"/>
      <c r="D407" s="63">
        <v>32346</v>
      </c>
      <c r="E407" s="63"/>
      <c r="F407" s="63">
        <f t="shared" si="171"/>
        <v>32346</v>
      </c>
      <c r="G407" s="64"/>
      <c r="H407" s="63"/>
      <c r="I407" s="63">
        <v>32346</v>
      </c>
      <c r="J407" s="63"/>
      <c r="K407" s="63">
        <f t="shared" si="172"/>
        <v>32346</v>
      </c>
      <c r="L407" s="64"/>
      <c r="M407" s="63">
        <f t="shared" si="183"/>
        <v>0</v>
      </c>
      <c r="N407" s="63">
        <f t="shared" si="183"/>
        <v>0</v>
      </c>
      <c r="O407" s="63"/>
      <c r="P407" s="63">
        <f t="shared" si="173"/>
        <v>0</v>
      </c>
      <c r="Q407" s="64"/>
      <c r="R407" s="63"/>
      <c r="S407" s="63">
        <v>28000</v>
      </c>
      <c r="T407" s="63"/>
      <c r="U407" s="63">
        <f t="shared" si="174"/>
        <v>28000</v>
      </c>
      <c r="V407" s="64"/>
      <c r="W407" s="63"/>
      <c r="X407" s="63">
        <v>28000</v>
      </c>
      <c r="Y407" s="63"/>
      <c r="Z407" s="63">
        <f t="shared" si="175"/>
        <v>28000</v>
      </c>
      <c r="AA407" s="64"/>
      <c r="AB407" s="63">
        <f t="shared" si="184"/>
        <v>0</v>
      </c>
      <c r="AC407" s="63">
        <f t="shared" si="184"/>
        <v>0</v>
      </c>
      <c r="AD407" s="63"/>
      <c r="AE407" s="63">
        <f t="shared" si="176"/>
        <v>0</v>
      </c>
      <c r="AF407" s="64"/>
      <c r="AG407" s="63"/>
      <c r="AH407" s="63">
        <v>28560</v>
      </c>
      <c r="AI407" s="63"/>
      <c r="AJ407" s="63">
        <f t="shared" si="177"/>
        <v>28560</v>
      </c>
      <c r="AK407" s="64"/>
      <c r="AL407" s="63"/>
      <c r="AM407" s="63">
        <v>29131.200000000001</v>
      </c>
      <c r="AN407" s="63"/>
      <c r="AO407" s="63">
        <f t="shared" si="178"/>
        <v>29131.200000000001</v>
      </c>
      <c r="AP407" s="64"/>
      <c r="AQ407" s="63"/>
      <c r="AR407" s="63">
        <v>29713.824000000001</v>
      </c>
      <c r="AS407" s="63"/>
      <c r="AT407" s="63">
        <f t="shared" si="179"/>
        <v>29713.824000000001</v>
      </c>
      <c r="AU407" s="64"/>
      <c r="AV407" s="63"/>
      <c r="AW407" s="63">
        <v>30308.100480000001</v>
      </c>
      <c r="AX407" s="411"/>
      <c r="AY407" s="63">
        <f t="shared" si="180"/>
        <v>30308.100480000001</v>
      </c>
      <c r="AZ407" s="71"/>
    </row>
    <row r="408" spans="1:52" s="406" customFormat="1" ht="12" hidden="1" customHeight="1">
      <c r="A408" s="134">
        <v>359</v>
      </c>
      <c r="B408" s="69" t="s">
        <v>426</v>
      </c>
      <c r="C408" s="63"/>
      <c r="D408" s="63">
        <v>0</v>
      </c>
      <c r="E408" s="63"/>
      <c r="F408" s="63">
        <f t="shared" si="171"/>
        <v>0</v>
      </c>
      <c r="G408" s="64"/>
      <c r="H408" s="63"/>
      <c r="I408" s="63">
        <v>0</v>
      </c>
      <c r="J408" s="63"/>
      <c r="K408" s="63">
        <f t="shared" si="172"/>
        <v>0</v>
      </c>
      <c r="L408" s="64"/>
      <c r="M408" s="63">
        <f t="shared" si="183"/>
        <v>0</v>
      </c>
      <c r="N408" s="63">
        <f t="shared" si="183"/>
        <v>0</v>
      </c>
      <c r="O408" s="63"/>
      <c r="P408" s="63">
        <f t="shared" si="173"/>
        <v>0</v>
      </c>
      <c r="Q408" s="64"/>
      <c r="R408" s="63"/>
      <c r="S408" s="63">
        <v>0</v>
      </c>
      <c r="T408" s="63"/>
      <c r="U408" s="63">
        <f t="shared" si="174"/>
        <v>0</v>
      </c>
      <c r="V408" s="64"/>
      <c r="W408" s="63"/>
      <c r="X408" s="63">
        <v>0</v>
      </c>
      <c r="Y408" s="63"/>
      <c r="Z408" s="63">
        <f t="shared" si="175"/>
        <v>0</v>
      </c>
      <c r="AA408" s="64"/>
      <c r="AB408" s="63">
        <f t="shared" si="184"/>
        <v>0</v>
      </c>
      <c r="AC408" s="63">
        <f t="shared" si="184"/>
        <v>0</v>
      </c>
      <c r="AD408" s="63"/>
      <c r="AE408" s="63">
        <f t="shared" si="176"/>
        <v>0</v>
      </c>
      <c r="AF408" s="64"/>
      <c r="AG408" s="63"/>
      <c r="AH408" s="63">
        <v>0</v>
      </c>
      <c r="AI408" s="63"/>
      <c r="AJ408" s="63">
        <f t="shared" si="177"/>
        <v>0</v>
      </c>
      <c r="AK408" s="64"/>
      <c r="AL408" s="63"/>
      <c r="AM408" s="63">
        <v>0</v>
      </c>
      <c r="AN408" s="63"/>
      <c r="AO408" s="63">
        <f t="shared" si="178"/>
        <v>0</v>
      </c>
      <c r="AP408" s="64"/>
      <c r="AQ408" s="63"/>
      <c r="AR408" s="63">
        <v>0</v>
      </c>
      <c r="AS408" s="63"/>
      <c r="AT408" s="63">
        <f t="shared" si="179"/>
        <v>0</v>
      </c>
      <c r="AU408" s="64"/>
      <c r="AV408" s="63"/>
      <c r="AW408" s="63">
        <v>0</v>
      </c>
      <c r="AX408" s="411"/>
      <c r="AY408" s="63">
        <f t="shared" si="180"/>
        <v>0</v>
      </c>
      <c r="AZ408" s="71"/>
    </row>
    <row r="409" spans="1:52" s="406" customFormat="1" ht="12" customHeight="1">
      <c r="A409" s="134">
        <v>361</v>
      </c>
      <c r="B409" s="69" t="s">
        <v>427</v>
      </c>
      <c r="C409" s="63"/>
      <c r="D409" s="63">
        <v>76.979399999999998</v>
      </c>
      <c r="E409" s="63"/>
      <c r="F409" s="63">
        <f t="shared" ref="F409:F440" si="185">SUM(C409:E409)</f>
        <v>76.979399999999998</v>
      </c>
      <c r="G409" s="64"/>
      <c r="H409" s="63"/>
      <c r="I409" s="63">
        <v>76.979399999999998</v>
      </c>
      <c r="J409" s="63"/>
      <c r="K409" s="63">
        <f t="shared" ref="K409:K440" si="186">SUM(H409:J409)</f>
        <v>76.979399999999998</v>
      </c>
      <c r="L409" s="64"/>
      <c r="M409" s="63">
        <f t="shared" si="183"/>
        <v>0</v>
      </c>
      <c r="N409" s="63">
        <f t="shared" si="183"/>
        <v>0</v>
      </c>
      <c r="O409" s="63"/>
      <c r="P409" s="63">
        <f t="shared" ref="P409:P440" si="187">SUM(M409:O409)</f>
        <v>0</v>
      </c>
      <c r="Q409" s="64"/>
      <c r="R409" s="63"/>
      <c r="S409" s="63">
        <v>78.518987999999993</v>
      </c>
      <c r="T409" s="63"/>
      <c r="U409" s="63">
        <f t="shared" ref="U409:U440" si="188">SUM(R409:T409)</f>
        <v>78.518987999999993</v>
      </c>
      <c r="V409" s="64"/>
      <c r="W409" s="63"/>
      <c r="X409" s="63">
        <v>78.518987999999993</v>
      </c>
      <c r="Y409" s="63"/>
      <c r="Z409" s="63">
        <f t="shared" ref="Z409:Z440" si="189">SUM(W409:Y409)</f>
        <v>78.518987999999993</v>
      </c>
      <c r="AA409" s="64"/>
      <c r="AB409" s="63">
        <f t="shared" si="184"/>
        <v>0</v>
      </c>
      <c r="AC409" s="63">
        <f t="shared" si="184"/>
        <v>0</v>
      </c>
      <c r="AD409" s="63"/>
      <c r="AE409" s="63">
        <f t="shared" ref="AE409:AE440" si="190">SUM(AB409:AD409)</f>
        <v>0</v>
      </c>
      <c r="AF409" s="64"/>
      <c r="AG409" s="63"/>
      <c r="AH409" s="63">
        <v>80.089367760000002</v>
      </c>
      <c r="AI409" s="63"/>
      <c r="AJ409" s="63">
        <f t="shared" ref="AJ409:AJ440" si="191">SUM(AG409:AI409)</f>
        <v>80.089367760000002</v>
      </c>
      <c r="AK409" s="64"/>
      <c r="AL409" s="63"/>
      <c r="AM409" s="63">
        <v>81.691155115200004</v>
      </c>
      <c r="AN409" s="63"/>
      <c r="AO409" s="63">
        <f t="shared" ref="AO409:AO440" si="192">SUM(AL409:AN409)</f>
        <v>81.691155115200004</v>
      </c>
      <c r="AP409" s="64"/>
      <c r="AQ409" s="63"/>
      <c r="AR409" s="63">
        <v>83.324978217503997</v>
      </c>
      <c r="AS409" s="63"/>
      <c r="AT409" s="63">
        <f t="shared" ref="AT409:AT440" si="193">SUM(AQ409:AS409)</f>
        <v>83.324978217503997</v>
      </c>
      <c r="AU409" s="64"/>
      <c r="AV409" s="63"/>
      <c r="AW409" s="63">
        <v>84.991477781854101</v>
      </c>
      <c r="AX409" s="411"/>
      <c r="AY409" s="63">
        <f t="shared" ref="AY409:AY440" si="194">SUM(AV409:AX409)</f>
        <v>84.991477781854101</v>
      </c>
      <c r="AZ409" s="71"/>
    </row>
    <row r="410" spans="1:52" s="406" customFormat="1" ht="12" hidden="1" customHeight="1">
      <c r="A410" s="134">
        <v>362</v>
      </c>
      <c r="B410" s="69" t="s">
        <v>428</v>
      </c>
      <c r="C410" s="63"/>
      <c r="D410" s="63">
        <v>0</v>
      </c>
      <c r="E410" s="63"/>
      <c r="F410" s="63">
        <f t="shared" si="185"/>
        <v>0</v>
      </c>
      <c r="G410" s="64"/>
      <c r="H410" s="63"/>
      <c r="I410" s="63">
        <v>0</v>
      </c>
      <c r="J410" s="63"/>
      <c r="K410" s="63">
        <f t="shared" si="186"/>
        <v>0</v>
      </c>
      <c r="L410" s="64"/>
      <c r="M410" s="63">
        <f t="shared" si="183"/>
        <v>0</v>
      </c>
      <c r="N410" s="63">
        <f t="shared" si="183"/>
        <v>0</v>
      </c>
      <c r="O410" s="63"/>
      <c r="P410" s="63">
        <f t="shared" si="187"/>
        <v>0</v>
      </c>
      <c r="Q410" s="64"/>
      <c r="R410" s="63"/>
      <c r="S410" s="63">
        <v>0</v>
      </c>
      <c r="T410" s="63"/>
      <c r="U410" s="63">
        <f t="shared" si="188"/>
        <v>0</v>
      </c>
      <c r="V410" s="64"/>
      <c r="W410" s="63"/>
      <c r="X410" s="63">
        <v>0</v>
      </c>
      <c r="Y410" s="63"/>
      <c r="Z410" s="63">
        <f t="shared" si="189"/>
        <v>0</v>
      </c>
      <c r="AA410" s="64"/>
      <c r="AB410" s="63">
        <f t="shared" si="184"/>
        <v>0</v>
      </c>
      <c r="AC410" s="63">
        <f t="shared" si="184"/>
        <v>0</v>
      </c>
      <c r="AD410" s="63"/>
      <c r="AE410" s="63">
        <f t="shared" si="190"/>
        <v>0</v>
      </c>
      <c r="AF410" s="64"/>
      <c r="AG410" s="63"/>
      <c r="AH410" s="63">
        <v>0</v>
      </c>
      <c r="AI410" s="63"/>
      <c r="AJ410" s="63">
        <f t="shared" si="191"/>
        <v>0</v>
      </c>
      <c r="AK410" s="64"/>
      <c r="AL410" s="63"/>
      <c r="AM410" s="63">
        <v>0</v>
      </c>
      <c r="AN410" s="63"/>
      <c r="AO410" s="63">
        <f t="shared" si="192"/>
        <v>0</v>
      </c>
      <c r="AP410" s="64"/>
      <c r="AQ410" s="63"/>
      <c r="AR410" s="63">
        <v>0</v>
      </c>
      <c r="AS410" s="63"/>
      <c r="AT410" s="63">
        <f t="shared" si="193"/>
        <v>0</v>
      </c>
      <c r="AU410" s="64"/>
      <c r="AV410" s="63"/>
      <c r="AW410" s="63">
        <v>0</v>
      </c>
      <c r="AX410" s="411"/>
      <c r="AY410" s="63">
        <f t="shared" si="194"/>
        <v>0</v>
      </c>
      <c r="AZ410" s="71"/>
    </row>
    <row r="411" spans="1:52" s="406" customFormat="1" ht="12" hidden="1" customHeight="1">
      <c r="A411" s="134">
        <v>367</v>
      </c>
      <c r="B411" s="69" t="s">
        <v>429</v>
      </c>
      <c r="C411" s="63"/>
      <c r="D411" s="63">
        <v>0</v>
      </c>
      <c r="E411" s="63"/>
      <c r="F411" s="63">
        <f t="shared" si="185"/>
        <v>0</v>
      </c>
      <c r="G411" s="64"/>
      <c r="H411" s="63"/>
      <c r="I411" s="63">
        <v>0</v>
      </c>
      <c r="J411" s="63"/>
      <c r="K411" s="63">
        <f t="shared" si="186"/>
        <v>0</v>
      </c>
      <c r="L411" s="64"/>
      <c r="M411" s="63">
        <f t="shared" si="183"/>
        <v>0</v>
      </c>
      <c r="N411" s="63">
        <f t="shared" si="183"/>
        <v>0</v>
      </c>
      <c r="O411" s="63"/>
      <c r="P411" s="63">
        <f t="shared" si="187"/>
        <v>0</v>
      </c>
      <c r="Q411" s="64"/>
      <c r="R411" s="63"/>
      <c r="S411" s="63">
        <v>0</v>
      </c>
      <c r="T411" s="63"/>
      <c r="U411" s="63">
        <f t="shared" si="188"/>
        <v>0</v>
      </c>
      <c r="V411" s="64"/>
      <c r="W411" s="63"/>
      <c r="X411" s="63">
        <v>0</v>
      </c>
      <c r="Y411" s="63"/>
      <c r="Z411" s="63">
        <f t="shared" si="189"/>
        <v>0</v>
      </c>
      <c r="AA411" s="64"/>
      <c r="AB411" s="63">
        <f t="shared" si="184"/>
        <v>0</v>
      </c>
      <c r="AC411" s="63">
        <f t="shared" si="184"/>
        <v>0</v>
      </c>
      <c r="AD411" s="63"/>
      <c r="AE411" s="63">
        <f t="shared" si="190"/>
        <v>0</v>
      </c>
      <c r="AF411" s="64"/>
      <c r="AG411" s="63"/>
      <c r="AH411" s="63">
        <v>0</v>
      </c>
      <c r="AI411" s="63"/>
      <c r="AJ411" s="63">
        <f t="shared" si="191"/>
        <v>0</v>
      </c>
      <c r="AK411" s="64"/>
      <c r="AL411" s="63"/>
      <c r="AM411" s="63">
        <v>0</v>
      </c>
      <c r="AN411" s="63"/>
      <c r="AO411" s="63">
        <f t="shared" si="192"/>
        <v>0</v>
      </c>
      <c r="AP411" s="64"/>
      <c r="AQ411" s="63"/>
      <c r="AR411" s="63">
        <v>0</v>
      </c>
      <c r="AS411" s="63"/>
      <c r="AT411" s="63">
        <f t="shared" si="193"/>
        <v>0</v>
      </c>
      <c r="AU411" s="64"/>
      <c r="AV411" s="63"/>
      <c r="AW411" s="63">
        <v>0</v>
      </c>
      <c r="AX411" s="411"/>
      <c r="AY411" s="63">
        <f t="shared" si="194"/>
        <v>0</v>
      </c>
      <c r="AZ411" s="71"/>
    </row>
    <row r="412" spans="1:52" s="406" customFormat="1" ht="12" hidden="1" customHeight="1">
      <c r="A412" s="134">
        <v>369</v>
      </c>
      <c r="B412" s="69" t="s">
        <v>430</v>
      </c>
      <c r="C412" s="63"/>
      <c r="D412" s="63">
        <v>0</v>
      </c>
      <c r="E412" s="63"/>
      <c r="F412" s="63">
        <f t="shared" si="185"/>
        <v>0</v>
      </c>
      <c r="G412" s="64"/>
      <c r="H412" s="63"/>
      <c r="I412" s="63">
        <v>0</v>
      </c>
      <c r="J412" s="63"/>
      <c r="K412" s="63">
        <f t="shared" si="186"/>
        <v>0</v>
      </c>
      <c r="L412" s="64"/>
      <c r="M412" s="63">
        <f t="shared" si="183"/>
        <v>0</v>
      </c>
      <c r="N412" s="63">
        <f t="shared" si="183"/>
        <v>0</v>
      </c>
      <c r="O412" s="63"/>
      <c r="P412" s="63">
        <f t="shared" si="187"/>
        <v>0</v>
      </c>
      <c r="Q412" s="64"/>
      <c r="R412" s="63"/>
      <c r="S412" s="63">
        <v>0</v>
      </c>
      <c r="T412" s="63"/>
      <c r="U412" s="63">
        <f t="shared" si="188"/>
        <v>0</v>
      </c>
      <c r="V412" s="64"/>
      <c r="W412" s="63"/>
      <c r="X412" s="63">
        <v>0</v>
      </c>
      <c r="Y412" s="63"/>
      <c r="Z412" s="63">
        <f t="shared" si="189"/>
        <v>0</v>
      </c>
      <c r="AA412" s="64"/>
      <c r="AB412" s="63">
        <f t="shared" si="184"/>
        <v>0</v>
      </c>
      <c r="AC412" s="63">
        <f t="shared" si="184"/>
        <v>0</v>
      </c>
      <c r="AD412" s="63"/>
      <c r="AE412" s="63">
        <f t="shared" si="190"/>
        <v>0</v>
      </c>
      <c r="AF412" s="64"/>
      <c r="AG412" s="63"/>
      <c r="AH412" s="63">
        <v>0</v>
      </c>
      <c r="AI412" s="63"/>
      <c r="AJ412" s="63">
        <f t="shared" si="191"/>
        <v>0</v>
      </c>
      <c r="AK412" s="64"/>
      <c r="AL412" s="63"/>
      <c r="AM412" s="63">
        <v>0</v>
      </c>
      <c r="AN412" s="63"/>
      <c r="AO412" s="63">
        <f t="shared" si="192"/>
        <v>0</v>
      </c>
      <c r="AP412" s="64"/>
      <c r="AQ412" s="63"/>
      <c r="AR412" s="63">
        <v>0</v>
      </c>
      <c r="AS412" s="63"/>
      <c r="AT412" s="63">
        <f t="shared" si="193"/>
        <v>0</v>
      </c>
      <c r="AU412" s="64"/>
      <c r="AV412" s="63"/>
      <c r="AW412" s="63">
        <v>0</v>
      </c>
      <c r="AX412" s="411"/>
      <c r="AY412" s="63">
        <f t="shared" si="194"/>
        <v>0</v>
      </c>
      <c r="AZ412" s="71"/>
    </row>
    <row r="413" spans="1:52" s="406" customFormat="1" ht="12" hidden="1" customHeight="1">
      <c r="A413" s="134">
        <v>370</v>
      </c>
      <c r="B413" s="69" t="s">
        <v>431</v>
      </c>
      <c r="C413" s="63"/>
      <c r="D413" s="63">
        <v>0</v>
      </c>
      <c r="E413" s="63"/>
      <c r="F413" s="63">
        <f t="shared" si="185"/>
        <v>0</v>
      </c>
      <c r="G413" s="64"/>
      <c r="H413" s="63"/>
      <c r="I413" s="63">
        <v>0</v>
      </c>
      <c r="J413" s="63"/>
      <c r="K413" s="63">
        <f t="shared" si="186"/>
        <v>0</v>
      </c>
      <c r="L413" s="64"/>
      <c r="M413" s="63">
        <f t="shared" si="183"/>
        <v>0</v>
      </c>
      <c r="N413" s="63">
        <f t="shared" si="183"/>
        <v>0</v>
      </c>
      <c r="O413" s="63"/>
      <c r="P413" s="63">
        <f t="shared" si="187"/>
        <v>0</v>
      </c>
      <c r="Q413" s="64"/>
      <c r="R413" s="63"/>
      <c r="S413" s="63">
        <v>0</v>
      </c>
      <c r="T413" s="63"/>
      <c r="U413" s="63">
        <f t="shared" si="188"/>
        <v>0</v>
      </c>
      <c r="V413" s="64"/>
      <c r="W413" s="63"/>
      <c r="X413" s="63">
        <v>0</v>
      </c>
      <c r="Y413" s="63"/>
      <c r="Z413" s="63">
        <f t="shared" si="189"/>
        <v>0</v>
      </c>
      <c r="AA413" s="64"/>
      <c r="AB413" s="63">
        <f t="shared" si="184"/>
        <v>0</v>
      </c>
      <c r="AC413" s="63">
        <f t="shared" si="184"/>
        <v>0</v>
      </c>
      <c r="AD413" s="63"/>
      <c r="AE413" s="63">
        <f t="shared" si="190"/>
        <v>0</v>
      </c>
      <c r="AF413" s="64"/>
      <c r="AG413" s="63"/>
      <c r="AH413" s="63">
        <v>0</v>
      </c>
      <c r="AI413" s="63"/>
      <c r="AJ413" s="63">
        <f t="shared" si="191"/>
        <v>0</v>
      </c>
      <c r="AK413" s="64"/>
      <c r="AL413" s="63"/>
      <c r="AM413" s="63">
        <v>0</v>
      </c>
      <c r="AN413" s="63"/>
      <c r="AO413" s="63">
        <f t="shared" si="192"/>
        <v>0</v>
      </c>
      <c r="AP413" s="64"/>
      <c r="AQ413" s="63"/>
      <c r="AR413" s="63">
        <v>0</v>
      </c>
      <c r="AS413" s="63"/>
      <c r="AT413" s="63">
        <f t="shared" si="193"/>
        <v>0</v>
      </c>
      <c r="AU413" s="64"/>
      <c r="AV413" s="63"/>
      <c r="AW413" s="63">
        <v>0</v>
      </c>
      <c r="AX413" s="411"/>
      <c r="AY413" s="63">
        <f t="shared" si="194"/>
        <v>0</v>
      </c>
      <c r="AZ413" s="71"/>
    </row>
    <row r="414" spans="1:52" s="406" customFormat="1" ht="12" hidden="1" customHeight="1">
      <c r="A414" s="134">
        <v>375</v>
      </c>
      <c r="B414" s="69" t="s">
        <v>432</v>
      </c>
      <c r="C414" s="63"/>
      <c r="D414" s="63">
        <v>0</v>
      </c>
      <c r="E414" s="63"/>
      <c r="F414" s="63">
        <f t="shared" si="185"/>
        <v>0</v>
      </c>
      <c r="G414" s="64"/>
      <c r="H414" s="63"/>
      <c r="I414" s="63">
        <v>0</v>
      </c>
      <c r="J414" s="63"/>
      <c r="K414" s="63">
        <f t="shared" si="186"/>
        <v>0</v>
      </c>
      <c r="L414" s="64"/>
      <c r="M414" s="63">
        <f t="shared" si="183"/>
        <v>0</v>
      </c>
      <c r="N414" s="63">
        <f t="shared" si="183"/>
        <v>0</v>
      </c>
      <c r="O414" s="63"/>
      <c r="P414" s="63">
        <f t="shared" si="187"/>
        <v>0</v>
      </c>
      <c r="Q414" s="64"/>
      <c r="R414" s="63"/>
      <c r="S414" s="63">
        <v>0</v>
      </c>
      <c r="T414" s="63"/>
      <c r="U414" s="63">
        <f t="shared" si="188"/>
        <v>0</v>
      </c>
      <c r="V414" s="64"/>
      <c r="W414" s="63"/>
      <c r="X414" s="63">
        <v>0</v>
      </c>
      <c r="Y414" s="63"/>
      <c r="Z414" s="63">
        <f t="shared" si="189"/>
        <v>0</v>
      </c>
      <c r="AA414" s="64"/>
      <c r="AB414" s="63">
        <f t="shared" si="184"/>
        <v>0</v>
      </c>
      <c r="AC414" s="63">
        <f t="shared" si="184"/>
        <v>0</v>
      </c>
      <c r="AD414" s="63"/>
      <c r="AE414" s="63">
        <f t="shared" si="190"/>
        <v>0</v>
      </c>
      <c r="AF414" s="64"/>
      <c r="AG414" s="63"/>
      <c r="AH414" s="63">
        <v>0</v>
      </c>
      <c r="AI414" s="63"/>
      <c r="AJ414" s="63">
        <f t="shared" si="191"/>
        <v>0</v>
      </c>
      <c r="AK414" s="64"/>
      <c r="AL414" s="63"/>
      <c r="AM414" s="63">
        <v>0</v>
      </c>
      <c r="AN414" s="63"/>
      <c r="AO414" s="63">
        <f t="shared" si="192"/>
        <v>0</v>
      </c>
      <c r="AP414" s="64"/>
      <c r="AQ414" s="63"/>
      <c r="AR414" s="63">
        <v>0</v>
      </c>
      <c r="AS414" s="63"/>
      <c r="AT414" s="63">
        <f t="shared" si="193"/>
        <v>0</v>
      </c>
      <c r="AU414" s="64"/>
      <c r="AV414" s="63"/>
      <c r="AW414" s="63">
        <v>0</v>
      </c>
      <c r="AX414" s="411"/>
      <c r="AY414" s="63">
        <f t="shared" si="194"/>
        <v>0</v>
      </c>
      <c r="AZ414" s="71"/>
    </row>
    <row r="415" spans="1:52" s="406" customFormat="1" ht="12" customHeight="1">
      <c r="A415" s="134">
        <v>377</v>
      </c>
      <c r="B415" s="69" t="s">
        <v>176</v>
      </c>
      <c r="C415" s="63"/>
      <c r="D415" s="63">
        <v>8281.9999999999909</v>
      </c>
      <c r="E415" s="63"/>
      <c r="F415" s="63">
        <f t="shared" si="185"/>
        <v>8281.9999999999909</v>
      </c>
      <c r="G415" s="64"/>
      <c r="H415" s="63"/>
      <c r="I415" s="63">
        <v>8281.9999999999909</v>
      </c>
      <c r="J415" s="63"/>
      <c r="K415" s="63">
        <f t="shared" si="186"/>
        <v>8281.9999999999909</v>
      </c>
      <c r="L415" s="64"/>
      <c r="M415" s="63">
        <f t="shared" si="183"/>
        <v>0</v>
      </c>
      <c r="N415" s="63">
        <f t="shared" si="183"/>
        <v>0</v>
      </c>
      <c r="O415" s="63"/>
      <c r="P415" s="63">
        <f t="shared" si="187"/>
        <v>0</v>
      </c>
      <c r="Q415" s="64"/>
      <c r="R415" s="63"/>
      <c r="S415" s="63">
        <v>0</v>
      </c>
      <c r="T415" s="63"/>
      <c r="U415" s="63">
        <f t="shared" si="188"/>
        <v>0</v>
      </c>
      <c r="V415" s="64"/>
      <c r="W415" s="63"/>
      <c r="X415" s="63">
        <v>0</v>
      </c>
      <c r="Y415" s="63"/>
      <c r="Z415" s="63">
        <f t="shared" si="189"/>
        <v>0</v>
      </c>
      <c r="AA415" s="64"/>
      <c r="AB415" s="63">
        <f t="shared" si="184"/>
        <v>0</v>
      </c>
      <c r="AC415" s="63">
        <f t="shared" si="184"/>
        <v>0</v>
      </c>
      <c r="AD415" s="63"/>
      <c r="AE415" s="63">
        <f t="shared" si="190"/>
        <v>0</v>
      </c>
      <c r="AF415" s="64"/>
      <c r="AG415" s="63"/>
      <c r="AH415" s="63">
        <v>13875</v>
      </c>
      <c r="AI415" s="63"/>
      <c r="AJ415" s="63">
        <f t="shared" si="191"/>
        <v>13875</v>
      </c>
      <c r="AK415" s="64"/>
      <c r="AL415" s="63"/>
      <c r="AM415" s="63">
        <v>14152.5</v>
      </c>
      <c r="AN415" s="63"/>
      <c r="AO415" s="63">
        <f t="shared" si="192"/>
        <v>14152.5</v>
      </c>
      <c r="AP415" s="64"/>
      <c r="AQ415" s="63"/>
      <c r="AR415" s="63">
        <v>14435.55</v>
      </c>
      <c r="AS415" s="63"/>
      <c r="AT415" s="63">
        <f t="shared" si="193"/>
        <v>14435.55</v>
      </c>
      <c r="AU415" s="64"/>
      <c r="AV415" s="63"/>
      <c r="AW415" s="63">
        <v>14724.261</v>
      </c>
      <c r="AX415" s="411"/>
      <c r="AY415" s="63">
        <f t="shared" si="194"/>
        <v>14724.261</v>
      </c>
      <c r="AZ415" s="71"/>
    </row>
    <row r="416" spans="1:52" s="406" customFormat="1" ht="12" customHeight="1">
      <c r="A416" s="134">
        <v>378</v>
      </c>
      <c r="B416" s="69" t="s">
        <v>433</v>
      </c>
      <c r="C416" s="63"/>
      <c r="D416" s="63">
        <v>7579.1</v>
      </c>
      <c r="E416" s="63"/>
      <c r="F416" s="63">
        <f t="shared" si="185"/>
        <v>7579.1</v>
      </c>
      <c r="G416" s="64"/>
      <c r="H416" s="63"/>
      <c r="I416" s="63">
        <v>7579.1</v>
      </c>
      <c r="J416" s="63"/>
      <c r="K416" s="63">
        <f t="shared" si="186"/>
        <v>7579.1</v>
      </c>
      <c r="L416" s="64"/>
      <c r="M416" s="63">
        <f t="shared" si="183"/>
        <v>0</v>
      </c>
      <c r="N416" s="63">
        <f t="shared" si="183"/>
        <v>0</v>
      </c>
      <c r="O416" s="63"/>
      <c r="P416" s="63">
        <f t="shared" si="187"/>
        <v>0</v>
      </c>
      <c r="Q416" s="64"/>
      <c r="R416" s="63"/>
      <c r="S416" s="63">
        <v>15000</v>
      </c>
      <c r="T416" s="63"/>
      <c r="U416" s="63">
        <f t="shared" si="188"/>
        <v>15000</v>
      </c>
      <c r="V416" s="64"/>
      <c r="W416" s="63"/>
      <c r="X416" s="63">
        <v>15000</v>
      </c>
      <c r="Y416" s="63"/>
      <c r="Z416" s="63">
        <f t="shared" si="189"/>
        <v>15000</v>
      </c>
      <c r="AA416" s="64"/>
      <c r="AB416" s="63">
        <f t="shared" si="184"/>
        <v>0</v>
      </c>
      <c r="AC416" s="63">
        <f t="shared" si="184"/>
        <v>0</v>
      </c>
      <c r="AD416" s="63"/>
      <c r="AE416" s="63">
        <f t="shared" si="190"/>
        <v>0</v>
      </c>
      <c r="AF416" s="64"/>
      <c r="AG416" s="63"/>
      <c r="AH416" s="63">
        <v>15000</v>
      </c>
      <c r="AI416" s="63"/>
      <c r="AJ416" s="63">
        <f t="shared" si="191"/>
        <v>15000</v>
      </c>
      <c r="AK416" s="64"/>
      <c r="AL416" s="63"/>
      <c r="AM416" s="63">
        <v>15000</v>
      </c>
      <c r="AN416" s="63"/>
      <c r="AO416" s="63">
        <f t="shared" si="192"/>
        <v>15000</v>
      </c>
      <c r="AP416" s="64"/>
      <c r="AQ416" s="63"/>
      <c r="AR416" s="63">
        <v>15000</v>
      </c>
      <c r="AS416" s="63"/>
      <c r="AT416" s="63">
        <f t="shared" si="193"/>
        <v>15000</v>
      </c>
      <c r="AU416" s="64"/>
      <c r="AV416" s="63"/>
      <c r="AW416" s="63">
        <v>15000</v>
      </c>
      <c r="AX416" s="411"/>
      <c r="AY416" s="63">
        <f t="shared" si="194"/>
        <v>15000</v>
      </c>
      <c r="AZ416" s="71"/>
    </row>
    <row r="417" spans="1:52" s="406" customFormat="1" ht="12" hidden="1" customHeight="1">
      <c r="A417" s="134">
        <v>379</v>
      </c>
      <c r="B417" s="69" t="s">
        <v>434</v>
      </c>
      <c r="C417" s="63"/>
      <c r="D417" s="63">
        <v>0</v>
      </c>
      <c r="E417" s="63"/>
      <c r="F417" s="63">
        <f t="shared" si="185"/>
        <v>0</v>
      </c>
      <c r="G417" s="64"/>
      <c r="H417" s="63"/>
      <c r="I417" s="63">
        <v>0</v>
      </c>
      <c r="J417" s="63"/>
      <c r="K417" s="63">
        <f t="shared" si="186"/>
        <v>0</v>
      </c>
      <c r="L417" s="64"/>
      <c r="M417" s="63">
        <f t="shared" si="183"/>
        <v>0</v>
      </c>
      <c r="N417" s="63">
        <f t="shared" si="183"/>
        <v>0</v>
      </c>
      <c r="O417" s="63"/>
      <c r="P417" s="63">
        <f t="shared" si="187"/>
        <v>0</v>
      </c>
      <c r="Q417" s="64"/>
      <c r="R417" s="63"/>
      <c r="S417" s="63">
        <v>0</v>
      </c>
      <c r="T417" s="63"/>
      <c r="U417" s="63">
        <f t="shared" si="188"/>
        <v>0</v>
      </c>
      <c r="V417" s="64"/>
      <c r="W417" s="63"/>
      <c r="X417" s="63">
        <v>0</v>
      </c>
      <c r="Y417" s="63"/>
      <c r="Z417" s="63">
        <f t="shared" si="189"/>
        <v>0</v>
      </c>
      <c r="AA417" s="64"/>
      <c r="AB417" s="63">
        <f t="shared" si="184"/>
        <v>0</v>
      </c>
      <c r="AC417" s="63">
        <f t="shared" si="184"/>
        <v>0</v>
      </c>
      <c r="AD417" s="63"/>
      <c r="AE417" s="63">
        <f t="shared" si="190"/>
        <v>0</v>
      </c>
      <c r="AF417" s="64"/>
      <c r="AG417" s="63"/>
      <c r="AH417" s="63">
        <v>0</v>
      </c>
      <c r="AI417" s="63"/>
      <c r="AJ417" s="63">
        <f t="shared" si="191"/>
        <v>0</v>
      </c>
      <c r="AK417" s="64"/>
      <c r="AL417" s="63"/>
      <c r="AM417" s="63">
        <v>0</v>
      </c>
      <c r="AN417" s="63"/>
      <c r="AO417" s="63">
        <f t="shared" si="192"/>
        <v>0</v>
      </c>
      <c r="AP417" s="64"/>
      <c r="AQ417" s="63"/>
      <c r="AR417" s="63">
        <v>0</v>
      </c>
      <c r="AS417" s="63"/>
      <c r="AT417" s="63">
        <f t="shared" si="193"/>
        <v>0</v>
      </c>
      <c r="AU417" s="64"/>
      <c r="AV417" s="63"/>
      <c r="AW417" s="63">
        <v>0</v>
      </c>
      <c r="AX417" s="411"/>
      <c r="AY417" s="63">
        <f t="shared" si="194"/>
        <v>0</v>
      </c>
      <c r="AZ417" s="71"/>
    </row>
    <row r="418" spans="1:52" s="406" customFormat="1" ht="12" customHeight="1">
      <c r="A418" s="134">
        <v>380</v>
      </c>
      <c r="B418" s="69" t="s">
        <v>435</v>
      </c>
      <c r="C418" s="63"/>
      <c r="D418" s="63">
        <v>3943.48</v>
      </c>
      <c r="E418" s="63"/>
      <c r="F418" s="63">
        <f t="shared" si="185"/>
        <v>3943.48</v>
      </c>
      <c r="G418" s="64"/>
      <c r="H418" s="63"/>
      <c r="I418" s="63">
        <v>3943.48</v>
      </c>
      <c r="J418" s="63"/>
      <c r="K418" s="63">
        <f t="shared" si="186"/>
        <v>3943.48</v>
      </c>
      <c r="L418" s="64"/>
      <c r="M418" s="63">
        <f t="shared" si="183"/>
        <v>0</v>
      </c>
      <c r="N418" s="63">
        <f t="shared" si="183"/>
        <v>0</v>
      </c>
      <c r="O418" s="63"/>
      <c r="P418" s="63">
        <f t="shared" si="187"/>
        <v>0</v>
      </c>
      <c r="Q418" s="64"/>
      <c r="R418" s="63"/>
      <c r="S418" s="63">
        <v>4022.3496</v>
      </c>
      <c r="T418" s="63"/>
      <c r="U418" s="63">
        <f t="shared" si="188"/>
        <v>4022.3496</v>
      </c>
      <c r="V418" s="64"/>
      <c r="W418" s="63"/>
      <c r="X418" s="63">
        <v>4022.3496</v>
      </c>
      <c r="Y418" s="63"/>
      <c r="Z418" s="63">
        <f t="shared" si="189"/>
        <v>4022.3496</v>
      </c>
      <c r="AA418" s="64"/>
      <c r="AB418" s="63">
        <f t="shared" si="184"/>
        <v>0</v>
      </c>
      <c r="AC418" s="63">
        <f t="shared" si="184"/>
        <v>0</v>
      </c>
      <c r="AD418" s="63"/>
      <c r="AE418" s="63">
        <f t="shared" si="190"/>
        <v>0</v>
      </c>
      <c r="AF418" s="64"/>
      <c r="AG418" s="63"/>
      <c r="AH418" s="63">
        <v>4102.7965919999997</v>
      </c>
      <c r="AI418" s="63"/>
      <c r="AJ418" s="63">
        <f t="shared" si="191"/>
        <v>4102.7965919999997</v>
      </c>
      <c r="AK418" s="64"/>
      <c r="AL418" s="63"/>
      <c r="AM418" s="63">
        <v>4184.8525238399998</v>
      </c>
      <c r="AN418" s="63"/>
      <c r="AO418" s="63">
        <f t="shared" si="192"/>
        <v>4184.8525238399998</v>
      </c>
      <c r="AP418" s="64"/>
      <c r="AQ418" s="63"/>
      <c r="AR418" s="63">
        <v>4268.5495743168003</v>
      </c>
      <c r="AS418" s="63"/>
      <c r="AT418" s="63">
        <f t="shared" si="193"/>
        <v>4268.5495743168003</v>
      </c>
      <c r="AU418" s="64"/>
      <c r="AV418" s="63"/>
      <c r="AW418" s="63">
        <v>4353.9205658031296</v>
      </c>
      <c r="AX418" s="411"/>
      <c r="AY418" s="63">
        <f t="shared" si="194"/>
        <v>4353.9205658031296</v>
      </c>
      <c r="AZ418" s="71"/>
    </row>
    <row r="419" spans="1:52" s="406" customFormat="1" ht="12" customHeight="1">
      <c r="A419" s="134">
        <v>383</v>
      </c>
      <c r="B419" s="69" t="s">
        <v>436</v>
      </c>
      <c r="C419" s="63"/>
      <c r="D419" s="63">
        <v>4737.3934680000002</v>
      </c>
      <c r="E419" s="63"/>
      <c r="F419" s="63">
        <f t="shared" si="185"/>
        <v>4737.3934680000002</v>
      </c>
      <c r="G419" s="64"/>
      <c r="H419" s="63"/>
      <c r="I419" s="63">
        <v>4737.3934680000002</v>
      </c>
      <c r="J419" s="63"/>
      <c r="K419" s="63">
        <f t="shared" si="186"/>
        <v>4737.3934680000002</v>
      </c>
      <c r="L419" s="64"/>
      <c r="M419" s="63">
        <f t="shared" si="183"/>
        <v>0</v>
      </c>
      <c r="N419" s="63">
        <f t="shared" si="183"/>
        <v>0</v>
      </c>
      <c r="O419" s="63"/>
      <c r="P419" s="63">
        <f t="shared" si="187"/>
        <v>0</v>
      </c>
      <c r="Q419" s="64"/>
      <c r="R419" s="63"/>
      <c r="S419" s="63">
        <v>4673.7104738400003</v>
      </c>
      <c r="T419" s="63"/>
      <c r="U419" s="63">
        <f t="shared" si="188"/>
        <v>4673.7104738400003</v>
      </c>
      <c r="V419" s="64"/>
      <c r="W419" s="63"/>
      <c r="X419" s="63">
        <v>4673.7104738400003</v>
      </c>
      <c r="Y419" s="63"/>
      <c r="Z419" s="63">
        <f t="shared" si="189"/>
        <v>4673.7104738400003</v>
      </c>
      <c r="AA419" s="64"/>
      <c r="AB419" s="63">
        <f t="shared" si="184"/>
        <v>0</v>
      </c>
      <c r="AC419" s="63">
        <f t="shared" si="184"/>
        <v>0</v>
      </c>
      <c r="AD419" s="63"/>
      <c r="AE419" s="63">
        <f t="shared" si="190"/>
        <v>0</v>
      </c>
      <c r="AF419" s="64"/>
      <c r="AG419" s="63"/>
      <c r="AH419" s="63">
        <v>5090.3836448975999</v>
      </c>
      <c r="AI419" s="63"/>
      <c r="AJ419" s="63">
        <f t="shared" si="191"/>
        <v>5090.3836448975999</v>
      </c>
      <c r="AK419" s="64"/>
      <c r="AL419" s="63"/>
      <c r="AM419" s="63">
        <v>5192.1913177955503</v>
      </c>
      <c r="AN419" s="63"/>
      <c r="AO419" s="63">
        <f t="shared" si="192"/>
        <v>5192.1913177955503</v>
      </c>
      <c r="AP419" s="64"/>
      <c r="AQ419" s="63"/>
      <c r="AR419" s="63">
        <v>5296.0351441514604</v>
      </c>
      <c r="AS419" s="63"/>
      <c r="AT419" s="63">
        <f t="shared" si="193"/>
        <v>5296.0351441514604</v>
      </c>
      <c r="AU419" s="64"/>
      <c r="AV419" s="63"/>
      <c r="AW419" s="63">
        <v>5401.95584703449</v>
      </c>
      <c r="AX419" s="411"/>
      <c r="AY419" s="63">
        <f t="shared" si="194"/>
        <v>5401.95584703449</v>
      </c>
      <c r="AZ419" s="71"/>
    </row>
    <row r="420" spans="1:52" s="406" customFormat="1" ht="12" customHeight="1">
      <c r="A420" s="134">
        <v>384</v>
      </c>
      <c r="B420" s="69" t="s">
        <v>437</v>
      </c>
      <c r="C420" s="63"/>
      <c r="D420" s="63">
        <v>26259.69</v>
      </c>
      <c r="E420" s="63"/>
      <c r="F420" s="63">
        <f t="shared" si="185"/>
        <v>26259.69</v>
      </c>
      <c r="G420" s="64"/>
      <c r="H420" s="63"/>
      <c r="I420" s="63">
        <v>26259.69</v>
      </c>
      <c r="J420" s="63"/>
      <c r="K420" s="63">
        <f t="shared" si="186"/>
        <v>26259.69</v>
      </c>
      <c r="L420" s="64"/>
      <c r="M420" s="63">
        <f t="shared" si="183"/>
        <v>0</v>
      </c>
      <c r="N420" s="63">
        <f t="shared" si="183"/>
        <v>0</v>
      </c>
      <c r="O420" s="63"/>
      <c r="P420" s="63">
        <f t="shared" si="187"/>
        <v>0</v>
      </c>
      <c r="Q420" s="64"/>
      <c r="R420" s="63"/>
      <c r="S420" s="63">
        <v>0</v>
      </c>
      <c r="T420" s="63"/>
      <c r="U420" s="63">
        <f t="shared" si="188"/>
        <v>0</v>
      </c>
      <c r="V420" s="64"/>
      <c r="W420" s="63"/>
      <c r="X420" s="63">
        <v>0</v>
      </c>
      <c r="Y420" s="63"/>
      <c r="Z420" s="63">
        <f t="shared" si="189"/>
        <v>0</v>
      </c>
      <c r="AA420" s="64"/>
      <c r="AB420" s="63">
        <f t="shared" si="184"/>
        <v>0</v>
      </c>
      <c r="AC420" s="63">
        <f t="shared" si="184"/>
        <v>0</v>
      </c>
      <c r="AD420" s="63"/>
      <c r="AE420" s="63">
        <f t="shared" si="190"/>
        <v>0</v>
      </c>
      <c r="AF420" s="64"/>
      <c r="AG420" s="63"/>
      <c r="AH420" s="63">
        <v>0</v>
      </c>
      <c r="AI420" s="63"/>
      <c r="AJ420" s="63">
        <f t="shared" si="191"/>
        <v>0</v>
      </c>
      <c r="AK420" s="64"/>
      <c r="AL420" s="63"/>
      <c r="AM420" s="63">
        <v>0</v>
      </c>
      <c r="AN420" s="63"/>
      <c r="AO420" s="63">
        <f t="shared" si="192"/>
        <v>0</v>
      </c>
      <c r="AP420" s="64"/>
      <c r="AQ420" s="63"/>
      <c r="AR420" s="63">
        <v>0</v>
      </c>
      <c r="AS420" s="63"/>
      <c r="AT420" s="63">
        <f t="shared" si="193"/>
        <v>0</v>
      </c>
      <c r="AU420" s="64"/>
      <c r="AV420" s="63"/>
      <c r="AW420" s="63">
        <v>0</v>
      </c>
      <c r="AX420" s="411"/>
      <c r="AY420" s="63">
        <f t="shared" si="194"/>
        <v>0</v>
      </c>
      <c r="AZ420" s="71"/>
    </row>
    <row r="421" spans="1:52" s="406" customFormat="1" ht="12" customHeight="1">
      <c r="A421" s="134">
        <v>385</v>
      </c>
      <c r="B421" s="69" t="s">
        <v>438</v>
      </c>
      <c r="C421" s="63"/>
      <c r="D421" s="63">
        <v>1376.37</v>
      </c>
      <c r="E421" s="63"/>
      <c r="F421" s="63">
        <f t="shared" si="185"/>
        <v>1376.37</v>
      </c>
      <c r="G421" s="64"/>
      <c r="H421" s="63"/>
      <c r="I421" s="63">
        <v>1376.37</v>
      </c>
      <c r="J421" s="63"/>
      <c r="K421" s="63">
        <f t="shared" si="186"/>
        <v>1376.37</v>
      </c>
      <c r="L421" s="64"/>
      <c r="M421" s="63">
        <f t="shared" si="183"/>
        <v>0</v>
      </c>
      <c r="N421" s="63">
        <f t="shared" si="183"/>
        <v>0</v>
      </c>
      <c r="O421" s="63"/>
      <c r="P421" s="63">
        <f t="shared" si="187"/>
        <v>0</v>
      </c>
      <c r="Q421" s="64"/>
      <c r="R421" s="63"/>
      <c r="S421" s="63">
        <v>0</v>
      </c>
      <c r="T421" s="63"/>
      <c r="U421" s="63">
        <f t="shared" si="188"/>
        <v>0</v>
      </c>
      <c r="V421" s="64"/>
      <c r="W421" s="63"/>
      <c r="X421" s="63">
        <v>0</v>
      </c>
      <c r="Y421" s="63"/>
      <c r="Z421" s="63">
        <f t="shared" si="189"/>
        <v>0</v>
      </c>
      <c r="AA421" s="64"/>
      <c r="AB421" s="63">
        <f t="shared" si="184"/>
        <v>0</v>
      </c>
      <c r="AC421" s="63">
        <f t="shared" si="184"/>
        <v>0</v>
      </c>
      <c r="AD421" s="63"/>
      <c r="AE421" s="63">
        <f t="shared" si="190"/>
        <v>0</v>
      </c>
      <c r="AF421" s="64"/>
      <c r="AG421" s="63"/>
      <c r="AH421" s="63">
        <v>0</v>
      </c>
      <c r="AI421" s="63"/>
      <c r="AJ421" s="63">
        <f t="shared" si="191"/>
        <v>0</v>
      </c>
      <c r="AK421" s="64"/>
      <c r="AL421" s="63"/>
      <c r="AM421" s="63">
        <v>0</v>
      </c>
      <c r="AN421" s="63"/>
      <c r="AO421" s="63">
        <f t="shared" si="192"/>
        <v>0</v>
      </c>
      <c r="AP421" s="64"/>
      <c r="AQ421" s="63"/>
      <c r="AR421" s="63">
        <v>0</v>
      </c>
      <c r="AS421" s="63"/>
      <c r="AT421" s="63">
        <f t="shared" si="193"/>
        <v>0</v>
      </c>
      <c r="AU421" s="64"/>
      <c r="AV421" s="63"/>
      <c r="AW421" s="63">
        <v>0</v>
      </c>
      <c r="AX421" s="411"/>
      <c r="AY421" s="63">
        <f t="shared" si="194"/>
        <v>0</v>
      </c>
      <c r="AZ421" s="71"/>
    </row>
    <row r="422" spans="1:52" s="406" customFormat="1" ht="12" hidden="1" customHeight="1">
      <c r="A422" s="134">
        <v>386</v>
      </c>
      <c r="B422" s="69" t="s">
        <v>439</v>
      </c>
      <c r="C422" s="63"/>
      <c r="D422" s="63">
        <v>0</v>
      </c>
      <c r="E422" s="63"/>
      <c r="F422" s="63">
        <f t="shared" si="185"/>
        <v>0</v>
      </c>
      <c r="G422" s="64"/>
      <c r="H422" s="63"/>
      <c r="I422" s="63">
        <v>0</v>
      </c>
      <c r="J422" s="63"/>
      <c r="K422" s="63">
        <f t="shared" si="186"/>
        <v>0</v>
      </c>
      <c r="L422" s="64"/>
      <c r="M422" s="63">
        <f t="shared" si="183"/>
        <v>0</v>
      </c>
      <c r="N422" s="63">
        <f t="shared" si="183"/>
        <v>0</v>
      </c>
      <c r="O422" s="63"/>
      <c r="P422" s="63">
        <f t="shared" si="187"/>
        <v>0</v>
      </c>
      <c r="Q422" s="64"/>
      <c r="R422" s="63"/>
      <c r="S422" s="63">
        <v>0</v>
      </c>
      <c r="T422" s="63"/>
      <c r="U422" s="63">
        <f t="shared" si="188"/>
        <v>0</v>
      </c>
      <c r="V422" s="64"/>
      <c r="W422" s="63"/>
      <c r="X422" s="63">
        <v>0</v>
      </c>
      <c r="Y422" s="63"/>
      <c r="Z422" s="63">
        <f t="shared" si="189"/>
        <v>0</v>
      </c>
      <c r="AA422" s="64"/>
      <c r="AB422" s="63">
        <f t="shared" si="184"/>
        <v>0</v>
      </c>
      <c r="AC422" s="63">
        <f t="shared" si="184"/>
        <v>0</v>
      </c>
      <c r="AD422" s="63"/>
      <c r="AE422" s="63">
        <f t="shared" si="190"/>
        <v>0</v>
      </c>
      <c r="AF422" s="64"/>
      <c r="AG422" s="63"/>
      <c r="AH422" s="63">
        <v>0</v>
      </c>
      <c r="AI422" s="63"/>
      <c r="AJ422" s="63">
        <f t="shared" si="191"/>
        <v>0</v>
      </c>
      <c r="AK422" s="64"/>
      <c r="AL422" s="63"/>
      <c r="AM422" s="63">
        <v>0</v>
      </c>
      <c r="AN422" s="63"/>
      <c r="AO422" s="63">
        <f t="shared" si="192"/>
        <v>0</v>
      </c>
      <c r="AP422" s="64"/>
      <c r="AQ422" s="63"/>
      <c r="AR422" s="63">
        <v>0</v>
      </c>
      <c r="AS422" s="63"/>
      <c r="AT422" s="63">
        <f t="shared" si="193"/>
        <v>0</v>
      </c>
      <c r="AU422" s="64"/>
      <c r="AV422" s="63"/>
      <c r="AW422" s="63">
        <v>0</v>
      </c>
      <c r="AX422" s="411"/>
      <c r="AY422" s="63">
        <f t="shared" si="194"/>
        <v>0</v>
      </c>
      <c r="AZ422" s="71"/>
    </row>
    <row r="423" spans="1:52" s="406" customFormat="1" ht="12" customHeight="1">
      <c r="A423" s="134">
        <v>387</v>
      </c>
      <c r="B423" s="69" t="s">
        <v>440</v>
      </c>
      <c r="C423" s="63"/>
      <c r="D423" s="63">
        <v>13496.81</v>
      </c>
      <c r="E423" s="63"/>
      <c r="F423" s="63">
        <f t="shared" si="185"/>
        <v>13496.81</v>
      </c>
      <c r="G423" s="64"/>
      <c r="H423" s="63"/>
      <c r="I423" s="63">
        <v>13496.81</v>
      </c>
      <c r="J423" s="63"/>
      <c r="K423" s="63">
        <f t="shared" si="186"/>
        <v>13496.81</v>
      </c>
      <c r="L423" s="64"/>
      <c r="M423" s="63">
        <f t="shared" si="183"/>
        <v>0</v>
      </c>
      <c r="N423" s="63">
        <f t="shared" si="183"/>
        <v>0</v>
      </c>
      <c r="O423" s="63"/>
      <c r="P423" s="63">
        <f t="shared" si="187"/>
        <v>0</v>
      </c>
      <c r="Q423" s="64"/>
      <c r="R423" s="63"/>
      <c r="S423" s="63">
        <v>13315.3774721312</v>
      </c>
      <c r="T423" s="63"/>
      <c r="U423" s="63">
        <f t="shared" si="188"/>
        <v>13315.3774721312</v>
      </c>
      <c r="V423" s="64"/>
      <c r="W423" s="63"/>
      <c r="X423" s="63">
        <v>13315.3774721312</v>
      </c>
      <c r="Y423" s="63"/>
      <c r="Z423" s="63">
        <f t="shared" si="189"/>
        <v>13315.3774721312</v>
      </c>
      <c r="AA423" s="64"/>
      <c r="AB423" s="63">
        <f t="shared" si="184"/>
        <v>0</v>
      </c>
      <c r="AC423" s="63">
        <f t="shared" si="184"/>
        <v>0</v>
      </c>
      <c r="AD423" s="63"/>
      <c r="AE423" s="63">
        <f t="shared" si="190"/>
        <v>0</v>
      </c>
      <c r="AF423" s="64"/>
      <c r="AG423" s="63"/>
      <c r="AH423" s="63">
        <v>14502.477226426199</v>
      </c>
      <c r="AI423" s="63"/>
      <c r="AJ423" s="63">
        <f t="shared" si="191"/>
        <v>14502.477226426199</v>
      </c>
      <c r="AK423" s="64"/>
      <c r="AL423" s="63"/>
      <c r="AM423" s="63">
        <v>14792.526770954801</v>
      </c>
      <c r="AN423" s="63"/>
      <c r="AO423" s="63">
        <f t="shared" si="192"/>
        <v>14792.526770954801</v>
      </c>
      <c r="AP423" s="64"/>
      <c r="AQ423" s="63"/>
      <c r="AR423" s="63">
        <v>15088.377306373901</v>
      </c>
      <c r="AS423" s="63"/>
      <c r="AT423" s="63">
        <f t="shared" si="193"/>
        <v>15088.377306373901</v>
      </c>
      <c r="AU423" s="64"/>
      <c r="AV423" s="63"/>
      <c r="AW423" s="63">
        <v>15390.1448525013</v>
      </c>
      <c r="AX423" s="411"/>
      <c r="AY423" s="63">
        <f t="shared" si="194"/>
        <v>15390.1448525013</v>
      </c>
      <c r="AZ423" s="71"/>
    </row>
    <row r="424" spans="1:52" s="406" customFormat="1" ht="12" hidden="1" customHeight="1">
      <c r="A424" s="134">
        <v>387.1</v>
      </c>
      <c r="B424" s="69" t="s">
        <v>441</v>
      </c>
      <c r="C424" s="63"/>
      <c r="D424" s="63">
        <v>0</v>
      </c>
      <c r="E424" s="63"/>
      <c r="F424" s="63">
        <f t="shared" si="185"/>
        <v>0</v>
      </c>
      <c r="G424" s="64"/>
      <c r="H424" s="63"/>
      <c r="I424" s="63">
        <v>0</v>
      </c>
      <c r="J424" s="63"/>
      <c r="K424" s="63">
        <f t="shared" si="186"/>
        <v>0</v>
      </c>
      <c r="L424" s="64"/>
      <c r="M424" s="63">
        <f t="shared" si="183"/>
        <v>0</v>
      </c>
      <c r="N424" s="63">
        <f t="shared" si="183"/>
        <v>0</v>
      </c>
      <c r="O424" s="63"/>
      <c r="P424" s="63">
        <f t="shared" si="187"/>
        <v>0</v>
      </c>
      <c r="Q424" s="64"/>
      <c r="R424" s="63"/>
      <c r="S424" s="63">
        <v>0</v>
      </c>
      <c r="T424" s="63"/>
      <c r="U424" s="63">
        <f t="shared" si="188"/>
        <v>0</v>
      </c>
      <c r="V424" s="64"/>
      <c r="W424" s="63"/>
      <c r="X424" s="63">
        <v>0</v>
      </c>
      <c r="Y424" s="63"/>
      <c r="Z424" s="63">
        <f t="shared" si="189"/>
        <v>0</v>
      </c>
      <c r="AA424" s="64"/>
      <c r="AB424" s="63">
        <f t="shared" si="184"/>
        <v>0</v>
      </c>
      <c r="AC424" s="63">
        <f t="shared" si="184"/>
        <v>0</v>
      </c>
      <c r="AD424" s="63"/>
      <c r="AE424" s="63">
        <f t="shared" si="190"/>
        <v>0</v>
      </c>
      <c r="AF424" s="64"/>
      <c r="AG424" s="63"/>
      <c r="AH424" s="63">
        <v>0</v>
      </c>
      <c r="AI424" s="63"/>
      <c r="AJ424" s="63">
        <f t="shared" si="191"/>
        <v>0</v>
      </c>
      <c r="AK424" s="64"/>
      <c r="AL424" s="63"/>
      <c r="AM424" s="63">
        <v>0</v>
      </c>
      <c r="AN424" s="63"/>
      <c r="AO424" s="63">
        <f t="shared" si="192"/>
        <v>0</v>
      </c>
      <c r="AP424" s="64"/>
      <c r="AQ424" s="63"/>
      <c r="AR424" s="63">
        <v>0</v>
      </c>
      <c r="AS424" s="63"/>
      <c r="AT424" s="63">
        <f t="shared" si="193"/>
        <v>0</v>
      </c>
      <c r="AU424" s="64"/>
      <c r="AV424" s="63"/>
      <c r="AW424" s="63">
        <v>0</v>
      </c>
      <c r="AX424" s="411"/>
      <c r="AY424" s="63">
        <f t="shared" si="194"/>
        <v>0</v>
      </c>
      <c r="AZ424" s="71"/>
    </row>
    <row r="425" spans="1:52" s="406" customFormat="1" ht="12" hidden="1" customHeight="1">
      <c r="A425" s="134">
        <v>387.2</v>
      </c>
      <c r="B425" s="69" t="s">
        <v>442</v>
      </c>
      <c r="C425" s="63"/>
      <c r="D425" s="63">
        <v>0</v>
      </c>
      <c r="E425" s="63"/>
      <c r="F425" s="63">
        <f t="shared" si="185"/>
        <v>0</v>
      </c>
      <c r="G425" s="64"/>
      <c r="H425" s="63"/>
      <c r="I425" s="63">
        <v>0</v>
      </c>
      <c r="J425" s="63"/>
      <c r="K425" s="63">
        <f t="shared" si="186"/>
        <v>0</v>
      </c>
      <c r="L425" s="64"/>
      <c r="M425" s="63">
        <f t="shared" ref="M425:N449" si="195">INDEX($C425:$E425,1,MATCH(M$8,$C$8:$E$8,0))-INDEX($H425:$J425,1,MATCH(M$8,$H$8:$J$8,0))</f>
        <v>0</v>
      </c>
      <c r="N425" s="63">
        <f t="shared" si="195"/>
        <v>0</v>
      </c>
      <c r="O425" s="63"/>
      <c r="P425" s="63">
        <f t="shared" si="187"/>
        <v>0</v>
      </c>
      <c r="Q425" s="64"/>
      <c r="R425" s="63"/>
      <c r="S425" s="63">
        <v>0</v>
      </c>
      <c r="T425" s="63"/>
      <c r="U425" s="63">
        <f t="shared" si="188"/>
        <v>0</v>
      </c>
      <c r="V425" s="64"/>
      <c r="W425" s="63"/>
      <c r="X425" s="63">
        <v>0</v>
      </c>
      <c r="Y425" s="63"/>
      <c r="Z425" s="63">
        <f t="shared" si="189"/>
        <v>0</v>
      </c>
      <c r="AA425" s="64"/>
      <c r="AB425" s="63">
        <f t="shared" ref="AB425:AC449" si="196">INDEX($R425:$T425,1,MATCH(AB$8,$R$8:$T$8,0))-INDEX($W425:$Y425,1,MATCH(AB$8,$W$8:$Y$8,0))</f>
        <v>0</v>
      </c>
      <c r="AC425" s="63">
        <f t="shared" si="196"/>
        <v>0</v>
      </c>
      <c r="AD425" s="63"/>
      <c r="AE425" s="63">
        <f t="shared" si="190"/>
        <v>0</v>
      </c>
      <c r="AF425" s="64"/>
      <c r="AG425" s="63"/>
      <c r="AH425" s="63">
        <v>0</v>
      </c>
      <c r="AI425" s="63"/>
      <c r="AJ425" s="63">
        <f t="shared" si="191"/>
        <v>0</v>
      </c>
      <c r="AK425" s="64"/>
      <c r="AL425" s="63"/>
      <c r="AM425" s="63">
        <v>0</v>
      </c>
      <c r="AN425" s="63"/>
      <c r="AO425" s="63">
        <f t="shared" si="192"/>
        <v>0</v>
      </c>
      <c r="AP425" s="64"/>
      <c r="AQ425" s="63"/>
      <c r="AR425" s="63">
        <v>0</v>
      </c>
      <c r="AS425" s="63"/>
      <c r="AT425" s="63">
        <f t="shared" si="193"/>
        <v>0</v>
      </c>
      <c r="AU425" s="64"/>
      <c r="AV425" s="63"/>
      <c r="AW425" s="63">
        <v>0</v>
      </c>
      <c r="AX425" s="411"/>
      <c r="AY425" s="63">
        <f t="shared" si="194"/>
        <v>0</v>
      </c>
      <c r="AZ425" s="71"/>
    </row>
    <row r="426" spans="1:52" s="406" customFormat="1" ht="12" hidden="1" customHeight="1">
      <c r="A426" s="134">
        <v>388</v>
      </c>
      <c r="B426" s="69" t="s">
        <v>443</v>
      </c>
      <c r="C426" s="63"/>
      <c r="D426" s="63">
        <v>0</v>
      </c>
      <c r="E426" s="63"/>
      <c r="F426" s="63">
        <f t="shared" si="185"/>
        <v>0</v>
      </c>
      <c r="G426" s="64"/>
      <c r="H426" s="63"/>
      <c r="I426" s="63">
        <v>0</v>
      </c>
      <c r="J426" s="63"/>
      <c r="K426" s="63">
        <f t="shared" si="186"/>
        <v>0</v>
      </c>
      <c r="L426" s="64"/>
      <c r="M426" s="63">
        <f t="shared" si="195"/>
        <v>0</v>
      </c>
      <c r="N426" s="63">
        <f t="shared" si="195"/>
        <v>0</v>
      </c>
      <c r="O426" s="63"/>
      <c r="P426" s="63">
        <f t="shared" si="187"/>
        <v>0</v>
      </c>
      <c r="Q426" s="64"/>
      <c r="R426" s="63"/>
      <c r="S426" s="63">
        <v>0</v>
      </c>
      <c r="T426" s="63"/>
      <c r="U426" s="63">
        <f t="shared" si="188"/>
        <v>0</v>
      </c>
      <c r="V426" s="64"/>
      <c r="W426" s="63"/>
      <c r="X426" s="63">
        <v>0</v>
      </c>
      <c r="Y426" s="63"/>
      <c r="Z426" s="63">
        <f t="shared" si="189"/>
        <v>0</v>
      </c>
      <c r="AA426" s="64"/>
      <c r="AB426" s="63">
        <f t="shared" si="196"/>
        <v>0</v>
      </c>
      <c r="AC426" s="63">
        <f t="shared" si="196"/>
        <v>0</v>
      </c>
      <c r="AD426" s="63"/>
      <c r="AE426" s="63">
        <f t="shared" si="190"/>
        <v>0</v>
      </c>
      <c r="AF426" s="64"/>
      <c r="AG426" s="63"/>
      <c r="AH426" s="63">
        <v>0</v>
      </c>
      <c r="AI426" s="63"/>
      <c r="AJ426" s="63">
        <f t="shared" si="191"/>
        <v>0</v>
      </c>
      <c r="AK426" s="64"/>
      <c r="AL426" s="63"/>
      <c r="AM426" s="63">
        <v>0</v>
      </c>
      <c r="AN426" s="63"/>
      <c r="AO426" s="63">
        <f t="shared" si="192"/>
        <v>0</v>
      </c>
      <c r="AP426" s="64"/>
      <c r="AQ426" s="63"/>
      <c r="AR426" s="63">
        <v>0</v>
      </c>
      <c r="AS426" s="63"/>
      <c r="AT426" s="63">
        <f t="shared" si="193"/>
        <v>0</v>
      </c>
      <c r="AU426" s="64"/>
      <c r="AV426" s="63"/>
      <c r="AW426" s="63">
        <v>0</v>
      </c>
      <c r="AX426" s="411"/>
      <c r="AY426" s="63">
        <f t="shared" si="194"/>
        <v>0</v>
      </c>
      <c r="AZ426" s="71"/>
    </row>
    <row r="427" spans="1:52" s="406" customFormat="1" ht="12" customHeight="1">
      <c r="A427" s="134">
        <v>388.1</v>
      </c>
      <c r="B427" s="69" t="s">
        <v>444</v>
      </c>
      <c r="C427" s="63"/>
      <c r="D427" s="63">
        <v>868.87</v>
      </c>
      <c r="E427" s="63"/>
      <c r="F427" s="63">
        <f t="shared" si="185"/>
        <v>868.87</v>
      </c>
      <c r="G427" s="64"/>
      <c r="H427" s="63"/>
      <c r="I427" s="63">
        <v>868.87</v>
      </c>
      <c r="J427" s="63"/>
      <c r="K427" s="63">
        <f t="shared" si="186"/>
        <v>868.87</v>
      </c>
      <c r="L427" s="64"/>
      <c r="M427" s="63">
        <f t="shared" si="195"/>
        <v>0</v>
      </c>
      <c r="N427" s="63">
        <f t="shared" si="195"/>
        <v>0</v>
      </c>
      <c r="O427" s="63"/>
      <c r="P427" s="63">
        <f t="shared" si="187"/>
        <v>0</v>
      </c>
      <c r="Q427" s="64"/>
      <c r="R427" s="63"/>
      <c r="S427" s="63">
        <v>2754</v>
      </c>
      <c r="T427" s="63"/>
      <c r="U427" s="63">
        <f t="shared" si="188"/>
        <v>2754</v>
      </c>
      <c r="V427" s="64"/>
      <c r="W427" s="63"/>
      <c r="X427" s="63">
        <v>2754</v>
      </c>
      <c r="Y427" s="63"/>
      <c r="Z427" s="63">
        <f t="shared" si="189"/>
        <v>2754</v>
      </c>
      <c r="AA427" s="64"/>
      <c r="AB427" s="63">
        <f t="shared" si="196"/>
        <v>0</v>
      </c>
      <c r="AC427" s="63">
        <f t="shared" si="196"/>
        <v>0</v>
      </c>
      <c r="AD427" s="63"/>
      <c r="AE427" s="63">
        <f t="shared" si="190"/>
        <v>0</v>
      </c>
      <c r="AF427" s="64"/>
      <c r="AG427" s="63"/>
      <c r="AH427" s="63">
        <v>3056.94</v>
      </c>
      <c r="AI427" s="63"/>
      <c r="AJ427" s="63">
        <f t="shared" si="191"/>
        <v>3056.94</v>
      </c>
      <c r="AK427" s="64"/>
      <c r="AL427" s="63"/>
      <c r="AM427" s="63">
        <v>3118.0787999999998</v>
      </c>
      <c r="AN427" s="63"/>
      <c r="AO427" s="63">
        <f t="shared" si="192"/>
        <v>3118.0787999999998</v>
      </c>
      <c r="AP427" s="64"/>
      <c r="AQ427" s="63"/>
      <c r="AR427" s="63">
        <v>3180.440376</v>
      </c>
      <c r="AS427" s="63"/>
      <c r="AT427" s="63">
        <f t="shared" si="193"/>
        <v>3180.440376</v>
      </c>
      <c r="AU427" s="64"/>
      <c r="AV427" s="63"/>
      <c r="AW427" s="63">
        <v>3244.04918352</v>
      </c>
      <c r="AX427" s="411"/>
      <c r="AY427" s="63">
        <f t="shared" si="194"/>
        <v>3244.04918352</v>
      </c>
      <c r="AZ427" s="71"/>
    </row>
    <row r="428" spans="1:52" s="406" customFormat="1" ht="12" hidden="1" customHeight="1">
      <c r="A428" s="134">
        <v>388.2</v>
      </c>
      <c r="B428" s="69" t="s">
        <v>445</v>
      </c>
      <c r="C428" s="63"/>
      <c r="D428" s="63">
        <v>0</v>
      </c>
      <c r="E428" s="63"/>
      <c r="F428" s="63">
        <f t="shared" si="185"/>
        <v>0</v>
      </c>
      <c r="G428" s="64"/>
      <c r="H428" s="63"/>
      <c r="I428" s="63">
        <v>0</v>
      </c>
      <c r="J428" s="63"/>
      <c r="K428" s="63">
        <f t="shared" si="186"/>
        <v>0</v>
      </c>
      <c r="L428" s="64"/>
      <c r="M428" s="63">
        <f t="shared" si="195"/>
        <v>0</v>
      </c>
      <c r="N428" s="63">
        <f t="shared" si="195"/>
        <v>0</v>
      </c>
      <c r="O428" s="63"/>
      <c r="P428" s="63">
        <f t="shared" si="187"/>
        <v>0</v>
      </c>
      <c r="Q428" s="64"/>
      <c r="R428" s="63"/>
      <c r="S428" s="63">
        <v>0</v>
      </c>
      <c r="T428" s="63"/>
      <c r="U428" s="63">
        <f t="shared" si="188"/>
        <v>0</v>
      </c>
      <c r="V428" s="64"/>
      <c r="W428" s="63"/>
      <c r="X428" s="63">
        <v>0</v>
      </c>
      <c r="Y428" s="63"/>
      <c r="Z428" s="63">
        <f t="shared" si="189"/>
        <v>0</v>
      </c>
      <c r="AA428" s="64"/>
      <c r="AB428" s="63">
        <f t="shared" si="196"/>
        <v>0</v>
      </c>
      <c r="AC428" s="63">
        <f t="shared" si="196"/>
        <v>0</v>
      </c>
      <c r="AD428" s="63"/>
      <c r="AE428" s="63">
        <f t="shared" si="190"/>
        <v>0</v>
      </c>
      <c r="AF428" s="64"/>
      <c r="AG428" s="63"/>
      <c r="AH428" s="63">
        <v>0</v>
      </c>
      <c r="AI428" s="63"/>
      <c r="AJ428" s="63">
        <f t="shared" si="191"/>
        <v>0</v>
      </c>
      <c r="AK428" s="64"/>
      <c r="AL428" s="63"/>
      <c r="AM428" s="63">
        <v>0</v>
      </c>
      <c r="AN428" s="63"/>
      <c r="AO428" s="63">
        <f t="shared" si="192"/>
        <v>0</v>
      </c>
      <c r="AP428" s="64"/>
      <c r="AQ428" s="63"/>
      <c r="AR428" s="63">
        <v>0</v>
      </c>
      <c r="AS428" s="63"/>
      <c r="AT428" s="63">
        <f t="shared" si="193"/>
        <v>0</v>
      </c>
      <c r="AU428" s="64"/>
      <c r="AV428" s="63"/>
      <c r="AW428" s="63">
        <v>0</v>
      </c>
      <c r="AX428" s="411"/>
      <c r="AY428" s="63">
        <f t="shared" si="194"/>
        <v>0</v>
      </c>
      <c r="AZ428" s="71"/>
    </row>
    <row r="429" spans="1:52" s="406" customFormat="1" ht="12" customHeight="1">
      <c r="A429" s="134">
        <v>388.3</v>
      </c>
      <c r="B429" s="69" t="s">
        <v>446</v>
      </c>
      <c r="C429" s="63"/>
      <c r="D429" s="63">
        <v>5000</v>
      </c>
      <c r="E429" s="63"/>
      <c r="F429" s="63">
        <f t="shared" si="185"/>
        <v>5000</v>
      </c>
      <c r="G429" s="64"/>
      <c r="H429" s="63"/>
      <c r="I429" s="63">
        <v>5000</v>
      </c>
      <c r="J429" s="63"/>
      <c r="K429" s="63">
        <f t="shared" si="186"/>
        <v>5000</v>
      </c>
      <c r="L429" s="64"/>
      <c r="M429" s="63">
        <f t="shared" si="195"/>
        <v>0</v>
      </c>
      <c r="N429" s="63">
        <f t="shared" si="195"/>
        <v>0</v>
      </c>
      <c r="O429" s="63"/>
      <c r="P429" s="63">
        <f t="shared" si="187"/>
        <v>0</v>
      </c>
      <c r="Q429" s="64"/>
      <c r="R429" s="63"/>
      <c r="S429" s="63">
        <v>10200</v>
      </c>
      <c r="T429" s="63"/>
      <c r="U429" s="63">
        <f t="shared" si="188"/>
        <v>10200</v>
      </c>
      <c r="V429" s="64"/>
      <c r="W429" s="63"/>
      <c r="X429" s="63">
        <v>10200</v>
      </c>
      <c r="Y429" s="63"/>
      <c r="Z429" s="63">
        <f t="shared" si="189"/>
        <v>10200</v>
      </c>
      <c r="AA429" s="64"/>
      <c r="AB429" s="63">
        <f t="shared" si="196"/>
        <v>0</v>
      </c>
      <c r="AC429" s="63">
        <f t="shared" si="196"/>
        <v>0</v>
      </c>
      <c r="AD429" s="63"/>
      <c r="AE429" s="63">
        <f t="shared" si="190"/>
        <v>0</v>
      </c>
      <c r="AF429" s="64"/>
      <c r="AG429" s="63"/>
      <c r="AH429" s="63">
        <v>11322</v>
      </c>
      <c r="AI429" s="63"/>
      <c r="AJ429" s="63">
        <f t="shared" si="191"/>
        <v>11322</v>
      </c>
      <c r="AK429" s="64"/>
      <c r="AL429" s="63"/>
      <c r="AM429" s="63">
        <v>11548.44</v>
      </c>
      <c r="AN429" s="63"/>
      <c r="AO429" s="63">
        <f t="shared" si="192"/>
        <v>11548.44</v>
      </c>
      <c r="AP429" s="64"/>
      <c r="AQ429" s="63"/>
      <c r="AR429" s="63">
        <v>11779.408799999999</v>
      </c>
      <c r="AS429" s="63"/>
      <c r="AT429" s="63">
        <f t="shared" si="193"/>
        <v>11779.408799999999</v>
      </c>
      <c r="AU429" s="64"/>
      <c r="AV429" s="63"/>
      <c r="AW429" s="63">
        <v>12014.996976</v>
      </c>
      <c r="AX429" s="411"/>
      <c r="AY429" s="63">
        <f t="shared" si="194"/>
        <v>12014.996976</v>
      </c>
      <c r="AZ429" s="71"/>
    </row>
    <row r="430" spans="1:52" s="406" customFormat="1" ht="12" customHeight="1">
      <c r="A430" s="134">
        <v>388.4</v>
      </c>
      <c r="B430" s="69" t="s">
        <v>447</v>
      </c>
      <c r="C430" s="63"/>
      <c r="D430" s="63">
        <v>899</v>
      </c>
      <c r="E430" s="63"/>
      <c r="F430" s="63">
        <f t="shared" si="185"/>
        <v>899</v>
      </c>
      <c r="G430" s="64"/>
      <c r="H430" s="63"/>
      <c r="I430" s="63">
        <v>899</v>
      </c>
      <c r="J430" s="63"/>
      <c r="K430" s="63">
        <f t="shared" si="186"/>
        <v>899</v>
      </c>
      <c r="L430" s="64"/>
      <c r="M430" s="63">
        <f t="shared" si="195"/>
        <v>0</v>
      </c>
      <c r="N430" s="63">
        <f t="shared" si="195"/>
        <v>0</v>
      </c>
      <c r="O430" s="63"/>
      <c r="P430" s="63">
        <f t="shared" si="187"/>
        <v>0</v>
      </c>
      <c r="Q430" s="64"/>
      <c r="R430" s="63"/>
      <c r="S430" s="63">
        <v>3000</v>
      </c>
      <c r="T430" s="63"/>
      <c r="U430" s="63">
        <f t="shared" si="188"/>
        <v>3000</v>
      </c>
      <c r="V430" s="64"/>
      <c r="W430" s="63"/>
      <c r="X430" s="63">
        <v>3000</v>
      </c>
      <c r="Y430" s="63"/>
      <c r="Z430" s="63">
        <f t="shared" si="189"/>
        <v>3000</v>
      </c>
      <c r="AA430" s="64"/>
      <c r="AB430" s="63">
        <f t="shared" si="196"/>
        <v>0</v>
      </c>
      <c r="AC430" s="63">
        <f t="shared" si="196"/>
        <v>0</v>
      </c>
      <c r="AD430" s="63"/>
      <c r="AE430" s="63">
        <f t="shared" si="190"/>
        <v>0</v>
      </c>
      <c r="AF430" s="64"/>
      <c r="AG430" s="63"/>
      <c r="AH430" s="63">
        <v>3060</v>
      </c>
      <c r="AI430" s="63"/>
      <c r="AJ430" s="63">
        <f t="shared" si="191"/>
        <v>3060</v>
      </c>
      <c r="AK430" s="64"/>
      <c r="AL430" s="63"/>
      <c r="AM430" s="63">
        <v>3121.2</v>
      </c>
      <c r="AN430" s="63"/>
      <c r="AO430" s="63">
        <f t="shared" si="192"/>
        <v>3121.2</v>
      </c>
      <c r="AP430" s="64"/>
      <c r="AQ430" s="63"/>
      <c r="AR430" s="63">
        <v>3183.6239999999998</v>
      </c>
      <c r="AS430" s="63"/>
      <c r="AT430" s="63">
        <f t="shared" si="193"/>
        <v>3183.6239999999998</v>
      </c>
      <c r="AU430" s="64"/>
      <c r="AV430" s="63"/>
      <c r="AW430" s="63">
        <v>3247.29648</v>
      </c>
      <c r="AX430" s="411"/>
      <c r="AY430" s="63">
        <f t="shared" si="194"/>
        <v>3247.29648</v>
      </c>
      <c r="AZ430" s="71"/>
    </row>
    <row r="431" spans="1:52" s="406" customFormat="1" ht="12" hidden="1" customHeight="1">
      <c r="A431" s="134">
        <v>388.5</v>
      </c>
      <c r="B431" s="69" t="s">
        <v>448</v>
      </c>
      <c r="C431" s="63"/>
      <c r="D431" s="63">
        <v>0</v>
      </c>
      <c r="E431" s="63"/>
      <c r="F431" s="63">
        <f t="shared" si="185"/>
        <v>0</v>
      </c>
      <c r="G431" s="64"/>
      <c r="H431" s="63"/>
      <c r="I431" s="63">
        <v>0</v>
      </c>
      <c r="J431" s="63"/>
      <c r="K431" s="63">
        <f t="shared" si="186"/>
        <v>0</v>
      </c>
      <c r="L431" s="64"/>
      <c r="M431" s="63">
        <f t="shared" si="195"/>
        <v>0</v>
      </c>
      <c r="N431" s="63">
        <f t="shared" si="195"/>
        <v>0</v>
      </c>
      <c r="O431" s="63"/>
      <c r="P431" s="63">
        <f t="shared" si="187"/>
        <v>0</v>
      </c>
      <c r="Q431" s="64"/>
      <c r="R431" s="63"/>
      <c r="S431" s="63">
        <v>0</v>
      </c>
      <c r="T431" s="63"/>
      <c r="U431" s="63">
        <f t="shared" si="188"/>
        <v>0</v>
      </c>
      <c r="V431" s="64"/>
      <c r="W431" s="63"/>
      <c r="X431" s="63">
        <v>0</v>
      </c>
      <c r="Y431" s="63"/>
      <c r="Z431" s="63">
        <f t="shared" si="189"/>
        <v>0</v>
      </c>
      <c r="AA431" s="64"/>
      <c r="AB431" s="63">
        <f t="shared" si="196"/>
        <v>0</v>
      </c>
      <c r="AC431" s="63">
        <f t="shared" si="196"/>
        <v>0</v>
      </c>
      <c r="AD431" s="63"/>
      <c r="AE431" s="63">
        <f t="shared" si="190"/>
        <v>0</v>
      </c>
      <c r="AF431" s="64"/>
      <c r="AG431" s="63"/>
      <c r="AH431" s="63">
        <v>0</v>
      </c>
      <c r="AI431" s="63"/>
      <c r="AJ431" s="63">
        <f t="shared" si="191"/>
        <v>0</v>
      </c>
      <c r="AK431" s="64"/>
      <c r="AL431" s="63"/>
      <c r="AM431" s="63">
        <v>0</v>
      </c>
      <c r="AN431" s="63"/>
      <c r="AO431" s="63">
        <f t="shared" si="192"/>
        <v>0</v>
      </c>
      <c r="AP431" s="64"/>
      <c r="AQ431" s="63"/>
      <c r="AR431" s="63">
        <v>0</v>
      </c>
      <c r="AS431" s="63"/>
      <c r="AT431" s="63">
        <f t="shared" si="193"/>
        <v>0</v>
      </c>
      <c r="AU431" s="64"/>
      <c r="AV431" s="63"/>
      <c r="AW431" s="63">
        <v>0</v>
      </c>
      <c r="AX431" s="411"/>
      <c r="AY431" s="63">
        <f t="shared" si="194"/>
        <v>0</v>
      </c>
      <c r="AZ431" s="71"/>
    </row>
    <row r="432" spans="1:52" s="406" customFormat="1" ht="12" hidden="1" customHeight="1">
      <c r="A432" s="134">
        <v>388.6</v>
      </c>
      <c r="B432" s="69" t="s">
        <v>449</v>
      </c>
      <c r="C432" s="63"/>
      <c r="D432" s="63">
        <v>0</v>
      </c>
      <c r="E432" s="63"/>
      <c r="F432" s="63">
        <f t="shared" si="185"/>
        <v>0</v>
      </c>
      <c r="G432" s="64"/>
      <c r="H432" s="63"/>
      <c r="I432" s="63">
        <v>0</v>
      </c>
      <c r="J432" s="63"/>
      <c r="K432" s="63">
        <f t="shared" si="186"/>
        <v>0</v>
      </c>
      <c r="L432" s="64"/>
      <c r="M432" s="63">
        <f t="shared" si="195"/>
        <v>0</v>
      </c>
      <c r="N432" s="63">
        <f t="shared" si="195"/>
        <v>0</v>
      </c>
      <c r="O432" s="63"/>
      <c r="P432" s="63">
        <f t="shared" si="187"/>
        <v>0</v>
      </c>
      <c r="Q432" s="64"/>
      <c r="R432" s="63"/>
      <c r="S432" s="63">
        <v>0</v>
      </c>
      <c r="T432" s="63"/>
      <c r="U432" s="63">
        <f t="shared" si="188"/>
        <v>0</v>
      </c>
      <c r="V432" s="64"/>
      <c r="W432" s="63"/>
      <c r="X432" s="63">
        <v>0</v>
      </c>
      <c r="Y432" s="63"/>
      <c r="Z432" s="63">
        <f t="shared" si="189"/>
        <v>0</v>
      </c>
      <c r="AA432" s="64"/>
      <c r="AB432" s="63">
        <f t="shared" si="196"/>
        <v>0</v>
      </c>
      <c r="AC432" s="63">
        <f t="shared" si="196"/>
        <v>0</v>
      </c>
      <c r="AD432" s="63"/>
      <c r="AE432" s="63">
        <f t="shared" si="190"/>
        <v>0</v>
      </c>
      <c r="AF432" s="64"/>
      <c r="AG432" s="63"/>
      <c r="AH432" s="63">
        <v>0</v>
      </c>
      <c r="AI432" s="63"/>
      <c r="AJ432" s="63">
        <f t="shared" si="191"/>
        <v>0</v>
      </c>
      <c r="AK432" s="64"/>
      <c r="AL432" s="63"/>
      <c r="AM432" s="63">
        <v>0</v>
      </c>
      <c r="AN432" s="63"/>
      <c r="AO432" s="63">
        <f t="shared" si="192"/>
        <v>0</v>
      </c>
      <c r="AP432" s="64"/>
      <c r="AQ432" s="63"/>
      <c r="AR432" s="63">
        <v>0</v>
      </c>
      <c r="AS432" s="63"/>
      <c r="AT432" s="63">
        <f t="shared" si="193"/>
        <v>0</v>
      </c>
      <c r="AU432" s="64"/>
      <c r="AV432" s="63"/>
      <c r="AW432" s="63">
        <v>0</v>
      </c>
      <c r="AX432" s="411"/>
      <c r="AY432" s="63">
        <f t="shared" si="194"/>
        <v>0</v>
      </c>
      <c r="AZ432" s="71"/>
    </row>
    <row r="433" spans="1:52" s="406" customFormat="1" ht="12" hidden="1" customHeight="1">
      <c r="A433" s="134">
        <v>389</v>
      </c>
      <c r="B433" s="69" t="s">
        <v>450</v>
      </c>
      <c r="C433" s="63"/>
      <c r="D433" s="63">
        <v>0</v>
      </c>
      <c r="E433" s="63"/>
      <c r="F433" s="63">
        <f t="shared" si="185"/>
        <v>0</v>
      </c>
      <c r="G433" s="64"/>
      <c r="H433" s="63"/>
      <c r="I433" s="63">
        <v>0</v>
      </c>
      <c r="J433" s="63"/>
      <c r="K433" s="63">
        <f t="shared" si="186"/>
        <v>0</v>
      </c>
      <c r="L433" s="64"/>
      <c r="M433" s="63">
        <f t="shared" si="195"/>
        <v>0</v>
      </c>
      <c r="N433" s="63">
        <f t="shared" si="195"/>
        <v>0</v>
      </c>
      <c r="O433" s="63"/>
      <c r="P433" s="63">
        <f t="shared" si="187"/>
        <v>0</v>
      </c>
      <c r="Q433" s="64"/>
      <c r="R433" s="63"/>
      <c r="S433" s="63">
        <v>0</v>
      </c>
      <c r="T433" s="63"/>
      <c r="U433" s="63">
        <f t="shared" si="188"/>
        <v>0</v>
      </c>
      <c r="V433" s="64"/>
      <c r="W433" s="63"/>
      <c r="X433" s="63">
        <v>0</v>
      </c>
      <c r="Y433" s="63"/>
      <c r="Z433" s="63">
        <f t="shared" si="189"/>
        <v>0</v>
      </c>
      <c r="AA433" s="64"/>
      <c r="AB433" s="63">
        <f t="shared" si="196"/>
        <v>0</v>
      </c>
      <c r="AC433" s="63">
        <f t="shared" si="196"/>
        <v>0</v>
      </c>
      <c r="AD433" s="63"/>
      <c r="AE433" s="63">
        <f t="shared" si="190"/>
        <v>0</v>
      </c>
      <c r="AF433" s="64"/>
      <c r="AG433" s="63"/>
      <c r="AH433" s="63">
        <v>0</v>
      </c>
      <c r="AI433" s="63"/>
      <c r="AJ433" s="63">
        <f t="shared" si="191"/>
        <v>0</v>
      </c>
      <c r="AK433" s="64"/>
      <c r="AL433" s="63"/>
      <c r="AM433" s="63">
        <v>0</v>
      </c>
      <c r="AN433" s="63"/>
      <c r="AO433" s="63">
        <f t="shared" si="192"/>
        <v>0</v>
      </c>
      <c r="AP433" s="64"/>
      <c r="AQ433" s="63"/>
      <c r="AR433" s="63">
        <v>0</v>
      </c>
      <c r="AS433" s="63"/>
      <c r="AT433" s="63">
        <f t="shared" si="193"/>
        <v>0</v>
      </c>
      <c r="AU433" s="64"/>
      <c r="AV433" s="63"/>
      <c r="AW433" s="63">
        <v>0</v>
      </c>
      <c r="AX433" s="411"/>
      <c r="AY433" s="63">
        <f t="shared" si="194"/>
        <v>0</v>
      </c>
      <c r="AZ433" s="71"/>
    </row>
    <row r="434" spans="1:52" s="406" customFormat="1" ht="12" customHeight="1">
      <c r="A434" s="134">
        <v>390</v>
      </c>
      <c r="B434" s="69" t="s">
        <v>451</v>
      </c>
      <c r="C434" s="63"/>
      <c r="D434" s="63">
        <v>14152.12</v>
      </c>
      <c r="E434" s="63"/>
      <c r="F434" s="63">
        <f t="shared" si="185"/>
        <v>14152.12</v>
      </c>
      <c r="G434" s="64"/>
      <c r="H434" s="63"/>
      <c r="I434" s="63">
        <v>14152.12</v>
      </c>
      <c r="J434" s="63"/>
      <c r="K434" s="63">
        <f t="shared" si="186"/>
        <v>14152.12</v>
      </c>
      <c r="L434" s="64"/>
      <c r="M434" s="63">
        <f t="shared" si="195"/>
        <v>0</v>
      </c>
      <c r="N434" s="63">
        <f t="shared" si="195"/>
        <v>0</v>
      </c>
      <c r="O434" s="63"/>
      <c r="P434" s="63">
        <f t="shared" si="187"/>
        <v>0</v>
      </c>
      <c r="Q434" s="64"/>
      <c r="R434" s="63"/>
      <c r="S434" s="63">
        <v>16287.462</v>
      </c>
      <c r="T434" s="63"/>
      <c r="U434" s="63">
        <f t="shared" si="188"/>
        <v>16287.462</v>
      </c>
      <c r="V434" s="64"/>
      <c r="W434" s="63"/>
      <c r="X434" s="63">
        <v>16287.462</v>
      </c>
      <c r="Y434" s="63"/>
      <c r="Z434" s="63">
        <f t="shared" si="189"/>
        <v>16287.462</v>
      </c>
      <c r="AA434" s="64"/>
      <c r="AB434" s="63">
        <f t="shared" si="196"/>
        <v>0</v>
      </c>
      <c r="AC434" s="63">
        <f t="shared" si="196"/>
        <v>0</v>
      </c>
      <c r="AD434" s="63"/>
      <c r="AE434" s="63">
        <f t="shared" si="190"/>
        <v>0</v>
      </c>
      <c r="AF434" s="64"/>
      <c r="AG434" s="63"/>
      <c r="AH434" s="63">
        <v>18079.08282</v>
      </c>
      <c r="AI434" s="63"/>
      <c r="AJ434" s="63">
        <f t="shared" si="191"/>
        <v>18079.08282</v>
      </c>
      <c r="AK434" s="64"/>
      <c r="AL434" s="63"/>
      <c r="AM434" s="63">
        <v>18440.664476400001</v>
      </c>
      <c r="AN434" s="63"/>
      <c r="AO434" s="63">
        <f t="shared" si="192"/>
        <v>18440.664476400001</v>
      </c>
      <c r="AP434" s="64"/>
      <c r="AQ434" s="63"/>
      <c r="AR434" s="63">
        <v>18809.477765928001</v>
      </c>
      <c r="AS434" s="63"/>
      <c r="AT434" s="63">
        <f t="shared" si="193"/>
        <v>18809.477765928001</v>
      </c>
      <c r="AU434" s="64"/>
      <c r="AV434" s="63"/>
      <c r="AW434" s="63">
        <v>19185.667321246601</v>
      </c>
      <c r="AX434" s="411"/>
      <c r="AY434" s="63">
        <f t="shared" si="194"/>
        <v>19185.667321246601</v>
      </c>
      <c r="AZ434" s="71"/>
    </row>
    <row r="435" spans="1:52" s="406" customFormat="1" ht="12" hidden="1" customHeight="1">
      <c r="A435" s="134">
        <v>390.1</v>
      </c>
      <c r="B435" s="69" t="s">
        <v>452</v>
      </c>
      <c r="C435" s="63"/>
      <c r="D435" s="63">
        <v>0</v>
      </c>
      <c r="E435" s="63"/>
      <c r="F435" s="63">
        <f t="shared" si="185"/>
        <v>0</v>
      </c>
      <c r="G435" s="64"/>
      <c r="H435" s="63"/>
      <c r="I435" s="63">
        <v>0</v>
      </c>
      <c r="J435" s="63"/>
      <c r="K435" s="63">
        <f t="shared" si="186"/>
        <v>0</v>
      </c>
      <c r="L435" s="64"/>
      <c r="M435" s="63">
        <f t="shared" si="195"/>
        <v>0</v>
      </c>
      <c r="N435" s="63">
        <f t="shared" si="195"/>
        <v>0</v>
      </c>
      <c r="O435" s="63"/>
      <c r="P435" s="63">
        <f t="shared" si="187"/>
        <v>0</v>
      </c>
      <c r="Q435" s="64"/>
      <c r="R435" s="63"/>
      <c r="S435" s="63">
        <v>0</v>
      </c>
      <c r="T435" s="63"/>
      <c r="U435" s="63">
        <f t="shared" si="188"/>
        <v>0</v>
      </c>
      <c r="V435" s="64"/>
      <c r="W435" s="63"/>
      <c r="X435" s="63">
        <v>0</v>
      </c>
      <c r="Y435" s="63"/>
      <c r="Z435" s="63">
        <f t="shared" si="189"/>
        <v>0</v>
      </c>
      <c r="AA435" s="64"/>
      <c r="AB435" s="63">
        <f t="shared" si="196"/>
        <v>0</v>
      </c>
      <c r="AC435" s="63">
        <f t="shared" si="196"/>
        <v>0</v>
      </c>
      <c r="AD435" s="63"/>
      <c r="AE435" s="63">
        <f t="shared" si="190"/>
        <v>0</v>
      </c>
      <c r="AF435" s="64"/>
      <c r="AG435" s="63"/>
      <c r="AH435" s="63">
        <v>0</v>
      </c>
      <c r="AI435" s="63"/>
      <c r="AJ435" s="63">
        <f t="shared" si="191"/>
        <v>0</v>
      </c>
      <c r="AK435" s="64"/>
      <c r="AL435" s="63"/>
      <c r="AM435" s="63">
        <v>0</v>
      </c>
      <c r="AN435" s="63"/>
      <c r="AO435" s="63">
        <f t="shared" si="192"/>
        <v>0</v>
      </c>
      <c r="AP435" s="64"/>
      <c r="AQ435" s="63"/>
      <c r="AR435" s="63">
        <v>0</v>
      </c>
      <c r="AS435" s="63"/>
      <c r="AT435" s="63">
        <f t="shared" si="193"/>
        <v>0</v>
      </c>
      <c r="AU435" s="64"/>
      <c r="AV435" s="63"/>
      <c r="AW435" s="63">
        <v>0</v>
      </c>
      <c r="AX435" s="411"/>
      <c r="AY435" s="63">
        <f t="shared" si="194"/>
        <v>0</v>
      </c>
      <c r="AZ435" s="71"/>
    </row>
    <row r="436" spans="1:52" s="406" customFormat="1" ht="12" hidden="1" customHeight="1">
      <c r="A436" s="134">
        <v>390.2</v>
      </c>
      <c r="B436" s="69" t="s">
        <v>453</v>
      </c>
      <c r="C436" s="63"/>
      <c r="D436" s="63">
        <v>0</v>
      </c>
      <c r="E436" s="63"/>
      <c r="F436" s="63">
        <f t="shared" si="185"/>
        <v>0</v>
      </c>
      <c r="G436" s="64"/>
      <c r="H436" s="63"/>
      <c r="I436" s="63">
        <v>0</v>
      </c>
      <c r="J436" s="63"/>
      <c r="K436" s="63">
        <f t="shared" si="186"/>
        <v>0</v>
      </c>
      <c r="L436" s="64"/>
      <c r="M436" s="63">
        <f t="shared" si="195"/>
        <v>0</v>
      </c>
      <c r="N436" s="63">
        <f t="shared" si="195"/>
        <v>0</v>
      </c>
      <c r="O436" s="63"/>
      <c r="P436" s="63">
        <f t="shared" si="187"/>
        <v>0</v>
      </c>
      <c r="Q436" s="64"/>
      <c r="R436" s="63"/>
      <c r="S436" s="63">
        <v>0</v>
      </c>
      <c r="T436" s="63"/>
      <c r="U436" s="63">
        <f t="shared" si="188"/>
        <v>0</v>
      </c>
      <c r="V436" s="64"/>
      <c r="W436" s="63"/>
      <c r="X436" s="63">
        <v>0</v>
      </c>
      <c r="Y436" s="63"/>
      <c r="Z436" s="63">
        <f t="shared" si="189"/>
        <v>0</v>
      </c>
      <c r="AA436" s="64"/>
      <c r="AB436" s="63">
        <f t="shared" si="196"/>
        <v>0</v>
      </c>
      <c r="AC436" s="63">
        <f t="shared" si="196"/>
        <v>0</v>
      </c>
      <c r="AD436" s="63"/>
      <c r="AE436" s="63">
        <f t="shared" si="190"/>
        <v>0</v>
      </c>
      <c r="AF436" s="64"/>
      <c r="AG436" s="63"/>
      <c r="AH436" s="63">
        <v>0</v>
      </c>
      <c r="AI436" s="63"/>
      <c r="AJ436" s="63">
        <f t="shared" si="191"/>
        <v>0</v>
      </c>
      <c r="AK436" s="64"/>
      <c r="AL436" s="63"/>
      <c r="AM436" s="63">
        <v>0</v>
      </c>
      <c r="AN436" s="63"/>
      <c r="AO436" s="63">
        <f t="shared" si="192"/>
        <v>0</v>
      </c>
      <c r="AP436" s="64"/>
      <c r="AQ436" s="63"/>
      <c r="AR436" s="63">
        <v>0</v>
      </c>
      <c r="AS436" s="63"/>
      <c r="AT436" s="63">
        <f t="shared" si="193"/>
        <v>0</v>
      </c>
      <c r="AU436" s="64"/>
      <c r="AV436" s="63"/>
      <c r="AW436" s="63">
        <v>0</v>
      </c>
      <c r="AX436" s="411"/>
      <c r="AY436" s="63">
        <f t="shared" si="194"/>
        <v>0</v>
      </c>
      <c r="AZ436" s="71"/>
    </row>
    <row r="437" spans="1:52" s="406" customFormat="1" ht="12" hidden="1" customHeight="1">
      <c r="A437" s="134">
        <v>390.3</v>
      </c>
      <c r="B437" s="69" t="s">
        <v>454</v>
      </c>
      <c r="C437" s="63"/>
      <c r="D437" s="63">
        <v>0</v>
      </c>
      <c r="E437" s="63"/>
      <c r="F437" s="63">
        <f t="shared" si="185"/>
        <v>0</v>
      </c>
      <c r="G437" s="64"/>
      <c r="H437" s="63"/>
      <c r="I437" s="63">
        <v>0</v>
      </c>
      <c r="J437" s="63"/>
      <c r="K437" s="63">
        <f t="shared" si="186"/>
        <v>0</v>
      </c>
      <c r="L437" s="64"/>
      <c r="M437" s="63">
        <f t="shared" si="195"/>
        <v>0</v>
      </c>
      <c r="N437" s="63">
        <f t="shared" si="195"/>
        <v>0</v>
      </c>
      <c r="O437" s="63"/>
      <c r="P437" s="63">
        <f t="shared" si="187"/>
        <v>0</v>
      </c>
      <c r="Q437" s="64"/>
      <c r="R437" s="63"/>
      <c r="S437" s="63">
        <v>0</v>
      </c>
      <c r="T437" s="63"/>
      <c r="U437" s="63">
        <f t="shared" si="188"/>
        <v>0</v>
      </c>
      <c r="V437" s="64"/>
      <c r="W437" s="63"/>
      <c r="X437" s="63">
        <v>0</v>
      </c>
      <c r="Y437" s="63"/>
      <c r="Z437" s="63">
        <f t="shared" si="189"/>
        <v>0</v>
      </c>
      <c r="AA437" s="64"/>
      <c r="AB437" s="63">
        <f t="shared" si="196"/>
        <v>0</v>
      </c>
      <c r="AC437" s="63">
        <f t="shared" si="196"/>
        <v>0</v>
      </c>
      <c r="AD437" s="63"/>
      <c r="AE437" s="63">
        <f t="shared" si="190"/>
        <v>0</v>
      </c>
      <c r="AF437" s="64"/>
      <c r="AG437" s="63"/>
      <c r="AH437" s="63">
        <v>0</v>
      </c>
      <c r="AI437" s="63"/>
      <c r="AJ437" s="63">
        <f t="shared" si="191"/>
        <v>0</v>
      </c>
      <c r="AK437" s="64"/>
      <c r="AL437" s="63"/>
      <c r="AM437" s="63">
        <v>0</v>
      </c>
      <c r="AN437" s="63"/>
      <c r="AO437" s="63">
        <f t="shared" si="192"/>
        <v>0</v>
      </c>
      <c r="AP437" s="64"/>
      <c r="AQ437" s="63"/>
      <c r="AR437" s="63">
        <v>0</v>
      </c>
      <c r="AS437" s="63"/>
      <c r="AT437" s="63">
        <f t="shared" si="193"/>
        <v>0</v>
      </c>
      <c r="AU437" s="64"/>
      <c r="AV437" s="63"/>
      <c r="AW437" s="63">
        <v>0</v>
      </c>
      <c r="AX437" s="411"/>
      <c r="AY437" s="63">
        <f t="shared" si="194"/>
        <v>0</v>
      </c>
      <c r="AZ437" s="71"/>
    </row>
    <row r="438" spans="1:52" s="406" customFormat="1" ht="12" hidden="1" customHeight="1">
      <c r="A438" s="134">
        <v>390.4</v>
      </c>
      <c r="B438" s="69" t="s">
        <v>455</v>
      </c>
      <c r="C438" s="63"/>
      <c r="D438" s="63">
        <v>0</v>
      </c>
      <c r="E438" s="63"/>
      <c r="F438" s="63">
        <f t="shared" si="185"/>
        <v>0</v>
      </c>
      <c r="G438" s="64"/>
      <c r="H438" s="63"/>
      <c r="I438" s="63">
        <v>0</v>
      </c>
      <c r="J438" s="63"/>
      <c r="K438" s="63">
        <f t="shared" si="186"/>
        <v>0</v>
      </c>
      <c r="L438" s="64"/>
      <c r="M438" s="63">
        <f t="shared" si="195"/>
        <v>0</v>
      </c>
      <c r="N438" s="63">
        <f t="shared" si="195"/>
        <v>0</v>
      </c>
      <c r="O438" s="63"/>
      <c r="P438" s="63">
        <f t="shared" si="187"/>
        <v>0</v>
      </c>
      <c r="Q438" s="64"/>
      <c r="R438" s="63"/>
      <c r="S438" s="63">
        <v>0</v>
      </c>
      <c r="T438" s="63"/>
      <c r="U438" s="63">
        <f t="shared" si="188"/>
        <v>0</v>
      </c>
      <c r="V438" s="64"/>
      <c r="W438" s="63"/>
      <c r="X438" s="63">
        <v>0</v>
      </c>
      <c r="Y438" s="63"/>
      <c r="Z438" s="63">
        <f t="shared" si="189"/>
        <v>0</v>
      </c>
      <c r="AA438" s="64"/>
      <c r="AB438" s="63">
        <f t="shared" si="196"/>
        <v>0</v>
      </c>
      <c r="AC438" s="63">
        <f t="shared" si="196"/>
        <v>0</v>
      </c>
      <c r="AD438" s="63"/>
      <c r="AE438" s="63">
        <f t="shared" si="190"/>
        <v>0</v>
      </c>
      <c r="AF438" s="64"/>
      <c r="AG438" s="63"/>
      <c r="AH438" s="63">
        <v>0</v>
      </c>
      <c r="AI438" s="63"/>
      <c r="AJ438" s="63">
        <f t="shared" si="191"/>
        <v>0</v>
      </c>
      <c r="AK438" s="64"/>
      <c r="AL438" s="63"/>
      <c r="AM438" s="63">
        <v>0</v>
      </c>
      <c r="AN438" s="63"/>
      <c r="AO438" s="63">
        <f t="shared" si="192"/>
        <v>0</v>
      </c>
      <c r="AP438" s="64"/>
      <c r="AQ438" s="63"/>
      <c r="AR438" s="63">
        <v>0</v>
      </c>
      <c r="AS438" s="63"/>
      <c r="AT438" s="63">
        <f t="shared" si="193"/>
        <v>0</v>
      </c>
      <c r="AU438" s="64"/>
      <c r="AV438" s="63"/>
      <c r="AW438" s="63">
        <v>0</v>
      </c>
      <c r="AX438" s="411"/>
      <c r="AY438" s="63">
        <f t="shared" si="194"/>
        <v>0</v>
      </c>
      <c r="AZ438" s="71"/>
    </row>
    <row r="439" spans="1:52" s="406" customFormat="1" ht="12" hidden="1" customHeight="1">
      <c r="A439" s="134">
        <v>390.5</v>
      </c>
      <c r="B439" s="69" t="s">
        <v>456</v>
      </c>
      <c r="C439" s="63"/>
      <c r="D439" s="63">
        <v>0</v>
      </c>
      <c r="E439" s="63"/>
      <c r="F439" s="63">
        <f t="shared" si="185"/>
        <v>0</v>
      </c>
      <c r="G439" s="64"/>
      <c r="H439" s="63"/>
      <c r="I439" s="63">
        <v>0</v>
      </c>
      <c r="J439" s="63"/>
      <c r="K439" s="63">
        <f t="shared" si="186"/>
        <v>0</v>
      </c>
      <c r="L439" s="64"/>
      <c r="M439" s="63">
        <f t="shared" si="195"/>
        <v>0</v>
      </c>
      <c r="N439" s="63">
        <f t="shared" si="195"/>
        <v>0</v>
      </c>
      <c r="O439" s="63"/>
      <c r="P439" s="63">
        <f t="shared" si="187"/>
        <v>0</v>
      </c>
      <c r="Q439" s="64"/>
      <c r="R439" s="63"/>
      <c r="S439" s="63">
        <v>0</v>
      </c>
      <c r="T439" s="63"/>
      <c r="U439" s="63">
        <f t="shared" si="188"/>
        <v>0</v>
      </c>
      <c r="V439" s="64"/>
      <c r="W439" s="63"/>
      <c r="X439" s="63">
        <v>0</v>
      </c>
      <c r="Y439" s="63"/>
      <c r="Z439" s="63">
        <f t="shared" si="189"/>
        <v>0</v>
      </c>
      <c r="AA439" s="64"/>
      <c r="AB439" s="63">
        <f t="shared" si="196"/>
        <v>0</v>
      </c>
      <c r="AC439" s="63">
        <f t="shared" si="196"/>
        <v>0</v>
      </c>
      <c r="AD439" s="63"/>
      <c r="AE439" s="63">
        <f t="shared" si="190"/>
        <v>0</v>
      </c>
      <c r="AF439" s="64"/>
      <c r="AG439" s="63"/>
      <c r="AH439" s="63">
        <v>0</v>
      </c>
      <c r="AI439" s="63"/>
      <c r="AJ439" s="63">
        <f t="shared" si="191"/>
        <v>0</v>
      </c>
      <c r="AK439" s="64"/>
      <c r="AL439" s="63"/>
      <c r="AM439" s="63">
        <v>0</v>
      </c>
      <c r="AN439" s="63"/>
      <c r="AO439" s="63">
        <f t="shared" si="192"/>
        <v>0</v>
      </c>
      <c r="AP439" s="64"/>
      <c r="AQ439" s="63"/>
      <c r="AR439" s="63">
        <v>0</v>
      </c>
      <c r="AS439" s="63"/>
      <c r="AT439" s="63">
        <f t="shared" si="193"/>
        <v>0</v>
      </c>
      <c r="AU439" s="64"/>
      <c r="AV439" s="63"/>
      <c r="AW439" s="63">
        <v>0</v>
      </c>
      <c r="AX439" s="411"/>
      <c r="AY439" s="63">
        <f t="shared" si="194"/>
        <v>0</v>
      </c>
      <c r="AZ439" s="71"/>
    </row>
    <row r="440" spans="1:52" s="406" customFormat="1" ht="12" customHeight="1">
      <c r="A440" s="134">
        <v>391</v>
      </c>
      <c r="B440" s="69" t="s">
        <v>457</v>
      </c>
      <c r="C440" s="63"/>
      <c r="D440" s="63">
        <v>62500</v>
      </c>
      <c r="E440" s="63"/>
      <c r="F440" s="63">
        <f t="shared" si="185"/>
        <v>62500</v>
      </c>
      <c r="G440" s="64"/>
      <c r="H440" s="63"/>
      <c r="I440" s="63">
        <v>62500</v>
      </c>
      <c r="J440" s="63"/>
      <c r="K440" s="63">
        <f t="shared" si="186"/>
        <v>62500</v>
      </c>
      <c r="L440" s="64"/>
      <c r="M440" s="63">
        <f t="shared" si="195"/>
        <v>0</v>
      </c>
      <c r="N440" s="63">
        <f t="shared" si="195"/>
        <v>0</v>
      </c>
      <c r="O440" s="63"/>
      <c r="P440" s="63">
        <f t="shared" si="187"/>
        <v>0</v>
      </c>
      <c r="Q440" s="64"/>
      <c r="R440" s="63"/>
      <c r="S440" s="63">
        <v>63750</v>
      </c>
      <c r="T440" s="63"/>
      <c r="U440" s="63">
        <f t="shared" si="188"/>
        <v>63750</v>
      </c>
      <c r="V440" s="64"/>
      <c r="W440" s="63"/>
      <c r="X440" s="63">
        <v>63750</v>
      </c>
      <c r="Y440" s="63"/>
      <c r="Z440" s="63">
        <f t="shared" si="189"/>
        <v>63750</v>
      </c>
      <c r="AA440" s="64"/>
      <c r="AB440" s="63">
        <f t="shared" si="196"/>
        <v>0</v>
      </c>
      <c r="AC440" s="63">
        <f t="shared" si="196"/>
        <v>0</v>
      </c>
      <c r="AD440" s="63"/>
      <c r="AE440" s="63">
        <f t="shared" si="190"/>
        <v>0</v>
      </c>
      <c r="AF440" s="64"/>
      <c r="AG440" s="63"/>
      <c r="AH440" s="63">
        <v>65025</v>
      </c>
      <c r="AI440" s="63"/>
      <c r="AJ440" s="63">
        <f t="shared" si="191"/>
        <v>65025</v>
      </c>
      <c r="AK440" s="64"/>
      <c r="AL440" s="63"/>
      <c r="AM440" s="63">
        <v>66325.5</v>
      </c>
      <c r="AN440" s="63"/>
      <c r="AO440" s="63">
        <f t="shared" si="192"/>
        <v>66325.5</v>
      </c>
      <c r="AP440" s="64"/>
      <c r="AQ440" s="63"/>
      <c r="AR440" s="63">
        <v>67652.009999999995</v>
      </c>
      <c r="AS440" s="63"/>
      <c r="AT440" s="63">
        <f t="shared" si="193"/>
        <v>67652.009999999995</v>
      </c>
      <c r="AU440" s="64"/>
      <c r="AV440" s="63"/>
      <c r="AW440" s="63">
        <v>69005.050199999998</v>
      </c>
      <c r="AX440" s="411"/>
      <c r="AY440" s="63">
        <f t="shared" si="194"/>
        <v>69005.050199999998</v>
      </c>
      <c r="AZ440" s="71"/>
    </row>
    <row r="441" spans="1:52" s="406" customFormat="1" ht="12" hidden="1" customHeight="1">
      <c r="A441" s="134">
        <v>392</v>
      </c>
      <c r="B441" s="69" t="s">
        <v>458</v>
      </c>
      <c r="C441" s="63"/>
      <c r="D441" s="63">
        <v>0</v>
      </c>
      <c r="E441" s="63"/>
      <c r="F441" s="63">
        <f t="shared" ref="F441:F472" si="197">SUM(C441:E441)</f>
        <v>0</v>
      </c>
      <c r="G441" s="64"/>
      <c r="H441" s="63"/>
      <c r="I441" s="63">
        <v>0</v>
      </c>
      <c r="J441" s="63"/>
      <c r="K441" s="63">
        <f t="shared" ref="K441:K472" si="198">SUM(H441:J441)</f>
        <v>0</v>
      </c>
      <c r="L441" s="64"/>
      <c r="M441" s="63">
        <f t="shared" si="195"/>
        <v>0</v>
      </c>
      <c r="N441" s="63">
        <f t="shared" si="195"/>
        <v>0</v>
      </c>
      <c r="O441" s="63"/>
      <c r="P441" s="63">
        <f t="shared" ref="P441:P472" si="199">SUM(M441:O441)</f>
        <v>0</v>
      </c>
      <c r="Q441" s="64"/>
      <c r="R441" s="63"/>
      <c r="S441" s="63">
        <v>0</v>
      </c>
      <c r="T441" s="63"/>
      <c r="U441" s="63">
        <f t="shared" ref="U441:U472" si="200">SUM(R441:T441)</f>
        <v>0</v>
      </c>
      <c r="V441" s="64"/>
      <c r="W441" s="63"/>
      <c r="X441" s="63">
        <v>0</v>
      </c>
      <c r="Y441" s="63"/>
      <c r="Z441" s="63">
        <f t="shared" ref="Z441:Z472" si="201">SUM(W441:Y441)</f>
        <v>0</v>
      </c>
      <c r="AA441" s="64"/>
      <c r="AB441" s="63">
        <f t="shared" si="196"/>
        <v>0</v>
      </c>
      <c r="AC441" s="63">
        <f t="shared" si="196"/>
        <v>0</v>
      </c>
      <c r="AD441" s="63"/>
      <c r="AE441" s="63">
        <f t="shared" ref="AE441:AE472" si="202">SUM(AB441:AD441)</f>
        <v>0</v>
      </c>
      <c r="AF441" s="64"/>
      <c r="AG441" s="63"/>
      <c r="AH441" s="63">
        <v>0</v>
      </c>
      <c r="AI441" s="63"/>
      <c r="AJ441" s="63">
        <f t="shared" ref="AJ441:AJ472" si="203">SUM(AG441:AI441)</f>
        <v>0</v>
      </c>
      <c r="AK441" s="64"/>
      <c r="AL441" s="63"/>
      <c r="AM441" s="63">
        <v>0</v>
      </c>
      <c r="AN441" s="63"/>
      <c r="AO441" s="63">
        <f t="shared" ref="AO441:AO472" si="204">SUM(AL441:AN441)</f>
        <v>0</v>
      </c>
      <c r="AP441" s="64"/>
      <c r="AQ441" s="63"/>
      <c r="AR441" s="63">
        <v>0</v>
      </c>
      <c r="AS441" s="63"/>
      <c r="AT441" s="63">
        <f t="shared" ref="AT441:AT472" si="205">SUM(AQ441:AS441)</f>
        <v>0</v>
      </c>
      <c r="AU441" s="64"/>
      <c r="AV441" s="63"/>
      <c r="AW441" s="63">
        <v>0</v>
      </c>
      <c r="AX441" s="411"/>
      <c r="AY441" s="63">
        <f t="shared" ref="AY441:AY472" si="206">SUM(AV441:AX441)</f>
        <v>0</v>
      </c>
      <c r="AZ441" s="71"/>
    </row>
    <row r="442" spans="1:52" s="406" customFormat="1" ht="12" customHeight="1">
      <c r="A442" s="134">
        <v>393</v>
      </c>
      <c r="B442" s="69" t="s">
        <v>459</v>
      </c>
      <c r="C442" s="63"/>
      <c r="D442" s="63">
        <v>252596.61</v>
      </c>
      <c r="E442" s="63"/>
      <c r="F442" s="63">
        <f t="shared" si="197"/>
        <v>252596.61</v>
      </c>
      <c r="G442" s="64"/>
      <c r="H442" s="63"/>
      <c r="I442" s="63">
        <v>252596.61</v>
      </c>
      <c r="J442" s="63"/>
      <c r="K442" s="63">
        <f t="shared" si="198"/>
        <v>252596.61</v>
      </c>
      <c r="L442" s="64"/>
      <c r="M442" s="63">
        <f t="shared" si="195"/>
        <v>0</v>
      </c>
      <c r="N442" s="63">
        <f t="shared" si="195"/>
        <v>0</v>
      </c>
      <c r="O442" s="63"/>
      <c r="P442" s="63">
        <f t="shared" si="199"/>
        <v>0</v>
      </c>
      <c r="Q442" s="64"/>
      <c r="R442" s="63"/>
      <c r="S442" s="63">
        <v>279455.47675199999</v>
      </c>
      <c r="T442" s="63"/>
      <c r="U442" s="63">
        <f t="shared" si="200"/>
        <v>279455.47675199999</v>
      </c>
      <c r="V442" s="64"/>
      <c r="W442" s="63"/>
      <c r="X442" s="63">
        <v>279455.47675199999</v>
      </c>
      <c r="Y442" s="63"/>
      <c r="Z442" s="63">
        <f t="shared" si="201"/>
        <v>279455.47675199999</v>
      </c>
      <c r="AA442" s="64"/>
      <c r="AB442" s="63">
        <f t="shared" si="196"/>
        <v>0</v>
      </c>
      <c r="AC442" s="63">
        <f t="shared" si="196"/>
        <v>0</v>
      </c>
      <c r="AD442" s="63"/>
      <c r="AE442" s="63">
        <f t="shared" si="202"/>
        <v>0</v>
      </c>
      <c r="AF442" s="64"/>
      <c r="AG442" s="63"/>
      <c r="AH442" s="63">
        <v>287839.14105456002</v>
      </c>
      <c r="AI442" s="63"/>
      <c r="AJ442" s="63">
        <f t="shared" si="203"/>
        <v>287839.14105456002</v>
      </c>
      <c r="AK442" s="64"/>
      <c r="AL442" s="63"/>
      <c r="AM442" s="63">
        <v>296474.315286197</v>
      </c>
      <c r="AN442" s="63"/>
      <c r="AO442" s="63">
        <f t="shared" si="204"/>
        <v>296474.315286197</v>
      </c>
      <c r="AP442" s="64"/>
      <c r="AQ442" s="63"/>
      <c r="AR442" s="63">
        <v>305368.54474478302</v>
      </c>
      <c r="AS442" s="63"/>
      <c r="AT442" s="63">
        <f t="shared" si="205"/>
        <v>305368.54474478302</v>
      </c>
      <c r="AU442" s="64"/>
      <c r="AV442" s="63"/>
      <c r="AW442" s="63">
        <v>314529.60108712601</v>
      </c>
      <c r="AX442" s="411"/>
      <c r="AY442" s="63">
        <f t="shared" si="206"/>
        <v>314529.60108712601</v>
      </c>
      <c r="AZ442" s="71"/>
    </row>
    <row r="443" spans="1:52" s="406" customFormat="1" ht="12" hidden="1" customHeight="1">
      <c r="A443" s="134">
        <v>394</v>
      </c>
      <c r="B443" s="69" t="s">
        <v>460</v>
      </c>
      <c r="C443" s="63"/>
      <c r="D443" s="63">
        <v>0</v>
      </c>
      <c r="E443" s="63"/>
      <c r="F443" s="63">
        <f t="shared" si="197"/>
        <v>0</v>
      </c>
      <c r="G443" s="64"/>
      <c r="H443" s="63"/>
      <c r="I443" s="63">
        <v>0</v>
      </c>
      <c r="J443" s="63"/>
      <c r="K443" s="63">
        <f t="shared" si="198"/>
        <v>0</v>
      </c>
      <c r="L443" s="64"/>
      <c r="M443" s="63">
        <f t="shared" si="195"/>
        <v>0</v>
      </c>
      <c r="N443" s="63">
        <f t="shared" si="195"/>
        <v>0</v>
      </c>
      <c r="O443" s="63"/>
      <c r="P443" s="63">
        <f t="shared" si="199"/>
        <v>0</v>
      </c>
      <c r="Q443" s="64"/>
      <c r="R443" s="63"/>
      <c r="S443" s="63">
        <v>0</v>
      </c>
      <c r="T443" s="63"/>
      <c r="U443" s="63">
        <f t="shared" si="200"/>
        <v>0</v>
      </c>
      <c r="V443" s="64"/>
      <c r="W443" s="63"/>
      <c r="X443" s="63">
        <v>0</v>
      </c>
      <c r="Y443" s="63"/>
      <c r="Z443" s="63">
        <f t="shared" si="201"/>
        <v>0</v>
      </c>
      <c r="AA443" s="64"/>
      <c r="AB443" s="63">
        <f t="shared" si="196"/>
        <v>0</v>
      </c>
      <c r="AC443" s="63">
        <f t="shared" si="196"/>
        <v>0</v>
      </c>
      <c r="AD443" s="63"/>
      <c r="AE443" s="63">
        <f t="shared" si="202"/>
        <v>0</v>
      </c>
      <c r="AF443" s="64"/>
      <c r="AG443" s="63"/>
      <c r="AH443" s="63">
        <v>0</v>
      </c>
      <c r="AI443" s="63"/>
      <c r="AJ443" s="63">
        <f t="shared" si="203"/>
        <v>0</v>
      </c>
      <c r="AK443" s="64"/>
      <c r="AL443" s="63"/>
      <c r="AM443" s="63">
        <v>0</v>
      </c>
      <c r="AN443" s="63"/>
      <c r="AO443" s="63">
        <f t="shared" si="204"/>
        <v>0</v>
      </c>
      <c r="AP443" s="64"/>
      <c r="AQ443" s="63"/>
      <c r="AR443" s="63">
        <v>0</v>
      </c>
      <c r="AS443" s="63"/>
      <c r="AT443" s="63">
        <f t="shared" si="205"/>
        <v>0</v>
      </c>
      <c r="AU443" s="64"/>
      <c r="AV443" s="63"/>
      <c r="AW443" s="63">
        <v>0</v>
      </c>
      <c r="AX443" s="411"/>
      <c r="AY443" s="63">
        <f t="shared" si="206"/>
        <v>0</v>
      </c>
      <c r="AZ443" s="71"/>
    </row>
    <row r="444" spans="1:52" s="406" customFormat="1" ht="12" hidden="1" customHeight="1">
      <c r="A444" s="134">
        <v>399</v>
      </c>
      <c r="B444" s="69" t="s">
        <v>461</v>
      </c>
      <c r="C444" s="63"/>
      <c r="D444" s="63">
        <v>0</v>
      </c>
      <c r="E444" s="63"/>
      <c r="F444" s="63">
        <f t="shared" si="197"/>
        <v>0</v>
      </c>
      <c r="G444" s="64"/>
      <c r="H444" s="63"/>
      <c r="I444" s="63">
        <v>0</v>
      </c>
      <c r="J444" s="63"/>
      <c r="K444" s="63">
        <f t="shared" si="198"/>
        <v>0</v>
      </c>
      <c r="L444" s="64"/>
      <c r="M444" s="63">
        <f t="shared" si="195"/>
        <v>0</v>
      </c>
      <c r="N444" s="63">
        <f t="shared" si="195"/>
        <v>0</v>
      </c>
      <c r="O444" s="63"/>
      <c r="P444" s="63">
        <f t="shared" si="199"/>
        <v>0</v>
      </c>
      <c r="Q444" s="64"/>
      <c r="R444" s="63"/>
      <c r="S444" s="63">
        <v>0</v>
      </c>
      <c r="T444" s="63"/>
      <c r="U444" s="63">
        <f t="shared" si="200"/>
        <v>0</v>
      </c>
      <c r="V444" s="64"/>
      <c r="W444" s="63"/>
      <c r="X444" s="63">
        <v>0</v>
      </c>
      <c r="Y444" s="63"/>
      <c r="Z444" s="63">
        <f t="shared" si="201"/>
        <v>0</v>
      </c>
      <c r="AA444" s="64"/>
      <c r="AB444" s="63">
        <f t="shared" si="196"/>
        <v>0</v>
      </c>
      <c r="AC444" s="63">
        <f t="shared" si="196"/>
        <v>0</v>
      </c>
      <c r="AD444" s="63"/>
      <c r="AE444" s="63">
        <f t="shared" si="202"/>
        <v>0</v>
      </c>
      <c r="AF444" s="64"/>
      <c r="AG444" s="63"/>
      <c r="AH444" s="63">
        <v>0</v>
      </c>
      <c r="AI444" s="63"/>
      <c r="AJ444" s="63">
        <f t="shared" si="203"/>
        <v>0</v>
      </c>
      <c r="AK444" s="64"/>
      <c r="AL444" s="63"/>
      <c r="AM444" s="63">
        <v>0</v>
      </c>
      <c r="AN444" s="63"/>
      <c r="AO444" s="63">
        <f t="shared" si="204"/>
        <v>0</v>
      </c>
      <c r="AP444" s="64"/>
      <c r="AQ444" s="63"/>
      <c r="AR444" s="63">
        <v>0</v>
      </c>
      <c r="AS444" s="63"/>
      <c r="AT444" s="63">
        <f t="shared" si="205"/>
        <v>0</v>
      </c>
      <c r="AU444" s="64"/>
      <c r="AV444" s="63"/>
      <c r="AW444" s="63">
        <v>0</v>
      </c>
      <c r="AX444" s="411"/>
      <c r="AY444" s="63">
        <f t="shared" si="206"/>
        <v>0</v>
      </c>
      <c r="AZ444" s="71"/>
    </row>
    <row r="445" spans="1:52" s="406" customFormat="1" ht="12" hidden="1" customHeight="1">
      <c r="A445" s="134">
        <v>399.1</v>
      </c>
      <c r="B445" s="69" t="s">
        <v>462</v>
      </c>
      <c r="C445" s="63"/>
      <c r="D445" s="63">
        <v>0</v>
      </c>
      <c r="E445" s="63"/>
      <c r="F445" s="63">
        <f t="shared" si="197"/>
        <v>0</v>
      </c>
      <c r="G445" s="64"/>
      <c r="H445" s="63"/>
      <c r="I445" s="63">
        <v>0</v>
      </c>
      <c r="J445" s="63"/>
      <c r="K445" s="63">
        <f t="shared" si="198"/>
        <v>0</v>
      </c>
      <c r="L445" s="64"/>
      <c r="M445" s="63">
        <f t="shared" si="195"/>
        <v>0</v>
      </c>
      <c r="N445" s="63">
        <f t="shared" si="195"/>
        <v>0</v>
      </c>
      <c r="O445" s="63"/>
      <c r="P445" s="63">
        <f t="shared" si="199"/>
        <v>0</v>
      </c>
      <c r="Q445" s="64"/>
      <c r="R445" s="63"/>
      <c r="S445" s="63">
        <v>0</v>
      </c>
      <c r="T445" s="63"/>
      <c r="U445" s="63">
        <f t="shared" si="200"/>
        <v>0</v>
      </c>
      <c r="V445" s="64"/>
      <c r="W445" s="63"/>
      <c r="X445" s="63">
        <v>0</v>
      </c>
      <c r="Y445" s="63"/>
      <c r="Z445" s="63">
        <f t="shared" si="201"/>
        <v>0</v>
      </c>
      <c r="AA445" s="64"/>
      <c r="AB445" s="63">
        <f t="shared" si="196"/>
        <v>0</v>
      </c>
      <c r="AC445" s="63">
        <f t="shared" si="196"/>
        <v>0</v>
      </c>
      <c r="AD445" s="63"/>
      <c r="AE445" s="63">
        <f t="shared" si="202"/>
        <v>0</v>
      </c>
      <c r="AF445" s="64"/>
      <c r="AG445" s="63"/>
      <c r="AH445" s="63">
        <v>0</v>
      </c>
      <c r="AI445" s="63"/>
      <c r="AJ445" s="63">
        <f t="shared" si="203"/>
        <v>0</v>
      </c>
      <c r="AK445" s="64"/>
      <c r="AL445" s="63"/>
      <c r="AM445" s="63">
        <v>0</v>
      </c>
      <c r="AN445" s="63"/>
      <c r="AO445" s="63">
        <f t="shared" si="204"/>
        <v>0</v>
      </c>
      <c r="AP445" s="64"/>
      <c r="AQ445" s="63"/>
      <c r="AR445" s="63">
        <v>0</v>
      </c>
      <c r="AS445" s="63"/>
      <c r="AT445" s="63">
        <f t="shared" si="205"/>
        <v>0</v>
      </c>
      <c r="AU445" s="64"/>
      <c r="AV445" s="63"/>
      <c r="AW445" s="63">
        <v>0</v>
      </c>
      <c r="AX445" s="411"/>
      <c r="AY445" s="63">
        <f t="shared" si="206"/>
        <v>0</v>
      </c>
      <c r="AZ445" s="71"/>
    </row>
    <row r="446" spans="1:52" s="406" customFormat="1" ht="12" hidden="1" customHeight="1">
      <c r="A446" s="134">
        <v>399.2</v>
      </c>
      <c r="B446" s="69" t="s">
        <v>463</v>
      </c>
      <c r="C446" s="63"/>
      <c r="D446" s="63">
        <v>0</v>
      </c>
      <c r="E446" s="63"/>
      <c r="F446" s="63">
        <f t="shared" si="197"/>
        <v>0</v>
      </c>
      <c r="G446" s="64"/>
      <c r="H446" s="63"/>
      <c r="I446" s="63">
        <v>0</v>
      </c>
      <c r="J446" s="63"/>
      <c r="K446" s="63">
        <f t="shared" si="198"/>
        <v>0</v>
      </c>
      <c r="L446" s="64"/>
      <c r="M446" s="63">
        <f t="shared" si="195"/>
        <v>0</v>
      </c>
      <c r="N446" s="63">
        <f t="shared" si="195"/>
        <v>0</v>
      </c>
      <c r="O446" s="63"/>
      <c r="P446" s="63">
        <f t="shared" si="199"/>
        <v>0</v>
      </c>
      <c r="Q446" s="64"/>
      <c r="R446" s="63"/>
      <c r="S446" s="63">
        <v>0</v>
      </c>
      <c r="T446" s="63"/>
      <c r="U446" s="63">
        <f t="shared" si="200"/>
        <v>0</v>
      </c>
      <c r="V446" s="64"/>
      <c r="W446" s="63"/>
      <c r="X446" s="63">
        <v>0</v>
      </c>
      <c r="Y446" s="63"/>
      <c r="Z446" s="63">
        <f t="shared" si="201"/>
        <v>0</v>
      </c>
      <c r="AA446" s="64"/>
      <c r="AB446" s="63">
        <f t="shared" si="196"/>
        <v>0</v>
      </c>
      <c r="AC446" s="63">
        <f t="shared" si="196"/>
        <v>0</v>
      </c>
      <c r="AD446" s="63"/>
      <c r="AE446" s="63">
        <f t="shared" si="202"/>
        <v>0</v>
      </c>
      <c r="AF446" s="64"/>
      <c r="AG446" s="63"/>
      <c r="AH446" s="63">
        <v>0</v>
      </c>
      <c r="AI446" s="63"/>
      <c r="AJ446" s="63">
        <f t="shared" si="203"/>
        <v>0</v>
      </c>
      <c r="AK446" s="64"/>
      <c r="AL446" s="63"/>
      <c r="AM446" s="63">
        <v>0</v>
      </c>
      <c r="AN446" s="63"/>
      <c r="AO446" s="63">
        <f t="shared" si="204"/>
        <v>0</v>
      </c>
      <c r="AP446" s="64"/>
      <c r="AQ446" s="63"/>
      <c r="AR446" s="63">
        <v>0</v>
      </c>
      <c r="AS446" s="63"/>
      <c r="AT446" s="63">
        <f t="shared" si="205"/>
        <v>0</v>
      </c>
      <c r="AU446" s="64"/>
      <c r="AV446" s="63"/>
      <c r="AW446" s="63">
        <v>0</v>
      </c>
      <c r="AX446" s="411"/>
      <c r="AY446" s="63">
        <f t="shared" si="206"/>
        <v>0</v>
      </c>
      <c r="AZ446" s="71"/>
    </row>
    <row r="447" spans="1:52" s="406" customFormat="1" ht="12" hidden="1" customHeight="1">
      <c r="A447" s="134">
        <v>399.3</v>
      </c>
      <c r="B447" s="69" t="s">
        <v>464</v>
      </c>
      <c r="C447" s="63"/>
      <c r="D447" s="63">
        <v>0</v>
      </c>
      <c r="E447" s="63"/>
      <c r="F447" s="63">
        <f t="shared" si="197"/>
        <v>0</v>
      </c>
      <c r="G447" s="64"/>
      <c r="H447" s="63"/>
      <c r="I447" s="63">
        <v>0</v>
      </c>
      <c r="J447" s="63"/>
      <c r="K447" s="63">
        <f t="shared" si="198"/>
        <v>0</v>
      </c>
      <c r="L447" s="64"/>
      <c r="M447" s="63">
        <f t="shared" si="195"/>
        <v>0</v>
      </c>
      <c r="N447" s="63">
        <f t="shared" si="195"/>
        <v>0</v>
      </c>
      <c r="O447" s="63"/>
      <c r="P447" s="63">
        <f t="shared" si="199"/>
        <v>0</v>
      </c>
      <c r="Q447" s="64"/>
      <c r="R447" s="63"/>
      <c r="S447" s="63">
        <v>0</v>
      </c>
      <c r="T447" s="63"/>
      <c r="U447" s="63">
        <f t="shared" si="200"/>
        <v>0</v>
      </c>
      <c r="V447" s="64"/>
      <c r="W447" s="63"/>
      <c r="X447" s="63">
        <v>0</v>
      </c>
      <c r="Y447" s="63"/>
      <c r="Z447" s="63">
        <f t="shared" si="201"/>
        <v>0</v>
      </c>
      <c r="AA447" s="64"/>
      <c r="AB447" s="63">
        <f t="shared" si="196"/>
        <v>0</v>
      </c>
      <c r="AC447" s="63">
        <f t="shared" si="196"/>
        <v>0</v>
      </c>
      <c r="AD447" s="63"/>
      <c r="AE447" s="63">
        <f t="shared" si="202"/>
        <v>0</v>
      </c>
      <c r="AF447" s="64"/>
      <c r="AG447" s="63"/>
      <c r="AH447" s="63">
        <v>0</v>
      </c>
      <c r="AI447" s="63"/>
      <c r="AJ447" s="63">
        <f t="shared" si="203"/>
        <v>0</v>
      </c>
      <c r="AK447" s="64"/>
      <c r="AL447" s="63"/>
      <c r="AM447" s="63">
        <v>0</v>
      </c>
      <c r="AN447" s="63"/>
      <c r="AO447" s="63">
        <f t="shared" si="204"/>
        <v>0</v>
      </c>
      <c r="AP447" s="64"/>
      <c r="AQ447" s="63"/>
      <c r="AR447" s="63">
        <v>0</v>
      </c>
      <c r="AS447" s="63"/>
      <c r="AT447" s="63">
        <f t="shared" si="205"/>
        <v>0</v>
      </c>
      <c r="AU447" s="64"/>
      <c r="AV447" s="63"/>
      <c r="AW447" s="63">
        <v>0</v>
      </c>
      <c r="AX447" s="411"/>
      <c r="AY447" s="63">
        <f t="shared" si="206"/>
        <v>0</v>
      </c>
      <c r="AZ447" s="71"/>
    </row>
    <row r="448" spans="1:52" s="406" customFormat="1" ht="12" hidden="1" customHeight="1">
      <c r="A448" s="134">
        <v>399.4</v>
      </c>
      <c r="B448" s="69" t="s">
        <v>465</v>
      </c>
      <c r="C448" s="63"/>
      <c r="D448" s="63">
        <v>0</v>
      </c>
      <c r="E448" s="63"/>
      <c r="F448" s="63">
        <f t="shared" si="197"/>
        <v>0</v>
      </c>
      <c r="G448" s="64"/>
      <c r="H448" s="63"/>
      <c r="I448" s="63">
        <v>0</v>
      </c>
      <c r="J448" s="63"/>
      <c r="K448" s="63">
        <f t="shared" si="198"/>
        <v>0</v>
      </c>
      <c r="L448" s="64"/>
      <c r="M448" s="63">
        <f t="shared" si="195"/>
        <v>0</v>
      </c>
      <c r="N448" s="63">
        <f t="shared" si="195"/>
        <v>0</v>
      </c>
      <c r="O448" s="63"/>
      <c r="P448" s="63">
        <f t="shared" si="199"/>
        <v>0</v>
      </c>
      <c r="Q448" s="64"/>
      <c r="R448" s="63"/>
      <c r="S448" s="63">
        <v>0</v>
      </c>
      <c r="T448" s="63"/>
      <c r="U448" s="63">
        <f t="shared" si="200"/>
        <v>0</v>
      </c>
      <c r="V448" s="64"/>
      <c r="W448" s="63"/>
      <c r="X448" s="63">
        <v>0</v>
      </c>
      <c r="Y448" s="63"/>
      <c r="Z448" s="63">
        <f t="shared" si="201"/>
        <v>0</v>
      </c>
      <c r="AA448" s="64"/>
      <c r="AB448" s="63">
        <f t="shared" si="196"/>
        <v>0</v>
      </c>
      <c r="AC448" s="63">
        <f t="shared" si="196"/>
        <v>0</v>
      </c>
      <c r="AD448" s="63"/>
      <c r="AE448" s="63">
        <f t="shared" si="202"/>
        <v>0</v>
      </c>
      <c r="AF448" s="64"/>
      <c r="AG448" s="63"/>
      <c r="AH448" s="63">
        <v>0</v>
      </c>
      <c r="AI448" s="63"/>
      <c r="AJ448" s="63">
        <f t="shared" si="203"/>
        <v>0</v>
      </c>
      <c r="AK448" s="64"/>
      <c r="AL448" s="63"/>
      <c r="AM448" s="63">
        <v>0</v>
      </c>
      <c r="AN448" s="63"/>
      <c r="AO448" s="63">
        <f t="shared" si="204"/>
        <v>0</v>
      </c>
      <c r="AP448" s="64"/>
      <c r="AQ448" s="63"/>
      <c r="AR448" s="63">
        <v>0</v>
      </c>
      <c r="AS448" s="63"/>
      <c r="AT448" s="63">
        <f t="shared" si="205"/>
        <v>0</v>
      </c>
      <c r="AU448" s="64"/>
      <c r="AV448" s="63"/>
      <c r="AW448" s="63">
        <v>0</v>
      </c>
      <c r="AX448" s="411"/>
      <c r="AY448" s="63">
        <f t="shared" si="206"/>
        <v>0</v>
      </c>
      <c r="AZ448" s="71"/>
    </row>
    <row r="449" spans="1:52" s="406" customFormat="1" ht="12" hidden="1" customHeight="1">
      <c r="A449" s="134">
        <v>399.5</v>
      </c>
      <c r="B449" s="69" t="s">
        <v>466</v>
      </c>
      <c r="C449" s="63"/>
      <c r="D449" s="63">
        <v>0</v>
      </c>
      <c r="E449" s="63"/>
      <c r="F449" s="63">
        <f t="shared" si="197"/>
        <v>0</v>
      </c>
      <c r="G449" s="64"/>
      <c r="H449" s="63"/>
      <c r="I449" s="63">
        <v>0</v>
      </c>
      <c r="J449" s="63"/>
      <c r="K449" s="63">
        <f t="shared" si="198"/>
        <v>0</v>
      </c>
      <c r="L449" s="64"/>
      <c r="M449" s="63">
        <f t="shared" si="195"/>
        <v>0</v>
      </c>
      <c r="N449" s="63">
        <f t="shared" si="195"/>
        <v>0</v>
      </c>
      <c r="O449" s="63"/>
      <c r="P449" s="63">
        <f t="shared" si="199"/>
        <v>0</v>
      </c>
      <c r="Q449" s="64"/>
      <c r="R449" s="63"/>
      <c r="S449" s="63">
        <v>0</v>
      </c>
      <c r="T449" s="63"/>
      <c r="U449" s="63">
        <f t="shared" si="200"/>
        <v>0</v>
      </c>
      <c r="V449" s="64"/>
      <c r="W449" s="63"/>
      <c r="X449" s="63">
        <v>0</v>
      </c>
      <c r="Y449" s="63"/>
      <c r="Z449" s="63">
        <f t="shared" si="201"/>
        <v>0</v>
      </c>
      <c r="AA449" s="64"/>
      <c r="AB449" s="63">
        <f t="shared" si="196"/>
        <v>0</v>
      </c>
      <c r="AC449" s="63">
        <f t="shared" si="196"/>
        <v>0</v>
      </c>
      <c r="AD449" s="63"/>
      <c r="AE449" s="63">
        <f t="shared" si="202"/>
        <v>0</v>
      </c>
      <c r="AF449" s="64"/>
      <c r="AG449" s="63"/>
      <c r="AH449" s="63">
        <v>0</v>
      </c>
      <c r="AI449" s="63"/>
      <c r="AJ449" s="63">
        <f t="shared" si="203"/>
        <v>0</v>
      </c>
      <c r="AK449" s="64"/>
      <c r="AL449" s="63"/>
      <c r="AM449" s="63">
        <v>0</v>
      </c>
      <c r="AN449" s="63"/>
      <c r="AO449" s="63">
        <f t="shared" si="204"/>
        <v>0</v>
      </c>
      <c r="AP449" s="64"/>
      <c r="AQ449" s="63"/>
      <c r="AR449" s="63">
        <v>0</v>
      </c>
      <c r="AS449" s="63"/>
      <c r="AT449" s="63">
        <f t="shared" si="205"/>
        <v>0</v>
      </c>
      <c r="AU449" s="64"/>
      <c r="AV449" s="63"/>
      <c r="AW449" s="63">
        <v>0</v>
      </c>
      <c r="AX449" s="411"/>
      <c r="AY449" s="63">
        <f t="shared" si="206"/>
        <v>0</v>
      </c>
      <c r="AZ449" s="71"/>
    </row>
    <row r="450" spans="1:52" s="39" customFormat="1" ht="12" hidden="1" customHeight="1">
      <c r="A450" s="134"/>
      <c r="B450" s="69"/>
      <c r="C450" s="63"/>
      <c r="D450" s="63"/>
      <c r="E450" s="63"/>
      <c r="F450" s="63"/>
      <c r="G450" s="64"/>
      <c r="H450" s="63"/>
      <c r="I450" s="63"/>
      <c r="J450" s="63"/>
      <c r="K450" s="63"/>
      <c r="L450" s="64"/>
      <c r="M450" s="63"/>
      <c r="N450" s="63"/>
      <c r="O450" s="63"/>
      <c r="P450" s="63"/>
      <c r="Q450" s="64"/>
      <c r="R450" s="63"/>
      <c r="S450" s="63"/>
      <c r="T450" s="63"/>
      <c r="U450" s="63"/>
      <c r="V450" s="64"/>
      <c r="W450" s="63"/>
      <c r="X450" s="63"/>
      <c r="Y450" s="63"/>
      <c r="Z450" s="63"/>
      <c r="AA450" s="64"/>
      <c r="AB450" s="63"/>
      <c r="AC450" s="63"/>
      <c r="AD450" s="63"/>
      <c r="AE450" s="63"/>
      <c r="AF450" s="64"/>
      <c r="AG450" s="63"/>
      <c r="AH450" s="63"/>
      <c r="AI450" s="63"/>
      <c r="AJ450" s="63"/>
      <c r="AK450" s="64"/>
      <c r="AL450" s="63"/>
      <c r="AM450" s="63"/>
      <c r="AN450" s="63"/>
      <c r="AO450" s="63"/>
      <c r="AP450" s="64"/>
      <c r="AQ450" s="63"/>
      <c r="AR450" s="63"/>
      <c r="AS450" s="63"/>
      <c r="AT450" s="63"/>
      <c r="AU450" s="64"/>
      <c r="AV450" s="63"/>
      <c r="AW450" s="63"/>
      <c r="AX450" s="411"/>
      <c r="AY450" s="63"/>
      <c r="AZ450" s="71"/>
    </row>
    <row r="451" spans="1:52" s="40" customFormat="1" ht="12" customHeight="1">
      <c r="A451" s="48"/>
      <c r="B451" s="122" t="s">
        <v>920</v>
      </c>
      <c r="C451" s="435">
        <f>SUM(C345:C450)</f>
        <v>0</v>
      </c>
      <c r="D451" s="435">
        <f>SUM(D345:D450)</f>
        <v>1552135.3353475975</v>
      </c>
      <c r="E451" s="435"/>
      <c r="F451" s="435">
        <f>SUM(C451:E451)</f>
        <v>1552135.3353475975</v>
      </c>
      <c r="G451" s="436"/>
      <c r="H451" s="435">
        <f>SUM(H345:H450)</f>
        <v>0</v>
      </c>
      <c r="I451" s="435">
        <f>SUM(I345:I450)</f>
        <v>1552135.3353475975</v>
      </c>
      <c r="J451" s="435"/>
      <c r="K451" s="435">
        <f>SUM(H451:J451)</f>
        <v>1552135.3353475975</v>
      </c>
      <c r="L451" s="436"/>
      <c r="M451" s="435">
        <f>INDEX($C451:$E451,1,MATCH(M$8,$C$8:$E$8,0))-INDEX($H451:$J451,1,MATCH(M$8,$H$8:$J$8,0))</f>
        <v>0</v>
      </c>
      <c r="N451" s="435">
        <f>INDEX($C451:$E451,1,MATCH(N$8,$C$8:$E$8,0))-INDEX($H451:$J451,1,MATCH(N$8,$H$8:$J$8,0))</f>
        <v>0</v>
      </c>
      <c r="O451" s="435"/>
      <c r="P451" s="435">
        <f>SUM(M451:O451)</f>
        <v>0</v>
      </c>
      <c r="Q451" s="436"/>
      <c r="R451" s="435">
        <f>SUM(R345:R450)</f>
        <v>0</v>
      </c>
      <c r="S451" s="435">
        <f>SUM(S345:S450)</f>
        <v>1204927.7641586086</v>
      </c>
      <c r="T451" s="435"/>
      <c r="U451" s="435">
        <f>SUM(R451:T451)</f>
        <v>1204927.7641586086</v>
      </c>
      <c r="V451" s="436"/>
      <c r="W451" s="435">
        <f>SUM(W345:W450)</f>
        <v>0</v>
      </c>
      <c r="X451" s="435">
        <f>SUM(X345:X450)</f>
        <v>1204927.7641586086</v>
      </c>
      <c r="Y451" s="435"/>
      <c r="Z451" s="435">
        <f>SUM(W451:Y451)</f>
        <v>1204927.7641586086</v>
      </c>
      <c r="AA451" s="436"/>
      <c r="AB451" s="435">
        <f>INDEX($R451:$T451,1,MATCH(AB$8,$R$8:$T$8,0))-INDEX($W451:$Y451,1,MATCH(AB$8,$W$8:$Y$8,0))</f>
        <v>0</v>
      </c>
      <c r="AC451" s="435">
        <f>INDEX($R451:$T451,1,MATCH(AC$8,$R$8:$T$8,0))-INDEX($W451:$Y451,1,MATCH(AC$8,$W$8:$Y$8,0))</f>
        <v>0</v>
      </c>
      <c r="AD451" s="435"/>
      <c r="AE451" s="435">
        <f>SUM(AB451:AD451)</f>
        <v>0</v>
      </c>
      <c r="AF451" s="436"/>
      <c r="AG451" s="435">
        <f>SUM(AG345:AG450)</f>
        <v>0</v>
      </c>
      <c r="AH451" s="435">
        <f>SUM(AH345:AH450)</f>
        <v>1235981.9842188309</v>
      </c>
      <c r="AI451" s="435"/>
      <c r="AJ451" s="435">
        <f>SUM(AG451:AI451)</f>
        <v>1235981.9842188309</v>
      </c>
      <c r="AK451" s="436"/>
      <c r="AL451" s="435">
        <f>SUM(AL345:AL450)</f>
        <v>0</v>
      </c>
      <c r="AM451" s="435">
        <f>SUM(AM345:AM450)</f>
        <v>1268763.5153137536</v>
      </c>
      <c r="AN451" s="435"/>
      <c r="AO451" s="435">
        <f>SUM(AL451:AN451)</f>
        <v>1268763.5153137536</v>
      </c>
      <c r="AP451" s="436"/>
      <c r="AQ451" s="435">
        <f>SUM(AQ345:AQ450)</f>
        <v>0</v>
      </c>
      <c r="AR451" s="435">
        <f>SUM(AR345:AR450)</f>
        <v>1298408.3137728912</v>
      </c>
      <c r="AS451" s="435"/>
      <c r="AT451" s="435">
        <f>SUM(AQ451:AS451)</f>
        <v>1298408.3137728912</v>
      </c>
      <c r="AU451" s="436"/>
      <c r="AV451" s="435">
        <f>SUM(AV345:AV450)</f>
        <v>0</v>
      </c>
      <c r="AW451" s="435">
        <f>SUM(AW345:AW450)</f>
        <v>1328853.6897457964</v>
      </c>
      <c r="AX451" s="409"/>
      <c r="AY451" s="435">
        <f>SUM(AV451:AX451)</f>
        <v>1328853.6897457964</v>
      </c>
      <c r="AZ451" s="72"/>
    </row>
    <row r="452" spans="1:52" s="39" customFormat="1" ht="12" customHeight="1">
      <c r="A452" s="48"/>
      <c r="B452" s="69"/>
      <c r="C452" s="63"/>
      <c r="D452" s="63"/>
      <c r="E452" s="63"/>
      <c r="F452" s="63"/>
      <c r="G452" s="64"/>
      <c r="H452" s="63"/>
      <c r="I452" s="63"/>
      <c r="J452" s="63"/>
      <c r="K452" s="63"/>
      <c r="L452" s="64"/>
      <c r="M452" s="63"/>
      <c r="N452" s="63"/>
      <c r="O452" s="63"/>
      <c r="P452" s="63"/>
      <c r="Q452" s="64"/>
      <c r="R452" s="63"/>
      <c r="S452" s="63"/>
      <c r="T452" s="63"/>
      <c r="U452" s="63"/>
      <c r="V452" s="64"/>
      <c r="W452" s="63"/>
      <c r="X452" s="63"/>
      <c r="Y452" s="63"/>
      <c r="Z452" s="63"/>
      <c r="AA452" s="64"/>
      <c r="AB452" s="63"/>
      <c r="AC452" s="63"/>
      <c r="AD452" s="63"/>
      <c r="AE452" s="63"/>
      <c r="AF452" s="64"/>
      <c r="AG452" s="63"/>
      <c r="AH452" s="63"/>
      <c r="AI452" s="63"/>
      <c r="AJ452" s="63"/>
      <c r="AK452" s="64"/>
      <c r="AL452" s="63"/>
      <c r="AM452" s="63"/>
      <c r="AN452" s="63"/>
      <c r="AO452" s="63"/>
      <c r="AP452" s="64"/>
      <c r="AQ452" s="63"/>
      <c r="AR452" s="63"/>
      <c r="AS452" s="63"/>
      <c r="AT452" s="63"/>
      <c r="AU452" s="64"/>
      <c r="AV452" s="63"/>
      <c r="AW452" s="63"/>
      <c r="AX452" s="411"/>
      <c r="AY452" s="63"/>
      <c r="AZ452" s="71"/>
    </row>
    <row r="453" spans="1:52" s="39" customFormat="1" ht="12" customHeight="1">
      <c r="A453" s="122" t="s">
        <v>85</v>
      </c>
      <c r="C453" s="63"/>
      <c r="D453" s="63"/>
      <c r="E453" s="63"/>
      <c r="F453" s="63"/>
      <c r="G453" s="64"/>
      <c r="H453" s="63"/>
      <c r="I453" s="63"/>
      <c r="J453" s="63"/>
      <c r="K453" s="63"/>
      <c r="L453" s="64"/>
      <c r="M453" s="63"/>
      <c r="N453" s="63"/>
      <c r="O453" s="63"/>
      <c r="P453" s="63"/>
      <c r="Q453" s="64"/>
      <c r="R453" s="63"/>
      <c r="S453" s="63"/>
      <c r="T453" s="63"/>
      <c r="U453" s="63"/>
      <c r="V453" s="64"/>
      <c r="W453" s="63"/>
      <c r="X453" s="63"/>
      <c r="Y453" s="63"/>
      <c r="Z453" s="63"/>
      <c r="AA453" s="64"/>
      <c r="AB453" s="63"/>
      <c r="AC453" s="63"/>
      <c r="AD453" s="63"/>
      <c r="AE453" s="63"/>
      <c r="AF453" s="64"/>
      <c r="AG453" s="63"/>
      <c r="AH453" s="63"/>
      <c r="AI453" s="63"/>
      <c r="AJ453" s="63"/>
      <c r="AK453" s="64"/>
      <c r="AL453" s="63"/>
      <c r="AM453" s="63"/>
      <c r="AN453" s="63"/>
      <c r="AO453" s="63"/>
      <c r="AP453" s="64"/>
      <c r="AQ453" s="63"/>
      <c r="AR453" s="63"/>
      <c r="AS453" s="63"/>
      <c r="AT453" s="63"/>
      <c r="AU453" s="64"/>
      <c r="AV453" s="63"/>
      <c r="AW453" s="63"/>
      <c r="AX453" s="411"/>
      <c r="AY453" s="63"/>
      <c r="AZ453" s="71"/>
    </row>
    <row r="454" spans="1:52" s="39" customFormat="1" ht="12" hidden="1" customHeight="1">
      <c r="A454" s="134" t="s">
        <v>25</v>
      </c>
      <c r="B454" s="69"/>
      <c r="C454" s="63"/>
      <c r="D454" s="63"/>
      <c r="E454" s="63"/>
      <c r="F454" s="63">
        <f t="shared" ref="F454:F485" si="207">SUM(C454:E454)</f>
        <v>0</v>
      </c>
      <c r="G454" s="64"/>
      <c r="H454" s="63"/>
      <c r="I454" s="63"/>
      <c r="J454" s="63"/>
      <c r="K454" s="63">
        <f t="shared" ref="K454:K485" si="208">SUM(H454:J454)</f>
        <v>0</v>
      </c>
      <c r="L454" s="64"/>
      <c r="M454" s="63">
        <f t="shared" ref="M454:N473" si="209">INDEX($C454:$E454,1,MATCH(M$8,$C$8:$E$8,0))-INDEX($H454:$J454,1,MATCH(M$8,$H$8:$J$8,0))</f>
        <v>0</v>
      </c>
      <c r="N454" s="63">
        <f t="shared" si="209"/>
        <v>0</v>
      </c>
      <c r="O454" s="63"/>
      <c r="P454" s="63">
        <f t="shared" ref="P454:P485" si="210">SUM(M454:O454)</f>
        <v>0</v>
      </c>
      <c r="Q454" s="64"/>
      <c r="R454" s="63"/>
      <c r="S454" s="63"/>
      <c r="T454" s="63"/>
      <c r="U454" s="63">
        <f t="shared" ref="U454:U485" si="211">SUM(R454:T454)</f>
        <v>0</v>
      </c>
      <c r="V454" s="64"/>
      <c r="W454" s="63"/>
      <c r="X454" s="63"/>
      <c r="Y454" s="63"/>
      <c r="Z454" s="63">
        <f t="shared" ref="Z454:Z485" si="212">SUM(W454:Y454)</f>
        <v>0</v>
      </c>
      <c r="AA454" s="64"/>
      <c r="AB454" s="63">
        <f t="shared" ref="AB454:AC473" si="213">INDEX($R454:$T454,1,MATCH(AB$8,$R$8:$T$8,0))-INDEX($W454:$Y454,1,MATCH(AB$8,$W$8:$Y$8,0))</f>
        <v>0</v>
      </c>
      <c r="AC454" s="63">
        <f t="shared" si="213"/>
        <v>0</v>
      </c>
      <c r="AD454" s="63"/>
      <c r="AE454" s="63">
        <f t="shared" ref="AE454:AE485" si="214">SUM(AB454:AD454)</f>
        <v>0</v>
      </c>
      <c r="AF454" s="64"/>
      <c r="AG454" s="63"/>
      <c r="AH454" s="63"/>
      <c r="AI454" s="63"/>
      <c r="AJ454" s="63">
        <f t="shared" ref="AJ454:AJ485" si="215">SUM(AG454:AI454)</f>
        <v>0</v>
      </c>
      <c r="AK454" s="64"/>
      <c r="AL454" s="63"/>
      <c r="AM454" s="63"/>
      <c r="AN454" s="63"/>
      <c r="AO454" s="63">
        <f t="shared" ref="AO454:AO485" si="216">SUM(AL454:AN454)</f>
        <v>0</v>
      </c>
      <c r="AP454" s="64"/>
      <c r="AQ454" s="63"/>
      <c r="AR454" s="63"/>
      <c r="AS454" s="63"/>
      <c r="AT454" s="63">
        <f t="shared" ref="AT454:AT485" si="217">SUM(AQ454:AS454)</f>
        <v>0</v>
      </c>
      <c r="AU454" s="64"/>
      <c r="AV454" s="63"/>
      <c r="AW454" s="63"/>
      <c r="AX454" s="411"/>
      <c r="AY454" s="63">
        <f t="shared" ref="AY454:AY485" si="218">SUM(AV454:AX454)</f>
        <v>0</v>
      </c>
      <c r="AZ454" s="71"/>
    </row>
    <row r="455" spans="1:52" s="406" customFormat="1" ht="12" hidden="1" customHeight="1">
      <c r="A455" s="134">
        <v>400</v>
      </c>
      <c r="B455" s="69" t="s">
        <v>85</v>
      </c>
      <c r="C455" s="63"/>
      <c r="D455" s="63">
        <v>0</v>
      </c>
      <c r="E455" s="63"/>
      <c r="F455" s="63">
        <f t="shared" si="207"/>
        <v>0</v>
      </c>
      <c r="G455" s="64"/>
      <c r="H455" s="63"/>
      <c r="I455" s="63">
        <v>0</v>
      </c>
      <c r="J455" s="63"/>
      <c r="K455" s="63">
        <f t="shared" si="208"/>
        <v>0</v>
      </c>
      <c r="L455" s="64"/>
      <c r="M455" s="63">
        <f t="shared" si="209"/>
        <v>0</v>
      </c>
      <c r="N455" s="63">
        <f t="shared" si="209"/>
        <v>0</v>
      </c>
      <c r="O455" s="63"/>
      <c r="P455" s="63">
        <f t="shared" si="210"/>
        <v>0</v>
      </c>
      <c r="Q455" s="64"/>
      <c r="R455" s="63"/>
      <c r="S455" s="63">
        <v>0</v>
      </c>
      <c r="T455" s="63"/>
      <c r="U455" s="63">
        <f t="shared" si="211"/>
        <v>0</v>
      </c>
      <c r="V455" s="64"/>
      <c r="W455" s="63"/>
      <c r="X455" s="63">
        <v>0</v>
      </c>
      <c r="Y455" s="63"/>
      <c r="Z455" s="63">
        <f t="shared" si="212"/>
        <v>0</v>
      </c>
      <c r="AA455" s="64"/>
      <c r="AB455" s="63">
        <f t="shared" si="213"/>
        <v>0</v>
      </c>
      <c r="AC455" s="63">
        <f t="shared" si="213"/>
        <v>0</v>
      </c>
      <c r="AD455" s="63"/>
      <c r="AE455" s="63">
        <f t="shared" si="214"/>
        <v>0</v>
      </c>
      <c r="AF455" s="64"/>
      <c r="AG455" s="63"/>
      <c r="AH455" s="63">
        <v>0</v>
      </c>
      <c r="AI455" s="63"/>
      <c r="AJ455" s="63">
        <f t="shared" si="215"/>
        <v>0</v>
      </c>
      <c r="AK455" s="64"/>
      <c r="AL455" s="63"/>
      <c r="AM455" s="63">
        <v>0</v>
      </c>
      <c r="AN455" s="63"/>
      <c r="AO455" s="63">
        <f t="shared" si="216"/>
        <v>0</v>
      </c>
      <c r="AP455" s="64"/>
      <c r="AQ455" s="63"/>
      <c r="AR455" s="63">
        <v>0</v>
      </c>
      <c r="AS455" s="63"/>
      <c r="AT455" s="63">
        <f t="shared" si="217"/>
        <v>0</v>
      </c>
      <c r="AU455" s="64"/>
      <c r="AV455" s="63"/>
      <c r="AW455" s="63">
        <v>0</v>
      </c>
      <c r="AX455" s="411"/>
      <c r="AY455" s="63">
        <f t="shared" si="218"/>
        <v>0</v>
      </c>
      <c r="AZ455" s="71"/>
    </row>
    <row r="456" spans="1:52" s="406" customFormat="1" ht="12" hidden="1" customHeight="1">
      <c r="A456" s="134">
        <v>406</v>
      </c>
      <c r="B456" s="69" t="s">
        <v>467</v>
      </c>
      <c r="C456" s="63"/>
      <c r="D456" s="63">
        <v>0</v>
      </c>
      <c r="E456" s="63"/>
      <c r="F456" s="63">
        <f t="shared" si="207"/>
        <v>0</v>
      </c>
      <c r="G456" s="64"/>
      <c r="H456" s="63"/>
      <c r="I456" s="63">
        <v>0</v>
      </c>
      <c r="J456" s="63"/>
      <c r="K456" s="63">
        <f t="shared" si="208"/>
        <v>0</v>
      </c>
      <c r="L456" s="64"/>
      <c r="M456" s="63">
        <f t="shared" si="209"/>
        <v>0</v>
      </c>
      <c r="N456" s="63">
        <f t="shared" si="209"/>
        <v>0</v>
      </c>
      <c r="O456" s="63"/>
      <c r="P456" s="63">
        <f t="shared" si="210"/>
        <v>0</v>
      </c>
      <c r="Q456" s="64"/>
      <c r="R456" s="63"/>
      <c r="S456" s="63">
        <v>0</v>
      </c>
      <c r="T456" s="63"/>
      <c r="U456" s="63">
        <f t="shared" si="211"/>
        <v>0</v>
      </c>
      <c r="V456" s="64"/>
      <c r="W456" s="63"/>
      <c r="X456" s="63">
        <v>0</v>
      </c>
      <c r="Y456" s="63"/>
      <c r="Z456" s="63">
        <f t="shared" si="212"/>
        <v>0</v>
      </c>
      <c r="AA456" s="64"/>
      <c r="AB456" s="63">
        <f t="shared" si="213"/>
        <v>0</v>
      </c>
      <c r="AC456" s="63">
        <f t="shared" si="213"/>
        <v>0</v>
      </c>
      <c r="AD456" s="63"/>
      <c r="AE456" s="63">
        <f t="shared" si="214"/>
        <v>0</v>
      </c>
      <c r="AF456" s="64"/>
      <c r="AG456" s="63"/>
      <c r="AH456" s="63">
        <v>0</v>
      </c>
      <c r="AI456" s="63"/>
      <c r="AJ456" s="63">
        <f t="shared" si="215"/>
        <v>0</v>
      </c>
      <c r="AK456" s="64"/>
      <c r="AL456" s="63"/>
      <c r="AM456" s="63">
        <v>0</v>
      </c>
      <c r="AN456" s="63"/>
      <c r="AO456" s="63">
        <f t="shared" si="216"/>
        <v>0</v>
      </c>
      <c r="AP456" s="64"/>
      <c r="AQ456" s="63"/>
      <c r="AR456" s="63">
        <v>0</v>
      </c>
      <c r="AS456" s="63"/>
      <c r="AT456" s="63">
        <f t="shared" si="217"/>
        <v>0</v>
      </c>
      <c r="AU456" s="64"/>
      <c r="AV456" s="63"/>
      <c r="AW456" s="63">
        <v>0</v>
      </c>
      <c r="AX456" s="411"/>
      <c r="AY456" s="63">
        <f t="shared" si="218"/>
        <v>0</v>
      </c>
      <c r="AZ456" s="71"/>
    </row>
    <row r="457" spans="1:52" s="406" customFormat="1" ht="12" hidden="1" customHeight="1">
      <c r="A457" s="134">
        <v>410</v>
      </c>
      <c r="B457" s="69" t="s">
        <v>468</v>
      </c>
      <c r="C457" s="63"/>
      <c r="D457" s="63">
        <v>0</v>
      </c>
      <c r="E457" s="63"/>
      <c r="F457" s="63">
        <f t="shared" si="207"/>
        <v>0</v>
      </c>
      <c r="G457" s="64"/>
      <c r="H457" s="63"/>
      <c r="I457" s="63">
        <v>0</v>
      </c>
      <c r="J457" s="63"/>
      <c r="K457" s="63">
        <f t="shared" si="208"/>
        <v>0</v>
      </c>
      <c r="L457" s="64"/>
      <c r="M457" s="63">
        <f t="shared" si="209"/>
        <v>0</v>
      </c>
      <c r="N457" s="63">
        <f t="shared" si="209"/>
        <v>0</v>
      </c>
      <c r="O457" s="63"/>
      <c r="P457" s="63">
        <f t="shared" si="210"/>
        <v>0</v>
      </c>
      <c r="Q457" s="64"/>
      <c r="R457" s="63"/>
      <c r="S457" s="63">
        <v>0</v>
      </c>
      <c r="T457" s="63"/>
      <c r="U457" s="63">
        <f t="shared" si="211"/>
        <v>0</v>
      </c>
      <c r="V457" s="64"/>
      <c r="W457" s="63"/>
      <c r="X457" s="63">
        <v>0</v>
      </c>
      <c r="Y457" s="63"/>
      <c r="Z457" s="63">
        <f t="shared" si="212"/>
        <v>0</v>
      </c>
      <c r="AA457" s="64"/>
      <c r="AB457" s="63">
        <f t="shared" si="213"/>
        <v>0</v>
      </c>
      <c r="AC457" s="63">
        <f t="shared" si="213"/>
        <v>0</v>
      </c>
      <c r="AD457" s="63"/>
      <c r="AE457" s="63">
        <f t="shared" si="214"/>
        <v>0</v>
      </c>
      <c r="AF457" s="64"/>
      <c r="AG457" s="63"/>
      <c r="AH457" s="63">
        <v>0</v>
      </c>
      <c r="AI457" s="63"/>
      <c r="AJ457" s="63">
        <f t="shared" si="215"/>
        <v>0</v>
      </c>
      <c r="AK457" s="64"/>
      <c r="AL457" s="63"/>
      <c r="AM457" s="63">
        <v>0</v>
      </c>
      <c r="AN457" s="63"/>
      <c r="AO457" s="63">
        <f t="shared" si="216"/>
        <v>0</v>
      </c>
      <c r="AP457" s="64"/>
      <c r="AQ457" s="63"/>
      <c r="AR457" s="63">
        <v>0</v>
      </c>
      <c r="AS457" s="63"/>
      <c r="AT457" s="63">
        <f t="shared" si="217"/>
        <v>0</v>
      </c>
      <c r="AU457" s="64"/>
      <c r="AV457" s="63"/>
      <c r="AW457" s="63">
        <v>0</v>
      </c>
      <c r="AX457" s="411"/>
      <c r="AY457" s="63">
        <f t="shared" si="218"/>
        <v>0</v>
      </c>
      <c r="AZ457" s="71"/>
    </row>
    <row r="458" spans="1:52" s="406" customFormat="1" ht="12" hidden="1" customHeight="1">
      <c r="A458" s="134">
        <v>411</v>
      </c>
      <c r="B458" s="69" t="s">
        <v>469</v>
      </c>
      <c r="C458" s="63"/>
      <c r="D458" s="63">
        <v>0</v>
      </c>
      <c r="E458" s="63"/>
      <c r="F458" s="63">
        <f t="shared" si="207"/>
        <v>0</v>
      </c>
      <c r="G458" s="64"/>
      <c r="H458" s="63"/>
      <c r="I458" s="63">
        <v>0</v>
      </c>
      <c r="J458" s="63"/>
      <c r="K458" s="63">
        <f t="shared" si="208"/>
        <v>0</v>
      </c>
      <c r="L458" s="64"/>
      <c r="M458" s="63">
        <f t="shared" si="209"/>
        <v>0</v>
      </c>
      <c r="N458" s="63">
        <f t="shared" si="209"/>
        <v>0</v>
      </c>
      <c r="O458" s="63"/>
      <c r="P458" s="63">
        <f t="shared" si="210"/>
        <v>0</v>
      </c>
      <c r="Q458" s="64"/>
      <c r="R458" s="63"/>
      <c r="S458" s="63">
        <v>0</v>
      </c>
      <c r="T458" s="63"/>
      <c r="U458" s="63">
        <f t="shared" si="211"/>
        <v>0</v>
      </c>
      <c r="V458" s="64"/>
      <c r="W458" s="63"/>
      <c r="X458" s="63">
        <v>0</v>
      </c>
      <c r="Y458" s="63"/>
      <c r="Z458" s="63">
        <f t="shared" si="212"/>
        <v>0</v>
      </c>
      <c r="AA458" s="64"/>
      <c r="AB458" s="63">
        <f t="shared" si="213"/>
        <v>0</v>
      </c>
      <c r="AC458" s="63">
        <f t="shared" si="213"/>
        <v>0</v>
      </c>
      <c r="AD458" s="63"/>
      <c r="AE458" s="63">
        <f t="shared" si="214"/>
        <v>0</v>
      </c>
      <c r="AF458" s="64"/>
      <c r="AG458" s="63"/>
      <c r="AH458" s="63">
        <v>0</v>
      </c>
      <c r="AI458" s="63"/>
      <c r="AJ458" s="63">
        <f t="shared" si="215"/>
        <v>0</v>
      </c>
      <c r="AK458" s="64"/>
      <c r="AL458" s="63"/>
      <c r="AM458" s="63">
        <v>0</v>
      </c>
      <c r="AN458" s="63"/>
      <c r="AO458" s="63">
        <f t="shared" si="216"/>
        <v>0</v>
      </c>
      <c r="AP458" s="64"/>
      <c r="AQ458" s="63"/>
      <c r="AR458" s="63">
        <v>0</v>
      </c>
      <c r="AS458" s="63"/>
      <c r="AT458" s="63">
        <f t="shared" si="217"/>
        <v>0</v>
      </c>
      <c r="AU458" s="64"/>
      <c r="AV458" s="63"/>
      <c r="AW458" s="63">
        <v>0</v>
      </c>
      <c r="AX458" s="411"/>
      <c r="AY458" s="63">
        <f t="shared" si="218"/>
        <v>0</v>
      </c>
      <c r="AZ458" s="71"/>
    </row>
    <row r="459" spans="1:52" s="406" customFormat="1" ht="12" customHeight="1">
      <c r="A459" s="134">
        <v>413</v>
      </c>
      <c r="B459" s="69" t="s">
        <v>470</v>
      </c>
      <c r="C459" s="63"/>
      <c r="D459" s="63">
        <v>2444.77</v>
      </c>
      <c r="E459" s="63"/>
      <c r="F459" s="63">
        <f t="shared" si="207"/>
        <v>2444.77</v>
      </c>
      <c r="G459" s="64"/>
      <c r="H459" s="63"/>
      <c r="I459" s="63">
        <v>2444.77</v>
      </c>
      <c r="J459" s="63"/>
      <c r="K459" s="63">
        <f t="shared" si="208"/>
        <v>2444.77</v>
      </c>
      <c r="L459" s="64"/>
      <c r="M459" s="63">
        <f t="shared" si="209"/>
        <v>0</v>
      </c>
      <c r="N459" s="63">
        <f t="shared" si="209"/>
        <v>0</v>
      </c>
      <c r="O459" s="63"/>
      <c r="P459" s="63">
        <f t="shared" si="210"/>
        <v>0</v>
      </c>
      <c r="Q459" s="64"/>
      <c r="R459" s="63"/>
      <c r="S459" s="63">
        <v>4080</v>
      </c>
      <c r="T459" s="63"/>
      <c r="U459" s="63">
        <f t="shared" si="211"/>
        <v>4080</v>
      </c>
      <c r="V459" s="64"/>
      <c r="W459" s="63"/>
      <c r="X459" s="63">
        <v>4080</v>
      </c>
      <c r="Y459" s="63"/>
      <c r="Z459" s="63">
        <f t="shared" si="212"/>
        <v>4080</v>
      </c>
      <c r="AA459" s="64"/>
      <c r="AB459" s="63">
        <f t="shared" si="213"/>
        <v>0</v>
      </c>
      <c r="AC459" s="63">
        <f t="shared" si="213"/>
        <v>0</v>
      </c>
      <c r="AD459" s="63"/>
      <c r="AE459" s="63">
        <f t="shared" si="214"/>
        <v>0</v>
      </c>
      <c r="AF459" s="64"/>
      <c r="AG459" s="63"/>
      <c r="AH459" s="63">
        <v>4528.8</v>
      </c>
      <c r="AI459" s="63"/>
      <c r="AJ459" s="63">
        <f t="shared" si="215"/>
        <v>4528.8</v>
      </c>
      <c r="AK459" s="64"/>
      <c r="AL459" s="63"/>
      <c r="AM459" s="63">
        <v>4619.3760000000002</v>
      </c>
      <c r="AN459" s="63"/>
      <c r="AO459" s="63">
        <f t="shared" si="216"/>
        <v>4619.3760000000002</v>
      </c>
      <c r="AP459" s="64"/>
      <c r="AQ459" s="63"/>
      <c r="AR459" s="63">
        <v>4711.7635200000004</v>
      </c>
      <c r="AS459" s="63"/>
      <c r="AT459" s="63">
        <f t="shared" si="217"/>
        <v>4711.7635200000004</v>
      </c>
      <c r="AU459" s="64"/>
      <c r="AV459" s="63"/>
      <c r="AW459" s="63">
        <v>4805.9987904</v>
      </c>
      <c r="AX459" s="411"/>
      <c r="AY459" s="63">
        <f t="shared" si="218"/>
        <v>4805.9987904</v>
      </c>
      <c r="AZ459" s="71"/>
    </row>
    <row r="460" spans="1:52" s="406" customFormat="1" ht="12" hidden="1" customHeight="1">
      <c r="A460" s="134">
        <v>414</v>
      </c>
      <c r="B460" s="69" t="s">
        <v>471</v>
      </c>
      <c r="C460" s="63"/>
      <c r="D460" s="63">
        <v>0</v>
      </c>
      <c r="E460" s="63"/>
      <c r="F460" s="63">
        <f t="shared" si="207"/>
        <v>0</v>
      </c>
      <c r="G460" s="64"/>
      <c r="H460" s="63"/>
      <c r="I460" s="63">
        <v>0</v>
      </c>
      <c r="J460" s="63"/>
      <c r="K460" s="63">
        <f t="shared" si="208"/>
        <v>0</v>
      </c>
      <c r="L460" s="64"/>
      <c r="M460" s="63">
        <f t="shared" si="209"/>
        <v>0</v>
      </c>
      <c r="N460" s="63">
        <f t="shared" si="209"/>
        <v>0</v>
      </c>
      <c r="O460" s="63"/>
      <c r="P460" s="63">
        <f t="shared" si="210"/>
        <v>0</v>
      </c>
      <c r="Q460" s="64"/>
      <c r="R460" s="63"/>
      <c r="S460" s="63">
        <v>0</v>
      </c>
      <c r="T460" s="63"/>
      <c r="U460" s="63">
        <f t="shared" si="211"/>
        <v>0</v>
      </c>
      <c r="V460" s="64"/>
      <c r="W460" s="63"/>
      <c r="X460" s="63">
        <v>0</v>
      </c>
      <c r="Y460" s="63"/>
      <c r="Z460" s="63">
        <f t="shared" si="212"/>
        <v>0</v>
      </c>
      <c r="AA460" s="64"/>
      <c r="AB460" s="63">
        <f t="shared" si="213"/>
        <v>0</v>
      </c>
      <c r="AC460" s="63">
        <f t="shared" si="213"/>
        <v>0</v>
      </c>
      <c r="AD460" s="63"/>
      <c r="AE460" s="63">
        <f t="shared" si="214"/>
        <v>0</v>
      </c>
      <c r="AF460" s="64"/>
      <c r="AG460" s="63"/>
      <c r="AH460" s="63">
        <v>0</v>
      </c>
      <c r="AI460" s="63"/>
      <c r="AJ460" s="63">
        <f t="shared" si="215"/>
        <v>0</v>
      </c>
      <c r="AK460" s="64"/>
      <c r="AL460" s="63"/>
      <c r="AM460" s="63">
        <v>0</v>
      </c>
      <c r="AN460" s="63"/>
      <c r="AO460" s="63">
        <f t="shared" si="216"/>
        <v>0</v>
      </c>
      <c r="AP460" s="64"/>
      <c r="AQ460" s="63"/>
      <c r="AR460" s="63">
        <v>0</v>
      </c>
      <c r="AS460" s="63"/>
      <c r="AT460" s="63">
        <f t="shared" si="217"/>
        <v>0</v>
      </c>
      <c r="AU460" s="64"/>
      <c r="AV460" s="63"/>
      <c r="AW460" s="63">
        <v>0</v>
      </c>
      <c r="AX460" s="411"/>
      <c r="AY460" s="63">
        <f t="shared" si="218"/>
        <v>0</v>
      </c>
      <c r="AZ460" s="71"/>
    </row>
    <row r="461" spans="1:52" s="406" customFormat="1" ht="12" customHeight="1">
      <c r="A461" s="134">
        <v>415</v>
      </c>
      <c r="B461" s="69" t="s">
        <v>472</v>
      </c>
      <c r="C461" s="63"/>
      <c r="D461" s="63">
        <v>13431.74</v>
      </c>
      <c r="E461" s="63"/>
      <c r="F461" s="63">
        <f t="shared" si="207"/>
        <v>13431.74</v>
      </c>
      <c r="G461" s="64"/>
      <c r="H461" s="63"/>
      <c r="I461" s="63">
        <v>13431.74</v>
      </c>
      <c r="J461" s="63"/>
      <c r="K461" s="63">
        <f t="shared" si="208"/>
        <v>13431.74</v>
      </c>
      <c r="L461" s="64"/>
      <c r="M461" s="63">
        <f t="shared" si="209"/>
        <v>0</v>
      </c>
      <c r="N461" s="63">
        <f t="shared" si="209"/>
        <v>0</v>
      </c>
      <c r="O461" s="63"/>
      <c r="P461" s="63">
        <f t="shared" si="210"/>
        <v>0</v>
      </c>
      <c r="Q461" s="64"/>
      <c r="R461" s="63"/>
      <c r="S461" s="63">
        <v>0</v>
      </c>
      <c r="T461" s="63"/>
      <c r="U461" s="63">
        <f t="shared" si="211"/>
        <v>0</v>
      </c>
      <c r="V461" s="64"/>
      <c r="W461" s="63"/>
      <c r="X461" s="63">
        <v>0</v>
      </c>
      <c r="Y461" s="63"/>
      <c r="Z461" s="63">
        <f t="shared" si="212"/>
        <v>0</v>
      </c>
      <c r="AA461" s="64"/>
      <c r="AB461" s="63">
        <f t="shared" si="213"/>
        <v>0</v>
      </c>
      <c r="AC461" s="63">
        <f t="shared" si="213"/>
        <v>0</v>
      </c>
      <c r="AD461" s="63"/>
      <c r="AE461" s="63">
        <f t="shared" si="214"/>
        <v>0</v>
      </c>
      <c r="AF461" s="64"/>
      <c r="AG461" s="63"/>
      <c r="AH461" s="63">
        <v>0</v>
      </c>
      <c r="AI461" s="63"/>
      <c r="AJ461" s="63">
        <f t="shared" si="215"/>
        <v>0</v>
      </c>
      <c r="AK461" s="64"/>
      <c r="AL461" s="63"/>
      <c r="AM461" s="63">
        <v>0</v>
      </c>
      <c r="AN461" s="63"/>
      <c r="AO461" s="63">
        <f t="shared" si="216"/>
        <v>0</v>
      </c>
      <c r="AP461" s="64"/>
      <c r="AQ461" s="63"/>
      <c r="AR461" s="63">
        <v>0</v>
      </c>
      <c r="AS461" s="63"/>
      <c r="AT461" s="63">
        <f t="shared" si="217"/>
        <v>0</v>
      </c>
      <c r="AU461" s="64"/>
      <c r="AV461" s="63"/>
      <c r="AW461" s="63">
        <v>0</v>
      </c>
      <c r="AX461" s="411"/>
      <c r="AY461" s="63">
        <f t="shared" si="218"/>
        <v>0</v>
      </c>
      <c r="AZ461" s="71"/>
    </row>
    <row r="462" spans="1:52" s="406" customFormat="1" ht="12" hidden="1" customHeight="1">
      <c r="A462" s="134">
        <v>418</v>
      </c>
      <c r="B462" s="69" t="s">
        <v>473</v>
      </c>
      <c r="C462" s="63"/>
      <c r="D462" s="63">
        <v>0</v>
      </c>
      <c r="E462" s="63"/>
      <c r="F462" s="63">
        <f t="shared" si="207"/>
        <v>0</v>
      </c>
      <c r="G462" s="64"/>
      <c r="H462" s="63"/>
      <c r="I462" s="63">
        <v>0</v>
      </c>
      <c r="J462" s="63"/>
      <c r="K462" s="63">
        <f t="shared" si="208"/>
        <v>0</v>
      </c>
      <c r="L462" s="64"/>
      <c r="M462" s="63">
        <f t="shared" si="209"/>
        <v>0</v>
      </c>
      <c r="N462" s="63">
        <f t="shared" si="209"/>
        <v>0</v>
      </c>
      <c r="O462" s="63"/>
      <c r="P462" s="63">
        <f t="shared" si="210"/>
        <v>0</v>
      </c>
      <c r="Q462" s="64"/>
      <c r="R462" s="63"/>
      <c r="S462" s="63">
        <v>0</v>
      </c>
      <c r="T462" s="63"/>
      <c r="U462" s="63">
        <f t="shared" si="211"/>
        <v>0</v>
      </c>
      <c r="V462" s="64"/>
      <c r="W462" s="63"/>
      <c r="X462" s="63">
        <v>0</v>
      </c>
      <c r="Y462" s="63"/>
      <c r="Z462" s="63">
        <f t="shared" si="212"/>
        <v>0</v>
      </c>
      <c r="AA462" s="64"/>
      <c r="AB462" s="63">
        <f t="shared" si="213"/>
        <v>0</v>
      </c>
      <c r="AC462" s="63">
        <f t="shared" si="213"/>
        <v>0</v>
      </c>
      <c r="AD462" s="63"/>
      <c r="AE462" s="63">
        <f t="shared" si="214"/>
        <v>0</v>
      </c>
      <c r="AF462" s="64"/>
      <c r="AG462" s="63"/>
      <c r="AH462" s="63">
        <v>0</v>
      </c>
      <c r="AI462" s="63"/>
      <c r="AJ462" s="63">
        <f t="shared" si="215"/>
        <v>0</v>
      </c>
      <c r="AK462" s="64"/>
      <c r="AL462" s="63"/>
      <c r="AM462" s="63">
        <v>0</v>
      </c>
      <c r="AN462" s="63"/>
      <c r="AO462" s="63">
        <f t="shared" si="216"/>
        <v>0</v>
      </c>
      <c r="AP462" s="64"/>
      <c r="AQ462" s="63"/>
      <c r="AR462" s="63">
        <v>0</v>
      </c>
      <c r="AS462" s="63"/>
      <c r="AT462" s="63">
        <f t="shared" si="217"/>
        <v>0</v>
      </c>
      <c r="AU462" s="64"/>
      <c r="AV462" s="63"/>
      <c r="AW462" s="63">
        <v>0</v>
      </c>
      <c r="AX462" s="411"/>
      <c r="AY462" s="63">
        <f t="shared" si="218"/>
        <v>0</v>
      </c>
      <c r="AZ462" s="71"/>
    </row>
    <row r="463" spans="1:52" s="406" customFormat="1" ht="12" hidden="1" customHeight="1">
      <c r="A463" s="134">
        <v>418.1</v>
      </c>
      <c r="B463" s="69" t="s">
        <v>474</v>
      </c>
      <c r="C463" s="63"/>
      <c r="D463" s="63">
        <v>0</v>
      </c>
      <c r="E463" s="63"/>
      <c r="F463" s="63">
        <f t="shared" si="207"/>
        <v>0</v>
      </c>
      <c r="G463" s="64"/>
      <c r="H463" s="63"/>
      <c r="I463" s="63">
        <v>0</v>
      </c>
      <c r="J463" s="63"/>
      <c r="K463" s="63">
        <f t="shared" si="208"/>
        <v>0</v>
      </c>
      <c r="L463" s="64"/>
      <c r="M463" s="63">
        <f t="shared" si="209"/>
        <v>0</v>
      </c>
      <c r="N463" s="63">
        <f t="shared" si="209"/>
        <v>0</v>
      </c>
      <c r="O463" s="63"/>
      <c r="P463" s="63">
        <f t="shared" si="210"/>
        <v>0</v>
      </c>
      <c r="Q463" s="64"/>
      <c r="R463" s="63"/>
      <c r="S463" s="63">
        <v>0</v>
      </c>
      <c r="T463" s="63"/>
      <c r="U463" s="63">
        <f t="shared" si="211"/>
        <v>0</v>
      </c>
      <c r="V463" s="64"/>
      <c r="W463" s="63"/>
      <c r="X463" s="63">
        <v>0</v>
      </c>
      <c r="Y463" s="63"/>
      <c r="Z463" s="63">
        <f t="shared" si="212"/>
        <v>0</v>
      </c>
      <c r="AA463" s="64"/>
      <c r="AB463" s="63">
        <f t="shared" si="213"/>
        <v>0</v>
      </c>
      <c r="AC463" s="63">
        <f t="shared" si="213"/>
        <v>0</v>
      </c>
      <c r="AD463" s="63"/>
      <c r="AE463" s="63">
        <f t="shared" si="214"/>
        <v>0</v>
      </c>
      <c r="AF463" s="64"/>
      <c r="AG463" s="63"/>
      <c r="AH463" s="63">
        <v>0</v>
      </c>
      <c r="AI463" s="63"/>
      <c r="AJ463" s="63">
        <f t="shared" si="215"/>
        <v>0</v>
      </c>
      <c r="AK463" s="64"/>
      <c r="AL463" s="63"/>
      <c r="AM463" s="63">
        <v>0</v>
      </c>
      <c r="AN463" s="63"/>
      <c r="AO463" s="63">
        <f t="shared" si="216"/>
        <v>0</v>
      </c>
      <c r="AP463" s="64"/>
      <c r="AQ463" s="63"/>
      <c r="AR463" s="63">
        <v>0</v>
      </c>
      <c r="AS463" s="63"/>
      <c r="AT463" s="63">
        <f t="shared" si="217"/>
        <v>0</v>
      </c>
      <c r="AU463" s="64"/>
      <c r="AV463" s="63"/>
      <c r="AW463" s="63">
        <v>0</v>
      </c>
      <c r="AX463" s="411"/>
      <c r="AY463" s="63">
        <f t="shared" si="218"/>
        <v>0</v>
      </c>
      <c r="AZ463" s="71"/>
    </row>
    <row r="464" spans="1:52" s="406" customFormat="1" ht="12" hidden="1" customHeight="1">
      <c r="A464" s="134">
        <v>418.2</v>
      </c>
      <c r="B464" s="69" t="s">
        <v>475</v>
      </c>
      <c r="C464" s="63"/>
      <c r="D464" s="63">
        <v>0</v>
      </c>
      <c r="E464" s="63"/>
      <c r="F464" s="63">
        <f t="shared" si="207"/>
        <v>0</v>
      </c>
      <c r="G464" s="64"/>
      <c r="H464" s="63"/>
      <c r="I464" s="63">
        <v>0</v>
      </c>
      <c r="J464" s="63"/>
      <c r="K464" s="63">
        <f t="shared" si="208"/>
        <v>0</v>
      </c>
      <c r="L464" s="64"/>
      <c r="M464" s="63">
        <f t="shared" si="209"/>
        <v>0</v>
      </c>
      <c r="N464" s="63">
        <f t="shared" si="209"/>
        <v>0</v>
      </c>
      <c r="O464" s="63"/>
      <c r="P464" s="63">
        <f t="shared" si="210"/>
        <v>0</v>
      </c>
      <c r="Q464" s="64"/>
      <c r="R464" s="63"/>
      <c r="S464" s="63">
        <v>0</v>
      </c>
      <c r="T464" s="63"/>
      <c r="U464" s="63">
        <f t="shared" si="211"/>
        <v>0</v>
      </c>
      <c r="V464" s="64"/>
      <c r="W464" s="63"/>
      <c r="X464" s="63">
        <v>0</v>
      </c>
      <c r="Y464" s="63"/>
      <c r="Z464" s="63">
        <f t="shared" si="212"/>
        <v>0</v>
      </c>
      <c r="AA464" s="64"/>
      <c r="AB464" s="63">
        <f t="shared" si="213"/>
        <v>0</v>
      </c>
      <c r="AC464" s="63">
        <f t="shared" si="213"/>
        <v>0</v>
      </c>
      <c r="AD464" s="63"/>
      <c r="AE464" s="63">
        <f t="shared" si="214"/>
        <v>0</v>
      </c>
      <c r="AF464" s="64"/>
      <c r="AG464" s="63"/>
      <c r="AH464" s="63">
        <v>0</v>
      </c>
      <c r="AI464" s="63"/>
      <c r="AJ464" s="63">
        <f t="shared" si="215"/>
        <v>0</v>
      </c>
      <c r="AK464" s="64"/>
      <c r="AL464" s="63"/>
      <c r="AM464" s="63">
        <v>0</v>
      </c>
      <c r="AN464" s="63"/>
      <c r="AO464" s="63">
        <f t="shared" si="216"/>
        <v>0</v>
      </c>
      <c r="AP464" s="64"/>
      <c r="AQ464" s="63"/>
      <c r="AR464" s="63">
        <v>0</v>
      </c>
      <c r="AS464" s="63"/>
      <c r="AT464" s="63">
        <f t="shared" si="217"/>
        <v>0</v>
      </c>
      <c r="AU464" s="64"/>
      <c r="AV464" s="63"/>
      <c r="AW464" s="63">
        <v>0</v>
      </c>
      <c r="AX464" s="411"/>
      <c r="AY464" s="63">
        <f t="shared" si="218"/>
        <v>0</v>
      </c>
      <c r="AZ464" s="71"/>
    </row>
    <row r="465" spans="1:52" s="406" customFormat="1" ht="12" hidden="1" customHeight="1">
      <c r="A465" s="134">
        <v>418.3</v>
      </c>
      <c r="B465" s="69" t="s">
        <v>476</v>
      </c>
      <c r="C465" s="63"/>
      <c r="D465" s="63">
        <v>0</v>
      </c>
      <c r="E465" s="63"/>
      <c r="F465" s="63">
        <f t="shared" si="207"/>
        <v>0</v>
      </c>
      <c r="G465" s="64"/>
      <c r="H465" s="63"/>
      <c r="I465" s="63">
        <v>0</v>
      </c>
      <c r="J465" s="63"/>
      <c r="K465" s="63">
        <f t="shared" si="208"/>
        <v>0</v>
      </c>
      <c r="L465" s="64"/>
      <c r="M465" s="63">
        <f t="shared" si="209"/>
        <v>0</v>
      </c>
      <c r="N465" s="63">
        <f t="shared" si="209"/>
        <v>0</v>
      </c>
      <c r="O465" s="63"/>
      <c r="P465" s="63">
        <f t="shared" si="210"/>
        <v>0</v>
      </c>
      <c r="Q465" s="64"/>
      <c r="R465" s="63"/>
      <c r="S465" s="63">
        <v>0</v>
      </c>
      <c r="T465" s="63"/>
      <c r="U465" s="63">
        <f t="shared" si="211"/>
        <v>0</v>
      </c>
      <c r="V465" s="64"/>
      <c r="W465" s="63"/>
      <c r="X465" s="63">
        <v>0</v>
      </c>
      <c r="Y465" s="63"/>
      <c r="Z465" s="63">
        <f t="shared" si="212"/>
        <v>0</v>
      </c>
      <c r="AA465" s="64"/>
      <c r="AB465" s="63">
        <f t="shared" si="213"/>
        <v>0</v>
      </c>
      <c r="AC465" s="63">
        <f t="shared" si="213"/>
        <v>0</v>
      </c>
      <c r="AD465" s="63"/>
      <c r="AE465" s="63">
        <f t="shared" si="214"/>
        <v>0</v>
      </c>
      <c r="AF465" s="64"/>
      <c r="AG465" s="63"/>
      <c r="AH465" s="63">
        <v>0</v>
      </c>
      <c r="AI465" s="63"/>
      <c r="AJ465" s="63">
        <f t="shared" si="215"/>
        <v>0</v>
      </c>
      <c r="AK465" s="64"/>
      <c r="AL465" s="63"/>
      <c r="AM465" s="63">
        <v>0</v>
      </c>
      <c r="AN465" s="63"/>
      <c r="AO465" s="63">
        <f t="shared" si="216"/>
        <v>0</v>
      </c>
      <c r="AP465" s="64"/>
      <c r="AQ465" s="63"/>
      <c r="AR465" s="63">
        <v>0</v>
      </c>
      <c r="AS465" s="63"/>
      <c r="AT465" s="63">
        <f t="shared" si="217"/>
        <v>0</v>
      </c>
      <c r="AU465" s="64"/>
      <c r="AV465" s="63"/>
      <c r="AW465" s="63">
        <v>0</v>
      </c>
      <c r="AX465" s="411"/>
      <c r="AY465" s="63">
        <f t="shared" si="218"/>
        <v>0</v>
      </c>
      <c r="AZ465" s="71"/>
    </row>
    <row r="466" spans="1:52" s="406" customFormat="1" ht="12" hidden="1" customHeight="1">
      <c r="A466" s="134">
        <v>418.4</v>
      </c>
      <c r="B466" s="69" t="s">
        <v>477</v>
      </c>
      <c r="C466" s="63"/>
      <c r="D466" s="63">
        <v>0</v>
      </c>
      <c r="E466" s="63"/>
      <c r="F466" s="63">
        <f t="shared" si="207"/>
        <v>0</v>
      </c>
      <c r="G466" s="64"/>
      <c r="H466" s="63"/>
      <c r="I466" s="63">
        <v>0</v>
      </c>
      <c r="J466" s="63"/>
      <c r="K466" s="63">
        <f t="shared" si="208"/>
        <v>0</v>
      </c>
      <c r="L466" s="64"/>
      <c r="M466" s="63">
        <f t="shared" si="209"/>
        <v>0</v>
      </c>
      <c r="N466" s="63">
        <f t="shared" si="209"/>
        <v>0</v>
      </c>
      <c r="O466" s="63"/>
      <c r="P466" s="63">
        <f t="shared" si="210"/>
        <v>0</v>
      </c>
      <c r="Q466" s="64"/>
      <c r="R466" s="63"/>
      <c r="S466" s="63">
        <v>0</v>
      </c>
      <c r="T466" s="63"/>
      <c r="U466" s="63">
        <f t="shared" si="211"/>
        <v>0</v>
      </c>
      <c r="V466" s="64"/>
      <c r="W466" s="63"/>
      <c r="X466" s="63">
        <v>0</v>
      </c>
      <c r="Y466" s="63"/>
      <c r="Z466" s="63">
        <f t="shared" si="212"/>
        <v>0</v>
      </c>
      <c r="AA466" s="64"/>
      <c r="AB466" s="63">
        <f t="shared" si="213"/>
        <v>0</v>
      </c>
      <c r="AC466" s="63">
        <f t="shared" si="213"/>
        <v>0</v>
      </c>
      <c r="AD466" s="63"/>
      <c r="AE466" s="63">
        <f t="shared" si="214"/>
        <v>0</v>
      </c>
      <c r="AF466" s="64"/>
      <c r="AG466" s="63"/>
      <c r="AH466" s="63">
        <v>0</v>
      </c>
      <c r="AI466" s="63"/>
      <c r="AJ466" s="63">
        <f t="shared" si="215"/>
        <v>0</v>
      </c>
      <c r="AK466" s="64"/>
      <c r="AL466" s="63"/>
      <c r="AM466" s="63">
        <v>0</v>
      </c>
      <c r="AN466" s="63"/>
      <c r="AO466" s="63">
        <f t="shared" si="216"/>
        <v>0</v>
      </c>
      <c r="AP466" s="64"/>
      <c r="AQ466" s="63"/>
      <c r="AR466" s="63">
        <v>0</v>
      </c>
      <c r="AS466" s="63"/>
      <c r="AT466" s="63">
        <f t="shared" si="217"/>
        <v>0</v>
      </c>
      <c r="AU466" s="64"/>
      <c r="AV466" s="63"/>
      <c r="AW466" s="63">
        <v>0</v>
      </c>
      <c r="AX466" s="411"/>
      <c r="AY466" s="63">
        <f t="shared" si="218"/>
        <v>0</v>
      </c>
      <c r="AZ466" s="71"/>
    </row>
    <row r="467" spans="1:52" s="406" customFormat="1" ht="12" hidden="1" customHeight="1">
      <c r="A467" s="134">
        <v>418.5</v>
      </c>
      <c r="B467" s="69" t="s">
        <v>478</v>
      </c>
      <c r="C467" s="63"/>
      <c r="D467" s="63">
        <v>0</v>
      </c>
      <c r="E467" s="63"/>
      <c r="F467" s="63">
        <f t="shared" si="207"/>
        <v>0</v>
      </c>
      <c r="G467" s="64"/>
      <c r="H467" s="63"/>
      <c r="I467" s="63">
        <v>0</v>
      </c>
      <c r="J467" s="63"/>
      <c r="K467" s="63">
        <f t="shared" si="208"/>
        <v>0</v>
      </c>
      <c r="L467" s="64"/>
      <c r="M467" s="63">
        <f t="shared" si="209"/>
        <v>0</v>
      </c>
      <c r="N467" s="63">
        <f t="shared" si="209"/>
        <v>0</v>
      </c>
      <c r="O467" s="63"/>
      <c r="P467" s="63">
        <f t="shared" si="210"/>
        <v>0</v>
      </c>
      <c r="Q467" s="64"/>
      <c r="R467" s="63"/>
      <c r="S467" s="63">
        <v>0</v>
      </c>
      <c r="T467" s="63"/>
      <c r="U467" s="63">
        <f t="shared" si="211"/>
        <v>0</v>
      </c>
      <c r="V467" s="64"/>
      <c r="W467" s="63"/>
      <c r="X467" s="63">
        <v>0</v>
      </c>
      <c r="Y467" s="63"/>
      <c r="Z467" s="63">
        <f t="shared" si="212"/>
        <v>0</v>
      </c>
      <c r="AA467" s="64"/>
      <c r="AB467" s="63">
        <f t="shared" si="213"/>
        <v>0</v>
      </c>
      <c r="AC467" s="63">
        <f t="shared" si="213"/>
        <v>0</v>
      </c>
      <c r="AD467" s="63"/>
      <c r="AE467" s="63">
        <f t="shared" si="214"/>
        <v>0</v>
      </c>
      <c r="AF467" s="64"/>
      <c r="AG467" s="63"/>
      <c r="AH467" s="63">
        <v>0</v>
      </c>
      <c r="AI467" s="63"/>
      <c r="AJ467" s="63">
        <f t="shared" si="215"/>
        <v>0</v>
      </c>
      <c r="AK467" s="64"/>
      <c r="AL467" s="63"/>
      <c r="AM467" s="63">
        <v>0</v>
      </c>
      <c r="AN467" s="63"/>
      <c r="AO467" s="63">
        <f t="shared" si="216"/>
        <v>0</v>
      </c>
      <c r="AP467" s="64"/>
      <c r="AQ467" s="63"/>
      <c r="AR467" s="63">
        <v>0</v>
      </c>
      <c r="AS467" s="63"/>
      <c r="AT467" s="63">
        <f t="shared" si="217"/>
        <v>0</v>
      </c>
      <c r="AU467" s="64"/>
      <c r="AV467" s="63"/>
      <c r="AW467" s="63">
        <v>0</v>
      </c>
      <c r="AX467" s="411"/>
      <c r="AY467" s="63">
        <f t="shared" si="218"/>
        <v>0</v>
      </c>
      <c r="AZ467" s="71"/>
    </row>
    <row r="468" spans="1:52" s="406" customFormat="1" ht="12" hidden="1" customHeight="1">
      <c r="A468" s="134">
        <v>421</v>
      </c>
      <c r="B468" s="69" t="s">
        <v>479</v>
      </c>
      <c r="C468" s="63"/>
      <c r="D468" s="63">
        <v>0</v>
      </c>
      <c r="E468" s="63"/>
      <c r="F468" s="63">
        <f t="shared" si="207"/>
        <v>0</v>
      </c>
      <c r="G468" s="64"/>
      <c r="H468" s="63"/>
      <c r="I468" s="63">
        <v>0</v>
      </c>
      <c r="J468" s="63"/>
      <c r="K468" s="63">
        <f t="shared" si="208"/>
        <v>0</v>
      </c>
      <c r="L468" s="64"/>
      <c r="M468" s="63">
        <f t="shared" si="209"/>
        <v>0</v>
      </c>
      <c r="N468" s="63">
        <f t="shared" si="209"/>
        <v>0</v>
      </c>
      <c r="O468" s="63"/>
      <c r="P468" s="63">
        <f t="shared" si="210"/>
        <v>0</v>
      </c>
      <c r="Q468" s="64"/>
      <c r="R468" s="63"/>
      <c r="S468" s="63">
        <v>0</v>
      </c>
      <c r="T468" s="63"/>
      <c r="U468" s="63">
        <f t="shared" si="211"/>
        <v>0</v>
      </c>
      <c r="V468" s="64"/>
      <c r="W468" s="63"/>
      <c r="X468" s="63">
        <v>0</v>
      </c>
      <c r="Y468" s="63"/>
      <c r="Z468" s="63">
        <f t="shared" si="212"/>
        <v>0</v>
      </c>
      <c r="AA468" s="64"/>
      <c r="AB468" s="63">
        <f t="shared" si="213"/>
        <v>0</v>
      </c>
      <c r="AC468" s="63">
        <f t="shared" si="213"/>
        <v>0</v>
      </c>
      <c r="AD468" s="63"/>
      <c r="AE468" s="63">
        <f t="shared" si="214"/>
        <v>0</v>
      </c>
      <c r="AF468" s="64"/>
      <c r="AG468" s="63"/>
      <c r="AH468" s="63">
        <v>0</v>
      </c>
      <c r="AI468" s="63"/>
      <c r="AJ468" s="63">
        <f t="shared" si="215"/>
        <v>0</v>
      </c>
      <c r="AK468" s="64"/>
      <c r="AL468" s="63"/>
      <c r="AM468" s="63">
        <v>0</v>
      </c>
      <c r="AN468" s="63"/>
      <c r="AO468" s="63">
        <f t="shared" si="216"/>
        <v>0</v>
      </c>
      <c r="AP468" s="64"/>
      <c r="AQ468" s="63"/>
      <c r="AR468" s="63">
        <v>0</v>
      </c>
      <c r="AS468" s="63"/>
      <c r="AT468" s="63">
        <f t="shared" si="217"/>
        <v>0</v>
      </c>
      <c r="AU468" s="64"/>
      <c r="AV468" s="63"/>
      <c r="AW468" s="63">
        <v>0</v>
      </c>
      <c r="AX468" s="411"/>
      <c r="AY468" s="63">
        <f t="shared" si="218"/>
        <v>0</v>
      </c>
      <c r="AZ468" s="71"/>
    </row>
    <row r="469" spans="1:52" s="406" customFormat="1" ht="12" hidden="1" customHeight="1">
      <c r="A469" s="134">
        <v>422</v>
      </c>
      <c r="B469" s="69" t="s">
        <v>480</v>
      </c>
      <c r="C469" s="63"/>
      <c r="D469" s="63">
        <v>0</v>
      </c>
      <c r="E469" s="63"/>
      <c r="F469" s="63">
        <f t="shared" si="207"/>
        <v>0</v>
      </c>
      <c r="G469" s="64"/>
      <c r="H469" s="63"/>
      <c r="I469" s="63">
        <v>0</v>
      </c>
      <c r="J469" s="63"/>
      <c r="K469" s="63">
        <f t="shared" si="208"/>
        <v>0</v>
      </c>
      <c r="L469" s="64"/>
      <c r="M469" s="63">
        <f t="shared" si="209"/>
        <v>0</v>
      </c>
      <c r="N469" s="63">
        <f t="shared" si="209"/>
        <v>0</v>
      </c>
      <c r="O469" s="63"/>
      <c r="P469" s="63">
        <f t="shared" si="210"/>
        <v>0</v>
      </c>
      <c r="Q469" s="64"/>
      <c r="R469" s="63"/>
      <c r="S469" s="63">
        <v>0</v>
      </c>
      <c r="T469" s="63"/>
      <c r="U469" s="63">
        <f t="shared" si="211"/>
        <v>0</v>
      </c>
      <c r="V469" s="64"/>
      <c r="W469" s="63"/>
      <c r="X469" s="63">
        <v>0</v>
      </c>
      <c r="Y469" s="63"/>
      <c r="Z469" s="63">
        <f t="shared" si="212"/>
        <v>0</v>
      </c>
      <c r="AA469" s="64"/>
      <c r="AB469" s="63">
        <f t="shared" si="213"/>
        <v>0</v>
      </c>
      <c r="AC469" s="63">
        <f t="shared" si="213"/>
        <v>0</v>
      </c>
      <c r="AD469" s="63"/>
      <c r="AE469" s="63">
        <f t="shared" si="214"/>
        <v>0</v>
      </c>
      <c r="AF469" s="64"/>
      <c r="AG469" s="63"/>
      <c r="AH469" s="63">
        <v>0</v>
      </c>
      <c r="AI469" s="63"/>
      <c r="AJ469" s="63">
        <f t="shared" si="215"/>
        <v>0</v>
      </c>
      <c r="AK469" s="64"/>
      <c r="AL469" s="63"/>
      <c r="AM469" s="63">
        <v>0</v>
      </c>
      <c r="AN469" s="63"/>
      <c r="AO469" s="63">
        <f t="shared" si="216"/>
        <v>0</v>
      </c>
      <c r="AP469" s="64"/>
      <c r="AQ469" s="63"/>
      <c r="AR469" s="63">
        <v>0</v>
      </c>
      <c r="AS469" s="63"/>
      <c r="AT469" s="63">
        <f t="shared" si="217"/>
        <v>0</v>
      </c>
      <c r="AU469" s="64"/>
      <c r="AV469" s="63"/>
      <c r="AW469" s="63">
        <v>0</v>
      </c>
      <c r="AX469" s="411"/>
      <c r="AY469" s="63">
        <f t="shared" si="218"/>
        <v>0</v>
      </c>
      <c r="AZ469" s="71"/>
    </row>
    <row r="470" spans="1:52" s="406" customFormat="1" ht="12" hidden="1" customHeight="1">
      <c r="A470" s="134">
        <v>424</v>
      </c>
      <c r="B470" s="69" t="s">
        <v>481</v>
      </c>
      <c r="C470" s="63"/>
      <c r="D470" s="63">
        <v>0</v>
      </c>
      <c r="E470" s="63"/>
      <c r="F470" s="63">
        <f t="shared" si="207"/>
        <v>0</v>
      </c>
      <c r="G470" s="64"/>
      <c r="H470" s="63"/>
      <c r="I470" s="63">
        <v>0</v>
      </c>
      <c r="J470" s="63"/>
      <c r="K470" s="63">
        <f t="shared" si="208"/>
        <v>0</v>
      </c>
      <c r="L470" s="64"/>
      <c r="M470" s="63">
        <f t="shared" si="209"/>
        <v>0</v>
      </c>
      <c r="N470" s="63">
        <f t="shared" si="209"/>
        <v>0</v>
      </c>
      <c r="O470" s="63"/>
      <c r="P470" s="63">
        <f t="shared" si="210"/>
        <v>0</v>
      </c>
      <c r="Q470" s="64"/>
      <c r="R470" s="63"/>
      <c r="S470" s="63">
        <v>0</v>
      </c>
      <c r="T470" s="63"/>
      <c r="U470" s="63">
        <f t="shared" si="211"/>
        <v>0</v>
      </c>
      <c r="V470" s="64"/>
      <c r="W470" s="63"/>
      <c r="X470" s="63">
        <v>0</v>
      </c>
      <c r="Y470" s="63"/>
      <c r="Z470" s="63">
        <f t="shared" si="212"/>
        <v>0</v>
      </c>
      <c r="AA470" s="64"/>
      <c r="AB470" s="63">
        <f t="shared" si="213"/>
        <v>0</v>
      </c>
      <c r="AC470" s="63">
        <f t="shared" si="213"/>
        <v>0</v>
      </c>
      <c r="AD470" s="63"/>
      <c r="AE470" s="63">
        <f t="shared" si="214"/>
        <v>0</v>
      </c>
      <c r="AF470" s="64"/>
      <c r="AG470" s="63"/>
      <c r="AH470" s="63">
        <v>0</v>
      </c>
      <c r="AI470" s="63"/>
      <c r="AJ470" s="63">
        <f t="shared" si="215"/>
        <v>0</v>
      </c>
      <c r="AK470" s="64"/>
      <c r="AL470" s="63"/>
      <c r="AM470" s="63">
        <v>0</v>
      </c>
      <c r="AN470" s="63"/>
      <c r="AO470" s="63">
        <f t="shared" si="216"/>
        <v>0</v>
      </c>
      <c r="AP470" s="64"/>
      <c r="AQ470" s="63"/>
      <c r="AR470" s="63">
        <v>0</v>
      </c>
      <c r="AS470" s="63"/>
      <c r="AT470" s="63">
        <f t="shared" si="217"/>
        <v>0</v>
      </c>
      <c r="AU470" s="64"/>
      <c r="AV470" s="63"/>
      <c r="AW470" s="63">
        <v>0</v>
      </c>
      <c r="AX470" s="411"/>
      <c r="AY470" s="63">
        <f t="shared" si="218"/>
        <v>0</v>
      </c>
      <c r="AZ470" s="71"/>
    </row>
    <row r="471" spans="1:52" s="406" customFormat="1" ht="12" hidden="1" customHeight="1">
      <c r="A471" s="134">
        <v>425</v>
      </c>
      <c r="B471" s="69" t="s">
        <v>482</v>
      </c>
      <c r="C471" s="63"/>
      <c r="D471" s="63">
        <v>0</v>
      </c>
      <c r="E471" s="63"/>
      <c r="F471" s="63">
        <f t="shared" si="207"/>
        <v>0</v>
      </c>
      <c r="G471" s="64"/>
      <c r="H471" s="63"/>
      <c r="I471" s="63">
        <v>0</v>
      </c>
      <c r="J471" s="63"/>
      <c r="K471" s="63">
        <f t="shared" si="208"/>
        <v>0</v>
      </c>
      <c r="L471" s="64"/>
      <c r="M471" s="63">
        <f t="shared" si="209"/>
        <v>0</v>
      </c>
      <c r="N471" s="63">
        <f t="shared" si="209"/>
        <v>0</v>
      </c>
      <c r="O471" s="63"/>
      <c r="P471" s="63">
        <f t="shared" si="210"/>
        <v>0</v>
      </c>
      <c r="Q471" s="64"/>
      <c r="R471" s="63"/>
      <c r="S471" s="63">
        <v>0</v>
      </c>
      <c r="T471" s="63"/>
      <c r="U471" s="63">
        <f t="shared" si="211"/>
        <v>0</v>
      </c>
      <c r="V471" s="64"/>
      <c r="W471" s="63"/>
      <c r="X471" s="63">
        <v>0</v>
      </c>
      <c r="Y471" s="63"/>
      <c r="Z471" s="63">
        <f t="shared" si="212"/>
        <v>0</v>
      </c>
      <c r="AA471" s="64"/>
      <c r="AB471" s="63">
        <f t="shared" si="213"/>
        <v>0</v>
      </c>
      <c r="AC471" s="63">
        <f t="shared" si="213"/>
        <v>0</v>
      </c>
      <c r="AD471" s="63"/>
      <c r="AE471" s="63">
        <f t="shared" si="214"/>
        <v>0</v>
      </c>
      <c r="AF471" s="64"/>
      <c r="AG471" s="63"/>
      <c r="AH471" s="63">
        <v>0</v>
      </c>
      <c r="AI471" s="63"/>
      <c r="AJ471" s="63">
        <f t="shared" si="215"/>
        <v>0</v>
      </c>
      <c r="AK471" s="64"/>
      <c r="AL471" s="63"/>
      <c r="AM471" s="63">
        <v>0</v>
      </c>
      <c r="AN471" s="63"/>
      <c r="AO471" s="63">
        <f t="shared" si="216"/>
        <v>0</v>
      </c>
      <c r="AP471" s="64"/>
      <c r="AQ471" s="63"/>
      <c r="AR471" s="63">
        <v>0</v>
      </c>
      <c r="AS471" s="63"/>
      <c r="AT471" s="63">
        <f t="shared" si="217"/>
        <v>0</v>
      </c>
      <c r="AU471" s="64"/>
      <c r="AV471" s="63"/>
      <c r="AW471" s="63">
        <v>0</v>
      </c>
      <c r="AX471" s="411"/>
      <c r="AY471" s="63">
        <f t="shared" si="218"/>
        <v>0</v>
      </c>
      <c r="AZ471" s="71"/>
    </row>
    <row r="472" spans="1:52" s="406" customFormat="1" ht="12" hidden="1" customHeight="1">
      <c r="A472" s="134">
        <v>426</v>
      </c>
      <c r="B472" s="69" t="s">
        <v>483</v>
      </c>
      <c r="C472" s="63"/>
      <c r="D472" s="63">
        <v>0</v>
      </c>
      <c r="E472" s="63"/>
      <c r="F472" s="63">
        <f t="shared" si="207"/>
        <v>0</v>
      </c>
      <c r="G472" s="64"/>
      <c r="H472" s="63"/>
      <c r="I472" s="63">
        <v>0</v>
      </c>
      <c r="J472" s="63"/>
      <c r="K472" s="63">
        <f t="shared" si="208"/>
        <v>0</v>
      </c>
      <c r="L472" s="64"/>
      <c r="M472" s="63">
        <f t="shared" si="209"/>
        <v>0</v>
      </c>
      <c r="N472" s="63">
        <f t="shared" si="209"/>
        <v>0</v>
      </c>
      <c r="O472" s="63"/>
      <c r="P472" s="63">
        <f t="shared" si="210"/>
        <v>0</v>
      </c>
      <c r="Q472" s="64"/>
      <c r="R472" s="63"/>
      <c r="S472" s="63">
        <v>0</v>
      </c>
      <c r="T472" s="63"/>
      <c r="U472" s="63">
        <f t="shared" si="211"/>
        <v>0</v>
      </c>
      <c r="V472" s="64"/>
      <c r="W472" s="63"/>
      <c r="X472" s="63">
        <v>0</v>
      </c>
      <c r="Y472" s="63"/>
      <c r="Z472" s="63">
        <f t="shared" si="212"/>
        <v>0</v>
      </c>
      <c r="AA472" s="64"/>
      <c r="AB472" s="63">
        <f t="shared" si="213"/>
        <v>0</v>
      </c>
      <c r="AC472" s="63">
        <f t="shared" si="213"/>
        <v>0</v>
      </c>
      <c r="AD472" s="63"/>
      <c r="AE472" s="63">
        <f t="shared" si="214"/>
        <v>0</v>
      </c>
      <c r="AF472" s="64"/>
      <c r="AG472" s="63"/>
      <c r="AH472" s="63">
        <v>0</v>
      </c>
      <c r="AI472" s="63"/>
      <c r="AJ472" s="63">
        <f t="shared" si="215"/>
        <v>0</v>
      </c>
      <c r="AK472" s="64"/>
      <c r="AL472" s="63"/>
      <c r="AM472" s="63">
        <v>0</v>
      </c>
      <c r="AN472" s="63"/>
      <c r="AO472" s="63">
        <f t="shared" si="216"/>
        <v>0</v>
      </c>
      <c r="AP472" s="64"/>
      <c r="AQ472" s="63"/>
      <c r="AR472" s="63">
        <v>0</v>
      </c>
      <c r="AS472" s="63"/>
      <c r="AT472" s="63">
        <f t="shared" si="217"/>
        <v>0</v>
      </c>
      <c r="AU472" s="64"/>
      <c r="AV472" s="63"/>
      <c r="AW472" s="63">
        <v>0</v>
      </c>
      <c r="AX472" s="411"/>
      <c r="AY472" s="63">
        <f t="shared" si="218"/>
        <v>0</v>
      </c>
      <c r="AZ472" s="71"/>
    </row>
    <row r="473" spans="1:52" s="406" customFormat="1" ht="12" hidden="1" customHeight="1">
      <c r="A473" s="134">
        <v>429</v>
      </c>
      <c r="B473" s="69" t="s">
        <v>484</v>
      </c>
      <c r="C473" s="63"/>
      <c r="D473" s="63">
        <v>0</v>
      </c>
      <c r="E473" s="63"/>
      <c r="F473" s="63">
        <f t="shared" si="207"/>
        <v>0</v>
      </c>
      <c r="G473" s="64"/>
      <c r="H473" s="63"/>
      <c r="I473" s="63">
        <v>0</v>
      </c>
      <c r="J473" s="63"/>
      <c r="K473" s="63">
        <f t="shared" si="208"/>
        <v>0</v>
      </c>
      <c r="L473" s="64"/>
      <c r="M473" s="63">
        <f t="shared" si="209"/>
        <v>0</v>
      </c>
      <c r="N473" s="63">
        <f t="shared" si="209"/>
        <v>0</v>
      </c>
      <c r="O473" s="63"/>
      <c r="P473" s="63">
        <f t="shared" si="210"/>
        <v>0</v>
      </c>
      <c r="Q473" s="64"/>
      <c r="R473" s="63"/>
      <c r="S473" s="63">
        <v>0</v>
      </c>
      <c r="T473" s="63"/>
      <c r="U473" s="63">
        <f t="shared" si="211"/>
        <v>0</v>
      </c>
      <c r="V473" s="64"/>
      <c r="W473" s="63"/>
      <c r="X473" s="63">
        <v>0</v>
      </c>
      <c r="Y473" s="63"/>
      <c r="Z473" s="63">
        <f t="shared" si="212"/>
        <v>0</v>
      </c>
      <c r="AA473" s="64"/>
      <c r="AB473" s="63">
        <f t="shared" si="213"/>
        <v>0</v>
      </c>
      <c r="AC473" s="63">
        <f t="shared" si="213"/>
        <v>0</v>
      </c>
      <c r="AD473" s="63"/>
      <c r="AE473" s="63">
        <f t="shared" si="214"/>
        <v>0</v>
      </c>
      <c r="AF473" s="64"/>
      <c r="AG473" s="63"/>
      <c r="AH473" s="63">
        <v>0</v>
      </c>
      <c r="AI473" s="63"/>
      <c r="AJ473" s="63">
        <f t="shared" si="215"/>
        <v>0</v>
      </c>
      <c r="AK473" s="64"/>
      <c r="AL473" s="63"/>
      <c r="AM473" s="63">
        <v>0</v>
      </c>
      <c r="AN473" s="63"/>
      <c r="AO473" s="63">
        <f t="shared" si="216"/>
        <v>0</v>
      </c>
      <c r="AP473" s="64"/>
      <c r="AQ473" s="63"/>
      <c r="AR473" s="63">
        <v>0</v>
      </c>
      <c r="AS473" s="63"/>
      <c r="AT473" s="63">
        <f t="shared" si="217"/>
        <v>0</v>
      </c>
      <c r="AU473" s="64"/>
      <c r="AV473" s="63"/>
      <c r="AW473" s="63">
        <v>0</v>
      </c>
      <c r="AX473" s="411"/>
      <c r="AY473" s="63">
        <f t="shared" si="218"/>
        <v>0</v>
      </c>
      <c r="AZ473" s="71"/>
    </row>
    <row r="474" spans="1:52" s="406" customFormat="1" ht="12" hidden="1" customHeight="1">
      <c r="A474" s="134">
        <v>430</v>
      </c>
      <c r="B474" s="69" t="s">
        <v>485</v>
      </c>
      <c r="C474" s="63"/>
      <c r="D474" s="63">
        <v>0</v>
      </c>
      <c r="E474" s="63"/>
      <c r="F474" s="63">
        <f t="shared" si="207"/>
        <v>0</v>
      </c>
      <c r="G474" s="64"/>
      <c r="H474" s="63"/>
      <c r="I474" s="63">
        <v>0</v>
      </c>
      <c r="J474" s="63"/>
      <c r="K474" s="63">
        <f t="shared" si="208"/>
        <v>0</v>
      </c>
      <c r="L474" s="64"/>
      <c r="M474" s="63">
        <f t="shared" ref="M474:N493" si="219">INDEX($C474:$E474,1,MATCH(M$8,$C$8:$E$8,0))-INDEX($H474:$J474,1,MATCH(M$8,$H$8:$J$8,0))</f>
        <v>0</v>
      </c>
      <c r="N474" s="63">
        <f t="shared" si="219"/>
        <v>0</v>
      </c>
      <c r="O474" s="63"/>
      <c r="P474" s="63">
        <f t="shared" si="210"/>
        <v>0</v>
      </c>
      <c r="Q474" s="64"/>
      <c r="R474" s="63"/>
      <c r="S474" s="63">
        <v>0</v>
      </c>
      <c r="T474" s="63"/>
      <c r="U474" s="63">
        <f t="shared" si="211"/>
        <v>0</v>
      </c>
      <c r="V474" s="64"/>
      <c r="W474" s="63"/>
      <c r="X474" s="63">
        <v>0</v>
      </c>
      <c r="Y474" s="63"/>
      <c r="Z474" s="63">
        <f t="shared" si="212"/>
        <v>0</v>
      </c>
      <c r="AA474" s="64"/>
      <c r="AB474" s="63">
        <f t="shared" ref="AB474:AC493" si="220">INDEX($R474:$T474,1,MATCH(AB$8,$R$8:$T$8,0))-INDEX($W474:$Y474,1,MATCH(AB$8,$W$8:$Y$8,0))</f>
        <v>0</v>
      </c>
      <c r="AC474" s="63">
        <f t="shared" si="220"/>
        <v>0</v>
      </c>
      <c r="AD474" s="63"/>
      <c r="AE474" s="63">
        <f t="shared" si="214"/>
        <v>0</v>
      </c>
      <c r="AF474" s="64"/>
      <c r="AG474" s="63"/>
      <c r="AH474" s="63">
        <v>0</v>
      </c>
      <c r="AI474" s="63"/>
      <c r="AJ474" s="63">
        <f t="shared" si="215"/>
        <v>0</v>
      </c>
      <c r="AK474" s="64"/>
      <c r="AL474" s="63"/>
      <c r="AM474" s="63">
        <v>0</v>
      </c>
      <c r="AN474" s="63"/>
      <c r="AO474" s="63">
        <f t="shared" si="216"/>
        <v>0</v>
      </c>
      <c r="AP474" s="64"/>
      <c r="AQ474" s="63"/>
      <c r="AR474" s="63">
        <v>0</v>
      </c>
      <c r="AS474" s="63"/>
      <c r="AT474" s="63">
        <f t="shared" si="217"/>
        <v>0</v>
      </c>
      <c r="AU474" s="64"/>
      <c r="AV474" s="63"/>
      <c r="AW474" s="63">
        <v>0</v>
      </c>
      <c r="AX474" s="411"/>
      <c r="AY474" s="63">
        <f t="shared" si="218"/>
        <v>0</v>
      </c>
      <c r="AZ474" s="71"/>
    </row>
    <row r="475" spans="1:52" s="406" customFormat="1" ht="12" customHeight="1">
      <c r="A475" s="134">
        <v>432</v>
      </c>
      <c r="B475" s="69" t="s">
        <v>486</v>
      </c>
      <c r="C475" s="63"/>
      <c r="D475" s="63">
        <v>22553.39</v>
      </c>
      <c r="E475" s="63"/>
      <c r="F475" s="63">
        <f t="shared" si="207"/>
        <v>22553.39</v>
      </c>
      <c r="G475" s="64"/>
      <c r="H475" s="63"/>
      <c r="I475" s="63">
        <v>22553.39</v>
      </c>
      <c r="J475" s="63"/>
      <c r="K475" s="63">
        <f t="shared" si="208"/>
        <v>22553.39</v>
      </c>
      <c r="L475" s="64"/>
      <c r="M475" s="63">
        <f t="shared" si="219"/>
        <v>0</v>
      </c>
      <c r="N475" s="63">
        <f t="shared" si="219"/>
        <v>0</v>
      </c>
      <c r="O475" s="63"/>
      <c r="P475" s="63">
        <f t="shared" si="210"/>
        <v>0</v>
      </c>
      <c r="Q475" s="64"/>
      <c r="R475" s="63"/>
      <c r="S475" s="63">
        <v>28229.052649874</v>
      </c>
      <c r="T475" s="63"/>
      <c r="U475" s="63">
        <f t="shared" si="211"/>
        <v>28229.052649874</v>
      </c>
      <c r="V475" s="64"/>
      <c r="W475" s="63"/>
      <c r="X475" s="63">
        <v>28229.052649874</v>
      </c>
      <c r="Y475" s="63"/>
      <c r="Z475" s="63">
        <f t="shared" si="212"/>
        <v>28229.052649874</v>
      </c>
      <c r="AA475" s="64"/>
      <c r="AB475" s="63">
        <f t="shared" si="220"/>
        <v>0</v>
      </c>
      <c r="AC475" s="63">
        <f t="shared" si="220"/>
        <v>0</v>
      </c>
      <c r="AD475" s="63"/>
      <c r="AE475" s="63">
        <f t="shared" si="214"/>
        <v>0</v>
      </c>
      <c r="AF475" s="64"/>
      <c r="AG475" s="63"/>
      <c r="AH475" s="63">
        <v>31334.2484413602</v>
      </c>
      <c r="AI475" s="63"/>
      <c r="AJ475" s="63">
        <f t="shared" si="215"/>
        <v>31334.2484413602</v>
      </c>
      <c r="AK475" s="64"/>
      <c r="AL475" s="63"/>
      <c r="AM475" s="63">
        <v>31960.933410187401</v>
      </c>
      <c r="AN475" s="63"/>
      <c r="AO475" s="63">
        <f t="shared" si="216"/>
        <v>31960.933410187401</v>
      </c>
      <c r="AP475" s="64"/>
      <c r="AQ475" s="63"/>
      <c r="AR475" s="63">
        <v>32600.1520783911</v>
      </c>
      <c r="AS475" s="63"/>
      <c r="AT475" s="63">
        <f t="shared" si="217"/>
        <v>32600.1520783911</v>
      </c>
      <c r="AU475" s="64"/>
      <c r="AV475" s="63"/>
      <c r="AW475" s="63">
        <v>33252.155119959003</v>
      </c>
      <c r="AX475" s="411"/>
      <c r="AY475" s="63">
        <f t="shared" si="218"/>
        <v>33252.155119959003</v>
      </c>
      <c r="AZ475" s="71"/>
    </row>
    <row r="476" spans="1:52" s="406" customFormat="1" ht="12" hidden="1" customHeight="1">
      <c r="A476" s="134">
        <v>432.1</v>
      </c>
      <c r="B476" s="69" t="s">
        <v>487</v>
      </c>
      <c r="C476" s="63"/>
      <c r="D476" s="63">
        <v>0</v>
      </c>
      <c r="E476" s="63"/>
      <c r="F476" s="63">
        <f t="shared" si="207"/>
        <v>0</v>
      </c>
      <c r="G476" s="64"/>
      <c r="H476" s="63"/>
      <c r="I476" s="63">
        <v>0</v>
      </c>
      <c r="J476" s="63"/>
      <c r="K476" s="63">
        <f t="shared" si="208"/>
        <v>0</v>
      </c>
      <c r="L476" s="64"/>
      <c r="M476" s="63">
        <f t="shared" si="219"/>
        <v>0</v>
      </c>
      <c r="N476" s="63">
        <f t="shared" si="219"/>
        <v>0</v>
      </c>
      <c r="O476" s="63"/>
      <c r="P476" s="63">
        <f t="shared" si="210"/>
        <v>0</v>
      </c>
      <c r="Q476" s="64"/>
      <c r="R476" s="63"/>
      <c r="S476" s="63">
        <v>0</v>
      </c>
      <c r="T476" s="63"/>
      <c r="U476" s="63">
        <f t="shared" si="211"/>
        <v>0</v>
      </c>
      <c r="V476" s="64"/>
      <c r="W476" s="63"/>
      <c r="X476" s="63">
        <v>0</v>
      </c>
      <c r="Y476" s="63"/>
      <c r="Z476" s="63">
        <f t="shared" si="212"/>
        <v>0</v>
      </c>
      <c r="AA476" s="64"/>
      <c r="AB476" s="63">
        <f t="shared" si="220"/>
        <v>0</v>
      </c>
      <c r="AC476" s="63">
        <f t="shared" si="220"/>
        <v>0</v>
      </c>
      <c r="AD476" s="63"/>
      <c r="AE476" s="63">
        <f t="shared" si="214"/>
        <v>0</v>
      </c>
      <c r="AF476" s="64"/>
      <c r="AG476" s="63"/>
      <c r="AH476" s="63">
        <v>0</v>
      </c>
      <c r="AI476" s="63"/>
      <c r="AJ476" s="63">
        <f t="shared" si="215"/>
        <v>0</v>
      </c>
      <c r="AK476" s="64"/>
      <c r="AL476" s="63"/>
      <c r="AM476" s="63">
        <v>0</v>
      </c>
      <c r="AN476" s="63"/>
      <c r="AO476" s="63">
        <f t="shared" si="216"/>
        <v>0</v>
      </c>
      <c r="AP476" s="64"/>
      <c r="AQ476" s="63"/>
      <c r="AR476" s="63">
        <v>0</v>
      </c>
      <c r="AS476" s="63"/>
      <c r="AT476" s="63">
        <f t="shared" si="217"/>
        <v>0</v>
      </c>
      <c r="AU476" s="64"/>
      <c r="AV476" s="63"/>
      <c r="AW476" s="63">
        <v>0</v>
      </c>
      <c r="AX476" s="411"/>
      <c r="AY476" s="63">
        <f t="shared" si="218"/>
        <v>0</v>
      </c>
      <c r="AZ476" s="71"/>
    </row>
    <row r="477" spans="1:52" s="406" customFormat="1" ht="12" hidden="1" customHeight="1">
      <c r="A477" s="134">
        <v>432.2</v>
      </c>
      <c r="B477" s="69" t="s">
        <v>488</v>
      </c>
      <c r="C477" s="63"/>
      <c r="D477" s="63">
        <v>0</v>
      </c>
      <c r="E477" s="63"/>
      <c r="F477" s="63">
        <f t="shared" si="207"/>
        <v>0</v>
      </c>
      <c r="G477" s="64"/>
      <c r="H477" s="63"/>
      <c r="I477" s="63">
        <v>0</v>
      </c>
      <c r="J477" s="63"/>
      <c r="K477" s="63">
        <f t="shared" si="208"/>
        <v>0</v>
      </c>
      <c r="L477" s="64"/>
      <c r="M477" s="63">
        <f t="shared" si="219"/>
        <v>0</v>
      </c>
      <c r="N477" s="63">
        <f t="shared" si="219"/>
        <v>0</v>
      </c>
      <c r="O477" s="63"/>
      <c r="P477" s="63">
        <f t="shared" si="210"/>
        <v>0</v>
      </c>
      <c r="Q477" s="64"/>
      <c r="R477" s="63"/>
      <c r="S477" s="63">
        <v>0</v>
      </c>
      <c r="T477" s="63"/>
      <c r="U477" s="63">
        <f t="shared" si="211"/>
        <v>0</v>
      </c>
      <c r="V477" s="64"/>
      <c r="W477" s="63"/>
      <c r="X477" s="63">
        <v>0</v>
      </c>
      <c r="Y477" s="63"/>
      <c r="Z477" s="63">
        <f t="shared" si="212"/>
        <v>0</v>
      </c>
      <c r="AA477" s="64"/>
      <c r="AB477" s="63">
        <f t="shared" si="220"/>
        <v>0</v>
      </c>
      <c r="AC477" s="63">
        <f t="shared" si="220"/>
        <v>0</v>
      </c>
      <c r="AD477" s="63"/>
      <c r="AE477" s="63">
        <f t="shared" si="214"/>
        <v>0</v>
      </c>
      <c r="AF477" s="64"/>
      <c r="AG477" s="63"/>
      <c r="AH477" s="63">
        <v>0</v>
      </c>
      <c r="AI477" s="63"/>
      <c r="AJ477" s="63">
        <f t="shared" si="215"/>
        <v>0</v>
      </c>
      <c r="AK477" s="64"/>
      <c r="AL477" s="63"/>
      <c r="AM477" s="63">
        <v>0</v>
      </c>
      <c r="AN477" s="63"/>
      <c r="AO477" s="63">
        <f t="shared" si="216"/>
        <v>0</v>
      </c>
      <c r="AP477" s="64"/>
      <c r="AQ477" s="63"/>
      <c r="AR477" s="63">
        <v>0</v>
      </c>
      <c r="AS477" s="63"/>
      <c r="AT477" s="63">
        <f t="shared" si="217"/>
        <v>0</v>
      </c>
      <c r="AU477" s="64"/>
      <c r="AV477" s="63"/>
      <c r="AW477" s="63">
        <v>0</v>
      </c>
      <c r="AX477" s="411"/>
      <c r="AY477" s="63">
        <f t="shared" si="218"/>
        <v>0</v>
      </c>
      <c r="AZ477" s="71"/>
    </row>
    <row r="478" spans="1:52" s="406" customFormat="1" ht="12" hidden="1" customHeight="1">
      <c r="A478" s="134">
        <v>432.3</v>
      </c>
      <c r="B478" s="69" t="s">
        <v>489</v>
      </c>
      <c r="C478" s="63"/>
      <c r="D478" s="63">
        <v>0</v>
      </c>
      <c r="E478" s="63"/>
      <c r="F478" s="63">
        <f t="shared" si="207"/>
        <v>0</v>
      </c>
      <c r="G478" s="64"/>
      <c r="H478" s="63"/>
      <c r="I478" s="63">
        <v>0</v>
      </c>
      <c r="J478" s="63"/>
      <c r="K478" s="63">
        <f t="shared" si="208"/>
        <v>0</v>
      </c>
      <c r="L478" s="64"/>
      <c r="M478" s="63">
        <f t="shared" si="219"/>
        <v>0</v>
      </c>
      <c r="N478" s="63">
        <f t="shared" si="219"/>
        <v>0</v>
      </c>
      <c r="O478" s="63"/>
      <c r="P478" s="63">
        <f t="shared" si="210"/>
        <v>0</v>
      </c>
      <c r="Q478" s="64"/>
      <c r="R478" s="63"/>
      <c r="S478" s="63">
        <v>0</v>
      </c>
      <c r="T478" s="63"/>
      <c r="U478" s="63">
        <f t="shared" si="211"/>
        <v>0</v>
      </c>
      <c r="V478" s="64"/>
      <c r="W478" s="63"/>
      <c r="X478" s="63">
        <v>0</v>
      </c>
      <c r="Y478" s="63"/>
      <c r="Z478" s="63">
        <f t="shared" si="212"/>
        <v>0</v>
      </c>
      <c r="AA478" s="64"/>
      <c r="AB478" s="63">
        <f t="shared" si="220"/>
        <v>0</v>
      </c>
      <c r="AC478" s="63">
        <f t="shared" si="220"/>
        <v>0</v>
      </c>
      <c r="AD478" s="63"/>
      <c r="AE478" s="63">
        <f t="shared" si="214"/>
        <v>0</v>
      </c>
      <c r="AF478" s="64"/>
      <c r="AG478" s="63"/>
      <c r="AH478" s="63">
        <v>0</v>
      </c>
      <c r="AI478" s="63"/>
      <c r="AJ478" s="63">
        <f t="shared" si="215"/>
        <v>0</v>
      </c>
      <c r="AK478" s="64"/>
      <c r="AL478" s="63"/>
      <c r="AM478" s="63">
        <v>0</v>
      </c>
      <c r="AN478" s="63"/>
      <c r="AO478" s="63">
        <f t="shared" si="216"/>
        <v>0</v>
      </c>
      <c r="AP478" s="64"/>
      <c r="AQ478" s="63"/>
      <c r="AR478" s="63">
        <v>0</v>
      </c>
      <c r="AS478" s="63"/>
      <c r="AT478" s="63">
        <f t="shared" si="217"/>
        <v>0</v>
      </c>
      <c r="AU478" s="64"/>
      <c r="AV478" s="63"/>
      <c r="AW478" s="63">
        <v>0</v>
      </c>
      <c r="AX478" s="411"/>
      <c r="AY478" s="63">
        <f t="shared" si="218"/>
        <v>0</v>
      </c>
      <c r="AZ478" s="71"/>
    </row>
    <row r="479" spans="1:52" s="406" customFormat="1" ht="12" hidden="1" customHeight="1">
      <c r="A479" s="134">
        <v>432.4</v>
      </c>
      <c r="B479" s="69" t="s">
        <v>490</v>
      </c>
      <c r="C479" s="63"/>
      <c r="D479" s="63">
        <v>0</v>
      </c>
      <c r="E479" s="63"/>
      <c r="F479" s="63">
        <f t="shared" si="207"/>
        <v>0</v>
      </c>
      <c r="G479" s="64"/>
      <c r="H479" s="63"/>
      <c r="I479" s="63">
        <v>0</v>
      </c>
      <c r="J479" s="63"/>
      <c r="K479" s="63">
        <f t="shared" si="208"/>
        <v>0</v>
      </c>
      <c r="L479" s="64"/>
      <c r="M479" s="63">
        <f t="shared" si="219"/>
        <v>0</v>
      </c>
      <c r="N479" s="63">
        <f t="shared" si="219"/>
        <v>0</v>
      </c>
      <c r="O479" s="63"/>
      <c r="P479" s="63">
        <f t="shared" si="210"/>
        <v>0</v>
      </c>
      <c r="Q479" s="64"/>
      <c r="R479" s="63"/>
      <c r="S479" s="63">
        <v>0</v>
      </c>
      <c r="T479" s="63"/>
      <c r="U479" s="63">
        <f t="shared" si="211"/>
        <v>0</v>
      </c>
      <c r="V479" s="64"/>
      <c r="W479" s="63"/>
      <c r="X479" s="63">
        <v>0</v>
      </c>
      <c r="Y479" s="63"/>
      <c r="Z479" s="63">
        <f t="shared" si="212"/>
        <v>0</v>
      </c>
      <c r="AA479" s="64"/>
      <c r="AB479" s="63">
        <f t="shared" si="220"/>
        <v>0</v>
      </c>
      <c r="AC479" s="63">
        <f t="shared" si="220"/>
        <v>0</v>
      </c>
      <c r="AD479" s="63"/>
      <c r="AE479" s="63">
        <f t="shared" si="214"/>
        <v>0</v>
      </c>
      <c r="AF479" s="64"/>
      <c r="AG479" s="63"/>
      <c r="AH479" s="63">
        <v>0</v>
      </c>
      <c r="AI479" s="63"/>
      <c r="AJ479" s="63">
        <f t="shared" si="215"/>
        <v>0</v>
      </c>
      <c r="AK479" s="64"/>
      <c r="AL479" s="63"/>
      <c r="AM479" s="63">
        <v>0</v>
      </c>
      <c r="AN479" s="63"/>
      <c r="AO479" s="63">
        <f t="shared" si="216"/>
        <v>0</v>
      </c>
      <c r="AP479" s="64"/>
      <c r="AQ479" s="63"/>
      <c r="AR479" s="63">
        <v>0</v>
      </c>
      <c r="AS479" s="63"/>
      <c r="AT479" s="63">
        <f t="shared" si="217"/>
        <v>0</v>
      </c>
      <c r="AU479" s="64"/>
      <c r="AV479" s="63"/>
      <c r="AW479" s="63">
        <v>0</v>
      </c>
      <c r="AX479" s="411"/>
      <c r="AY479" s="63">
        <f t="shared" si="218"/>
        <v>0</v>
      </c>
      <c r="AZ479" s="71"/>
    </row>
    <row r="480" spans="1:52" s="406" customFormat="1" ht="12" hidden="1" customHeight="1">
      <c r="A480" s="134">
        <v>432.5</v>
      </c>
      <c r="B480" s="69" t="s">
        <v>491</v>
      </c>
      <c r="C480" s="63"/>
      <c r="D480" s="63">
        <v>0</v>
      </c>
      <c r="E480" s="63"/>
      <c r="F480" s="63">
        <f t="shared" si="207"/>
        <v>0</v>
      </c>
      <c r="G480" s="64"/>
      <c r="H480" s="63"/>
      <c r="I480" s="63">
        <v>0</v>
      </c>
      <c r="J480" s="63"/>
      <c r="K480" s="63">
        <f t="shared" si="208"/>
        <v>0</v>
      </c>
      <c r="L480" s="64"/>
      <c r="M480" s="63">
        <f t="shared" si="219"/>
        <v>0</v>
      </c>
      <c r="N480" s="63">
        <f t="shared" si="219"/>
        <v>0</v>
      </c>
      <c r="O480" s="63"/>
      <c r="P480" s="63">
        <f t="shared" si="210"/>
        <v>0</v>
      </c>
      <c r="Q480" s="64"/>
      <c r="R480" s="63"/>
      <c r="S480" s="63">
        <v>0</v>
      </c>
      <c r="T480" s="63"/>
      <c r="U480" s="63">
        <f t="shared" si="211"/>
        <v>0</v>
      </c>
      <c r="V480" s="64"/>
      <c r="W480" s="63"/>
      <c r="X480" s="63">
        <v>0</v>
      </c>
      <c r="Y480" s="63"/>
      <c r="Z480" s="63">
        <f t="shared" si="212"/>
        <v>0</v>
      </c>
      <c r="AA480" s="64"/>
      <c r="AB480" s="63">
        <f t="shared" si="220"/>
        <v>0</v>
      </c>
      <c r="AC480" s="63">
        <f t="shared" si="220"/>
        <v>0</v>
      </c>
      <c r="AD480" s="63"/>
      <c r="AE480" s="63">
        <f t="shared" si="214"/>
        <v>0</v>
      </c>
      <c r="AF480" s="64"/>
      <c r="AG480" s="63"/>
      <c r="AH480" s="63">
        <v>0</v>
      </c>
      <c r="AI480" s="63"/>
      <c r="AJ480" s="63">
        <f t="shared" si="215"/>
        <v>0</v>
      </c>
      <c r="AK480" s="64"/>
      <c r="AL480" s="63"/>
      <c r="AM480" s="63">
        <v>0</v>
      </c>
      <c r="AN480" s="63"/>
      <c r="AO480" s="63">
        <f t="shared" si="216"/>
        <v>0</v>
      </c>
      <c r="AP480" s="64"/>
      <c r="AQ480" s="63"/>
      <c r="AR480" s="63">
        <v>0</v>
      </c>
      <c r="AS480" s="63"/>
      <c r="AT480" s="63">
        <f t="shared" si="217"/>
        <v>0</v>
      </c>
      <c r="AU480" s="64"/>
      <c r="AV480" s="63"/>
      <c r="AW480" s="63">
        <v>0</v>
      </c>
      <c r="AX480" s="411"/>
      <c r="AY480" s="63">
        <f t="shared" si="218"/>
        <v>0</v>
      </c>
      <c r="AZ480" s="71"/>
    </row>
    <row r="481" spans="1:52" s="406" customFormat="1" ht="12" customHeight="1">
      <c r="A481" s="134">
        <v>434</v>
      </c>
      <c r="B481" s="69" t="s">
        <v>492</v>
      </c>
      <c r="C481" s="63"/>
      <c r="D481" s="63">
        <v>7733.29</v>
      </c>
      <c r="E481" s="63"/>
      <c r="F481" s="63">
        <f t="shared" si="207"/>
        <v>7733.29</v>
      </c>
      <c r="G481" s="64"/>
      <c r="H481" s="63"/>
      <c r="I481" s="63">
        <v>7733.29</v>
      </c>
      <c r="J481" s="63"/>
      <c r="K481" s="63">
        <f t="shared" si="208"/>
        <v>7733.29</v>
      </c>
      <c r="L481" s="64"/>
      <c r="M481" s="63">
        <f t="shared" si="219"/>
        <v>0</v>
      </c>
      <c r="N481" s="63">
        <f t="shared" si="219"/>
        <v>0</v>
      </c>
      <c r="O481" s="63"/>
      <c r="P481" s="63">
        <f t="shared" si="210"/>
        <v>0</v>
      </c>
      <c r="Q481" s="64"/>
      <c r="R481" s="63"/>
      <c r="S481" s="63">
        <v>0</v>
      </c>
      <c r="T481" s="63"/>
      <c r="U481" s="63">
        <f t="shared" si="211"/>
        <v>0</v>
      </c>
      <c r="V481" s="64"/>
      <c r="W481" s="63"/>
      <c r="X481" s="63">
        <v>0</v>
      </c>
      <c r="Y481" s="63"/>
      <c r="Z481" s="63">
        <f t="shared" si="212"/>
        <v>0</v>
      </c>
      <c r="AA481" s="64"/>
      <c r="AB481" s="63">
        <f t="shared" si="220"/>
        <v>0</v>
      </c>
      <c r="AC481" s="63">
        <f t="shared" si="220"/>
        <v>0</v>
      </c>
      <c r="AD481" s="63"/>
      <c r="AE481" s="63">
        <f t="shared" si="214"/>
        <v>0</v>
      </c>
      <c r="AF481" s="64"/>
      <c r="AG481" s="63"/>
      <c r="AH481" s="63">
        <v>0</v>
      </c>
      <c r="AI481" s="63"/>
      <c r="AJ481" s="63">
        <f t="shared" si="215"/>
        <v>0</v>
      </c>
      <c r="AK481" s="64"/>
      <c r="AL481" s="63"/>
      <c r="AM481" s="63">
        <v>0</v>
      </c>
      <c r="AN481" s="63"/>
      <c r="AO481" s="63">
        <f t="shared" si="216"/>
        <v>0</v>
      </c>
      <c r="AP481" s="64"/>
      <c r="AQ481" s="63"/>
      <c r="AR481" s="63">
        <v>0</v>
      </c>
      <c r="AS481" s="63"/>
      <c r="AT481" s="63">
        <f t="shared" si="217"/>
        <v>0</v>
      </c>
      <c r="AU481" s="64"/>
      <c r="AV481" s="63"/>
      <c r="AW481" s="63">
        <v>0</v>
      </c>
      <c r="AX481" s="411"/>
      <c r="AY481" s="63">
        <f t="shared" si="218"/>
        <v>0</v>
      </c>
      <c r="AZ481" s="71"/>
    </row>
    <row r="482" spans="1:52" s="406" customFormat="1" ht="12" customHeight="1">
      <c r="A482" s="134">
        <v>435</v>
      </c>
      <c r="B482" s="69" t="s">
        <v>493</v>
      </c>
      <c r="C482" s="63"/>
      <c r="D482" s="63">
        <v>21045.74</v>
      </c>
      <c r="E482" s="63"/>
      <c r="F482" s="63">
        <f t="shared" si="207"/>
        <v>21045.74</v>
      </c>
      <c r="G482" s="64"/>
      <c r="H482" s="63"/>
      <c r="I482" s="63">
        <v>21045.74</v>
      </c>
      <c r="J482" s="63"/>
      <c r="K482" s="63">
        <f t="shared" si="208"/>
        <v>21045.74</v>
      </c>
      <c r="L482" s="64"/>
      <c r="M482" s="63">
        <f t="shared" si="219"/>
        <v>0</v>
      </c>
      <c r="N482" s="63">
        <f t="shared" si="219"/>
        <v>0</v>
      </c>
      <c r="O482" s="63"/>
      <c r="P482" s="63">
        <f t="shared" si="210"/>
        <v>0</v>
      </c>
      <c r="Q482" s="64"/>
      <c r="R482" s="63"/>
      <c r="S482" s="63">
        <v>31200</v>
      </c>
      <c r="T482" s="63"/>
      <c r="U482" s="63">
        <f t="shared" si="211"/>
        <v>31200</v>
      </c>
      <c r="V482" s="64"/>
      <c r="W482" s="63"/>
      <c r="X482" s="63">
        <v>31200</v>
      </c>
      <c r="Y482" s="63"/>
      <c r="Z482" s="63">
        <f t="shared" si="212"/>
        <v>31200</v>
      </c>
      <c r="AA482" s="64"/>
      <c r="AB482" s="63">
        <f t="shared" si="220"/>
        <v>0</v>
      </c>
      <c r="AC482" s="63">
        <f t="shared" si="220"/>
        <v>0</v>
      </c>
      <c r="AD482" s="63"/>
      <c r="AE482" s="63">
        <f t="shared" si="214"/>
        <v>0</v>
      </c>
      <c r="AF482" s="64"/>
      <c r="AG482" s="63"/>
      <c r="AH482" s="63">
        <v>31824</v>
      </c>
      <c r="AI482" s="63"/>
      <c r="AJ482" s="63">
        <f t="shared" si="215"/>
        <v>31824</v>
      </c>
      <c r="AK482" s="64"/>
      <c r="AL482" s="63"/>
      <c r="AM482" s="63">
        <v>32460.48</v>
      </c>
      <c r="AN482" s="63"/>
      <c r="AO482" s="63">
        <f t="shared" si="216"/>
        <v>32460.48</v>
      </c>
      <c r="AP482" s="64"/>
      <c r="AQ482" s="63"/>
      <c r="AR482" s="63">
        <v>33109.689599999998</v>
      </c>
      <c r="AS482" s="63"/>
      <c r="AT482" s="63">
        <f t="shared" si="217"/>
        <v>33109.689599999998</v>
      </c>
      <c r="AU482" s="64"/>
      <c r="AV482" s="63"/>
      <c r="AW482" s="63">
        <v>33771.883392000003</v>
      </c>
      <c r="AX482" s="411"/>
      <c r="AY482" s="63">
        <f t="shared" si="218"/>
        <v>33771.883392000003</v>
      </c>
      <c r="AZ482" s="71"/>
    </row>
    <row r="483" spans="1:52" s="406" customFormat="1" ht="12" hidden="1" customHeight="1">
      <c r="A483" s="134">
        <v>437</v>
      </c>
      <c r="B483" s="69" t="s">
        <v>494</v>
      </c>
      <c r="C483" s="63"/>
      <c r="D483" s="63">
        <v>0</v>
      </c>
      <c r="E483" s="63"/>
      <c r="F483" s="63">
        <f t="shared" si="207"/>
        <v>0</v>
      </c>
      <c r="G483" s="64"/>
      <c r="H483" s="63"/>
      <c r="I483" s="63">
        <v>0</v>
      </c>
      <c r="J483" s="63"/>
      <c r="K483" s="63">
        <f t="shared" si="208"/>
        <v>0</v>
      </c>
      <c r="L483" s="64"/>
      <c r="M483" s="63">
        <f t="shared" si="219"/>
        <v>0</v>
      </c>
      <c r="N483" s="63">
        <f t="shared" si="219"/>
        <v>0</v>
      </c>
      <c r="O483" s="63"/>
      <c r="P483" s="63">
        <f t="shared" si="210"/>
        <v>0</v>
      </c>
      <c r="Q483" s="64"/>
      <c r="R483" s="63"/>
      <c r="S483" s="63">
        <v>0</v>
      </c>
      <c r="T483" s="63"/>
      <c r="U483" s="63">
        <f t="shared" si="211"/>
        <v>0</v>
      </c>
      <c r="V483" s="64"/>
      <c r="W483" s="63"/>
      <c r="X483" s="63">
        <v>0</v>
      </c>
      <c r="Y483" s="63"/>
      <c r="Z483" s="63">
        <f t="shared" si="212"/>
        <v>0</v>
      </c>
      <c r="AA483" s="64"/>
      <c r="AB483" s="63">
        <f t="shared" si="220"/>
        <v>0</v>
      </c>
      <c r="AC483" s="63">
        <f t="shared" si="220"/>
        <v>0</v>
      </c>
      <c r="AD483" s="63"/>
      <c r="AE483" s="63">
        <f t="shared" si="214"/>
        <v>0</v>
      </c>
      <c r="AF483" s="64"/>
      <c r="AG483" s="63"/>
      <c r="AH483" s="63">
        <v>0</v>
      </c>
      <c r="AI483" s="63"/>
      <c r="AJ483" s="63">
        <f t="shared" si="215"/>
        <v>0</v>
      </c>
      <c r="AK483" s="64"/>
      <c r="AL483" s="63"/>
      <c r="AM483" s="63">
        <v>0</v>
      </c>
      <c r="AN483" s="63"/>
      <c r="AO483" s="63">
        <f t="shared" si="216"/>
        <v>0</v>
      </c>
      <c r="AP483" s="64"/>
      <c r="AQ483" s="63"/>
      <c r="AR483" s="63">
        <v>0</v>
      </c>
      <c r="AS483" s="63"/>
      <c r="AT483" s="63">
        <f t="shared" si="217"/>
        <v>0</v>
      </c>
      <c r="AU483" s="64"/>
      <c r="AV483" s="63"/>
      <c r="AW483" s="63">
        <v>0</v>
      </c>
      <c r="AX483" s="411"/>
      <c r="AY483" s="63">
        <f t="shared" si="218"/>
        <v>0</v>
      </c>
      <c r="AZ483" s="71"/>
    </row>
    <row r="484" spans="1:52" s="406" customFormat="1" ht="12" hidden="1" customHeight="1">
      <c r="A484" s="134">
        <v>448</v>
      </c>
      <c r="B484" s="69" t="s">
        <v>495</v>
      </c>
      <c r="C484" s="63"/>
      <c r="D484" s="63">
        <v>0</v>
      </c>
      <c r="E484" s="63"/>
      <c r="F484" s="63">
        <f t="shared" si="207"/>
        <v>0</v>
      </c>
      <c r="G484" s="64"/>
      <c r="H484" s="63"/>
      <c r="I484" s="63">
        <v>0</v>
      </c>
      <c r="J484" s="63"/>
      <c r="K484" s="63">
        <f t="shared" si="208"/>
        <v>0</v>
      </c>
      <c r="L484" s="64"/>
      <c r="M484" s="63">
        <f t="shared" si="219"/>
        <v>0</v>
      </c>
      <c r="N484" s="63">
        <f t="shared" si="219"/>
        <v>0</v>
      </c>
      <c r="O484" s="63"/>
      <c r="P484" s="63">
        <f t="shared" si="210"/>
        <v>0</v>
      </c>
      <c r="Q484" s="64"/>
      <c r="R484" s="63"/>
      <c r="S484" s="63">
        <v>0</v>
      </c>
      <c r="T484" s="63"/>
      <c r="U484" s="63">
        <f t="shared" si="211"/>
        <v>0</v>
      </c>
      <c r="V484" s="64"/>
      <c r="W484" s="63"/>
      <c r="X484" s="63">
        <v>0</v>
      </c>
      <c r="Y484" s="63"/>
      <c r="Z484" s="63">
        <f t="shared" si="212"/>
        <v>0</v>
      </c>
      <c r="AA484" s="64"/>
      <c r="AB484" s="63">
        <f t="shared" si="220"/>
        <v>0</v>
      </c>
      <c r="AC484" s="63">
        <f t="shared" si="220"/>
        <v>0</v>
      </c>
      <c r="AD484" s="63"/>
      <c r="AE484" s="63">
        <f t="shared" si="214"/>
        <v>0</v>
      </c>
      <c r="AF484" s="64"/>
      <c r="AG484" s="63"/>
      <c r="AH484" s="63">
        <v>0</v>
      </c>
      <c r="AI484" s="63"/>
      <c r="AJ484" s="63">
        <f t="shared" si="215"/>
        <v>0</v>
      </c>
      <c r="AK484" s="64"/>
      <c r="AL484" s="63"/>
      <c r="AM484" s="63">
        <v>0</v>
      </c>
      <c r="AN484" s="63"/>
      <c r="AO484" s="63">
        <f t="shared" si="216"/>
        <v>0</v>
      </c>
      <c r="AP484" s="64"/>
      <c r="AQ484" s="63"/>
      <c r="AR484" s="63">
        <v>0</v>
      </c>
      <c r="AS484" s="63"/>
      <c r="AT484" s="63">
        <f t="shared" si="217"/>
        <v>0</v>
      </c>
      <c r="AU484" s="64"/>
      <c r="AV484" s="63"/>
      <c r="AW484" s="63">
        <v>0</v>
      </c>
      <c r="AX484" s="411"/>
      <c r="AY484" s="63">
        <f t="shared" si="218"/>
        <v>0</v>
      </c>
      <c r="AZ484" s="71"/>
    </row>
    <row r="485" spans="1:52" s="406" customFormat="1" ht="12" hidden="1" customHeight="1">
      <c r="A485" s="134">
        <v>449</v>
      </c>
      <c r="B485" s="69" t="s">
        <v>496</v>
      </c>
      <c r="C485" s="63"/>
      <c r="D485" s="63">
        <v>0</v>
      </c>
      <c r="E485" s="63"/>
      <c r="F485" s="63">
        <f t="shared" si="207"/>
        <v>0</v>
      </c>
      <c r="G485" s="64"/>
      <c r="H485" s="63"/>
      <c r="I485" s="63">
        <v>0</v>
      </c>
      <c r="J485" s="63"/>
      <c r="K485" s="63">
        <f t="shared" si="208"/>
        <v>0</v>
      </c>
      <c r="L485" s="64"/>
      <c r="M485" s="63">
        <f t="shared" si="219"/>
        <v>0</v>
      </c>
      <c r="N485" s="63">
        <f t="shared" si="219"/>
        <v>0</v>
      </c>
      <c r="O485" s="63"/>
      <c r="P485" s="63">
        <f t="shared" si="210"/>
        <v>0</v>
      </c>
      <c r="Q485" s="64"/>
      <c r="R485" s="63"/>
      <c r="S485" s="63">
        <v>0</v>
      </c>
      <c r="T485" s="63"/>
      <c r="U485" s="63">
        <f t="shared" si="211"/>
        <v>0</v>
      </c>
      <c r="V485" s="64"/>
      <c r="W485" s="63"/>
      <c r="X485" s="63">
        <v>0</v>
      </c>
      <c r="Y485" s="63"/>
      <c r="Z485" s="63">
        <f t="shared" si="212"/>
        <v>0</v>
      </c>
      <c r="AA485" s="64"/>
      <c r="AB485" s="63">
        <f t="shared" si="220"/>
        <v>0</v>
      </c>
      <c r="AC485" s="63">
        <f t="shared" si="220"/>
        <v>0</v>
      </c>
      <c r="AD485" s="63"/>
      <c r="AE485" s="63">
        <f t="shared" si="214"/>
        <v>0</v>
      </c>
      <c r="AF485" s="64"/>
      <c r="AG485" s="63"/>
      <c r="AH485" s="63">
        <v>0</v>
      </c>
      <c r="AI485" s="63"/>
      <c r="AJ485" s="63">
        <f t="shared" si="215"/>
        <v>0</v>
      </c>
      <c r="AK485" s="64"/>
      <c r="AL485" s="63"/>
      <c r="AM485" s="63">
        <v>0</v>
      </c>
      <c r="AN485" s="63"/>
      <c r="AO485" s="63">
        <f t="shared" si="216"/>
        <v>0</v>
      </c>
      <c r="AP485" s="64"/>
      <c r="AQ485" s="63"/>
      <c r="AR485" s="63">
        <v>0</v>
      </c>
      <c r="AS485" s="63"/>
      <c r="AT485" s="63">
        <f t="shared" si="217"/>
        <v>0</v>
      </c>
      <c r="AU485" s="64"/>
      <c r="AV485" s="63"/>
      <c r="AW485" s="63">
        <v>0</v>
      </c>
      <c r="AX485" s="411"/>
      <c r="AY485" s="63">
        <f t="shared" si="218"/>
        <v>0</v>
      </c>
      <c r="AZ485" s="71"/>
    </row>
    <row r="486" spans="1:52" s="406" customFormat="1" ht="12" customHeight="1">
      <c r="A486" s="134">
        <v>451</v>
      </c>
      <c r="B486" s="69" t="s">
        <v>177</v>
      </c>
      <c r="C486" s="63"/>
      <c r="D486" s="63">
        <v>35869.33</v>
      </c>
      <c r="E486" s="63"/>
      <c r="F486" s="63">
        <f t="shared" ref="F486:F517" si="221">SUM(C486:E486)</f>
        <v>35869.33</v>
      </c>
      <c r="G486" s="64"/>
      <c r="H486" s="63"/>
      <c r="I486" s="63">
        <v>35869.33</v>
      </c>
      <c r="J486" s="63"/>
      <c r="K486" s="63">
        <f t="shared" ref="K486:K517" si="222">SUM(H486:J486)</f>
        <v>35869.33</v>
      </c>
      <c r="L486" s="64"/>
      <c r="M486" s="63">
        <f t="shared" si="219"/>
        <v>0</v>
      </c>
      <c r="N486" s="63">
        <f t="shared" si="219"/>
        <v>0</v>
      </c>
      <c r="O486" s="63"/>
      <c r="P486" s="63">
        <f t="shared" ref="P486:P517" si="223">SUM(M486:O486)</f>
        <v>0</v>
      </c>
      <c r="Q486" s="64"/>
      <c r="R486" s="63"/>
      <c r="S486" s="63">
        <v>20400</v>
      </c>
      <c r="T486" s="63"/>
      <c r="U486" s="63">
        <f t="shared" ref="U486:U517" si="224">SUM(R486:T486)</f>
        <v>20400</v>
      </c>
      <c r="V486" s="64"/>
      <c r="W486" s="63"/>
      <c r="X486" s="63">
        <v>20400</v>
      </c>
      <c r="Y486" s="63"/>
      <c r="Z486" s="63">
        <f t="shared" ref="Z486:Z517" si="225">SUM(W486:Y486)</f>
        <v>20400</v>
      </c>
      <c r="AA486" s="64"/>
      <c r="AB486" s="63">
        <f t="shared" si="220"/>
        <v>0</v>
      </c>
      <c r="AC486" s="63">
        <f t="shared" si="220"/>
        <v>0</v>
      </c>
      <c r="AD486" s="63"/>
      <c r="AE486" s="63">
        <f t="shared" ref="AE486:AE517" si="226">SUM(AB486:AD486)</f>
        <v>0</v>
      </c>
      <c r="AF486" s="64"/>
      <c r="AG486" s="63"/>
      <c r="AH486" s="63">
        <v>22644</v>
      </c>
      <c r="AI486" s="63"/>
      <c r="AJ486" s="63">
        <f t="shared" ref="AJ486:AJ517" si="227">SUM(AG486:AI486)</f>
        <v>22644</v>
      </c>
      <c r="AK486" s="64"/>
      <c r="AL486" s="63"/>
      <c r="AM486" s="63">
        <v>23096.880000000001</v>
      </c>
      <c r="AN486" s="63"/>
      <c r="AO486" s="63">
        <f t="shared" ref="AO486:AO517" si="228">SUM(AL486:AN486)</f>
        <v>23096.880000000001</v>
      </c>
      <c r="AP486" s="64"/>
      <c r="AQ486" s="63"/>
      <c r="AR486" s="63">
        <v>23558.817599999998</v>
      </c>
      <c r="AS486" s="63"/>
      <c r="AT486" s="63">
        <f t="shared" ref="AT486:AT517" si="229">SUM(AQ486:AS486)</f>
        <v>23558.817599999998</v>
      </c>
      <c r="AU486" s="64"/>
      <c r="AV486" s="63"/>
      <c r="AW486" s="63">
        <v>24029.993952000001</v>
      </c>
      <c r="AX486" s="411"/>
      <c r="AY486" s="63">
        <f t="shared" ref="AY486:AY517" si="230">SUM(AV486:AX486)</f>
        <v>24029.993952000001</v>
      </c>
      <c r="AZ486" s="71"/>
    </row>
    <row r="487" spans="1:52" s="406" customFormat="1" ht="12" hidden="1" customHeight="1">
      <c r="A487" s="134">
        <v>452</v>
      </c>
      <c r="B487" s="69" t="s">
        <v>497</v>
      </c>
      <c r="C487" s="63"/>
      <c r="D487" s="63">
        <v>0</v>
      </c>
      <c r="E487" s="63"/>
      <c r="F487" s="63">
        <f t="shared" si="221"/>
        <v>0</v>
      </c>
      <c r="G487" s="64"/>
      <c r="H487" s="63"/>
      <c r="I487" s="63">
        <v>0</v>
      </c>
      <c r="J487" s="63"/>
      <c r="K487" s="63">
        <f t="shared" si="222"/>
        <v>0</v>
      </c>
      <c r="L487" s="64"/>
      <c r="M487" s="63">
        <f t="shared" si="219"/>
        <v>0</v>
      </c>
      <c r="N487" s="63">
        <f t="shared" si="219"/>
        <v>0</v>
      </c>
      <c r="O487" s="63"/>
      <c r="P487" s="63">
        <f t="shared" si="223"/>
        <v>0</v>
      </c>
      <c r="Q487" s="64"/>
      <c r="R487" s="63"/>
      <c r="S487" s="63">
        <v>0</v>
      </c>
      <c r="T487" s="63"/>
      <c r="U487" s="63">
        <f t="shared" si="224"/>
        <v>0</v>
      </c>
      <c r="V487" s="64"/>
      <c r="W487" s="63"/>
      <c r="X487" s="63">
        <v>0</v>
      </c>
      <c r="Y487" s="63"/>
      <c r="Z487" s="63">
        <f t="shared" si="225"/>
        <v>0</v>
      </c>
      <c r="AA487" s="64"/>
      <c r="AB487" s="63">
        <f t="shared" si="220"/>
        <v>0</v>
      </c>
      <c r="AC487" s="63">
        <f t="shared" si="220"/>
        <v>0</v>
      </c>
      <c r="AD487" s="63"/>
      <c r="AE487" s="63">
        <f t="shared" si="226"/>
        <v>0</v>
      </c>
      <c r="AF487" s="64"/>
      <c r="AG487" s="63"/>
      <c r="AH487" s="63">
        <v>0</v>
      </c>
      <c r="AI487" s="63"/>
      <c r="AJ487" s="63">
        <f t="shared" si="227"/>
        <v>0</v>
      </c>
      <c r="AK487" s="64"/>
      <c r="AL487" s="63"/>
      <c r="AM487" s="63">
        <v>0</v>
      </c>
      <c r="AN487" s="63"/>
      <c r="AO487" s="63">
        <f t="shared" si="228"/>
        <v>0</v>
      </c>
      <c r="AP487" s="64"/>
      <c r="AQ487" s="63"/>
      <c r="AR487" s="63">
        <v>0</v>
      </c>
      <c r="AS487" s="63"/>
      <c r="AT487" s="63">
        <f t="shared" si="229"/>
        <v>0</v>
      </c>
      <c r="AU487" s="64"/>
      <c r="AV487" s="63"/>
      <c r="AW487" s="63">
        <v>0</v>
      </c>
      <c r="AX487" s="411"/>
      <c r="AY487" s="63">
        <f t="shared" si="230"/>
        <v>0</v>
      </c>
      <c r="AZ487" s="71"/>
    </row>
    <row r="488" spans="1:52" s="406" customFormat="1" ht="12" customHeight="1">
      <c r="A488" s="134">
        <v>452.1</v>
      </c>
      <c r="B488" s="69" t="s">
        <v>498</v>
      </c>
      <c r="C488" s="63"/>
      <c r="D488" s="63">
        <v>3734.9034000000001</v>
      </c>
      <c r="E488" s="63"/>
      <c r="F488" s="63">
        <f t="shared" si="221"/>
        <v>3734.9034000000001</v>
      </c>
      <c r="G488" s="64"/>
      <c r="H488" s="63"/>
      <c r="I488" s="63">
        <v>3734.9034000000001</v>
      </c>
      <c r="J488" s="63"/>
      <c r="K488" s="63">
        <f t="shared" si="222"/>
        <v>3734.9034000000001</v>
      </c>
      <c r="L488" s="64"/>
      <c r="M488" s="63">
        <f t="shared" si="219"/>
        <v>0</v>
      </c>
      <c r="N488" s="63">
        <f t="shared" si="219"/>
        <v>0</v>
      </c>
      <c r="O488" s="63"/>
      <c r="P488" s="63">
        <f t="shared" si="223"/>
        <v>0</v>
      </c>
      <c r="Q488" s="64"/>
      <c r="R488" s="63"/>
      <c r="S488" s="63">
        <v>3809.6014679999998</v>
      </c>
      <c r="T488" s="63"/>
      <c r="U488" s="63">
        <f t="shared" si="224"/>
        <v>3809.6014679999998</v>
      </c>
      <c r="V488" s="64"/>
      <c r="W488" s="63"/>
      <c r="X488" s="63">
        <v>3809.6014679999998</v>
      </c>
      <c r="Y488" s="63"/>
      <c r="Z488" s="63">
        <f t="shared" si="225"/>
        <v>3809.6014679999998</v>
      </c>
      <c r="AA488" s="64"/>
      <c r="AB488" s="63">
        <f t="shared" si="220"/>
        <v>0</v>
      </c>
      <c r="AC488" s="63">
        <f t="shared" si="220"/>
        <v>0</v>
      </c>
      <c r="AD488" s="63"/>
      <c r="AE488" s="63">
        <f t="shared" si="226"/>
        <v>0</v>
      </c>
      <c r="AF488" s="64"/>
      <c r="AG488" s="63"/>
      <c r="AH488" s="63">
        <v>3885.7934973599999</v>
      </c>
      <c r="AI488" s="63"/>
      <c r="AJ488" s="63">
        <f t="shared" si="227"/>
        <v>3885.7934973599999</v>
      </c>
      <c r="AK488" s="64"/>
      <c r="AL488" s="63"/>
      <c r="AM488" s="63">
        <v>3963.5093673072001</v>
      </c>
      <c r="AN488" s="63"/>
      <c r="AO488" s="63">
        <f t="shared" si="228"/>
        <v>3963.5093673072001</v>
      </c>
      <c r="AP488" s="64"/>
      <c r="AQ488" s="63"/>
      <c r="AR488" s="63">
        <v>4042.7795546533398</v>
      </c>
      <c r="AS488" s="63"/>
      <c r="AT488" s="63">
        <f t="shared" si="229"/>
        <v>4042.7795546533398</v>
      </c>
      <c r="AU488" s="64"/>
      <c r="AV488" s="63"/>
      <c r="AW488" s="63">
        <v>4123.6351457464098</v>
      </c>
      <c r="AX488" s="411"/>
      <c r="AY488" s="63">
        <f t="shared" si="230"/>
        <v>4123.6351457464098</v>
      </c>
      <c r="AZ488" s="71"/>
    </row>
    <row r="489" spans="1:52" s="406" customFormat="1" ht="12" hidden="1" customHeight="1">
      <c r="A489" s="134">
        <v>452.2</v>
      </c>
      <c r="B489" s="69" t="s">
        <v>499</v>
      </c>
      <c r="C489" s="63"/>
      <c r="D489" s="63">
        <v>0</v>
      </c>
      <c r="E489" s="63"/>
      <c r="F489" s="63">
        <f t="shared" si="221"/>
        <v>0</v>
      </c>
      <c r="G489" s="64"/>
      <c r="H489" s="63"/>
      <c r="I489" s="63">
        <v>0</v>
      </c>
      <c r="J489" s="63"/>
      <c r="K489" s="63">
        <f t="shared" si="222"/>
        <v>0</v>
      </c>
      <c r="L489" s="64"/>
      <c r="M489" s="63">
        <f t="shared" si="219"/>
        <v>0</v>
      </c>
      <c r="N489" s="63">
        <f t="shared" si="219"/>
        <v>0</v>
      </c>
      <c r="O489" s="63"/>
      <c r="P489" s="63">
        <f t="shared" si="223"/>
        <v>0</v>
      </c>
      <c r="Q489" s="64"/>
      <c r="R489" s="63"/>
      <c r="S489" s="63">
        <v>0</v>
      </c>
      <c r="T489" s="63"/>
      <c r="U489" s="63">
        <f t="shared" si="224"/>
        <v>0</v>
      </c>
      <c r="V489" s="64"/>
      <c r="W489" s="63"/>
      <c r="X489" s="63">
        <v>0</v>
      </c>
      <c r="Y489" s="63"/>
      <c r="Z489" s="63">
        <f t="shared" si="225"/>
        <v>0</v>
      </c>
      <c r="AA489" s="64"/>
      <c r="AB489" s="63">
        <f t="shared" si="220"/>
        <v>0</v>
      </c>
      <c r="AC489" s="63">
        <f t="shared" si="220"/>
        <v>0</v>
      </c>
      <c r="AD489" s="63"/>
      <c r="AE489" s="63">
        <f t="shared" si="226"/>
        <v>0</v>
      </c>
      <c r="AF489" s="64"/>
      <c r="AG489" s="63"/>
      <c r="AH489" s="63">
        <v>0</v>
      </c>
      <c r="AI489" s="63"/>
      <c r="AJ489" s="63">
        <f t="shared" si="227"/>
        <v>0</v>
      </c>
      <c r="AK489" s="64"/>
      <c r="AL489" s="63"/>
      <c r="AM489" s="63">
        <v>0</v>
      </c>
      <c r="AN489" s="63"/>
      <c r="AO489" s="63">
        <f t="shared" si="228"/>
        <v>0</v>
      </c>
      <c r="AP489" s="64"/>
      <c r="AQ489" s="63"/>
      <c r="AR489" s="63">
        <v>0</v>
      </c>
      <c r="AS489" s="63"/>
      <c r="AT489" s="63">
        <f t="shared" si="229"/>
        <v>0</v>
      </c>
      <c r="AU489" s="64"/>
      <c r="AV489" s="63"/>
      <c r="AW489" s="63">
        <v>0</v>
      </c>
      <c r="AX489" s="411"/>
      <c r="AY489" s="63">
        <f t="shared" si="230"/>
        <v>0</v>
      </c>
      <c r="AZ489" s="71"/>
    </row>
    <row r="490" spans="1:52" s="406" customFormat="1" ht="12" customHeight="1">
      <c r="A490" s="134">
        <v>452.3</v>
      </c>
      <c r="B490" s="69" t="s">
        <v>500</v>
      </c>
      <c r="C490" s="63"/>
      <c r="D490" s="63">
        <v>2850</v>
      </c>
      <c r="E490" s="63"/>
      <c r="F490" s="63">
        <f t="shared" si="221"/>
        <v>2850</v>
      </c>
      <c r="G490" s="64"/>
      <c r="H490" s="63"/>
      <c r="I490" s="63">
        <v>2850</v>
      </c>
      <c r="J490" s="63"/>
      <c r="K490" s="63">
        <f t="shared" si="222"/>
        <v>2850</v>
      </c>
      <c r="L490" s="64"/>
      <c r="M490" s="63">
        <f t="shared" si="219"/>
        <v>0</v>
      </c>
      <c r="N490" s="63">
        <f t="shared" si="219"/>
        <v>0</v>
      </c>
      <c r="O490" s="63"/>
      <c r="P490" s="63">
        <f t="shared" si="223"/>
        <v>0</v>
      </c>
      <c r="Q490" s="64"/>
      <c r="R490" s="63"/>
      <c r="S490" s="63">
        <v>0</v>
      </c>
      <c r="T490" s="63"/>
      <c r="U490" s="63">
        <f t="shared" si="224"/>
        <v>0</v>
      </c>
      <c r="V490" s="64"/>
      <c r="W490" s="63"/>
      <c r="X490" s="63">
        <v>0</v>
      </c>
      <c r="Y490" s="63"/>
      <c r="Z490" s="63">
        <f t="shared" si="225"/>
        <v>0</v>
      </c>
      <c r="AA490" s="64"/>
      <c r="AB490" s="63">
        <f t="shared" si="220"/>
        <v>0</v>
      </c>
      <c r="AC490" s="63">
        <f t="shared" si="220"/>
        <v>0</v>
      </c>
      <c r="AD490" s="63"/>
      <c r="AE490" s="63">
        <f t="shared" si="226"/>
        <v>0</v>
      </c>
      <c r="AF490" s="64"/>
      <c r="AG490" s="63"/>
      <c r="AH490" s="63">
        <v>0</v>
      </c>
      <c r="AI490" s="63"/>
      <c r="AJ490" s="63">
        <f t="shared" si="227"/>
        <v>0</v>
      </c>
      <c r="AK490" s="64"/>
      <c r="AL490" s="63"/>
      <c r="AM490" s="63">
        <v>0</v>
      </c>
      <c r="AN490" s="63"/>
      <c r="AO490" s="63">
        <f t="shared" si="228"/>
        <v>0</v>
      </c>
      <c r="AP490" s="64"/>
      <c r="AQ490" s="63"/>
      <c r="AR490" s="63">
        <v>0</v>
      </c>
      <c r="AS490" s="63"/>
      <c r="AT490" s="63">
        <f t="shared" si="229"/>
        <v>0</v>
      </c>
      <c r="AU490" s="64"/>
      <c r="AV490" s="63"/>
      <c r="AW490" s="63">
        <v>0</v>
      </c>
      <c r="AX490" s="411"/>
      <c r="AY490" s="63">
        <f t="shared" si="230"/>
        <v>0</v>
      </c>
      <c r="AZ490" s="71"/>
    </row>
    <row r="491" spans="1:52" s="406" customFormat="1" ht="12" hidden="1" customHeight="1">
      <c r="A491" s="134">
        <v>452.4</v>
      </c>
      <c r="B491" s="69" t="s">
        <v>501</v>
      </c>
      <c r="C491" s="63"/>
      <c r="D491" s="63">
        <v>0</v>
      </c>
      <c r="E491" s="63"/>
      <c r="F491" s="63">
        <f t="shared" si="221"/>
        <v>0</v>
      </c>
      <c r="G491" s="64"/>
      <c r="H491" s="63"/>
      <c r="I491" s="63">
        <v>0</v>
      </c>
      <c r="J491" s="63"/>
      <c r="K491" s="63">
        <f t="shared" si="222"/>
        <v>0</v>
      </c>
      <c r="L491" s="64"/>
      <c r="M491" s="63">
        <f t="shared" si="219"/>
        <v>0</v>
      </c>
      <c r="N491" s="63">
        <f t="shared" si="219"/>
        <v>0</v>
      </c>
      <c r="O491" s="63"/>
      <c r="P491" s="63">
        <f t="shared" si="223"/>
        <v>0</v>
      </c>
      <c r="Q491" s="64"/>
      <c r="R491" s="63"/>
      <c r="S491" s="63">
        <v>0</v>
      </c>
      <c r="T491" s="63"/>
      <c r="U491" s="63">
        <f t="shared" si="224"/>
        <v>0</v>
      </c>
      <c r="V491" s="64"/>
      <c r="W491" s="63"/>
      <c r="X491" s="63">
        <v>0</v>
      </c>
      <c r="Y491" s="63"/>
      <c r="Z491" s="63">
        <f t="shared" si="225"/>
        <v>0</v>
      </c>
      <c r="AA491" s="64"/>
      <c r="AB491" s="63">
        <f t="shared" si="220"/>
        <v>0</v>
      </c>
      <c r="AC491" s="63">
        <f t="shared" si="220"/>
        <v>0</v>
      </c>
      <c r="AD491" s="63"/>
      <c r="AE491" s="63">
        <f t="shared" si="226"/>
        <v>0</v>
      </c>
      <c r="AF491" s="64"/>
      <c r="AG491" s="63"/>
      <c r="AH491" s="63">
        <v>0</v>
      </c>
      <c r="AI491" s="63"/>
      <c r="AJ491" s="63">
        <f t="shared" si="227"/>
        <v>0</v>
      </c>
      <c r="AK491" s="64"/>
      <c r="AL491" s="63"/>
      <c r="AM491" s="63">
        <v>0</v>
      </c>
      <c r="AN491" s="63"/>
      <c r="AO491" s="63">
        <f t="shared" si="228"/>
        <v>0</v>
      </c>
      <c r="AP491" s="64"/>
      <c r="AQ491" s="63"/>
      <c r="AR491" s="63">
        <v>0</v>
      </c>
      <c r="AS491" s="63"/>
      <c r="AT491" s="63">
        <f t="shared" si="229"/>
        <v>0</v>
      </c>
      <c r="AU491" s="64"/>
      <c r="AV491" s="63"/>
      <c r="AW491" s="63">
        <v>0</v>
      </c>
      <c r="AX491" s="411"/>
      <c r="AY491" s="63">
        <f t="shared" si="230"/>
        <v>0</v>
      </c>
      <c r="AZ491" s="71"/>
    </row>
    <row r="492" spans="1:52" s="406" customFormat="1" ht="12" hidden="1" customHeight="1">
      <c r="A492" s="134">
        <v>452.5</v>
      </c>
      <c r="B492" s="69" t="s">
        <v>502</v>
      </c>
      <c r="C492" s="63"/>
      <c r="D492" s="63">
        <v>0</v>
      </c>
      <c r="E492" s="63"/>
      <c r="F492" s="63">
        <f t="shared" si="221"/>
        <v>0</v>
      </c>
      <c r="G492" s="64"/>
      <c r="H492" s="63"/>
      <c r="I492" s="63">
        <v>0</v>
      </c>
      <c r="J492" s="63"/>
      <c r="K492" s="63">
        <f t="shared" si="222"/>
        <v>0</v>
      </c>
      <c r="L492" s="64"/>
      <c r="M492" s="63">
        <f t="shared" si="219"/>
        <v>0</v>
      </c>
      <c r="N492" s="63">
        <f t="shared" si="219"/>
        <v>0</v>
      </c>
      <c r="O492" s="63"/>
      <c r="P492" s="63">
        <f t="shared" si="223"/>
        <v>0</v>
      </c>
      <c r="Q492" s="64"/>
      <c r="R492" s="63"/>
      <c r="S492" s="63">
        <v>0</v>
      </c>
      <c r="T492" s="63"/>
      <c r="U492" s="63">
        <f t="shared" si="224"/>
        <v>0</v>
      </c>
      <c r="V492" s="64"/>
      <c r="W492" s="63"/>
      <c r="X492" s="63">
        <v>0</v>
      </c>
      <c r="Y492" s="63"/>
      <c r="Z492" s="63">
        <f t="shared" si="225"/>
        <v>0</v>
      </c>
      <c r="AA492" s="64"/>
      <c r="AB492" s="63">
        <f t="shared" si="220"/>
        <v>0</v>
      </c>
      <c r="AC492" s="63">
        <f t="shared" si="220"/>
        <v>0</v>
      </c>
      <c r="AD492" s="63"/>
      <c r="AE492" s="63">
        <f t="shared" si="226"/>
        <v>0</v>
      </c>
      <c r="AF492" s="64"/>
      <c r="AG492" s="63"/>
      <c r="AH492" s="63">
        <v>0</v>
      </c>
      <c r="AI492" s="63"/>
      <c r="AJ492" s="63">
        <f t="shared" si="227"/>
        <v>0</v>
      </c>
      <c r="AK492" s="64"/>
      <c r="AL492" s="63"/>
      <c r="AM492" s="63">
        <v>0</v>
      </c>
      <c r="AN492" s="63"/>
      <c r="AO492" s="63">
        <f t="shared" si="228"/>
        <v>0</v>
      </c>
      <c r="AP492" s="64"/>
      <c r="AQ492" s="63"/>
      <c r="AR492" s="63">
        <v>0</v>
      </c>
      <c r="AS492" s="63"/>
      <c r="AT492" s="63">
        <f t="shared" si="229"/>
        <v>0</v>
      </c>
      <c r="AU492" s="64"/>
      <c r="AV492" s="63"/>
      <c r="AW492" s="63">
        <v>0</v>
      </c>
      <c r="AX492" s="411"/>
      <c r="AY492" s="63">
        <f t="shared" si="230"/>
        <v>0</v>
      </c>
      <c r="AZ492" s="71"/>
    </row>
    <row r="493" spans="1:52" s="406" customFormat="1" ht="12" hidden="1" customHeight="1">
      <c r="A493" s="134">
        <v>453</v>
      </c>
      <c r="B493" s="69" t="s">
        <v>503</v>
      </c>
      <c r="C493" s="63"/>
      <c r="D493" s="63">
        <v>0</v>
      </c>
      <c r="E493" s="63"/>
      <c r="F493" s="63">
        <f t="shared" si="221"/>
        <v>0</v>
      </c>
      <c r="G493" s="64"/>
      <c r="H493" s="63"/>
      <c r="I493" s="63">
        <v>0</v>
      </c>
      <c r="J493" s="63"/>
      <c r="K493" s="63">
        <f t="shared" si="222"/>
        <v>0</v>
      </c>
      <c r="L493" s="64"/>
      <c r="M493" s="63">
        <f t="shared" si="219"/>
        <v>0</v>
      </c>
      <c r="N493" s="63">
        <f t="shared" si="219"/>
        <v>0</v>
      </c>
      <c r="O493" s="63"/>
      <c r="P493" s="63">
        <f t="shared" si="223"/>
        <v>0</v>
      </c>
      <c r="Q493" s="64"/>
      <c r="R493" s="63"/>
      <c r="S493" s="63">
        <v>0</v>
      </c>
      <c r="T493" s="63"/>
      <c r="U493" s="63">
        <f t="shared" si="224"/>
        <v>0</v>
      </c>
      <c r="V493" s="64"/>
      <c r="W493" s="63"/>
      <c r="X493" s="63">
        <v>0</v>
      </c>
      <c r="Y493" s="63"/>
      <c r="Z493" s="63">
        <f t="shared" si="225"/>
        <v>0</v>
      </c>
      <c r="AA493" s="64"/>
      <c r="AB493" s="63">
        <f t="shared" si="220"/>
        <v>0</v>
      </c>
      <c r="AC493" s="63">
        <f t="shared" si="220"/>
        <v>0</v>
      </c>
      <c r="AD493" s="63"/>
      <c r="AE493" s="63">
        <f t="shared" si="226"/>
        <v>0</v>
      </c>
      <c r="AF493" s="64"/>
      <c r="AG493" s="63"/>
      <c r="AH493" s="63">
        <v>0</v>
      </c>
      <c r="AI493" s="63"/>
      <c r="AJ493" s="63">
        <f t="shared" si="227"/>
        <v>0</v>
      </c>
      <c r="AK493" s="64"/>
      <c r="AL493" s="63"/>
      <c r="AM493" s="63">
        <v>0</v>
      </c>
      <c r="AN493" s="63"/>
      <c r="AO493" s="63">
        <f t="shared" si="228"/>
        <v>0</v>
      </c>
      <c r="AP493" s="64"/>
      <c r="AQ493" s="63"/>
      <c r="AR493" s="63">
        <v>0</v>
      </c>
      <c r="AS493" s="63"/>
      <c r="AT493" s="63">
        <f t="shared" si="229"/>
        <v>0</v>
      </c>
      <c r="AU493" s="64"/>
      <c r="AV493" s="63"/>
      <c r="AW493" s="63">
        <v>0</v>
      </c>
      <c r="AX493" s="411"/>
      <c r="AY493" s="63">
        <f t="shared" si="230"/>
        <v>0</v>
      </c>
      <c r="AZ493" s="71"/>
    </row>
    <row r="494" spans="1:52" s="406" customFormat="1" ht="12" customHeight="1">
      <c r="A494" s="134">
        <v>454</v>
      </c>
      <c r="B494" s="69" t="s">
        <v>504</v>
      </c>
      <c r="C494" s="63"/>
      <c r="D494" s="63">
        <v>2425.5100000000002</v>
      </c>
      <c r="E494" s="63"/>
      <c r="F494" s="63">
        <f t="shared" si="221"/>
        <v>2425.5100000000002</v>
      </c>
      <c r="G494" s="64"/>
      <c r="H494" s="63"/>
      <c r="I494" s="63">
        <v>2425.5100000000002</v>
      </c>
      <c r="J494" s="63"/>
      <c r="K494" s="63">
        <f t="shared" si="222"/>
        <v>2425.5100000000002</v>
      </c>
      <c r="L494" s="64"/>
      <c r="M494" s="63">
        <f t="shared" ref="M494:N513" si="231">INDEX($C494:$E494,1,MATCH(M$8,$C$8:$E$8,0))-INDEX($H494:$J494,1,MATCH(M$8,$H$8:$J$8,0))</f>
        <v>0</v>
      </c>
      <c r="N494" s="63">
        <f t="shared" si="231"/>
        <v>0</v>
      </c>
      <c r="O494" s="63"/>
      <c r="P494" s="63">
        <f t="shared" si="223"/>
        <v>0</v>
      </c>
      <c r="Q494" s="64"/>
      <c r="R494" s="63"/>
      <c r="S494" s="63">
        <v>0</v>
      </c>
      <c r="T494" s="63"/>
      <c r="U494" s="63">
        <f t="shared" si="224"/>
        <v>0</v>
      </c>
      <c r="V494" s="64"/>
      <c r="W494" s="63"/>
      <c r="X494" s="63">
        <v>0</v>
      </c>
      <c r="Y494" s="63"/>
      <c r="Z494" s="63">
        <f t="shared" si="225"/>
        <v>0</v>
      </c>
      <c r="AA494" s="64"/>
      <c r="AB494" s="63">
        <f t="shared" ref="AB494:AC513" si="232">INDEX($R494:$T494,1,MATCH(AB$8,$R$8:$T$8,0))-INDEX($W494:$Y494,1,MATCH(AB$8,$W$8:$Y$8,0))</f>
        <v>0</v>
      </c>
      <c r="AC494" s="63">
        <f t="shared" si="232"/>
        <v>0</v>
      </c>
      <c r="AD494" s="63"/>
      <c r="AE494" s="63">
        <f t="shared" si="226"/>
        <v>0</v>
      </c>
      <c r="AF494" s="64"/>
      <c r="AG494" s="63"/>
      <c r="AH494" s="63">
        <v>0</v>
      </c>
      <c r="AI494" s="63"/>
      <c r="AJ494" s="63">
        <f t="shared" si="227"/>
        <v>0</v>
      </c>
      <c r="AK494" s="64"/>
      <c r="AL494" s="63"/>
      <c r="AM494" s="63">
        <v>0</v>
      </c>
      <c r="AN494" s="63"/>
      <c r="AO494" s="63">
        <f t="shared" si="228"/>
        <v>0</v>
      </c>
      <c r="AP494" s="64"/>
      <c r="AQ494" s="63"/>
      <c r="AR494" s="63">
        <v>0</v>
      </c>
      <c r="AS494" s="63"/>
      <c r="AT494" s="63">
        <f t="shared" si="229"/>
        <v>0</v>
      </c>
      <c r="AU494" s="64"/>
      <c r="AV494" s="63"/>
      <c r="AW494" s="63">
        <v>0</v>
      </c>
      <c r="AX494" s="411"/>
      <c r="AY494" s="63">
        <f t="shared" si="230"/>
        <v>0</v>
      </c>
      <c r="AZ494" s="71"/>
    </row>
    <row r="495" spans="1:52" s="406" customFormat="1" ht="12" hidden="1" customHeight="1">
      <c r="A495" s="134">
        <v>457</v>
      </c>
      <c r="B495" s="69" t="s">
        <v>505</v>
      </c>
      <c r="C495" s="63"/>
      <c r="D495" s="63">
        <v>0</v>
      </c>
      <c r="E495" s="63"/>
      <c r="F495" s="63">
        <f t="shared" si="221"/>
        <v>0</v>
      </c>
      <c r="G495" s="64"/>
      <c r="H495" s="63"/>
      <c r="I495" s="63">
        <v>0</v>
      </c>
      <c r="J495" s="63"/>
      <c r="K495" s="63">
        <f t="shared" si="222"/>
        <v>0</v>
      </c>
      <c r="L495" s="64"/>
      <c r="M495" s="63">
        <f t="shared" si="231"/>
        <v>0</v>
      </c>
      <c r="N495" s="63">
        <f t="shared" si="231"/>
        <v>0</v>
      </c>
      <c r="O495" s="63"/>
      <c r="P495" s="63">
        <f t="shared" si="223"/>
        <v>0</v>
      </c>
      <c r="Q495" s="64"/>
      <c r="R495" s="63"/>
      <c r="S495" s="63">
        <v>0</v>
      </c>
      <c r="T495" s="63"/>
      <c r="U495" s="63">
        <f t="shared" si="224"/>
        <v>0</v>
      </c>
      <c r="V495" s="64"/>
      <c r="W495" s="63"/>
      <c r="X495" s="63">
        <v>0</v>
      </c>
      <c r="Y495" s="63"/>
      <c r="Z495" s="63">
        <f t="shared" si="225"/>
        <v>0</v>
      </c>
      <c r="AA495" s="64"/>
      <c r="AB495" s="63">
        <f t="shared" si="232"/>
        <v>0</v>
      </c>
      <c r="AC495" s="63">
        <f t="shared" si="232"/>
        <v>0</v>
      </c>
      <c r="AD495" s="63"/>
      <c r="AE495" s="63">
        <f t="shared" si="226"/>
        <v>0</v>
      </c>
      <c r="AF495" s="64"/>
      <c r="AG495" s="63"/>
      <c r="AH495" s="63">
        <v>0</v>
      </c>
      <c r="AI495" s="63"/>
      <c r="AJ495" s="63">
        <f t="shared" si="227"/>
        <v>0</v>
      </c>
      <c r="AK495" s="64"/>
      <c r="AL495" s="63"/>
      <c r="AM495" s="63">
        <v>0</v>
      </c>
      <c r="AN495" s="63"/>
      <c r="AO495" s="63">
        <f t="shared" si="228"/>
        <v>0</v>
      </c>
      <c r="AP495" s="64"/>
      <c r="AQ495" s="63"/>
      <c r="AR495" s="63">
        <v>0</v>
      </c>
      <c r="AS495" s="63"/>
      <c r="AT495" s="63">
        <f t="shared" si="229"/>
        <v>0</v>
      </c>
      <c r="AU495" s="64"/>
      <c r="AV495" s="63"/>
      <c r="AW495" s="63">
        <v>0</v>
      </c>
      <c r="AX495" s="411"/>
      <c r="AY495" s="63">
        <f t="shared" si="230"/>
        <v>0</v>
      </c>
      <c r="AZ495" s="71"/>
    </row>
    <row r="496" spans="1:52" s="406" customFormat="1" ht="12" hidden="1" customHeight="1">
      <c r="A496" s="134">
        <v>469</v>
      </c>
      <c r="B496" s="69" t="s">
        <v>265</v>
      </c>
      <c r="C496" s="63"/>
      <c r="D496" s="63">
        <v>0</v>
      </c>
      <c r="E496" s="63"/>
      <c r="F496" s="63">
        <f t="shared" si="221"/>
        <v>0</v>
      </c>
      <c r="G496" s="64"/>
      <c r="H496" s="63"/>
      <c r="I496" s="63">
        <v>0</v>
      </c>
      <c r="J496" s="63"/>
      <c r="K496" s="63">
        <f t="shared" si="222"/>
        <v>0</v>
      </c>
      <c r="L496" s="64"/>
      <c r="M496" s="63">
        <f t="shared" si="231"/>
        <v>0</v>
      </c>
      <c r="N496" s="63">
        <f t="shared" si="231"/>
        <v>0</v>
      </c>
      <c r="O496" s="63"/>
      <c r="P496" s="63">
        <f t="shared" si="223"/>
        <v>0</v>
      </c>
      <c r="Q496" s="64"/>
      <c r="R496" s="63"/>
      <c r="S496" s="63">
        <v>0</v>
      </c>
      <c r="T496" s="63"/>
      <c r="U496" s="63">
        <f t="shared" si="224"/>
        <v>0</v>
      </c>
      <c r="V496" s="64"/>
      <c r="W496" s="63"/>
      <c r="X496" s="63">
        <v>0</v>
      </c>
      <c r="Y496" s="63"/>
      <c r="Z496" s="63">
        <f t="shared" si="225"/>
        <v>0</v>
      </c>
      <c r="AA496" s="64"/>
      <c r="AB496" s="63">
        <f t="shared" si="232"/>
        <v>0</v>
      </c>
      <c r="AC496" s="63">
        <f t="shared" si="232"/>
        <v>0</v>
      </c>
      <c r="AD496" s="63"/>
      <c r="AE496" s="63">
        <f t="shared" si="226"/>
        <v>0</v>
      </c>
      <c r="AF496" s="64"/>
      <c r="AG496" s="63"/>
      <c r="AH496" s="63">
        <v>0</v>
      </c>
      <c r="AI496" s="63"/>
      <c r="AJ496" s="63">
        <f t="shared" si="227"/>
        <v>0</v>
      </c>
      <c r="AK496" s="64"/>
      <c r="AL496" s="63"/>
      <c r="AM496" s="63">
        <v>0</v>
      </c>
      <c r="AN496" s="63"/>
      <c r="AO496" s="63">
        <f t="shared" si="228"/>
        <v>0</v>
      </c>
      <c r="AP496" s="64"/>
      <c r="AQ496" s="63"/>
      <c r="AR496" s="63">
        <v>0</v>
      </c>
      <c r="AS496" s="63"/>
      <c r="AT496" s="63">
        <f t="shared" si="229"/>
        <v>0</v>
      </c>
      <c r="AU496" s="64"/>
      <c r="AV496" s="63"/>
      <c r="AW496" s="63">
        <v>0</v>
      </c>
      <c r="AX496" s="411"/>
      <c r="AY496" s="63">
        <f t="shared" si="230"/>
        <v>0</v>
      </c>
      <c r="AZ496" s="71"/>
    </row>
    <row r="497" spans="1:52" s="406" customFormat="1" ht="12" hidden="1" customHeight="1">
      <c r="A497" s="134">
        <v>481</v>
      </c>
      <c r="B497" s="69" t="s">
        <v>506</v>
      </c>
      <c r="C497" s="63"/>
      <c r="D497" s="63">
        <v>0</v>
      </c>
      <c r="E497" s="63"/>
      <c r="F497" s="63">
        <f t="shared" si="221"/>
        <v>0</v>
      </c>
      <c r="G497" s="64"/>
      <c r="H497" s="63"/>
      <c r="I497" s="63">
        <v>0</v>
      </c>
      <c r="J497" s="63"/>
      <c r="K497" s="63">
        <f t="shared" si="222"/>
        <v>0</v>
      </c>
      <c r="L497" s="64"/>
      <c r="M497" s="63">
        <f t="shared" si="231"/>
        <v>0</v>
      </c>
      <c r="N497" s="63">
        <f t="shared" si="231"/>
        <v>0</v>
      </c>
      <c r="O497" s="63"/>
      <c r="P497" s="63">
        <f t="shared" si="223"/>
        <v>0</v>
      </c>
      <c r="Q497" s="64"/>
      <c r="R497" s="63"/>
      <c r="S497" s="63">
        <v>0</v>
      </c>
      <c r="T497" s="63"/>
      <c r="U497" s="63">
        <f t="shared" si="224"/>
        <v>0</v>
      </c>
      <c r="V497" s="64"/>
      <c r="W497" s="63"/>
      <c r="X497" s="63">
        <v>0</v>
      </c>
      <c r="Y497" s="63"/>
      <c r="Z497" s="63">
        <f t="shared" si="225"/>
        <v>0</v>
      </c>
      <c r="AA497" s="64"/>
      <c r="AB497" s="63">
        <f t="shared" si="232"/>
        <v>0</v>
      </c>
      <c r="AC497" s="63">
        <f t="shared" si="232"/>
        <v>0</v>
      </c>
      <c r="AD497" s="63"/>
      <c r="AE497" s="63">
        <f t="shared" si="226"/>
        <v>0</v>
      </c>
      <c r="AF497" s="64"/>
      <c r="AG497" s="63"/>
      <c r="AH497" s="63">
        <v>0</v>
      </c>
      <c r="AI497" s="63"/>
      <c r="AJ497" s="63">
        <f t="shared" si="227"/>
        <v>0</v>
      </c>
      <c r="AK497" s="64"/>
      <c r="AL497" s="63"/>
      <c r="AM497" s="63">
        <v>0</v>
      </c>
      <c r="AN497" s="63"/>
      <c r="AO497" s="63">
        <f t="shared" si="228"/>
        <v>0</v>
      </c>
      <c r="AP497" s="64"/>
      <c r="AQ497" s="63"/>
      <c r="AR497" s="63">
        <v>0</v>
      </c>
      <c r="AS497" s="63"/>
      <c r="AT497" s="63">
        <f t="shared" si="229"/>
        <v>0</v>
      </c>
      <c r="AU497" s="64"/>
      <c r="AV497" s="63"/>
      <c r="AW497" s="63">
        <v>0</v>
      </c>
      <c r="AX497" s="411"/>
      <c r="AY497" s="63">
        <f t="shared" si="230"/>
        <v>0</v>
      </c>
      <c r="AZ497" s="71"/>
    </row>
    <row r="498" spans="1:52" s="406" customFormat="1" ht="12" customHeight="1">
      <c r="A498" s="134">
        <v>481.1</v>
      </c>
      <c r="B498" s="69" t="s">
        <v>507</v>
      </c>
      <c r="C498" s="63"/>
      <c r="D498" s="63">
        <v>43692</v>
      </c>
      <c r="E498" s="63"/>
      <c r="F498" s="63">
        <f t="shared" si="221"/>
        <v>43692</v>
      </c>
      <c r="G498" s="64"/>
      <c r="H498" s="63"/>
      <c r="I498" s="63">
        <v>43692</v>
      </c>
      <c r="J498" s="63"/>
      <c r="K498" s="63">
        <f t="shared" si="222"/>
        <v>43692</v>
      </c>
      <c r="L498" s="64"/>
      <c r="M498" s="63">
        <f t="shared" si="231"/>
        <v>0</v>
      </c>
      <c r="N498" s="63">
        <f t="shared" si="231"/>
        <v>0</v>
      </c>
      <c r="O498" s="63"/>
      <c r="P498" s="63">
        <f t="shared" si="223"/>
        <v>0</v>
      </c>
      <c r="Q498" s="64"/>
      <c r="R498" s="63"/>
      <c r="S498" s="63">
        <v>44565.84</v>
      </c>
      <c r="T498" s="63"/>
      <c r="U498" s="63">
        <f t="shared" si="224"/>
        <v>44565.84</v>
      </c>
      <c r="V498" s="64"/>
      <c r="W498" s="63"/>
      <c r="X498" s="63">
        <v>44565.84</v>
      </c>
      <c r="Y498" s="63"/>
      <c r="Z498" s="63">
        <f t="shared" si="225"/>
        <v>44565.84</v>
      </c>
      <c r="AA498" s="64"/>
      <c r="AB498" s="63">
        <f t="shared" si="232"/>
        <v>0</v>
      </c>
      <c r="AC498" s="63">
        <f t="shared" si="232"/>
        <v>0</v>
      </c>
      <c r="AD498" s="63"/>
      <c r="AE498" s="63">
        <f t="shared" si="226"/>
        <v>0</v>
      </c>
      <c r="AF498" s="64"/>
      <c r="AG498" s="63"/>
      <c r="AH498" s="63">
        <v>45457.156799999997</v>
      </c>
      <c r="AI498" s="63"/>
      <c r="AJ498" s="63">
        <f t="shared" si="227"/>
        <v>45457.156799999997</v>
      </c>
      <c r="AK498" s="64"/>
      <c r="AL498" s="63"/>
      <c r="AM498" s="63">
        <v>46366.299936000003</v>
      </c>
      <c r="AN498" s="63"/>
      <c r="AO498" s="63">
        <f t="shared" si="228"/>
        <v>46366.299936000003</v>
      </c>
      <c r="AP498" s="64"/>
      <c r="AQ498" s="63"/>
      <c r="AR498" s="63">
        <v>47293.625934720003</v>
      </c>
      <c r="AS498" s="63"/>
      <c r="AT498" s="63">
        <f t="shared" si="229"/>
        <v>47293.625934720003</v>
      </c>
      <c r="AU498" s="64"/>
      <c r="AV498" s="63"/>
      <c r="AW498" s="63">
        <v>48239.498453414402</v>
      </c>
      <c r="AX498" s="411"/>
      <c r="AY498" s="63">
        <f t="shared" si="230"/>
        <v>48239.498453414402</v>
      </c>
      <c r="AZ498" s="71"/>
    </row>
    <row r="499" spans="1:52" s="406" customFormat="1" ht="12" customHeight="1">
      <c r="A499" s="134">
        <v>481.2</v>
      </c>
      <c r="B499" s="69" t="s">
        <v>508</v>
      </c>
      <c r="C499" s="63"/>
      <c r="D499" s="63">
        <v>14926.31</v>
      </c>
      <c r="E499" s="63"/>
      <c r="F499" s="63">
        <f t="shared" si="221"/>
        <v>14926.31</v>
      </c>
      <c r="G499" s="64"/>
      <c r="H499" s="63"/>
      <c r="I499" s="63">
        <v>14926.31</v>
      </c>
      <c r="J499" s="63"/>
      <c r="K499" s="63">
        <f t="shared" si="222"/>
        <v>14926.31</v>
      </c>
      <c r="L499" s="64"/>
      <c r="M499" s="63">
        <f t="shared" si="231"/>
        <v>0</v>
      </c>
      <c r="N499" s="63">
        <f t="shared" si="231"/>
        <v>0</v>
      </c>
      <c r="O499" s="63"/>
      <c r="P499" s="63">
        <f t="shared" si="223"/>
        <v>0</v>
      </c>
      <c r="Q499" s="64"/>
      <c r="R499" s="63"/>
      <c r="S499" s="63">
        <v>15300</v>
      </c>
      <c r="T499" s="63"/>
      <c r="U499" s="63">
        <f t="shared" si="224"/>
        <v>15300</v>
      </c>
      <c r="V499" s="64"/>
      <c r="W499" s="63"/>
      <c r="X499" s="63">
        <v>15300</v>
      </c>
      <c r="Y499" s="63"/>
      <c r="Z499" s="63">
        <f t="shared" si="225"/>
        <v>15300</v>
      </c>
      <c r="AA499" s="64"/>
      <c r="AB499" s="63">
        <f t="shared" si="232"/>
        <v>0</v>
      </c>
      <c r="AC499" s="63">
        <f t="shared" si="232"/>
        <v>0</v>
      </c>
      <c r="AD499" s="63"/>
      <c r="AE499" s="63">
        <f t="shared" si="226"/>
        <v>0</v>
      </c>
      <c r="AF499" s="64"/>
      <c r="AG499" s="63"/>
      <c r="AH499" s="63">
        <v>16983</v>
      </c>
      <c r="AI499" s="63"/>
      <c r="AJ499" s="63">
        <f t="shared" si="227"/>
        <v>16983</v>
      </c>
      <c r="AK499" s="64"/>
      <c r="AL499" s="63"/>
      <c r="AM499" s="63">
        <v>17322.66</v>
      </c>
      <c r="AN499" s="63"/>
      <c r="AO499" s="63">
        <f t="shared" si="228"/>
        <v>17322.66</v>
      </c>
      <c r="AP499" s="64"/>
      <c r="AQ499" s="63"/>
      <c r="AR499" s="63">
        <v>17669.1132</v>
      </c>
      <c r="AS499" s="63"/>
      <c r="AT499" s="63">
        <f t="shared" si="229"/>
        <v>17669.1132</v>
      </c>
      <c r="AU499" s="64"/>
      <c r="AV499" s="63"/>
      <c r="AW499" s="63">
        <v>18022.495464</v>
      </c>
      <c r="AX499" s="411"/>
      <c r="AY499" s="63">
        <f t="shared" si="230"/>
        <v>18022.495464</v>
      </c>
      <c r="AZ499" s="71"/>
    </row>
    <row r="500" spans="1:52" s="406" customFormat="1" ht="12" hidden="1" customHeight="1">
      <c r="A500" s="134">
        <v>481.3</v>
      </c>
      <c r="B500" s="69" t="s">
        <v>509</v>
      </c>
      <c r="C500" s="63"/>
      <c r="D500" s="63">
        <v>0</v>
      </c>
      <c r="E500" s="63"/>
      <c r="F500" s="63">
        <f t="shared" si="221"/>
        <v>0</v>
      </c>
      <c r="G500" s="64"/>
      <c r="H500" s="63"/>
      <c r="I500" s="63">
        <v>0</v>
      </c>
      <c r="J500" s="63"/>
      <c r="K500" s="63">
        <f t="shared" si="222"/>
        <v>0</v>
      </c>
      <c r="L500" s="64"/>
      <c r="M500" s="63">
        <f t="shared" si="231"/>
        <v>0</v>
      </c>
      <c r="N500" s="63">
        <f t="shared" si="231"/>
        <v>0</v>
      </c>
      <c r="O500" s="63"/>
      <c r="P500" s="63">
        <f t="shared" si="223"/>
        <v>0</v>
      </c>
      <c r="Q500" s="64"/>
      <c r="R500" s="63"/>
      <c r="S500" s="63">
        <v>0</v>
      </c>
      <c r="T500" s="63"/>
      <c r="U500" s="63">
        <f t="shared" si="224"/>
        <v>0</v>
      </c>
      <c r="V500" s="64"/>
      <c r="W500" s="63"/>
      <c r="X500" s="63">
        <v>0</v>
      </c>
      <c r="Y500" s="63"/>
      <c r="Z500" s="63">
        <f t="shared" si="225"/>
        <v>0</v>
      </c>
      <c r="AA500" s="64"/>
      <c r="AB500" s="63">
        <f t="shared" si="232"/>
        <v>0</v>
      </c>
      <c r="AC500" s="63">
        <f t="shared" si="232"/>
        <v>0</v>
      </c>
      <c r="AD500" s="63"/>
      <c r="AE500" s="63">
        <f t="shared" si="226"/>
        <v>0</v>
      </c>
      <c r="AF500" s="64"/>
      <c r="AG500" s="63"/>
      <c r="AH500" s="63">
        <v>0</v>
      </c>
      <c r="AI500" s="63"/>
      <c r="AJ500" s="63">
        <f t="shared" si="227"/>
        <v>0</v>
      </c>
      <c r="AK500" s="64"/>
      <c r="AL500" s="63"/>
      <c r="AM500" s="63">
        <v>0</v>
      </c>
      <c r="AN500" s="63"/>
      <c r="AO500" s="63">
        <f t="shared" si="228"/>
        <v>0</v>
      </c>
      <c r="AP500" s="64"/>
      <c r="AQ500" s="63"/>
      <c r="AR500" s="63">
        <v>0</v>
      </c>
      <c r="AS500" s="63"/>
      <c r="AT500" s="63">
        <f t="shared" si="229"/>
        <v>0</v>
      </c>
      <c r="AU500" s="64"/>
      <c r="AV500" s="63"/>
      <c r="AW500" s="63">
        <v>0</v>
      </c>
      <c r="AX500" s="411"/>
      <c r="AY500" s="63">
        <f t="shared" si="230"/>
        <v>0</v>
      </c>
      <c r="AZ500" s="71"/>
    </row>
    <row r="501" spans="1:52" s="406" customFormat="1" ht="12" customHeight="1">
      <c r="A501" s="134">
        <v>481.4</v>
      </c>
      <c r="B501" s="69" t="s">
        <v>510</v>
      </c>
      <c r="C501" s="63"/>
      <c r="D501" s="63">
        <v>2962.36</v>
      </c>
      <c r="E501" s="63"/>
      <c r="F501" s="63">
        <f t="shared" si="221"/>
        <v>2962.36</v>
      </c>
      <c r="G501" s="64"/>
      <c r="H501" s="63"/>
      <c r="I501" s="63">
        <v>2962.36</v>
      </c>
      <c r="J501" s="63"/>
      <c r="K501" s="63">
        <f t="shared" si="222"/>
        <v>2962.36</v>
      </c>
      <c r="L501" s="64"/>
      <c r="M501" s="63">
        <f t="shared" si="231"/>
        <v>0</v>
      </c>
      <c r="N501" s="63">
        <f t="shared" si="231"/>
        <v>0</v>
      </c>
      <c r="O501" s="63"/>
      <c r="P501" s="63">
        <f t="shared" si="223"/>
        <v>0</v>
      </c>
      <c r="Q501" s="64"/>
      <c r="R501" s="63"/>
      <c r="S501" s="63">
        <v>4500</v>
      </c>
      <c r="T501" s="63"/>
      <c r="U501" s="63">
        <f t="shared" si="224"/>
        <v>4500</v>
      </c>
      <c r="V501" s="64"/>
      <c r="W501" s="63"/>
      <c r="X501" s="63">
        <v>4500</v>
      </c>
      <c r="Y501" s="63"/>
      <c r="Z501" s="63">
        <f t="shared" si="225"/>
        <v>4500</v>
      </c>
      <c r="AA501" s="64"/>
      <c r="AB501" s="63">
        <f t="shared" si="232"/>
        <v>0</v>
      </c>
      <c r="AC501" s="63">
        <f t="shared" si="232"/>
        <v>0</v>
      </c>
      <c r="AD501" s="63"/>
      <c r="AE501" s="63">
        <f t="shared" si="226"/>
        <v>0</v>
      </c>
      <c r="AF501" s="64"/>
      <c r="AG501" s="63"/>
      <c r="AH501" s="63">
        <v>4590</v>
      </c>
      <c r="AI501" s="63"/>
      <c r="AJ501" s="63">
        <f t="shared" si="227"/>
        <v>4590</v>
      </c>
      <c r="AK501" s="64"/>
      <c r="AL501" s="63"/>
      <c r="AM501" s="63">
        <v>4681.8</v>
      </c>
      <c r="AN501" s="63"/>
      <c r="AO501" s="63">
        <f t="shared" si="228"/>
        <v>4681.8</v>
      </c>
      <c r="AP501" s="64"/>
      <c r="AQ501" s="63"/>
      <c r="AR501" s="63">
        <v>4775.4359999999997</v>
      </c>
      <c r="AS501" s="63"/>
      <c r="AT501" s="63">
        <f t="shared" si="229"/>
        <v>4775.4359999999997</v>
      </c>
      <c r="AU501" s="64"/>
      <c r="AV501" s="63"/>
      <c r="AW501" s="63">
        <v>4870.9447200000004</v>
      </c>
      <c r="AX501" s="411"/>
      <c r="AY501" s="63">
        <f t="shared" si="230"/>
        <v>4870.9447200000004</v>
      </c>
      <c r="AZ501" s="71"/>
    </row>
    <row r="502" spans="1:52" s="406" customFormat="1" ht="12" customHeight="1">
      <c r="A502" s="134">
        <v>481.5</v>
      </c>
      <c r="B502" s="69" t="s">
        <v>511</v>
      </c>
      <c r="C502" s="63"/>
      <c r="D502" s="63">
        <v>84668.78</v>
      </c>
      <c r="E502" s="63"/>
      <c r="F502" s="63">
        <f t="shared" si="221"/>
        <v>84668.78</v>
      </c>
      <c r="G502" s="64"/>
      <c r="H502" s="63"/>
      <c r="I502" s="63">
        <v>84668.78</v>
      </c>
      <c r="J502" s="63"/>
      <c r="K502" s="63">
        <f t="shared" si="222"/>
        <v>84668.78</v>
      </c>
      <c r="L502" s="64"/>
      <c r="M502" s="63">
        <f t="shared" si="231"/>
        <v>0</v>
      </c>
      <c r="N502" s="63">
        <f t="shared" si="231"/>
        <v>0</v>
      </c>
      <c r="O502" s="63"/>
      <c r="P502" s="63">
        <f t="shared" si="223"/>
        <v>0</v>
      </c>
      <c r="Q502" s="64"/>
      <c r="R502" s="63"/>
      <c r="S502" s="63">
        <v>96900</v>
      </c>
      <c r="T502" s="63"/>
      <c r="U502" s="63">
        <f t="shared" si="224"/>
        <v>96900</v>
      </c>
      <c r="V502" s="64"/>
      <c r="W502" s="63"/>
      <c r="X502" s="63">
        <v>96900</v>
      </c>
      <c r="Y502" s="63"/>
      <c r="Z502" s="63">
        <f t="shared" si="225"/>
        <v>96900</v>
      </c>
      <c r="AA502" s="64"/>
      <c r="AB502" s="63">
        <f t="shared" si="232"/>
        <v>0</v>
      </c>
      <c r="AC502" s="63">
        <f t="shared" si="232"/>
        <v>0</v>
      </c>
      <c r="AD502" s="63"/>
      <c r="AE502" s="63">
        <f t="shared" si="226"/>
        <v>0</v>
      </c>
      <c r="AF502" s="64"/>
      <c r="AG502" s="63"/>
      <c r="AH502" s="63">
        <v>107559</v>
      </c>
      <c r="AI502" s="63"/>
      <c r="AJ502" s="63">
        <f t="shared" si="227"/>
        <v>107559</v>
      </c>
      <c r="AK502" s="64"/>
      <c r="AL502" s="63"/>
      <c r="AM502" s="63">
        <v>109710.18</v>
      </c>
      <c r="AN502" s="63"/>
      <c r="AO502" s="63">
        <f t="shared" si="228"/>
        <v>109710.18</v>
      </c>
      <c r="AP502" s="64"/>
      <c r="AQ502" s="63"/>
      <c r="AR502" s="63">
        <v>111904.3836</v>
      </c>
      <c r="AS502" s="63"/>
      <c r="AT502" s="63">
        <f t="shared" si="229"/>
        <v>111904.3836</v>
      </c>
      <c r="AU502" s="64"/>
      <c r="AV502" s="63"/>
      <c r="AW502" s="63">
        <v>114142.471272</v>
      </c>
      <c r="AX502" s="411"/>
      <c r="AY502" s="63">
        <f t="shared" si="230"/>
        <v>114142.471272</v>
      </c>
      <c r="AZ502" s="71"/>
    </row>
    <row r="503" spans="1:52" s="406" customFormat="1" ht="12" hidden="1" customHeight="1">
      <c r="A503" s="134">
        <v>481.6</v>
      </c>
      <c r="B503" s="69" t="s">
        <v>512</v>
      </c>
      <c r="C503" s="63"/>
      <c r="D503" s="63">
        <v>0</v>
      </c>
      <c r="E503" s="63"/>
      <c r="F503" s="63">
        <f t="shared" si="221"/>
        <v>0</v>
      </c>
      <c r="G503" s="64"/>
      <c r="H503" s="63"/>
      <c r="I503" s="63">
        <v>0</v>
      </c>
      <c r="J503" s="63"/>
      <c r="K503" s="63">
        <f t="shared" si="222"/>
        <v>0</v>
      </c>
      <c r="L503" s="64"/>
      <c r="M503" s="63">
        <f t="shared" si="231"/>
        <v>0</v>
      </c>
      <c r="N503" s="63">
        <f t="shared" si="231"/>
        <v>0</v>
      </c>
      <c r="O503" s="63"/>
      <c r="P503" s="63">
        <f t="shared" si="223"/>
        <v>0</v>
      </c>
      <c r="Q503" s="64"/>
      <c r="R503" s="63"/>
      <c r="S503" s="63">
        <v>0</v>
      </c>
      <c r="T503" s="63"/>
      <c r="U503" s="63">
        <f t="shared" si="224"/>
        <v>0</v>
      </c>
      <c r="V503" s="64"/>
      <c r="W503" s="63"/>
      <c r="X503" s="63">
        <v>0</v>
      </c>
      <c r="Y503" s="63"/>
      <c r="Z503" s="63">
        <f t="shared" si="225"/>
        <v>0</v>
      </c>
      <c r="AA503" s="64"/>
      <c r="AB503" s="63">
        <f t="shared" si="232"/>
        <v>0</v>
      </c>
      <c r="AC503" s="63">
        <f t="shared" si="232"/>
        <v>0</v>
      </c>
      <c r="AD503" s="63"/>
      <c r="AE503" s="63">
        <f t="shared" si="226"/>
        <v>0</v>
      </c>
      <c r="AF503" s="64"/>
      <c r="AG503" s="63"/>
      <c r="AH503" s="63">
        <v>0</v>
      </c>
      <c r="AI503" s="63"/>
      <c r="AJ503" s="63">
        <f t="shared" si="227"/>
        <v>0</v>
      </c>
      <c r="AK503" s="64"/>
      <c r="AL503" s="63"/>
      <c r="AM503" s="63">
        <v>0</v>
      </c>
      <c r="AN503" s="63"/>
      <c r="AO503" s="63">
        <f t="shared" si="228"/>
        <v>0</v>
      </c>
      <c r="AP503" s="64"/>
      <c r="AQ503" s="63"/>
      <c r="AR503" s="63">
        <v>0</v>
      </c>
      <c r="AS503" s="63"/>
      <c r="AT503" s="63">
        <f t="shared" si="229"/>
        <v>0</v>
      </c>
      <c r="AU503" s="64"/>
      <c r="AV503" s="63"/>
      <c r="AW503" s="63">
        <v>0</v>
      </c>
      <c r="AX503" s="411"/>
      <c r="AY503" s="63">
        <f t="shared" si="230"/>
        <v>0</v>
      </c>
      <c r="AZ503" s="71"/>
    </row>
    <row r="504" spans="1:52" s="406" customFormat="1" ht="12" customHeight="1">
      <c r="A504" s="134">
        <v>481.7</v>
      </c>
      <c r="B504" s="69" t="s">
        <v>513</v>
      </c>
      <c r="C504" s="63"/>
      <c r="D504" s="63">
        <v>8207.36</v>
      </c>
      <c r="E504" s="63"/>
      <c r="F504" s="63">
        <f t="shared" si="221"/>
        <v>8207.36</v>
      </c>
      <c r="G504" s="64"/>
      <c r="H504" s="63"/>
      <c r="I504" s="63">
        <v>8207.36</v>
      </c>
      <c r="J504" s="63"/>
      <c r="K504" s="63">
        <f t="shared" si="222"/>
        <v>8207.36</v>
      </c>
      <c r="L504" s="64"/>
      <c r="M504" s="63">
        <f t="shared" si="231"/>
        <v>0</v>
      </c>
      <c r="N504" s="63">
        <f t="shared" si="231"/>
        <v>0</v>
      </c>
      <c r="O504" s="63"/>
      <c r="P504" s="63">
        <f t="shared" si="223"/>
        <v>0</v>
      </c>
      <c r="Q504" s="64"/>
      <c r="R504" s="63"/>
      <c r="S504" s="63">
        <v>2500</v>
      </c>
      <c r="T504" s="63"/>
      <c r="U504" s="63">
        <f t="shared" si="224"/>
        <v>2500</v>
      </c>
      <c r="V504" s="64"/>
      <c r="W504" s="63"/>
      <c r="X504" s="63">
        <v>2500</v>
      </c>
      <c r="Y504" s="63"/>
      <c r="Z504" s="63">
        <f t="shared" si="225"/>
        <v>2500</v>
      </c>
      <c r="AA504" s="64"/>
      <c r="AB504" s="63">
        <f t="shared" si="232"/>
        <v>0</v>
      </c>
      <c r="AC504" s="63">
        <f t="shared" si="232"/>
        <v>0</v>
      </c>
      <c r="AD504" s="63"/>
      <c r="AE504" s="63">
        <f t="shared" si="226"/>
        <v>0</v>
      </c>
      <c r="AF504" s="64"/>
      <c r="AG504" s="63"/>
      <c r="AH504" s="63">
        <v>2550</v>
      </c>
      <c r="AI504" s="63"/>
      <c r="AJ504" s="63">
        <f t="shared" si="227"/>
        <v>2550</v>
      </c>
      <c r="AK504" s="64"/>
      <c r="AL504" s="63"/>
      <c r="AM504" s="63">
        <v>2601</v>
      </c>
      <c r="AN504" s="63"/>
      <c r="AO504" s="63">
        <f t="shared" si="228"/>
        <v>2601</v>
      </c>
      <c r="AP504" s="64"/>
      <c r="AQ504" s="63"/>
      <c r="AR504" s="63">
        <v>2653.02</v>
      </c>
      <c r="AS504" s="63"/>
      <c r="AT504" s="63">
        <f t="shared" si="229"/>
        <v>2653.02</v>
      </c>
      <c r="AU504" s="64"/>
      <c r="AV504" s="63"/>
      <c r="AW504" s="63">
        <v>2706.0803999999998</v>
      </c>
      <c r="AX504" s="411"/>
      <c r="AY504" s="63">
        <f t="shared" si="230"/>
        <v>2706.0803999999998</v>
      </c>
      <c r="AZ504" s="71"/>
    </row>
    <row r="505" spans="1:52" s="406" customFormat="1" ht="12" customHeight="1">
      <c r="A505" s="134">
        <v>481.8</v>
      </c>
      <c r="B505" s="69" t="s">
        <v>514</v>
      </c>
      <c r="C505" s="63"/>
      <c r="D505" s="63">
        <v>8599</v>
      </c>
      <c r="E505" s="63"/>
      <c r="F505" s="63">
        <f t="shared" si="221"/>
        <v>8599</v>
      </c>
      <c r="G505" s="64"/>
      <c r="H505" s="63"/>
      <c r="I505" s="63">
        <v>8599</v>
      </c>
      <c r="J505" s="63"/>
      <c r="K505" s="63">
        <f t="shared" si="222"/>
        <v>8599</v>
      </c>
      <c r="L505" s="64"/>
      <c r="M505" s="63">
        <f t="shared" si="231"/>
        <v>0</v>
      </c>
      <c r="N505" s="63">
        <f t="shared" si="231"/>
        <v>0</v>
      </c>
      <c r="O505" s="63"/>
      <c r="P505" s="63">
        <f t="shared" si="223"/>
        <v>0</v>
      </c>
      <c r="Q505" s="64"/>
      <c r="R505" s="63"/>
      <c r="S505" s="63">
        <v>12000</v>
      </c>
      <c r="T505" s="63"/>
      <c r="U505" s="63">
        <f t="shared" si="224"/>
        <v>12000</v>
      </c>
      <c r="V505" s="64"/>
      <c r="W505" s="63"/>
      <c r="X505" s="63">
        <v>12000</v>
      </c>
      <c r="Y505" s="63"/>
      <c r="Z505" s="63">
        <f t="shared" si="225"/>
        <v>12000</v>
      </c>
      <c r="AA505" s="64"/>
      <c r="AB505" s="63">
        <f t="shared" si="232"/>
        <v>0</v>
      </c>
      <c r="AC505" s="63">
        <f t="shared" si="232"/>
        <v>0</v>
      </c>
      <c r="AD505" s="63"/>
      <c r="AE505" s="63">
        <f t="shared" si="226"/>
        <v>0</v>
      </c>
      <c r="AF505" s="64"/>
      <c r="AG505" s="63"/>
      <c r="AH505" s="63">
        <v>12240</v>
      </c>
      <c r="AI505" s="63"/>
      <c r="AJ505" s="63">
        <f t="shared" si="227"/>
        <v>12240</v>
      </c>
      <c r="AK505" s="64"/>
      <c r="AL505" s="63"/>
      <c r="AM505" s="63">
        <v>12484.8</v>
      </c>
      <c r="AN505" s="63"/>
      <c r="AO505" s="63">
        <f t="shared" si="228"/>
        <v>12484.8</v>
      </c>
      <c r="AP505" s="64"/>
      <c r="AQ505" s="63"/>
      <c r="AR505" s="63">
        <v>12734.495999999999</v>
      </c>
      <c r="AS505" s="63"/>
      <c r="AT505" s="63">
        <f t="shared" si="229"/>
        <v>12734.495999999999</v>
      </c>
      <c r="AU505" s="64"/>
      <c r="AV505" s="63"/>
      <c r="AW505" s="63">
        <v>12989.18592</v>
      </c>
      <c r="AX505" s="411"/>
      <c r="AY505" s="63">
        <f t="shared" si="230"/>
        <v>12989.18592</v>
      </c>
      <c r="AZ505" s="71"/>
    </row>
    <row r="506" spans="1:52" s="406" customFormat="1" ht="12" customHeight="1">
      <c r="A506" s="134">
        <v>482</v>
      </c>
      <c r="B506" s="69" t="s">
        <v>515</v>
      </c>
      <c r="C506" s="63"/>
      <c r="D506" s="63">
        <v>12997.54</v>
      </c>
      <c r="E506" s="63"/>
      <c r="F506" s="63">
        <f t="shared" si="221"/>
        <v>12997.54</v>
      </c>
      <c r="G506" s="64"/>
      <c r="H506" s="63"/>
      <c r="I506" s="63">
        <v>12997.54</v>
      </c>
      <c r="J506" s="63"/>
      <c r="K506" s="63">
        <f t="shared" si="222"/>
        <v>12997.54</v>
      </c>
      <c r="L506" s="64"/>
      <c r="M506" s="63">
        <f t="shared" si="231"/>
        <v>0</v>
      </c>
      <c r="N506" s="63">
        <f t="shared" si="231"/>
        <v>0</v>
      </c>
      <c r="O506" s="63"/>
      <c r="P506" s="63">
        <f t="shared" si="223"/>
        <v>0</v>
      </c>
      <c r="Q506" s="64"/>
      <c r="R506" s="63"/>
      <c r="S506" s="63">
        <v>15300</v>
      </c>
      <c r="T506" s="63"/>
      <c r="U506" s="63">
        <f t="shared" si="224"/>
        <v>15300</v>
      </c>
      <c r="V506" s="64"/>
      <c r="W506" s="63"/>
      <c r="X506" s="63">
        <v>15300</v>
      </c>
      <c r="Y506" s="63"/>
      <c r="Z506" s="63">
        <f t="shared" si="225"/>
        <v>15300</v>
      </c>
      <c r="AA506" s="64"/>
      <c r="AB506" s="63">
        <f t="shared" si="232"/>
        <v>0</v>
      </c>
      <c r="AC506" s="63">
        <f t="shared" si="232"/>
        <v>0</v>
      </c>
      <c r="AD506" s="63"/>
      <c r="AE506" s="63">
        <f t="shared" si="226"/>
        <v>0</v>
      </c>
      <c r="AF506" s="64"/>
      <c r="AG506" s="63"/>
      <c r="AH506" s="63">
        <v>16983</v>
      </c>
      <c r="AI506" s="63"/>
      <c r="AJ506" s="63">
        <f t="shared" si="227"/>
        <v>16983</v>
      </c>
      <c r="AK506" s="64"/>
      <c r="AL506" s="63"/>
      <c r="AM506" s="63">
        <v>17322.66</v>
      </c>
      <c r="AN506" s="63"/>
      <c r="AO506" s="63">
        <f t="shared" si="228"/>
        <v>17322.66</v>
      </c>
      <c r="AP506" s="64"/>
      <c r="AQ506" s="63"/>
      <c r="AR506" s="63">
        <v>17669.1132</v>
      </c>
      <c r="AS506" s="63"/>
      <c r="AT506" s="63">
        <f t="shared" si="229"/>
        <v>17669.1132</v>
      </c>
      <c r="AU506" s="64"/>
      <c r="AV506" s="63"/>
      <c r="AW506" s="63">
        <v>18022.495464</v>
      </c>
      <c r="AX506" s="411"/>
      <c r="AY506" s="63">
        <f t="shared" si="230"/>
        <v>18022.495464</v>
      </c>
      <c r="AZ506" s="71"/>
    </row>
    <row r="507" spans="1:52" s="406" customFormat="1" ht="12" customHeight="1">
      <c r="A507" s="134">
        <v>482.1</v>
      </c>
      <c r="B507" s="69" t="s">
        <v>516</v>
      </c>
      <c r="C507" s="63"/>
      <c r="D507" s="63">
        <v>9016.07</v>
      </c>
      <c r="E507" s="63"/>
      <c r="F507" s="63">
        <f t="shared" si="221"/>
        <v>9016.07</v>
      </c>
      <c r="G507" s="64"/>
      <c r="H507" s="63"/>
      <c r="I507" s="63">
        <v>9016.07</v>
      </c>
      <c r="J507" s="63"/>
      <c r="K507" s="63">
        <f t="shared" si="222"/>
        <v>9016.07</v>
      </c>
      <c r="L507" s="64"/>
      <c r="M507" s="63">
        <f t="shared" si="231"/>
        <v>0</v>
      </c>
      <c r="N507" s="63">
        <f t="shared" si="231"/>
        <v>0</v>
      </c>
      <c r="O507" s="63"/>
      <c r="P507" s="63">
        <f t="shared" si="223"/>
        <v>0</v>
      </c>
      <c r="Q507" s="64"/>
      <c r="R507" s="63"/>
      <c r="S507" s="63">
        <v>0</v>
      </c>
      <c r="T507" s="63"/>
      <c r="U507" s="63">
        <f t="shared" si="224"/>
        <v>0</v>
      </c>
      <c r="V507" s="64"/>
      <c r="W507" s="63"/>
      <c r="X507" s="63">
        <v>0</v>
      </c>
      <c r="Y507" s="63"/>
      <c r="Z507" s="63">
        <f t="shared" si="225"/>
        <v>0</v>
      </c>
      <c r="AA507" s="64"/>
      <c r="AB507" s="63">
        <f t="shared" si="232"/>
        <v>0</v>
      </c>
      <c r="AC507" s="63">
        <f t="shared" si="232"/>
        <v>0</v>
      </c>
      <c r="AD507" s="63"/>
      <c r="AE507" s="63">
        <f t="shared" si="226"/>
        <v>0</v>
      </c>
      <c r="AF507" s="64"/>
      <c r="AG507" s="63"/>
      <c r="AH507" s="63">
        <v>0</v>
      </c>
      <c r="AI507" s="63"/>
      <c r="AJ507" s="63">
        <f t="shared" si="227"/>
        <v>0</v>
      </c>
      <c r="AK507" s="64"/>
      <c r="AL507" s="63"/>
      <c r="AM507" s="63">
        <v>0</v>
      </c>
      <c r="AN507" s="63"/>
      <c r="AO507" s="63">
        <f t="shared" si="228"/>
        <v>0</v>
      </c>
      <c r="AP507" s="64"/>
      <c r="AQ507" s="63"/>
      <c r="AR507" s="63">
        <v>0</v>
      </c>
      <c r="AS507" s="63"/>
      <c r="AT507" s="63">
        <f t="shared" si="229"/>
        <v>0</v>
      </c>
      <c r="AU507" s="64"/>
      <c r="AV507" s="63"/>
      <c r="AW507" s="63">
        <v>0</v>
      </c>
      <c r="AX507" s="411"/>
      <c r="AY507" s="63">
        <f t="shared" si="230"/>
        <v>0</v>
      </c>
      <c r="AZ507" s="71"/>
    </row>
    <row r="508" spans="1:52" s="406" customFormat="1" ht="12" customHeight="1">
      <c r="A508" s="134">
        <v>482.2</v>
      </c>
      <c r="B508" s="69" t="s">
        <v>517</v>
      </c>
      <c r="C508" s="63"/>
      <c r="D508" s="63">
        <v>11300</v>
      </c>
      <c r="E508" s="63"/>
      <c r="F508" s="63">
        <f t="shared" si="221"/>
        <v>11300</v>
      </c>
      <c r="G508" s="64"/>
      <c r="H508" s="63"/>
      <c r="I508" s="63">
        <v>11300</v>
      </c>
      <c r="J508" s="63"/>
      <c r="K508" s="63">
        <f t="shared" si="222"/>
        <v>11300</v>
      </c>
      <c r="L508" s="64"/>
      <c r="M508" s="63">
        <f t="shared" si="231"/>
        <v>0</v>
      </c>
      <c r="N508" s="63">
        <f t="shared" si="231"/>
        <v>0</v>
      </c>
      <c r="O508" s="63"/>
      <c r="P508" s="63">
        <f t="shared" si="223"/>
        <v>0</v>
      </c>
      <c r="Q508" s="64"/>
      <c r="R508" s="63"/>
      <c r="S508" s="63">
        <v>13005</v>
      </c>
      <c r="T508" s="63"/>
      <c r="U508" s="63">
        <f t="shared" si="224"/>
        <v>13005</v>
      </c>
      <c r="V508" s="64"/>
      <c r="W508" s="63"/>
      <c r="X508" s="63">
        <v>13005</v>
      </c>
      <c r="Y508" s="63"/>
      <c r="Z508" s="63">
        <f t="shared" si="225"/>
        <v>13005</v>
      </c>
      <c r="AA508" s="64"/>
      <c r="AB508" s="63">
        <f t="shared" si="232"/>
        <v>0</v>
      </c>
      <c r="AC508" s="63">
        <f t="shared" si="232"/>
        <v>0</v>
      </c>
      <c r="AD508" s="63"/>
      <c r="AE508" s="63">
        <f t="shared" si="226"/>
        <v>0</v>
      </c>
      <c r="AF508" s="64"/>
      <c r="AG508" s="63"/>
      <c r="AH508" s="63">
        <v>14435.55</v>
      </c>
      <c r="AI508" s="63"/>
      <c r="AJ508" s="63">
        <f t="shared" si="227"/>
        <v>14435.55</v>
      </c>
      <c r="AK508" s="64"/>
      <c r="AL508" s="63"/>
      <c r="AM508" s="63">
        <v>14724.261</v>
      </c>
      <c r="AN508" s="63"/>
      <c r="AO508" s="63">
        <f t="shared" si="228"/>
        <v>14724.261</v>
      </c>
      <c r="AP508" s="64"/>
      <c r="AQ508" s="63"/>
      <c r="AR508" s="63">
        <v>15018.746220000001</v>
      </c>
      <c r="AS508" s="63"/>
      <c r="AT508" s="63">
        <f t="shared" si="229"/>
        <v>15018.746220000001</v>
      </c>
      <c r="AU508" s="64"/>
      <c r="AV508" s="63"/>
      <c r="AW508" s="63">
        <v>15319.1211444</v>
      </c>
      <c r="AX508" s="411"/>
      <c r="AY508" s="63">
        <f t="shared" si="230"/>
        <v>15319.1211444</v>
      </c>
      <c r="AZ508" s="71"/>
    </row>
    <row r="509" spans="1:52" s="406" customFormat="1" ht="12" hidden="1" customHeight="1">
      <c r="A509" s="134">
        <v>482.3</v>
      </c>
      <c r="B509" s="69" t="s">
        <v>518</v>
      </c>
      <c r="C509" s="63"/>
      <c r="D509" s="63">
        <v>0</v>
      </c>
      <c r="E509" s="63"/>
      <c r="F509" s="63">
        <f t="shared" si="221"/>
        <v>0</v>
      </c>
      <c r="G509" s="64"/>
      <c r="H509" s="63"/>
      <c r="I509" s="63">
        <v>0</v>
      </c>
      <c r="J509" s="63"/>
      <c r="K509" s="63">
        <f t="shared" si="222"/>
        <v>0</v>
      </c>
      <c r="L509" s="64"/>
      <c r="M509" s="63">
        <f t="shared" si="231"/>
        <v>0</v>
      </c>
      <c r="N509" s="63">
        <f t="shared" si="231"/>
        <v>0</v>
      </c>
      <c r="O509" s="63"/>
      <c r="P509" s="63">
        <f t="shared" si="223"/>
        <v>0</v>
      </c>
      <c r="Q509" s="64"/>
      <c r="R509" s="63"/>
      <c r="S509" s="63">
        <v>0</v>
      </c>
      <c r="T509" s="63"/>
      <c r="U509" s="63">
        <f t="shared" si="224"/>
        <v>0</v>
      </c>
      <c r="V509" s="64"/>
      <c r="W509" s="63"/>
      <c r="X509" s="63">
        <v>0</v>
      </c>
      <c r="Y509" s="63"/>
      <c r="Z509" s="63">
        <f t="shared" si="225"/>
        <v>0</v>
      </c>
      <c r="AA509" s="64"/>
      <c r="AB509" s="63">
        <f t="shared" si="232"/>
        <v>0</v>
      </c>
      <c r="AC509" s="63">
        <f t="shared" si="232"/>
        <v>0</v>
      </c>
      <c r="AD509" s="63"/>
      <c r="AE509" s="63">
        <f t="shared" si="226"/>
        <v>0</v>
      </c>
      <c r="AF509" s="64"/>
      <c r="AG509" s="63"/>
      <c r="AH509" s="63">
        <v>0</v>
      </c>
      <c r="AI509" s="63"/>
      <c r="AJ509" s="63">
        <f t="shared" si="227"/>
        <v>0</v>
      </c>
      <c r="AK509" s="64"/>
      <c r="AL509" s="63"/>
      <c r="AM509" s="63">
        <v>0</v>
      </c>
      <c r="AN509" s="63"/>
      <c r="AO509" s="63">
        <f t="shared" si="228"/>
        <v>0</v>
      </c>
      <c r="AP509" s="64"/>
      <c r="AQ509" s="63"/>
      <c r="AR509" s="63">
        <v>0</v>
      </c>
      <c r="AS509" s="63"/>
      <c r="AT509" s="63">
        <f t="shared" si="229"/>
        <v>0</v>
      </c>
      <c r="AU509" s="64"/>
      <c r="AV509" s="63"/>
      <c r="AW509" s="63">
        <v>0</v>
      </c>
      <c r="AX509" s="411"/>
      <c r="AY509" s="63">
        <f t="shared" si="230"/>
        <v>0</v>
      </c>
      <c r="AZ509" s="71"/>
    </row>
    <row r="510" spans="1:52" s="406" customFormat="1" ht="12" hidden="1" customHeight="1">
      <c r="A510" s="134">
        <v>482.4</v>
      </c>
      <c r="B510" s="69" t="s">
        <v>519</v>
      </c>
      <c r="C510" s="63"/>
      <c r="D510" s="63">
        <v>0</v>
      </c>
      <c r="E510" s="63"/>
      <c r="F510" s="63">
        <f t="shared" si="221"/>
        <v>0</v>
      </c>
      <c r="G510" s="64"/>
      <c r="H510" s="63"/>
      <c r="I510" s="63">
        <v>0</v>
      </c>
      <c r="J510" s="63"/>
      <c r="K510" s="63">
        <f t="shared" si="222"/>
        <v>0</v>
      </c>
      <c r="L510" s="64"/>
      <c r="M510" s="63">
        <f t="shared" si="231"/>
        <v>0</v>
      </c>
      <c r="N510" s="63">
        <f t="shared" si="231"/>
        <v>0</v>
      </c>
      <c r="O510" s="63"/>
      <c r="P510" s="63">
        <f t="shared" si="223"/>
        <v>0</v>
      </c>
      <c r="Q510" s="64"/>
      <c r="R510" s="63"/>
      <c r="S510" s="63">
        <v>0</v>
      </c>
      <c r="T510" s="63"/>
      <c r="U510" s="63">
        <f t="shared" si="224"/>
        <v>0</v>
      </c>
      <c r="V510" s="64"/>
      <c r="W510" s="63"/>
      <c r="X510" s="63">
        <v>0</v>
      </c>
      <c r="Y510" s="63"/>
      <c r="Z510" s="63">
        <f t="shared" si="225"/>
        <v>0</v>
      </c>
      <c r="AA510" s="64"/>
      <c r="AB510" s="63">
        <f t="shared" si="232"/>
        <v>0</v>
      </c>
      <c r="AC510" s="63">
        <f t="shared" si="232"/>
        <v>0</v>
      </c>
      <c r="AD510" s="63"/>
      <c r="AE510" s="63">
        <f t="shared" si="226"/>
        <v>0</v>
      </c>
      <c r="AF510" s="64"/>
      <c r="AG510" s="63"/>
      <c r="AH510" s="63">
        <v>0</v>
      </c>
      <c r="AI510" s="63"/>
      <c r="AJ510" s="63">
        <f t="shared" si="227"/>
        <v>0</v>
      </c>
      <c r="AK510" s="64"/>
      <c r="AL510" s="63"/>
      <c r="AM510" s="63">
        <v>0</v>
      </c>
      <c r="AN510" s="63"/>
      <c r="AO510" s="63">
        <f t="shared" si="228"/>
        <v>0</v>
      </c>
      <c r="AP510" s="64"/>
      <c r="AQ510" s="63"/>
      <c r="AR510" s="63">
        <v>0</v>
      </c>
      <c r="AS510" s="63"/>
      <c r="AT510" s="63">
        <f t="shared" si="229"/>
        <v>0</v>
      </c>
      <c r="AU510" s="64"/>
      <c r="AV510" s="63"/>
      <c r="AW510" s="63">
        <v>0</v>
      </c>
      <c r="AX510" s="411"/>
      <c r="AY510" s="63">
        <f t="shared" si="230"/>
        <v>0</v>
      </c>
      <c r="AZ510" s="71"/>
    </row>
    <row r="511" spans="1:52" s="406" customFormat="1" ht="12" hidden="1" customHeight="1">
      <c r="A511" s="134">
        <v>482.5</v>
      </c>
      <c r="B511" s="69" t="s">
        <v>520</v>
      </c>
      <c r="C511" s="63"/>
      <c r="D511" s="63">
        <v>0</v>
      </c>
      <c r="E511" s="63"/>
      <c r="F511" s="63">
        <f t="shared" si="221"/>
        <v>0</v>
      </c>
      <c r="G511" s="64"/>
      <c r="H511" s="63"/>
      <c r="I511" s="63">
        <v>0</v>
      </c>
      <c r="J511" s="63"/>
      <c r="K511" s="63">
        <f t="shared" si="222"/>
        <v>0</v>
      </c>
      <c r="L511" s="64"/>
      <c r="M511" s="63">
        <f t="shared" si="231"/>
        <v>0</v>
      </c>
      <c r="N511" s="63">
        <f t="shared" si="231"/>
        <v>0</v>
      </c>
      <c r="O511" s="63"/>
      <c r="P511" s="63">
        <f t="shared" si="223"/>
        <v>0</v>
      </c>
      <c r="Q511" s="64"/>
      <c r="R511" s="63"/>
      <c r="S511" s="63">
        <v>0</v>
      </c>
      <c r="T511" s="63"/>
      <c r="U511" s="63">
        <f t="shared" si="224"/>
        <v>0</v>
      </c>
      <c r="V511" s="64"/>
      <c r="W511" s="63"/>
      <c r="X511" s="63">
        <v>0</v>
      </c>
      <c r="Y511" s="63"/>
      <c r="Z511" s="63">
        <f t="shared" si="225"/>
        <v>0</v>
      </c>
      <c r="AA511" s="64"/>
      <c r="AB511" s="63">
        <f t="shared" si="232"/>
        <v>0</v>
      </c>
      <c r="AC511" s="63">
        <f t="shared" si="232"/>
        <v>0</v>
      </c>
      <c r="AD511" s="63"/>
      <c r="AE511" s="63">
        <f t="shared" si="226"/>
        <v>0</v>
      </c>
      <c r="AF511" s="64"/>
      <c r="AG511" s="63"/>
      <c r="AH511" s="63">
        <v>0</v>
      </c>
      <c r="AI511" s="63"/>
      <c r="AJ511" s="63">
        <f t="shared" si="227"/>
        <v>0</v>
      </c>
      <c r="AK511" s="64"/>
      <c r="AL511" s="63"/>
      <c r="AM511" s="63">
        <v>0</v>
      </c>
      <c r="AN511" s="63"/>
      <c r="AO511" s="63">
        <f t="shared" si="228"/>
        <v>0</v>
      </c>
      <c r="AP511" s="64"/>
      <c r="AQ511" s="63"/>
      <c r="AR511" s="63">
        <v>0</v>
      </c>
      <c r="AS511" s="63"/>
      <c r="AT511" s="63">
        <f t="shared" si="229"/>
        <v>0</v>
      </c>
      <c r="AU511" s="64"/>
      <c r="AV511" s="63"/>
      <c r="AW511" s="63">
        <v>0</v>
      </c>
      <c r="AX511" s="411"/>
      <c r="AY511" s="63">
        <f t="shared" si="230"/>
        <v>0</v>
      </c>
      <c r="AZ511" s="71"/>
    </row>
    <row r="512" spans="1:52" s="406" customFormat="1" ht="12" hidden="1" customHeight="1">
      <c r="A512" s="134">
        <v>482.6</v>
      </c>
      <c r="B512" s="69" t="s">
        <v>521</v>
      </c>
      <c r="C512" s="63"/>
      <c r="D512" s="63">
        <v>0</v>
      </c>
      <c r="E512" s="63"/>
      <c r="F512" s="63">
        <f t="shared" si="221"/>
        <v>0</v>
      </c>
      <c r="G512" s="64"/>
      <c r="H512" s="63"/>
      <c r="I512" s="63">
        <v>0</v>
      </c>
      <c r="J512" s="63"/>
      <c r="K512" s="63">
        <f t="shared" si="222"/>
        <v>0</v>
      </c>
      <c r="L512" s="64"/>
      <c r="M512" s="63">
        <f t="shared" si="231"/>
        <v>0</v>
      </c>
      <c r="N512" s="63">
        <f t="shared" si="231"/>
        <v>0</v>
      </c>
      <c r="O512" s="63"/>
      <c r="P512" s="63">
        <f t="shared" si="223"/>
        <v>0</v>
      </c>
      <c r="Q512" s="64"/>
      <c r="R512" s="63"/>
      <c r="S512" s="63">
        <v>0</v>
      </c>
      <c r="T512" s="63"/>
      <c r="U512" s="63">
        <f t="shared" si="224"/>
        <v>0</v>
      </c>
      <c r="V512" s="64"/>
      <c r="W512" s="63"/>
      <c r="X512" s="63">
        <v>0</v>
      </c>
      <c r="Y512" s="63"/>
      <c r="Z512" s="63">
        <f t="shared" si="225"/>
        <v>0</v>
      </c>
      <c r="AA512" s="64"/>
      <c r="AB512" s="63">
        <f t="shared" si="232"/>
        <v>0</v>
      </c>
      <c r="AC512" s="63">
        <f t="shared" si="232"/>
        <v>0</v>
      </c>
      <c r="AD512" s="63"/>
      <c r="AE512" s="63">
        <f t="shared" si="226"/>
        <v>0</v>
      </c>
      <c r="AF512" s="64"/>
      <c r="AG512" s="63"/>
      <c r="AH512" s="63">
        <v>0</v>
      </c>
      <c r="AI512" s="63"/>
      <c r="AJ512" s="63">
        <f t="shared" si="227"/>
        <v>0</v>
      </c>
      <c r="AK512" s="64"/>
      <c r="AL512" s="63"/>
      <c r="AM512" s="63">
        <v>0</v>
      </c>
      <c r="AN512" s="63"/>
      <c r="AO512" s="63">
        <f t="shared" si="228"/>
        <v>0</v>
      </c>
      <c r="AP512" s="64"/>
      <c r="AQ512" s="63"/>
      <c r="AR512" s="63">
        <v>0</v>
      </c>
      <c r="AS512" s="63"/>
      <c r="AT512" s="63">
        <f t="shared" si="229"/>
        <v>0</v>
      </c>
      <c r="AU512" s="64"/>
      <c r="AV512" s="63"/>
      <c r="AW512" s="63">
        <v>0</v>
      </c>
      <c r="AX512" s="411"/>
      <c r="AY512" s="63">
        <f t="shared" si="230"/>
        <v>0</v>
      </c>
      <c r="AZ512" s="71"/>
    </row>
    <row r="513" spans="1:52" s="406" customFormat="1" ht="12" hidden="1" customHeight="1">
      <c r="A513" s="134">
        <v>491</v>
      </c>
      <c r="B513" s="69" t="s">
        <v>522</v>
      </c>
      <c r="C513" s="63"/>
      <c r="D513" s="63">
        <v>0</v>
      </c>
      <c r="E513" s="63"/>
      <c r="F513" s="63">
        <f t="shared" si="221"/>
        <v>0</v>
      </c>
      <c r="G513" s="64"/>
      <c r="H513" s="63"/>
      <c r="I513" s="63">
        <v>0</v>
      </c>
      <c r="J513" s="63"/>
      <c r="K513" s="63">
        <f t="shared" si="222"/>
        <v>0</v>
      </c>
      <c r="L513" s="64"/>
      <c r="M513" s="63">
        <f t="shared" si="231"/>
        <v>0</v>
      </c>
      <c r="N513" s="63">
        <f t="shared" si="231"/>
        <v>0</v>
      </c>
      <c r="O513" s="63"/>
      <c r="P513" s="63">
        <f t="shared" si="223"/>
        <v>0</v>
      </c>
      <c r="Q513" s="64"/>
      <c r="R513" s="63"/>
      <c r="S513" s="63">
        <v>0</v>
      </c>
      <c r="T513" s="63"/>
      <c r="U513" s="63">
        <f t="shared" si="224"/>
        <v>0</v>
      </c>
      <c r="V513" s="64"/>
      <c r="W513" s="63"/>
      <c r="X513" s="63">
        <v>0</v>
      </c>
      <c r="Y513" s="63"/>
      <c r="Z513" s="63">
        <f t="shared" si="225"/>
        <v>0</v>
      </c>
      <c r="AA513" s="64"/>
      <c r="AB513" s="63">
        <f t="shared" si="232"/>
        <v>0</v>
      </c>
      <c r="AC513" s="63">
        <f t="shared" si="232"/>
        <v>0</v>
      </c>
      <c r="AD513" s="63"/>
      <c r="AE513" s="63">
        <f t="shared" si="226"/>
        <v>0</v>
      </c>
      <c r="AF513" s="64"/>
      <c r="AG513" s="63"/>
      <c r="AH513" s="63">
        <v>0</v>
      </c>
      <c r="AI513" s="63"/>
      <c r="AJ513" s="63">
        <f t="shared" si="227"/>
        <v>0</v>
      </c>
      <c r="AK513" s="64"/>
      <c r="AL513" s="63"/>
      <c r="AM513" s="63">
        <v>0</v>
      </c>
      <c r="AN513" s="63"/>
      <c r="AO513" s="63">
        <f t="shared" si="228"/>
        <v>0</v>
      </c>
      <c r="AP513" s="64"/>
      <c r="AQ513" s="63"/>
      <c r="AR513" s="63">
        <v>0</v>
      </c>
      <c r="AS513" s="63"/>
      <c r="AT513" s="63">
        <f t="shared" si="229"/>
        <v>0</v>
      </c>
      <c r="AU513" s="64"/>
      <c r="AV513" s="63"/>
      <c r="AW513" s="63">
        <v>0</v>
      </c>
      <c r="AX513" s="411"/>
      <c r="AY513" s="63">
        <f t="shared" si="230"/>
        <v>0</v>
      </c>
      <c r="AZ513" s="71"/>
    </row>
    <row r="514" spans="1:52" s="406" customFormat="1" ht="12" customHeight="1">
      <c r="A514" s="134">
        <v>492</v>
      </c>
      <c r="B514" s="69" t="s">
        <v>523</v>
      </c>
      <c r="C514" s="63"/>
      <c r="D514" s="63">
        <v>23136</v>
      </c>
      <c r="E514" s="63"/>
      <c r="F514" s="63">
        <f t="shared" si="221"/>
        <v>23136</v>
      </c>
      <c r="G514" s="64"/>
      <c r="H514" s="63"/>
      <c r="I514" s="63">
        <v>23136</v>
      </c>
      <c r="J514" s="63"/>
      <c r="K514" s="63">
        <f t="shared" si="222"/>
        <v>23136</v>
      </c>
      <c r="L514" s="64"/>
      <c r="M514" s="63">
        <f t="shared" ref="M514:N526" si="233">INDEX($C514:$E514,1,MATCH(M$8,$C$8:$E$8,0))-INDEX($H514:$J514,1,MATCH(M$8,$H$8:$J$8,0))</f>
        <v>0</v>
      </c>
      <c r="N514" s="63">
        <f t="shared" si="233"/>
        <v>0</v>
      </c>
      <c r="O514" s="63"/>
      <c r="P514" s="63">
        <f t="shared" si="223"/>
        <v>0</v>
      </c>
      <c r="Q514" s="64"/>
      <c r="R514" s="63"/>
      <c r="S514" s="63">
        <v>35000</v>
      </c>
      <c r="T514" s="63"/>
      <c r="U514" s="63">
        <f t="shared" si="224"/>
        <v>35000</v>
      </c>
      <c r="V514" s="64"/>
      <c r="W514" s="63"/>
      <c r="X514" s="63">
        <v>35000</v>
      </c>
      <c r="Y514" s="63"/>
      <c r="Z514" s="63">
        <f t="shared" si="225"/>
        <v>35000</v>
      </c>
      <c r="AA514" s="64"/>
      <c r="AB514" s="63">
        <f t="shared" ref="AB514:AC526" si="234">INDEX($R514:$T514,1,MATCH(AB$8,$R$8:$T$8,0))-INDEX($W514:$Y514,1,MATCH(AB$8,$W$8:$Y$8,0))</f>
        <v>0</v>
      </c>
      <c r="AC514" s="63">
        <f t="shared" si="234"/>
        <v>0</v>
      </c>
      <c r="AD514" s="63"/>
      <c r="AE514" s="63">
        <f t="shared" si="226"/>
        <v>0</v>
      </c>
      <c r="AF514" s="64"/>
      <c r="AG514" s="63"/>
      <c r="AH514" s="63">
        <v>31500</v>
      </c>
      <c r="AI514" s="63"/>
      <c r="AJ514" s="63">
        <f t="shared" si="227"/>
        <v>31500</v>
      </c>
      <c r="AK514" s="64"/>
      <c r="AL514" s="63"/>
      <c r="AM514" s="63">
        <v>32130</v>
      </c>
      <c r="AN514" s="63"/>
      <c r="AO514" s="63">
        <f t="shared" si="228"/>
        <v>32130</v>
      </c>
      <c r="AP514" s="64"/>
      <c r="AQ514" s="63"/>
      <c r="AR514" s="63">
        <v>32772.6</v>
      </c>
      <c r="AS514" s="63"/>
      <c r="AT514" s="63">
        <f t="shared" si="229"/>
        <v>32772.6</v>
      </c>
      <c r="AU514" s="64"/>
      <c r="AV514" s="63"/>
      <c r="AW514" s="63">
        <v>33428.052000000003</v>
      </c>
      <c r="AX514" s="411"/>
      <c r="AY514" s="63">
        <f t="shared" si="230"/>
        <v>33428.052000000003</v>
      </c>
      <c r="AZ514" s="71"/>
    </row>
    <row r="515" spans="1:52" s="406" customFormat="1" ht="12" hidden="1" customHeight="1">
      <c r="A515" s="134">
        <v>493</v>
      </c>
      <c r="B515" s="69" t="s">
        <v>524</v>
      </c>
      <c r="C515" s="63"/>
      <c r="D515" s="63">
        <v>0</v>
      </c>
      <c r="E515" s="63"/>
      <c r="F515" s="63">
        <f t="shared" si="221"/>
        <v>0</v>
      </c>
      <c r="G515" s="64"/>
      <c r="H515" s="63"/>
      <c r="I515" s="63">
        <v>0</v>
      </c>
      <c r="J515" s="63"/>
      <c r="K515" s="63">
        <f t="shared" si="222"/>
        <v>0</v>
      </c>
      <c r="L515" s="64"/>
      <c r="M515" s="63">
        <f t="shared" si="233"/>
        <v>0</v>
      </c>
      <c r="N515" s="63">
        <f t="shared" si="233"/>
        <v>0</v>
      </c>
      <c r="O515" s="63"/>
      <c r="P515" s="63">
        <f t="shared" si="223"/>
        <v>0</v>
      </c>
      <c r="Q515" s="64"/>
      <c r="R515" s="63"/>
      <c r="S515" s="63">
        <v>0</v>
      </c>
      <c r="T515" s="63"/>
      <c r="U515" s="63">
        <f t="shared" si="224"/>
        <v>0</v>
      </c>
      <c r="V515" s="64"/>
      <c r="W515" s="63"/>
      <c r="X515" s="63">
        <v>0</v>
      </c>
      <c r="Y515" s="63"/>
      <c r="Z515" s="63">
        <f t="shared" si="225"/>
        <v>0</v>
      </c>
      <c r="AA515" s="64"/>
      <c r="AB515" s="63">
        <f t="shared" si="234"/>
        <v>0</v>
      </c>
      <c r="AC515" s="63">
        <f t="shared" si="234"/>
        <v>0</v>
      </c>
      <c r="AD515" s="63"/>
      <c r="AE515" s="63">
        <f t="shared" si="226"/>
        <v>0</v>
      </c>
      <c r="AF515" s="64"/>
      <c r="AG515" s="63"/>
      <c r="AH515" s="63">
        <v>0</v>
      </c>
      <c r="AI515" s="63"/>
      <c r="AJ515" s="63">
        <f t="shared" si="227"/>
        <v>0</v>
      </c>
      <c r="AK515" s="64"/>
      <c r="AL515" s="63"/>
      <c r="AM515" s="63">
        <v>0</v>
      </c>
      <c r="AN515" s="63"/>
      <c r="AO515" s="63">
        <f t="shared" si="228"/>
        <v>0</v>
      </c>
      <c r="AP515" s="64"/>
      <c r="AQ515" s="63"/>
      <c r="AR515" s="63">
        <v>0</v>
      </c>
      <c r="AS515" s="63"/>
      <c r="AT515" s="63">
        <f t="shared" si="229"/>
        <v>0</v>
      </c>
      <c r="AU515" s="64"/>
      <c r="AV515" s="63"/>
      <c r="AW515" s="63">
        <v>0</v>
      </c>
      <c r="AX515" s="411"/>
      <c r="AY515" s="63">
        <f t="shared" si="230"/>
        <v>0</v>
      </c>
      <c r="AZ515" s="71"/>
    </row>
    <row r="516" spans="1:52" s="406" customFormat="1" ht="12" customHeight="1">
      <c r="A516" s="134">
        <v>494</v>
      </c>
      <c r="B516" s="69" t="s">
        <v>525</v>
      </c>
      <c r="C516" s="63"/>
      <c r="D516" s="63">
        <v>16508.62</v>
      </c>
      <c r="E516" s="63"/>
      <c r="F516" s="63">
        <f t="shared" si="221"/>
        <v>16508.62</v>
      </c>
      <c r="G516" s="64"/>
      <c r="H516" s="63"/>
      <c r="I516" s="63">
        <v>16508.62</v>
      </c>
      <c r="J516" s="63"/>
      <c r="K516" s="63">
        <f t="shared" si="222"/>
        <v>16508.62</v>
      </c>
      <c r="L516" s="64"/>
      <c r="M516" s="63">
        <f t="shared" si="233"/>
        <v>0</v>
      </c>
      <c r="N516" s="63">
        <f t="shared" si="233"/>
        <v>0</v>
      </c>
      <c r="O516" s="63"/>
      <c r="P516" s="63">
        <f t="shared" si="223"/>
        <v>0</v>
      </c>
      <c r="Q516" s="64"/>
      <c r="R516" s="63"/>
      <c r="S516" s="63">
        <v>5971.4937893956503</v>
      </c>
      <c r="T516" s="63"/>
      <c r="U516" s="63">
        <f t="shared" si="224"/>
        <v>5971.4937893956503</v>
      </c>
      <c r="V516" s="64"/>
      <c r="W516" s="63"/>
      <c r="X516" s="63">
        <v>5971.4937893956503</v>
      </c>
      <c r="Y516" s="63"/>
      <c r="Z516" s="63">
        <f t="shared" si="225"/>
        <v>5971.4937893956503</v>
      </c>
      <c r="AA516" s="64"/>
      <c r="AB516" s="63">
        <f t="shared" si="234"/>
        <v>0</v>
      </c>
      <c r="AC516" s="63">
        <f t="shared" si="234"/>
        <v>0</v>
      </c>
      <c r="AD516" s="63"/>
      <c r="AE516" s="63">
        <f t="shared" si="226"/>
        <v>0</v>
      </c>
      <c r="AF516" s="64"/>
      <c r="AG516" s="63"/>
      <c r="AH516" s="63">
        <v>6090.9236651835699</v>
      </c>
      <c r="AI516" s="63"/>
      <c r="AJ516" s="63">
        <f t="shared" si="227"/>
        <v>6090.9236651835699</v>
      </c>
      <c r="AK516" s="64"/>
      <c r="AL516" s="63"/>
      <c r="AM516" s="63">
        <v>6212.7421384872396</v>
      </c>
      <c r="AN516" s="63"/>
      <c r="AO516" s="63">
        <f t="shared" si="228"/>
        <v>6212.7421384872396</v>
      </c>
      <c r="AP516" s="64"/>
      <c r="AQ516" s="63"/>
      <c r="AR516" s="63">
        <v>6336.9969812569798</v>
      </c>
      <c r="AS516" s="63"/>
      <c r="AT516" s="63">
        <f t="shared" si="229"/>
        <v>6336.9969812569798</v>
      </c>
      <c r="AU516" s="64"/>
      <c r="AV516" s="63"/>
      <c r="AW516" s="63">
        <v>6463.7369208821201</v>
      </c>
      <c r="AX516" s="411"/>
      <c r="AY516" s="63">
        <f t="shared" si="230"/>
        <v>6463.7369208821201</v>
      </c>
      <c r="AZ516" s="71"/>
    </row>
    <row r="517" spans="1:52" s="406" customFormat="1" ht="12" customHeight="1">
      <c r="A517" s="134">
        <v>494.1</v>
      </c>
      <c r="B517" s="69" t="s">
        <v>526</v>
      </c>
      <c r="C517" s="63"/>
      <c r="D517" s="63">
        <v>0</v>
      </c>
      <c r="E517" s="63"/>
      <c r="F517" s="63">
        <f t="shared" si="221"/>
        <v>0</v>
      </c>
      <c r="G517" s="64"/>
      <c r="H517" s="63"/>
      <c r="I517" s="63">
        <v>0</v>
      </c>
      <c r="J517" s="63"/>
      <c r="K517" s="63">
        <f t="shared" si="222"/>
        <v>0</v>
      </c>
      <c r="L517" s="64"/>
      <c r="M517" s="63">
        <f t="shared" si="233"/>
        <v>0</v>
      </c>
      <c r="N517" s="63">
        <f t="shared" si="233"/>
        <v>0</v>
      </c>
      <c r="O517" s="63"/>
      <c r="P517" s="63">
        <f t="shared" si="223"/>
        <v>0</v>
      </c>
      <c r="Q517" s="64"/>
      <c r="R517" s="63"/>
      <c r="S517" s="63">
        <v>23500</v>
      </c>
      <c r="T517" s="63"/>
      <c r="U517" s="63">
        <f t="shared" si="224"/>
        <v>23500</v>
      </c>
      <c r="V517" s="64"/>
      <c r="W517" s="63"/>
      <c r="X517" s="63">
        <v>23500</v>
      </c>
      <c r="Y517" s="63"/>
      <c r="Z517" s="63">
        <f t="shared" si="225"/>
        <v>23500</v>
      </c>
      <c r="AA517" s="64"/>
      <c r="AB517" s="63">
        <f t="shared" si="234"/>
        <v>0</v>
      </c>
      <c r="AC517" s="63">
        <f t="shared" si="234"/>
        <v>0</v>
      </c>
      <c r="AD517" s="63"/>
      <c r="AE517" s="63">
        <f t="shared" si="226"/>
        <v>0</v>
      </c>
      <c r="AF517" s="64"/>
      <c r="AG517" s="63"/>
      <c r="AH517" s="63">
        <v>26085</v>
      </c>
      <c r="AI517" s="63"/>
      <c r="AJ517" s="63">
        <f t="shared" si="227"/>
        <v>26085</v>
      </c>
      <c r="AK517" s="64"/>
      <c r="AL517" s="63"/>
      <c r="AM517" s="63">
        <v>26606.7</v>
      </c>
      <c r="AN517" s="63"/>
      <c r="AO517" s="63">
        <f t="shared" si="228"/>
        <v>26606.7</v>
      </c>
      <c r="AP517" s="64"/>
      <c r="AQ517" s="63"/>
      <c r="AR517" s="63">
        <v>27138.833999999999</v>
      </c>
      <c r="AS517" s="63"/>
      <c r="AT517" s="63">
        <f t="shared" si="229"/>
        <v>27138.833999999999</v>
      </c>
      <c r="AU517" s="64"/>
      <c r="AV517" s="63"/>
      <c r="AW517" s="63">
        <v>27681.610680000002</v>
      </c>
      <c r="AX517" s="411"/>
      <c r="AY517" s="63">
        <f t="shared" si="230"/>
        <v>27681.610680000002</v>
      </c>
      <c r="AZ517" s="71"/>
    </row>
    <row r="518" spans="1:52" s="406" customFormat="1" ht="12" hidden="1" customHeight="1">
      <c r="A518" s="134">
        <v>494.2</v>
      </c>
      <c r="B518" s="69" t="s">
        <v>527</v>
      </c>
      <c r="C518" s="63"/>
      <c r="D518" s="63">
        <v>0</v>
      </c>
      <c r="E518" s="63"/>
      <c r="F518" s="63">
        <f t="shared" ref="F518:F549" si="235">SUM(C518:E518)</f>
        <v>0</v>
      </c>
      <c r="G518" s="64"/>
      <c r="H518" s="63"/>
      <c r="I518" s="63">
        <v>0</v>
      </c>
      <c r="J518" s="63"/>
      <c r="K518" s="63">
        <f t="shared" ref="K518:K549" si="236">SUM(H518:J518)</f>
        <v>0</v>
      </c>
      <c r="L518" s="64"/>
      <c r="M518" s="63">
        <f t="shared" si="233"/>
        <v>0</v>
      </c>
      <c r="N518" s="63">
        <f t="shared" si="233"/>
        <v>0</v>
      </c>
      <c r="O518" s="63"/>
      <c r="P518" s="63">
        <f t="shared" ref="P518:P549" si="237">SUM(M518:O518)</f>
        <v>0</v>
      </c>
      <c r="Q518" s="64"/>
      <c r="R518" s="63"/>
      <c r="S518" s="63">
        <v>0</v>
      </c>
      <c r="T518" s="63"/>
      <c r="U518" s="63">
        <f t="shared" ref="U518:U549" si="238">SUM(R518:T518)</f>
        <v>0</v>
      </c>
      <c r="V518" s="64"/>
      <c r="W518" s="63"/>
      <c r="X518" s="63">
        <v>0</v>
      </c>
      <c r="Y518" s="63"/>
      <c r="Z518" s="63">
        <f t="shared" ref="Z518:Z549" si="239">SUM(W518:Y518)</f>
        <v>0</v>
      </c>
      <c r="AA518" s="64"/>
      <c r="AB518" s="63">
        <f t="shared" si="234"/>
        <v>0</v>
      </c>
      <c r="AC518" s="63">
        <f t="shared" si="234"/>
        <v>0</v>
      </c>
      <c r="AD518" s="63"/>
      <c r="AE518" s="63">
        <f t="shared" ref="AE518:AE549" si="240">SUM(AB518:AD518)</f>
        <v>0</v>
      </c>
      <c r="AF518" s="64"/>
      <c r="AG518" s="63"/>
      <c r="AH518" s="63">
        <v>0</v>
      </c>
      <c r="AI518" s="63"/>
      <c r="AJ518" s="63">
        <f t="shared" ref="AJ518:AJ549" si="241">SUM(AG518:AI518)</f>
        <v>0</v>
      </c>
      <c r="AK518" s="64"/>
      <c r="AL518" s="63"/>
      <c r="AM518" s="63">
        <v>0</v>
      </c>
      <c r="AN518" s="63"/>
      <c r="AO518" s="63">
        <f t="shared" ref="AO518:AO549" si="242">SUM(AL518:AN518)</f>
        <v>0</v>
      </c>
      <c r="AP518" s="64"/>
      <c r="AQ518" s="63"/>
      <c r="AR518" s="63">
        <v>0</v>
      </c>
      <c r="AS518" s="63"/>
      <c r="AT518" s="63">
        <f t="shared" ref="AT518:AT549" si="243">SUM(AQ518:AS518)</f>
        <v>0</v>
      </c>
      <c r="AU518" s="64"/>
      <c r="AV518" s="63"/>
      <c r="AW518" s="63">
        <v>0</v>
      </c>
      <c r="AX518" s="411"/>
      <c r="AY518" s="63">
        <f t="shared" ref="AY518:AY549" si="244">SUM(AV518:AX518)</f>
        <v>0</v>
      </c>
      <c r="AZ518" s="71"/>
    </row>
    <row r="519" spans="1:52" s="406" customFormat="1" ht="12" hidden="1" customHeight="1">
      <c r="A519" s="134">
        <v>498</v>
      </c>
      <c r="B519" s="69" t="s">
        <v>528</v>
      </c>
      <c r="C519" s="63"/>
      <c r="D519" s="63">
        <v>0</v>
      </c>
      <c r="E519" s="63"/>
      <c r="F519" s="63">
        <f t="shared" si="235"/>
        <v>0</v>
      </c>
      <c r="G519" s="64"/>
      <c r="H519" s="63"/>
      <c r="I519" s="63">
        <v>0</v>
      </c>
      <c r="J519" s="63"/>
      <c r="K519" s="63">
        <f t="shared" si="236"/>
        <v>0</v>
      </c>
      <c r="L519" s="64"/>
      <c r="M519" s="63">
        <f t="shared" si="233"/>
        <v>0</v>
      </c>
      <c r="N519" s="63">
        <f t="shared" si="233"/>
        <v>0</v>
      </c>
      <c r="O519" s="63"/>
      <c r="P519" s="63">
        <f t="shared" si="237"/>
        <v>0</v>
      </c>
      <c r="Q519" s="64"/>
      <c r="R519" s="63"/>
      <c r="S519" s="63">
        <v>0</v>
      </c>
      <c r="T519" s="63"/>
      <c r="U519" s="63">
        <f t="shared" si="238"/>
        <v>0</v>
      </c>
      <c r="V519" s="64"/>
      <c r="W519" s="63"/>
      <c r="X519" s="63">
        <v>0</v>
      </c>
      <c r="Y519" s="63"/>
      <c r="Z519" s="63">
        <f t="shared" si="239"/>
        <v>0</v>
      </c>
      <c r="AA519" s="64"/>
      <c r="AB519" s="63">
        <f t="shared" si="234"/>
        <v>0</v>
      </c>
      <c r="AC519" s="63">
        <f t="shared" si="234"/>
        <v>0</v>
      </c>
      <c r="AD519" s="63"/>
      <c r="AE519" s="63">
        <f t="shared" si="240"/>
        <v>0</v>
      </c>
      <c r="AF519" s="64"/>
      <c r="AG519" s="63"/>
      <c r="AH519" s="63">
        <v>0</v>
      </c>
      <c r="AI519" s="63"/>
      <c r="AJ519" s="63">
        <f t="shared" si="241"/>
        <v>0</v>
      </c>
      <c r="AK519" s="64"/>
      <c r="AL519" s="63"/>
      <c r="AM519" s="63">
        <v>0</v>
      </c>
      <c r="AN519" s="63"/>
      <c r="AO519" s="63">
        <f t="shared" si="242"/>
        <v>0</v>
      </c>
      <c r="AP519" s="64"/>
      <c r="AQ519" s="63"/>
      <c r="AR519" s="63">
        <v>0</v>
      </c>
      <c r="AS519" s="63"/>
      <c r="AT519" s="63">
        <f t="shared" si="243"/>
        <v>0</v>
      </c>
      <c r="AU519" s="64"/>
      <c r="AV519" s="63"/>
      <c r="AW519" s="63">
        <v>0</v>
      </c>
      <c r="AX519" s="411"/>
      <c r="AY519" s="63">
        <f t="shared" si="244"/>
        <v>0</v>
      </c>
      <c r="AZ519" s="71"/>
    </row>
    <row r="520" spans="1:52" s="406" customFormat="1" ht="12" hidden="1" customHeight="1">
      <c r="A520" s="134">
        <v>499</v>
      </c>
      <c r="B520" s="69" t="s">
        <v>529</v>
      </c>
      <c r="C520" s="63"/>
      <c r="D520" s="63">
        <v>0</v>
      </c>
      <c r="E520" s="63"/>
      <c r="F520" s="63">
        <f t="shared" si="235"/>
        <v>0</v>
      </c>
      <c r="G520" s="64"/>
      <c r="H520" s="63"/>
      <c r="I520" s="63">
        <v>0</v>
      </c>
      <c r="J520" s="63"/>
      <c r="K520" s="63">
        <f t="shared" si="236"/>
        <v>0</v>
      </c>
      <c r="L520" s="64"/>
      <c r="M520" s="63">
        <f t="shared" si="233"/>
        <v>0</v>
      </c>
      <c r="N520" s="63">
        <f t="shared" si="233"/>
        <v>0</v>
      </c>
      <c r="O520" s="63"/>
      <c r="P520" s="63">
        <f t="shared" si="237"/>
        <v>0</v>
      </c>
      <c r="Q520" s="64"/>
      <c r="R520" s="63"/>
      <c r="S520" s="63">
        <v>0</v>
      </c>
      <c r="T520" s="63"/>
      <c r="U520" s="63">
        <f t="shared" si="238"/>
        <v>0</v>
      </c>
      <c r="V520" s="64"/>
      <c r="W520" s="63"/>
      <c r="X520" s="63">
        <v>0</v>
      </c>
      <c r="Y520" s="63"/>
      <c r="Z520" s="63">
        <f t="shared" si="239"/>
        <v>0</v>
      </c>
      <c r="AA520" s="64"/>
      <c r="AB520" s="63">
        <f t="shared" si="234"/>
        <v>0</v>
      </c>
      <c r="AC520" s="63">
        <f t="shared" si="234"/>
        <v>0</v>
      </c>
      <c r="AD520" s="63"/>
      <c r="AE520" s="63">
        <f t="shared" si="240"/>
        <v>0</v>
      </c>
      <c r="AF520" s="64"/>
      <c r="AG520" s="63"/>
      <c r="AH520" s="63">
        <v>0</v>
      </c>
      <c r="AI520" s="63"/>
      <c r="AJ520" s="63">
        <f t="shared" si="241"/>
        <v>0</v>
      </c>
      <c r="AK520" s="64"/>
      <c r="AL520" s="63"/>
      <c r="AM520" s="63">
        <v>0</v>
      </c>
      <c r="AN520" s="63"/>
      <c r="AO520" s="63">
        <f t="shared" si="242"/>
        <v>0</v>
      </c>
      <c r="AP520" s="64"/>
      <c r="AQ520" s="63"/>
      <c r="AR520" s="63">
        <v>0</v>
      </c>
      <c r="AS520" s="63"/>
      <c r="AT520" s="63">
        <f t="shared" si="243"/>
        <v>0</v>
      </c>
      <c r="AU520" s="64"/>
      <c r="AV520" s="63"/>
      <c r="AW520" s="63">
        <v>0</v>
      </c>
      <c r="AX520" s="411"/>
      <c r="AY520" s="63">
        <f t="shared" si="244"/>
        <v>0</v>
      </c>
      <c r="AZ520" s="71"/>
    </row>
    <row r="521" spans="1:52" s="406" customFormat="1" ht="12" customHeight="1">
      <c r="A521" s="134">
        <v>499.1</v>
      </c>
      <c r="B521" s="69" t="s">
        <v>530</v>
      </c>
      <c r="C521" s="63"/>
      <c r="D521" s="63">
        <v>25474.650770626398</v>
      </c>
      <c r="E521" s="63"/>
      <c r="F521" s="63">
        <f t="shared" si="235"/>
        <v>25474.650770626398</v>
      </c>
      <c r="G521" s="64"/>
      <c r="H521" s="63"/>
      <c r="I521" s="63">
        <v>25474.650770626398</v>
      </c>
      <c r="J521" s="63"/>
      <c r="K521" s="63">
        <f t="shared" si="236"/>
        <v>25474.650770626398</v>
      </c>
      <c r="L521" s="64"/>
      <c r="M521" s="63">
        <f t="shared" si="233"/>
        <v>0</v>
      </c>
      <c r="N521" s="63">
        <f t="shared" si="233"/>
        <v>0</v>
      </c>
      <c r="O521" s="63"/>
      <c r="P521" s="63">
        <f t="shared" si="237"/>
        <v>0</v>
      </c>
      <c r="Q521" s="64"/>
      <c r="R521" s="63"/>
      <c r="S521" s="63">
        <v>20000</v>
      </c>
      <c r="T521" s="63"/>
      <c r="U521" s="63">
        <f t="shared" si="238"/>
        <v>20000</v>
      </c>
      <c r="V521" s="64"/>
      <c r="W521" s="63"/>
      <c r="X521" s="63">
        <v>20000</v>
      </c>
      <c r="Y521" s="63"/>
      <c r="Z521" s="63">
        <f t="shared" si="239"/>
        <v>20000</v>
      </c>
      <c r="AA521" s="64"/>
      <c r="AB521" s="63">
        <f t="shared" si="234"/>
        <v>0</v>
      </c>
      <c r="AC521" s="63">
        <f t="shared" si="234"/>
        <v>0</v>
      </c>
      <c r="AD521" s="63"/>
      <c r="AE521" s="63">
        <f t="shared" si="240"/>
        <v>0</v>
      </c>
      <c r="AF521" s="64"/>
      <c r="AG521" s="63"/>
      <c r="AH521" s="63">
        <v>21783.050847457602</v>
      </c>
      <c r="AI521" s="63"/>
      <c r="AJ521" s="63">
        <f t="shared" si="241"/>
        <v>21783.050847457602</v>
      </c>
      <c r="AK521" s="64"/>
      <c r="AL521" s="63"/>
      <c r="AM521" s="63">
        <v>22218.7118644068</v>
      </c>
      <c r="AN521" s="63"/>
      <c r="AO521" s="63">
        <f t="shared" si="242"/>
        <v>22218.7118644068</v>
      </c>
      <c r="AP521" s="64"/>
      <c r="AQ521" s="63"/>
      <c r="AR521" s="63">
        <v>22663.086101694898</v>
      </c>
      <c r="AS521" s="63"/>
      <c r="AT521" s="63">
        <f t="shared" si="243"/>
        <v>22663.086101694898</v>
      </c>
      <c r="AU521" s="64"/>
      <c r="AV521" s="63"/>
      <c r="AW521" s="63">
        <v>23116.3478237288</v>
      </c>
      <c r="AX521" s="411"/>
      <c r="AY521" s="63">
        <f t="shared" si="244"/>
        <v>23116.3478237288</v>
      </c>
      <c r="AZ521" s="71"/>
    </row>
    <row r="522" spans="1:52" s="406" customFormat="1" ht="12" customHeight="1">
      <c r="A522" s="134">
        <v>499.2</v>
      </c>
      <c r="B522" s="69" t="s">
        <v>531</v>
      </c>
      <c r="C522" s="63"/>
      <c r="D522" s="63">
        <v>2471.81</v>
      </c>
      <c r="E522" s="63"/>
      <c r="F522" s="63">
        <f t="shared" si="235"/>
        <v>2471.81</v>
      </c>
      <c r="G522" s="64"/>
      <c r="H522" s="63"/>
      <c r="I522" s="63">
        <v>2471.81</v>
      </c>
      <c r="J522" s="63"/>
      <c r="K522" s="63">
        <f t="shared" si="236"/>
        <v>2471.81</v>
      </c>
      <c r="L522" s="64"/>
      <c r="M522" s="63">
        <f t="shared" si="233"/>
        <v>0</v>
      </c>
      <c r="N522" s="63">
        <f t="shared" si="233"/>
        <v>0</v>
      </c>
      <c r="O522" s="63"/>
      <c r="P522" s="63">
        <f t="shared" si="237"/>
        <v>0</v>
      </c>
      <c r="Q522" s="64"/>
      <c r="R522" s="63"/>
      <c r="S522" s="63">
        <v>5100</v>
      </c>
      <c r="T522" s="63"/>
      <c r="U522" s="63">
        <f t="shared" si="238"/>
        <v>5100</v>
      </c>
      <c r="V522" s="64"/>
      <c r="W522" s="63"/>
      <c r="X522" s="63">
        <v>5100</v>
      </c>
      <c r="Y522" s="63"/>
      <c r="Z522" s="63">
        <f t="shared" si="239"/>
        <v>5100</v>
      </c>
      <c r="AA522" s="64"/>
      <c r="AB522" s="63">
        <f t="shared" si="234"/>
        <v>0</v>
      </c>
      <c r="AC522" s="63">
        <f t="shared" si="234"/>
        <v>0</v>
      </c>
      <c r="AD522" s="63"/>
      <c r="AE522" s="63">
        <f t="shared" si="240"/>
        <v>0</v>
      </c>
      <c r="AF522" s="64"/>
      <c r="AG522" s="63"/>
      <c r="AH522" s="63">
        <v>5661</v>
      </c>
      <c r="AI522" s="63"/>
      <c r="AJ522" s="63">
        <f t="shared" si="241"/>
        <v>5661</v>
      </c>
      <c r="AK522" s="64"/>
      <c r="AL522" s="63"/>
      <c r="AM522" s="63">
        <v>5774.22</v>
      </c>
      <c r="AN522" s="63"/>
      <c r="AO522" s="63">
        <f t="shared" si="242"/>
        <v>5774.22</v>
      </c>
      <c r="AP522" s="64"/>
      <c r="AQ522" s="63"/>
      <c r="AR522" s="63">
        <v>5889.7043999999996</v>
      </c>
      <c r="AS522" s="63"/>
      <c r="AT522" s="63">
        <f t="shared" si="243"/>
        <v>5889.7043999999996</v>
      </c>
      <c r="AU522" s="64"/>
      <c r="AV522" s="63"/>
      <c r="AW522" s="63">
        <v>6007.4984880000002</v>
      </c>
      <c r="AX522" s="411"/>
      <c r="AY522" s="63">
        <f t="shared" si="244"/>
        <v>6007.4984880000002</v>
      </c>
      <c r="AZ522" s="71"/>
    </row>
    <row r="523" spans="1:52" s="406" customFormat="1" ht="12" customHeight="1">
      <c r="A523" s="134">
        <v>499.3</v>
      </c>
      <c r="B523" s="69" t="s">
        <v>532</v>
      </c>
      <c r="C523" s="63"/>
      <c r="D523" s="63">
        <v>16296.08</v>
      </c>
      <c r="E523" s="63"/>
      <c r="F523" s="63">
        <f t="shared" si="235"/>
        <v>16296.08</v>
      </c>
      <c r="G523" s="64"/>
      <c r="H523" s="63"/>
      <c r="I523" s="63">
        <v>16296.08</v>
      </c>
      <c r="J523" s="63"/>
      <c r="K523" s="63">
        <f t="shared" si="236"/>
        <v>16296.08</v>
      </c>
      <c r="L523" s="64"/>
      <c r="M523" s="63">
        <f t="shared" si="233"/>
        <v>0</v>
      </c>
      <c r="N523" s="63">
        <f t="shared" si="233"/>
        <v>0</v>
      </c>
      <c r="O523" s="63"/>
      <c r="P523" s="63">
        <f t="shared" si="237"/>
        <v>0</v>
      </c>
      <c r="Q523" s="64"/>
      <c r="R523" s="63"/>
      <c r="S523" s="63">
        <v>5000</v>
      </c>
      <c r="T523" s="63"/>
      <c r="U523" s="63">
        <f t="shared" si="238"/>
        <v>5000</v>
      </c>
      <c r="V523" s="64"/>
      <c r="W523" s="63"/>
      <c r="X523" s="63">
        <v>5000</v>
      </c>
      <c r="Y523" s="63"/>
      <c r="Z523" s="63">
        <f t="shared" si="239"/>
        <v>5000</v>
      </c>
      <c r="AA523" s="64"/>
      <c r="AB523" s="63">
        <f t="shared" si="234"/>
        <v>0</v>
      </c>
      <c r="AC523" s="63">
        <f t="shared" si="234"/>
        <v>0</v>
      </c>
      <c r="AD523" s="63"/>
      <c r="AE523" s="63">
        <f t="shared" si="240"/>
        <v>0</v>
      </c>
      <c r="AF523" s="64"/>
      <c r="AG523" s="63"/>
      <c r="AH523" s="63">
        <v>5000</v>
      </c>
      <c r="AI523" s="63"/>
      <c r="AJ523" s="63">
        <f t="shared" si="241"/>
        <v>5000</v>
      </c>
      <c r="AK523" s="64"/>
      <c r="AL523" s="63"/>
      <c r="AM523" s="63">
        <v>5000</v>
      </c>
      <c r="AN523" s="63"/>
      <c r="AO523" s="63">
        <f t="shared" si="242"/>
        <v>5000</v>
      </c>
      <c r="AP523" s="64"/>
      <c r="AQ523" s="63"/>
      <c r="AR523" s="63">
        <v>5000</v>
      </c>
      <c r="AS523" s="63"/>
      <c r="AT523" s="63">
        <f t="shared" si="243"/>
        <v>5000</v>
      </c>
      <c r="AU523" s="64"/>
      <c r="AV523" s="63"/>
      <c r="AW523" s="63">
        <v>5000</v>
      </c>
      <c r="AX523" s="411"/>
      <c r="AY523" s="63">
        <f t="shared" si="244"/>
        <v>5000</v>
      </c>
      <c r="AZ523" s="71"/>
    </row>
    <row r="524" spans="1:52" s="406" customFormat="1" ht="12" customHeight="1">
      <c r="A524" s="134">
        <v>499.4</v>
      </c>
      <c r="B524" s="69" t="s">
        <v>533</v>
      </c>
      <c r="C524" s="63"/>
      <c r="D524" s="63">
        <v>25000</v>
      </c>
      <c r="E524" s="63"/>
      <c r="F524" s="63">
        <f t="shared" si="235"/>
        <v>25000</v>
      </c>
      <c r="G524" s="64"/>
      <c r="H524" s="63"/>
      <c r="I524" s="63">
        <v>25000</v>
      </c>
      <c r="J524" s="63"/>
      <c r="K524" s="63">
        <f t="shared" si="236"/>
        <v>25000</v>
      </c>
      <c r="L524" s="64"/>
      <c r="M524" s="63">
        <f t="shared" si="233"/>
        <v>0</v>
      </c>
      <c r="N524" s="63">
        <f t="shared" si="233"/>
        <v>0</v>
      </c>
      <c r="O524" s="63"/>
      <c r="P524" s="63">
        <f t="shared" si="237"/>
        <v>0</v>
      </c>
      <c r="Q524" s="64"/>
      <c r="R524" s="63"/>
      <c r="S524" s="63">
        <v>30000</v>
      </c>
      <c r="T524" s="63"/>
      <c r="U524" s="63">
        <f t="shared" si="238"/>
        <v>30000</v>
      </c>
      <c r="V524" s="64"/>
      <c r="W524" s="63"/>
      <c r="X524" s="63">
        <v>75000</v>
      </c>
      <c r="Y524" s="63"/>
      <c r="Z524" s="63">
        <f t="shared" si="239"/>
        <v>75000</v>
      </c>
      <c r="AA524" s="64"/>
      <c r="AB524" s="63">
        <f t="shared" si="234"/>
        <v>0</v>
      </c>
      <c r="AC524" s="63">
        <f t="shared" si="234"/>
        <v>-45000</v>
      </c>
      <c r="AD524" s="63"/>
      <c r="AE524" s="63">
        <f t="shared" si="240"/>
        <v>-45000</v>
      </c>
      <c r="AF524" s="64"/>
      <c r="AG524" s="63"/>
      <c r="AH524" s="63">
        <v>0</v>
      </c>
      <c r="AI524" s="63"/>
      <c r="AJ524" s="63">
        <f t="shared" si="241"/>
        <v>0</v>
      </c>
      <c r="AK524" s="64"/>
      <c r="AL524" s="63"/>
      <c r="AM524" s="63">
        <v>0</v>
      </c>
      <c r="AN524" s="63"/>
      <c r="AO524" s="63">
        <f t="shared" si="242"/>
        <v>0</v>
      </c>
      <c r="AP524" s="64"/>
      <c r="AQ524" s="63"/>
      <c r="AR524" s="63">
        <v>0</v>
      </c>
      <c r="AS524" s="63"/>
      <c r="AT524" s="63">
        <f t="shared" si="243"/>
        <v>0</v>
      </c>
      <c r="AU524" s="64"/>
      <c r="AV524" s="63"/>
      <c r="AW524" s="63">
        <v>0</v>
      </c>
      <c r="AX524" s="411"/>
      <c r="AY524" s="63">
        <f t="shared" si="244"/>
        <v>0</v>
      </c>
      <c r="AZ524" s="71"/>
    </row>
    <row r="525" spans="1:52" s="406" customFormat="1" ht="12" hidden="1" customHeight="1">
      <c r="A525" s="134">
        <v>499.5</v>
      </c>
      <c r="B525" s="69" t="s">
        <v>534</v>
      </c>
      <c r="C525" s="63"/>
      <c r="D525" s="63">
        <v>0</v>
      </c>
      <c r="E525" s="63"/>
      <c r="F525" s="63">
        <f t="shared" si="235"/>
        <v>0</v>
      </c>
      <c r="G525" s="64"/>
      <c r="H525" s="63"/>
      <c r="I525" s="63">
        <v>0</v>
      </c>
      <c r="J525" s="63"/>
      <c r="K525" s="63">
        <f t="shared" si="236"/>
        <v>0</v>
      </c>
      <c r="L525" s="64"/>
      <c r="M525" s="63">
        <f t="shared" si="233"/>
        <v>0</v>
      </c>
      <c r="N525" s="63">
        <f t="shared" si="233"/>
        <v>0</v>
      </c>
      <c r="O525" s="63"/>
      <c r="P525" s="63">
        <f t="shared" si="237"/>
        <v>0</v>
      </c>
      <c r="Q525" s="64"/>
      <c r="R525" s="63"/>
      <c r="S525" s="63">
        <v>0</v>
      </c>
      <c r="T525" s="63"/>
      <c r="U525" s="63">
        <f t="shared" si="238"/>
        <v>0</v>
      </c>
      <c r="V525" s="64"/>
      <c r="W525" s="63"/>
      <c r="X525" s="63">
        <v>0</v>
      </c>
      <c r="Y525" s="63"/>
      <c r="Z525" s="63">
        <f t="shared" si="239"/>
        <v>0</v>
      </c>
      <c r="AA525" s="64"/>
      <c r="AB525" s="63">
        <f t="shared" si="234"/>
        <v>0</v>
      </c>
      <c r="AC525" s="63">
        <f t="shared" si="234"/>
        <v>0</v>
      </c>
      <c r="AD525" s="63"/>
      <c r="AE525" s="63">
        <f t="shared" si="240"/>
        <v>0</v>
      </c>
      <c r="AF525" s="64"/>
      <c r="AG525" s="63"/>
      <c r="AH525" s="63">
        <v>0</v>
      </c>
      <c r="AI525" s="63"/>
      <c r="AJ525" s="63">
        <f t="shared" si="241"/>
        <v>0</v>
      </c>
      <c r="AK525" s="64"/>
      <c r="AL525" s="63"/>
      <c r="AM525" s="63">
        <v>0</v>
      </c>
      <c r="AN525" s="63"/>
      <c r="AO525" s="63">
        <f t="shared" si="242"/>
        <v>0</v>
      </c>
      <c r="AP525" s="64"/>
      <c r="AQ525" s="63"/>
      <c r="AR525" s="63">
        <v>0</v>
      </c>
      <c r="AS525" s="63"/>
      <c r="AT525" s="63">
        <f t="shared" si="243"/>
        <v>0</v>
      </c>
      <c r="AU525" s="64"/>
      <c r="AV525" s="63"/>
      <c r="AW525" s="63">
        <v>0</v>
      </c>
      <c r="AX525" s="411"/>
      <c r="AY525" s="63">
        <f t="shared" si="244"/>
        <v>0</v>
      </c>
      <c r="AZ525" s="71"/>
    </row>
    <row r="526" spans="1:52" s="406" customFormat="1" ht="12" hidden="1" customHeight="1">
      <c r="A526" s="134">
        <v>499.6</v>
      </c>
      <c r="B526" s="69" t="s">
        <v>535</v>
      </c>
      <c r="C526" s="63"/>
      <c r="D526" s="63">
        <v>0</v>
      </c>
      <c r="E526" s="63"/>
      <c r="F526" s="63">
        <f t="shared" si="235"/>
        <v>0</v>
      </c>
      <c r="G526" s="64"/>
      <c r="H526" s="63"/>
      <c r="I526" s="63">
        <v>0</v>
      </c>
      <c r="J526" s="63"/>
      <c r="K526" s="63">
        <f t="shared" si="236"/>
        <v>0</v>
      </c>
      <c r="L526" s="64"/>
      <c r="M526" s="63">
        <f t="shared" si="233"/>
        <v>0</v>
      </c>
      <c r="N526" s="63">
        <f t="shared" si="233"/>
        <v>0</v>
      </c>
      <c r="O526" s="63"/>
      <c r="P526" s="63">
        <f t="shared" si="237"/>
        <v>0</v>
      </c>
      <c r="Q526" s="64"/>
      <c r="R526" s="63"/>
      <c r="S526" s="63">
        <v>0</v>
      </c>
      <c r="T526" s="63"/>
      <c r="U526" s="63">
        <f t="shared" si="238"/>
        <v>0</v>
      </c>
      <c r="V526" s="64"/>
      <c r="W526" s="63"/>
      <c r="X526" s="63">
        <v>0</v>
      </c>
      <c r="Y526" s="63"/>
      <c r="Z526" s="63">
        <f t="shared" si="239"/>
        <v>0</v>
      </c>
      <c r="AA526" s="64"/>
      <c r="AB526" s="63">
        <f t="shared" si="234"/>
        <v>0</v>
      </c>
      <c r="AC526" s="63">
        <f t="shared" si="234"/>
        <v>0</v>
      </c>
      <c r="AD526" s="63"/>
      <c r="AE526" s="63">
        <f t="shared" si="240"/>
        <v>0</v>
      </c>
      <c r="AF526" s="64"/>
      <c r="AG526" s="63"/>
      <c r="AH526" s="63">
        <v>0</v>
      </c>
      <c r="AI526" s="63"/>
      <c r="AJ526" s="63">
        <f t="shared" si="241"/>
        <v>0</v>
      </c>
      <c r="AK526" s="64"/>
      <c r="AL526" s="63"/>
      <c r="AM526" s="63">
        <v>0</v>
      </c>
      <c r="AN526" s="63"/>
      <c r="AO526" s="63">
        <f t="shared" si="242"/>
        <v>0</v>
      </c>
      <c r="AP526" s="64"/>
      <c r="AQ526" s="63"/>
      <c r="AR526" s="63">
        <v>0</v>
      </c>
      <c r="AS526" s="63"/>
      <c r="AT526" s="63">
        <f t="shared" si="243"/>
        <v>0</v>
      </c>
      <c r="AU526" s="64"/>
      <c r="AV526" s="63"/>
      <c r="AW526" s="63">
        <v>0</v>
      </c>
      <c r="AX526" s="411"/>
      <c r="AY526" s="63">
        <f t="shared" si="244"/>
        <v>0</v>
      </c>
      <c r="AZ526" s="71"/>
    </row>
    <row r="527" spans="1:52" s="39" customFormat="1" ht="12" hidden="1" customHeight="1">
      <c r="A527" s="134"/>
      <c r="B527" s="69"/>
      <c r="C527" s="63"/>
      <c r="D527" s="63"/>
      <c r="E527" s="63"/>
      <c r="F527" s="63"/>
      <c r="G527" s="64"/>
      <c r="H527" s="63"/>
      <c r="I527" s="63"/>
      <c r="J527" s="63"/>
      <c r="K527" s="63"/>
      <c r="L527" s="64"/>
      <c r="M527" s="63"/>
      <c r="N527" s="63"/>
      <c r="O527" s="63"/>
      <c r="P527" s="63"/>
      <c r="Q527" s="64"/>
      <c r="R527" s="63"/>
      <c r="S527" s="63"/>
      <c r="T527" s="63"/>
      <c r="U527" s="63"/>
      <c r="V527" s="64"/>
      <c r="W527" s="63"/>
      <c r="X527" s="63"/>
      <c r="Y527" s="63"/>
      <c r="Z527" s="63"/>
      <c r="AA527" s="64"/>
      <c r="AB527" s="63"/>
      <c r="AC527" s="63"/>
      <c r="AD527" s="63"/>
      <c r="AE527" s="63"/>
      <c r="AF527" s="64"/>
      <c r="AG527" s="63"/>
      <c r="AH527" s="63"/>
      <c r="AI527" s="63"/>
      <c r="AJ527" s="63"/>
      <c r="AK527" s="64"/>
      <c r="AL527" s="63"/>
      <c r="AM527" s="63"/>
      <c r="AN527" s="63"/>
      <c r="AO527" s="63"/>
      <c r="AP527" s="64"/>
      <c r="AQ527" s="63"/>
      <c r="AR527" s="63"/>
      <c r="AS527" s="63"/>
      <c r="AT527" s="63"/>
      <c r="AU527" s="64"/>
      <c r="AV527" s="63"/>
      <c r="AW527" s="63"/>
      <c r="AX527" s="411"/>
      <c r="AY527" s="63"/>
      <c r="AZ527" s="71"/>
    </row>
    <row r="528" spans="1:52" s="40" customFormat="1" ht="12" customHeight="1">
      <c r="A528" s="48"/>
      <c r="B528" s="122" t="s">
        <v>921</v>
      </c>
      <c r="C528" s="435">
        <f>SUM(C454:C527)</f>
        <v>0</v>
      </c>
      <c r="D528" s="435">
        <f>SUM(D454:D527)</f>
        <v>417345.25417062634</v>
      </c>
      <c r="E528" s="435"/>
      <c r="F528" s="435">
        <f>SUM(C528:E528)</f>
        <v>417345.25417062634</v>
      </c>
      <c r="G528" s="436"/>
      <c r="H528" s="435">
        <f>SUM(H454:H527)</f>
        <v>0</v>
      </c>
      <c r="I528" s="435">
        <f>SUM(I454:I527)</f>
        <v>417345.25417062634</v>
      </c>
      <c r="J528" s="435"/>
      <c r="K528" s="435">
        <f>SUM(H528:J528)</f>
        <v>417345.25417062634</v>
      </c>
      <c r="L528" s="436"/>
      <c r="M528" s="435">
        <f>INDEX($C528:$E528,1,MATCH(M$8,$C$8:$E$8,0))-INDEX($H528:$J528,1,MATCH(M$8,$H$8:$J$8,0))</f>
        <v>0</v>
      </c>
      <c r="N528" s="435">
        <f>INDEX($C528:$E528,1,MATCH(N$8,$C$8:$E$8,0))-INDEX($H528:$J528,1,MATCH(N$8,$H$8:$J$8,0))</f>
        <v>0</v>
      </c>
      <c r="O528" s="435"/>
      <c r="P528" s="435">
        <f>SUM(M528:O528)</f>
        <v>0</v>
      </c>
      <c r="Q528" s="436"/>
      <c r="R528" s="435">
        <f>SUM(R454:R527)</f>
        <v>0</v>
      </c>
      <c r="S528" s="435">
        <f>SUM(S454:S527)</f>
        <v>416360.98790726968</v>
      </c>
      <c r="T528" s="435"/>
      <c r="U528" s="435">
        <f>SUM(R528:T528)</f>
        <v>416360.98790726968</v>
      </c>
      <c r="V528" s="436"/>
      <c r="W528" s="435">
        <f>SUM(W454:W527)</f>
        <v>0</v>
      </c>
      <c r="X528" s="435">
        <f>SUM(X454:X527)</f>
        <v>461360.98790726968</v>
      </c>
      <c r="Y528" s="435"/>
      <c r="Z528" s="435">
        <f>SUM(W528:Y528)</f>
        <v>461360.98790726968</v>
      </c>
      <c r="AA528" s="436"/>
      <c r="AB528" s="435">
        <f>INDEX($R528:$T528,1,MATCH(AB$8,$R$8:$T$8,0))-INDEX($W528:$Y528,1,MATCH(AB$8,$W$8:$Y$8,0))</f>
        <v>0</v>
      </c>
      <c r="AC528" s="435">
        <f>INDEX($R528:$T528,1,MATCH(AC$8,$R$8:$T$8,0))-INDEX($W528:$Y528,1,MATCH(AC$8,$W$8:$Y$8,0))</f>
        <v>-45000</v>
      </c>
      <c r="AD528" s="435"/>
      <c r="AE528" s="435">
        <f>SUM(AB528:AD528)</f>
        <v>-45000</v>
      </c>
      <c r="AF528" s="436"/>
      <c r="AG528" s="435">
        <f>SUM(AG454:AG527)</f>
        <v>0</v>
      </c>
      <c r="AH528" s="435">
        <f>SUM(AH454:AH527)</f>
        <v>411134.52325136139</v>
      </c>
      <c r="AI528" s="435"/>
      <c r="AJ528" s="435">
        <f>SUM(AG528:AI528)</f>
        <v>411134.52325136139</v>
      </c>
      <c r="AK528" s="436"/>
      <c r="AL528" s="435">
        <f>SUM(AL454:AL527)</f>
        <v>0</v>
      </c>
      <c r="AM528" s="435">
        <f>SUM(AM454:AM527)</f>
        <v>419257.21371638862</v>
      </c>
      <c r="AN528" s="435"/>
      <c r="AO528" s="435">
        <f>SUM(AL528:AN528)</f>
        <v>419257.21371638862</v>
      </c>
      <c r="AP528" s="436"/>
      <c r="AQ528" s="435">
        <f>SUM(AQ454:AQ527)</f>
        <v>0</v>
      </c>
      <c r="AR528" s="435">
        <f>SUM(AR454:AR527)</f>
        <v>427542.35799071629</v>
      </c>
      <c r="AS528" s="435"/>
      <c r="AT528" s="435">
        <f>SUM(AQ528:AS528)</f>
        <v>427542.35799071629</v>
      </c>
      <c r="AU528" s="436"/>
      <c r="AV528" s="435">
        <f>SUM(AV454:AV527)</f>
        <v>0</v>
      </c>
      <c r="AW528" s="435">
        <f>SUM(AW454:AW527)</f>
        <v>435993.20515053073</v>
      </c>
      <c r="AX528" s="409"/>
      <c r="AY528" s="435">
        <f>SUM(AV528:AX528)</f>
        <v>435993.20515053073</v>
      </c>
      <c r="AZ528" s="72"/>
    </row>
    <row r="529" spans="1:52" s="40" customFormat="1" ht="12" customHeight="1">
      <c r="A529" s="48"/>
      <c r="B529" s="73"/>
      <c r="C529" s="63"/>
      <c r="D529" s="63"/>
      <c r="E529" s="63"/>
      <c r="F529" s="63"/>
      <c r="G529" s="64"/>
      <c r="H529" s="63"/>
      <c r="I529" s="63"/>
      <c r="J529" s="63"/>
      <c r="K529" s="63"/>
      <c r="L529" s="64"/>
      <c r="M529" s="63"/>
      <c r="N529" s="63"/>
      <c r="O529" s="63"/>
      <c r="P529" s="63"/>
      <c r="Q529" s="64"/>
      <c r="R529" s="63"/>
      <c r="S529" s="63"/>
      <c r="T529" s="63"/>
      <c r="U529" s="63"/>
      <c r="V529" s="64"/>
      <c r="W529" s="63"/>
      <c r="X529" s="63"/>
      <c r="Y529" s="63"/>
      <c r="Z529" s="63"/>
      <c r="AA529" s="64"/>
      <c r="AB529" s="63"/>
      <c r="AC529" s="63"/>
      <c r="AD529" s="63"/>
      <c r="AE529" s="63"/>
      <c r="AF529" s="64"/>
      <c r="AG529" s="63"/>
      <c r="AH529" s="63"/>
      <c r="AI529" s="63"/>
      <c r="AJ529" s="63"/>
      <c r="AK529" s="64"/>
      <c r="AL529" s="63"/>
      <c r="AM529" s="63"/>
      <c r="AN529" s="63"/>
      <c r="AO529" s="63"/>
      <c r="AP529" s="64"/>
      <c r="AQ529" s="63"/>
      <c r="AR529" s="63"/>
      <c r="AS529" s="63"/>
      <c r="AT529" s="63"/>
      <c r="AU529" s="64"/>
      <c r="AV529" s="63"/>
      <c r="AW529" s="63"/>
      <c r="AX529" s="411"/>
      <c r="AY529" s="63"/>
      <c r="AZ529" s="71"/>
    </row>
    <row r="530" spans="1:52" s="39" customFormat="1" ht="12" customHeight="1">
      <c r="A530" s="122" t="s">
        <v>86</v>
      </c>
      <c r="C530" s="63"/>
      <c r="D530" s="63"/>
      <c r="E530" s="63"/>
      <c r="F530" s="63"/>
      <c r="G530" s="64"/>
      <c r="H530" s="63"/>
      <c r="I530" s="63"/>
      <c r="J530" s="63"/>
      <c r="K530" s="63"/>
      <c r="L530" s="64"/>
      <c r="M530" s="63"/>
      <c r="N530" s="63"/>
      <c r="O530" s="63"/>
      <c r="P530" s="63"/>
      <c r="Q530" s="64"/>
      <c r="R530" s="63"/>
      <c r="S530" s="63"/>
      <c r="T530" s="63"/>
      <c r="U530" s="63"/>
      <c r="V530" s="64"/>
      <c r="W530" s="63"/>
      <c r="X530" s="63"/>
      <c r="Y530" s="63"/>
      <c r="Z530" s="63"/>
      <c r="AA530" s="64"/>
      <c r="AB530" s="63"/>
      <c r="AC530" s="63"/>
      <c r="AD530" s="63"/>
      <c r="AE530" s="63"/>
      <c r="AF530" s="64"/>
      <c r="AG530" s="63"/>
      <c r="AH530" s="63"/>
      <c r="AI530" s="63"/>
      <c r="AJ530" s="63"/>
      <c r="AK530" s="64"/>
      <c r="AL530" s="63"/>
      <c r="AM530" s="63"/>
      <c r="AN530" s="63"/>
      <c r="AO530" s="63"/>
      <c r="AP530" s="64"/>
      <c r="AQ530" s="63"/>
      <c r="AR530" s="63"/>
      <c r="AS530" s="63"/>
      <c r="AT530" s="63"/>
      <c r="AU530" s="64"/>
      <c r="AV530" s="63"/>
      <c r="AW530" s="63"/>
      <c r="AX530" s="411"/>
      <c r="AY530" s="63"/>
      <c r="AZ530" s="71"/>
    </row>
    <row r="531" spans="1:52" s="39" customFormat="1" ht="12" hidden="1" customHeight="1">
      <c r="A531" s="134" t="s">
        <v>25</v>
      </c>
      <c r="B531" s="69"/>
      <c r="C531" s="63"/>
      <c r="D531" s="63"/>
      <c r="E531" s="63"/>
      <c r="F531" s="63">
        <f t="shared" ref="F531:F559" si="245">SUM(C531:E531)</f>
        <v>0</v>
      </c>
      <c r="G531" s="64"/>
      <c r="H531" s="63"/>
      <c r="I531" s="63"/>
      <c r="J531" s="63"/>
      <c r="K531" s="63">
        <f t="shared" ref="K531:K559" si="246">SUM(H531:J531)</f>
        <v>0</v>
      </c>
      <c r="L531" s="64"/>
      <c r="M531" s="63">
        <f t="shared" ref="M531:N559" si="247">INDEX($C531:$E531,1,MATCH(M$8,$C$8:$E$8,0))-INDEX($H531:$J531,1,MATCH(M$8,$H$8:$J$8,0))</f>
        <v>0</v>
      </c>
      <c r="N531" s="63">
        <f t="shared" si="247"/>
        <v>0</v>
      </c>
      <c r="O531" s="63"/>
      <c r="P531" s="63">
        <f t="shared" ref="P531:P559" si="248">SUM(M531:O531)</f>
        <v>0</v>
      </c>
      <c r="Q531" s="64"/>
      <c r="R531" s="63"/>
      <c r="S531" s="63"/>
      <c r="T531" s="63"/>
      <c r="U531" s="63">
        <f t="shared" ref="U531:U559" si="249">SUM(R531:T531)</f>
        <v>0</v>
      </c>
      <c r="V531" s="64"/>
      <c r="W531" s="63"/>
      <c r="X531" s="63"/>
      <c r="Y531" s="63"/>
      <c r="Z531" s="63">
        <f t="shared" ref="Z531:Z559" si="250">SUM(W531:Y531)</f>
        <v>0</v>
      </c>
      <c r="AA531" s="64"/>
      <c r="AB531" s="63">
        <f t="shared" ref="AB531:AC559" si="251">INDEX($R531:$T531,1,MATCH(AB$8,$R$8:$T$8,0))-INDEX($W531:$Y531,1,MATCH(AB$8,$W$8:$Y$8,0))</f>
        <v>0</v>
      </c>
      <c r="AC531" s="63">
        <f t="shared" si="251"/>
        <v>0</v>
      </c>
      <c r="AD531" s="63"/>
      <c r="AE531" s="63">
        <f t="shared" ref="AE531:AE559" si="252">SUM(AB531:AD531)</f>
        <v>0</v>
      </c>
      <c r="AF531" s="64"/>
      <c r="AG531" s="63"/>
      <c r="AH531" s="63"/>
      <c r="AI531" s="63"/>
      <c r="AJ531" s="63">
        <f t="shared" ref="AJ531:AJ559" si="253">SUM(AG531:AI531)</f>
        <v>0</v>
      </c>
      <c r="AK531" s="64"/>
      <c r="AL531" s="63"/>
      <c r="AM531" s="63"/>
      <c r="AN531" s="63"/>
      <c r="AO531" s="63">
        <f t="shared" ref="AO531:AO559" si="254">SUM(AL531:AN531)</f>
        <v>0</v>
      </c>
      <c r="AP531" s="64"/>
      <c r="AQ531" s="63"/>
      <c r="AR531" s="63"/>
      <c r="AS531" s="63"/>
      <c r="AT531" s="63">
        <f t="shared" ref="AT531:AT559" si="255">SUM(AQ531:AS531)</f>
        <v>0</v>
      </c>
      <c r="AU531" s="64"/>
      <c r="AV531" s="63"/>
      <c r="AW531" s="63"/>
      <c r="AX531" s="411"/>
      <c r="AY531" s="63">
        <f t="shared" ref="AY531:AY559" si="256">SUM(AV531:AX531)</f>
        <v>0</v>
      </c>
      <c r="AZ531" s="71"/>
    </row>
    <row r="532" spans="1:52" s="406" customFormat="1" ht="12" hidden="1" customHeight="1">
      <c r="A532" s="134">
        <v>500</v>
      </c>
      <c r="B532" s="69" t="s">
        <v>86</v>
      </c>
      <c r="C532" s="63"/>
      <c r="D532" s="63">
        <v>0</v>
      </c>
      <c r="E532" s="63"/>
      <c r="F532" s="63">
        <f t="shared" si="245"/>
        <v>0</v>
      </c>
      <c r="G532" s="64"/>
      <c r="H532" s="63"/>
      <c r="I532" s="63">
        <v>0</v>
      </c>
      <c r="J532" s="63"/>
      <c r="K532" s="63">
        <f t="shared" si="246"/>
        <v>0</v>
      </c>
      <c r="L532" s="64"/>
      <c r="M532" s="63">
        <f t="shared" si="247"/>
        <v>0</v>
      </c>
      <c r="N532" s="63">
        <f t="shared" si="247"/>
        <v>0</v>
      </c>
      <c r="O532" s="63"/>
      <c r="P532" s="63">
        <f t="shared" si="248"/>
        <v>0</v>
      </c>
      <c r="Q532" s="64"/>
      <c r="R532" s="63"/>
      <c r="S532" s="63">
        <v>0</v>
      </c>
      <c r="T532" s="63"/>
      <c r="U532" s="63">
        <f t="shared" si="249"/>
        <v>0</v>
      </c>
      <c r="V532" s="64"/>
      <c r="W532" s="63"/>
      <c r="X532" s="63">
        <v>0</v>
      </c>
      <c r="Y532" s="63"/>
      <c r="Z532" s="63">
        <f t="shared" si="250"/>
        <v>0</v>
      </c>
      <c r="AA532" s="64"/>
      <c r="AB532" s="63">
        <f t="shared" si="251"/>
        <v>0</v>
      </c>
      <c r="AC532" s="63">
        <f t="shared" si="251"/>
        <v>0</v>
      </c>
      <c r="AD532" s="63"/>
      <c r="AE532" s="63">
        <f t="shared" si="252"/>
        <v>0</v>
      </c>
      <c r="AF532" s="64"/>
      <c r="AG532" s="63"/>
      <c r="AH532" s="63">
        <v>0</v>
      </c>
      <c r="AI532" s="63"/>
      <c r="AJ532" s="63">
        <f t="shared" si="253"/>
        <v>0</v>
      </c>
      <c r="AK532" s="64"/>
      <c r="AL532" s="63"/>
      <c r="AM532" s="63">
        <v>0</v>
      </c>
      <c r="AN532" s="63"/>
      <c r="AO532" s="63">
        <f t="shared" si="254"/>
        <v>0</v>
      </c>
      <c r="AP532" s="64"/>
      <c r="AQ532" s="63"/>
      <c r="AR532" s="63">
        <v>0</v>
      </c>
      <c r="AS532" s="63"/>
      <c r="AT532" s="63">
        <f t="shared" si="255"/>
        <v>0</v>
      </c>
      <c r="AU532" s="64"/>
      <c r="AV532" s="63"/>
      <c r="AW532" s="63">
        <v>0</v>
      </c>
      <c r="AX532" s="411"/>
      <c r="AY532" s="63">
        <f t="shared" si="256"/>
        <v>0</v>
      </c>
      <c r="AZ532" s="71"/>
    </row>
    <row r="533" spans="1:52" s="406" customFormat="1" ht="12" hidden="1" customHeight="1">
      <c r="A533" s="134">
        <v>501</v>
      </c>
      <c r="B533" s="69" t="s">
        <v>536</v>
      </c>
      <c r="C533" s="63"/>
      <c r="D533" s="63">
        <v>0</v>
      </c>
      <c r="E533" s="63"/>
      <c r="F533" s="63">
        <f t="shared" si="245"/>
        <v>0</v>
      </c>
      <c r="G533" s="64"/>
      <c r="H533" s="63"/>
      <c r="I533" s="63">
        <v>0</v>
      </c>
      <c r="J533" s="63"/>
      <c r="K533" s="63">
        <f t="shared" si="246"/>
        <v>0</v>
      </c>
      <c r="L533" s="64"/>
      <c r="M533" s="63">
        <f t="shared" si="247"/>
        <v>0</v>
      </c>
      <c r="N533" s="63">
        <f t="shared" si="247"/>
        <v>0</v>
      </c>
      <c r="O533" s="63"/>
      <c r="P533" s="63">
        <f t="shared" si="248"/>
        <v>0</v>
      </c>
      <c r="Q533" s="64"/>
      <c r="R533" s="63"/>
      <c r="S533" s="63">
        <v>0</v>
      </c>
      <c r="T533" s="63"/>
      <c r="U533" s="63">
        <f t="shared" si="249"/>
        <v>0</v>
      </c>
      <c r="V533" s="64"/>
      <c r="W533" s="63"/>
      <c r="X533" s="63">
        <v>0</v>
      </c>
      <c r="Y533" s="63"/>
      <c r="Z533" s="63">
        <f t="shared" si="250"/>
        <v>0</v>
      </c>
      <c r="AA533" s="64"/>
      <c r="AB533" s="63">
        <f t="shared" si="251"/>
        <v>0</v>
      </c>
      <c r="AC533" s="63">
        <f t="shared" si="251"/>
        <v>0</v>
      </c>
      <c r="AD533" s="63"/>
      <c r="AE533" s="63">
        <f t="shared" si="252"/>
        <v>0</v>
      </c>
      <c r="AF533" s="64"/>
      <c r="AG533" s="63"/>
      <c r="AH533" s="63">
        <v>0</v>
      </c>
      <c r="AI533" s="63"/>
      <c r="AJ533" s="63">
        <f t="shared" si="253"/>
        <v>0</v>
      </c>
      <c r="AK533" s="64"/>
      <c r="AL533" s="63"/>
      <c r="AM533" s="63">
        <v>0</v>
      </c>
      <c r="AN533" s="63"/>
      <c r="AO533" s="63">
        <f t="shared" si="254"/>
        <v>0</v>
      </c>
      <c r="AP533" s="64"/>
      <c r="AQ533" s="63"/>
      <c r="AR533" s="63">
        <v>0</v>
      </c>
      <c r="AS533" s="63"/>
      <c r="AT533" s="63">
        <f t="shared" si="255"/>
        <v>0</v>
      </c>
      <c r="AU533" s="64"/>
      <c r="AV533" s="63"/>
      <c r="AW533" s="63">
        <v>0</v>
      </c>
      <c r="AX533" s="411"/>
      <c r="AY533" s="63">
        <f t="shared" si="256"/>
        <v>0</v>
      </c>
      <c r="AZ533" s="71"/>
    </row>
    <row r="534" spans="1:52" s="406" customFormat="1" ht="12" hidden="1" customHeight="1">
      <c r="A534" s="134">
        <v>502</v>
      </c>
      <c r="B534" s="69" t="s">
        <v>537</v>
      </c>
      <c r="C534" s="63"/>
      <c r="D534" s="63">
        <v>0</v>
      </c>
      <c r="E534" s="63"/>
      <c r="F534" s="63">
        <f t="shared" si="245"/>
        <v>0</v>
      </c>
      <c r="G534" s="64"/>
      <c r="H534" s="63"/>
      <c r="I534" s="63">
        <v>0</v>
      </c>
      <c r="J534" s="63"/>
      <c r="K534" s="63">
        <f t="shared" si="246"/>
        <v>0</v>
      </c>
      <c r="L534" s="64"/>
      <c r="M534" s="63">
        <f t="shared" si="247"/>
        <v>0</v>
      </c>
      <c r="N534" s="63">
        <f t="shared" si="247"/>
        <v>0</v>
      </c>
      <c r="O534" s="63"/>
      <c r="P534" s="63">
        <f t="shared" si="248"/>
        <v>0</v>
      </c>
      <c r="Q534" s="64"/>
      <c r="R534" s="63"/>
      <c r="S534" s="63">
        <v>0</v>
      </c>
      <c r="T534" s="63"/>
      <c r="U534" s="63">
        <f t="shared" si="249"/>
        <v>0</v>
      </c>
      <c r="V534" s="64"/>
      <c r="W534" s="63"/>
      <c r="X534" s="63">
        <v>0</v>
      </c>
      <c r="Y534" s="63"/>
      <c r="Z534" s="63">
        <f t="shared" si="250"/>
        <v>0</v>
      </c>
      <c r="AA534" s="64"/>
      <c r="AB534" s="63">
        <f t="shared" si="251"/>
        <v>0</v>
      </c>
      <c r="AC534" s="63">
        <f t="shared" si="251"/>
        <v>0</v>
      </c>
      <c r="AD534" s="63"/>
      <c r="AE534" s="63">
        <f t="shared" si="252"/>
        <v>0</v>
      </c>
      <c r="AF534" s="64"/>
      <c r="AG534" s="63"/>
      <c r="AH534" s="63">
        <v>0</v>
      </c>
      <c r="AI534" s="63"/>
      <c r="AJ534" s="63">
        <f t="shared" si="253"/>
        <v>0</v>
      </c>
      <c r="AK534" s="64"/>
      <c r="AL534" s="63"/>
      <c r="AM534" s="63">
        <v>0</v>
      </c>
      <c r="AN534" s="63"/>
      <c r="AO534" s="63">
        <f t="shared" si="254"/>
        <v>0</v>
      </c>
      <c r="AP534" s="64"/>
      <c r="AQ534" s="63"/>
      <c r="AR534" s="63">
        <v>0</v>
      </c>
      <c r="AS534" s="63"/>
      <c r="AT534" s="63">
        <f t="shared" si="255"/>
        <v>0</v>
      </c>
      <c r="AU534" s="64"/>
      <c r="AV534" s="63"/>
      <c r="AW534" s="63">
        <v>0</v>
      </c>
      <c r="AX534" s="411"/>
      <c r="AY534" s="63">
        <f t="shared" si="256"/>
        <v>0</v>
      </c>
      <c r="AZ534" s="71"/>
    </row>
    <row r="535" spans="1:52" s="406" customFormat="1" ht="12" hidden="1" customHeight="1">
      <c r="A535" s="134">
        <v>503</v>
      </c>
      <c r="B535" s="69" t="s">
        <v>538</v>
      </c>
      <c r="C535" s="63"/>
      <c r="D535" s="63">
        <v>0</v>
      </c>
      <c r="E535" s="63"/>
      <c r="F535" s="63">
        <f t="shared" si="245"/>
        <v>0</v>
      </c>
      <c r="G535" s="64"/>
      <c r="H535" s="63"/>
      <c r="I535" s="63">
        <v>0</v>
      </c>
      <c r="J535" s="63"/>
      <c r="K535" s="63">
        <f t="shared" si="246"/>
        <v>0</v>
      </c>
      <c r="L535" s="64"/>
      <c r="M535" s="63">
        <f t="shared" si="247"/>
        <v>0</v>
      </c>
      <c r="N535" s="63">
        <f t="shared" si="247"/>
        <v>0</v>
      </c>
      <c r="O535" s="63"/>
      <c r="P535" s="63">
        <f t="shared" si="248"/>
        <v>0</v>
      </c>
      <c r="Q535" s="64"/>
      <c r="R535" s="63"/>
      <c r="S535" s="63">
        <v>0</v>
      </c>
      <c r="T535" s="63"/>
      <c r="U535" s="63">
        <f t="shared" si="249"/>
        <v>0</v>
      </c>
      <c r="V535" s="64"/>
      <c r="W535" s="63"/>
      <c r="X535" s="63">
        <v>0</v>
      </c>
      <c r="Y535" s="63"/>
      <c r="Z535" s="63">
        <f t="shared" si="250"/>
        <v>0</v>
      </c>
      <c r="AA535" s="64"/>
      <c r="AB535" s="63">
        <f t="shared" si="251"/>
        <v>0</v>
      </c>
      <c r="AC535" s="63">
        <f t="shared" si="251"/>
        <v>0</v>
      </c>
      <c r="AD535" s="63"/>
      <c r="AE535" s="63">
        <f t="shared" si="252"/>
        <v>0</v>
      </c>
      <c r="AF535" s="64"/>
      <c r="AG535" s="63"/>
      <c r="AH535" s="63">
        <v>0</v>
      </c>
      <c r="AI535" s="63"/>
      <c r="AJ535" s="63">
        <f t="shared" si="253"/>
        <v>0</v>
      </c>
      <c r="AK535" s="64"/>
      <c r="AL535" s="63"/>
      <c r="AM535" s="63">
        <v>0</v>
      </c>
      <c r="AN535" s="63"/>
      <c r="AO535" s="63">
        <f t="shared" si="254"/>
        <v>0</v>
      </c>
      <c r="AP535" s="64"/>
      <c r="AQ535" s="63"/>
      <c r="AR535" s="63">
        <v>0</v>
      </c>
      <c r="AS535" s="63"/>
      <c r="AT535" s="63">
        <f t="shared" si="255"/>
        <v>0</v>
      </c>
      <c r="AU535" s="64"/>
      <c r="AV535" s="63"/>
      <c r="AW535" s="63">
        <v>0</v>
      </c>
      <c r="AX535" s="411"/>
      <c r="AY535" s="63">
        <f t="shared" si="256"/>
        <v>0</v>
      </c>
      <c r="AZ535" s="71"/>
    </row>
    <row r="536" spans="1:52" s="406" customFormat="1" ht="12" hidden="1" customHeight="1">
      <c r="A536" s="134">
        <v>504</v>
      </c>
      <c r="B536" s="69" t="s">
        <v>539</v>
      </c>
      <c r="C536" s="63"/>
      <c r="D536" s="63">
        <v>0</v>
      </c>
      <c r="E536" s="63"/>
      <c r="F536" s="63">
        <f t="shared" si="245"/>
        <v>0</v>
      </c>
      <c r="G536" s="64"/>
      <c r="H536" s="63"/>
      <c r="I536" s="63">
        <v>0</v>
      </c>
      <c r="J536" s="63"/>
      <c r="K536" s="63">
        <f t="shared" si="246"/>
        <v>0</v>
      </c>
      <c r="L536" s="64"/>
      <c r="M536" s="63">
        <f t="shared" si="247"/>
        <v>0</v>
      </c>
      <c r="N536" s="63">
        <f t="shared" si="247"/>
        <v>0</v>
      </c>
      <c r="O536" s="63"/>
      <c r="P536" s="63">
        <f t="shared" si="248"/>
        <v>0</v>
      </c>
      <c r="Q536" s="64"/>
      <c r="R536" s="63"/>
      <c r="S536" s="63">
        <v>0</v>
      </c>
      <c r="T536" s="63"/>
      <c r="U536" s="63">
        <f t="shared" si="249"/>
        <v>0</v>
      </c>
      <c r="V536" s="64"/>
      <c r="W536" s="63"/>
      <c r="X536" s="63">
        <v>0</v>
      </c>
      <c r="Y536" s="63"/>
      <c r="Z536" s="63">
        <f t="shared" si="250"/>
        <v>0</v>
      </c>
      <c r="AA536" s="64"/>
      <c r="AB536" s="63">
        <f t="shared" si="251"/>
        <v>0</v>
      </c>
      <c r="AC536" s="63">
        <f t="shared" si="251"/>
        <v>0</v>
      </c>
      <c r="AD536" s="63"/>
      <c r="AE536" s="63">
        <f t="shared" si="252"/>
        <v>0</v>
      </c>
      <c r="AF536" s="64"/>
      <c r="AG536" s="63"/>
      <c r="AH536" s="63">
        <v>0</v>
      </c>
      <c r="AI536" s="63"/>
      <c r="AJ536" s="63">
        <f t="shared" si="253"/>
        <v>0</v>
      </c>
      <c r="AK536" s="64"/>
      <c r="AL536" s="63"/>
      <c r="AM536" s="63">
        <v>0</v>
      </c>
      <c r="AN536" s="63"/>
      <c r="AO536" s="63">
        <f t="shared" si="254"/>
        <v>0</v>
      </c>
      <c r="AP536" s="64"/>
      <c r="AQ536" s="63"/>
      <c r="AR536" s="63">
        <v>0</v>
      </c>
      <c r="AS536" s="63"/>
      <c r="AT536" s="63">
        <f t="shared" si="255"/>
        <v>0</v>
      </c>
      <c r="AU536" s="64"/>
      <c r="AV536" s="63"/>
      <c r="AW536" s="63">
        <v>0</v>
      </c>
      <c r="AX536" s="411"/>
      <c r="AY536" s="63">
        <f t="shared" si="256"/>
        <v>0</v>
      </c>
      <c r="AZ536" s="71"/>
    </row>
    <row r="537" spans="1:52" s="406" customFormat="1" ht="12" hidden="1" customHeight="1">
      <c r="A537" s="134">
        <v>505</v>
      </c>
      <c r="B537" s="69" t="s">
        <v>540</v>
      </c>
      <c r="C537" s="63"/>
      <c r="D537" s="63">
        <v>0</v>
      </c>
      <c r="E537" s="63"/>
      <c r="F537" s="63">
        <f t="shared" si="245"/>
        <v>0</v>
      </c>
      <c r="G537" s="64"/>
      <c r="H537" s="63"/>
      <c r="I537" s="63">
        <v>0</v>
      </c>
      <c r="J537" s="63"/>
      <c r="K537" s="63">
        <f t="shared" si="246"/>
        <v>0</v>
      </c>
      <c r="L537" s="64"/>
      <c r="M537" s="63">
        <f t="shared" si="247"/>
        <v>0</v>
      </c>
      <c r="N537" s="63">
        <f t="shared" si="247"/>
        <v>0</v>
      </c>
      <c r="O537" s="63"/>
      <c r="P537" s="63">
        <f t="shared" si="248"/>
        <v>0</v>
      </c>
      <c r="Q537" s="64"/>
      <c r="R537" s="63"/>
      <c r="S537" s="63">
        <v>0</v>
      </c>
      <c r="T537" s="63"/>
      <c r="U537" s="63">
        <f t="shared" si="249"/>
        <v>0</v>
      </c>
      <c r="V537" s="64"/>
      <c r="W537" s="63"/>
      <c r="X537" s="63">
        <v>0</v>
      </c>
      <c r="Y537" s="63"/>
      <c r="Z537" s="63">
        <f t="shared" si="250"/>
        <v>0</v>
      </c>
      <c r="AA537" s="64"/>
      <c r="AB537" s="63">
        <f t="shared" si="251"/>
        <v>0</v>
      </c>
      <c r="AC537" s="63">
        <f t="shared" si="251"/>
        <v>0</v>
      </c>
      <c r="AD537" s="63"/>
      <c r="AE537" s="63">
        <f t="shared" si="252"/>
        <v>0</v>
      </c>
      <c r="AF537" s="64"/>
      <c r="AG537" s="63"/>
      <c r="AH537" s="63">
        <v>0</v>
      </c>
      <c r="AI537" s="63"/>
      <c r="AJ537" s="63">
        <f t="shared" si="253"/>
        <v>0</v>
      </c>
      <c r="AK537" s="64"/>
      <c r="AL537" s="63"/>
      <c r="AM537" s="63">
        <v>0</v>
      </c>
      <c r="AN537" s="63"/>
      <c r="AO537" s="63">
        <f t="shared" si="254"/>
        <v>0</v>
      </c>
      <c r="AP537" s="64"/>
      <c r="AQ537" s="63"/>
      <c r="AR537" s="63">
        <v>0</v>
      </c>
      <c r="AS537" s="63"/>
      <c r="AT537" s="63">
        <f t="shared" si="255"/>
        <v>0</v>
      </c>
      <c r="AU537" s="64"/>
      <c r="AV537" s="63"/>
      <c r="AW537" s="63">
        <v>0</v>
      </c>
      <c r="AX537" s="411"/>
      <c r="AY537" s="63">
        <f t="shared" si="256"/>
        <v>0</v>
      </c>
      <c r="AZ537" s="71"/>
    </row>
    <row r="538" spans="1:52" s="406" customFormat="1" ht="12" customHeight="1">
      <c r="A538" s="134">
        <v>506</v>
      </c>
      <c r="B538" s="69" t="s">
        <v>541</v>
      </c>
      <c r="C538" s="63"/>
      <c r="D538" s="63">
        <v>34927.554256926996</v>
      </c>
      <c r="E538" s="63"/>
      <c r="F538" s="63">
        <f t="shared" si="245"/>
        <v>34927.554256926996</v>
      </c>
      <c r="G538" s="64"/>
      <c r="H538" s="63"/>
      <c r="I538" s="63">
        <v>34927.554256926996</v>
      </c>
      <c r="J538" s="63"/>
      <c r="K538" s="63">
        <f t="shared" si="246"/>
        <v>34927.554256926996</v>
      </c>
      <c r="L538" s="64"/>
      <c r="M538" s="63">
        <f t="shared" si="247"/>
        <v>0</v>
      </c>
      <c r="N538" s="63">
        <f t="shared" si="247"/>
        <v>0</v>
      </c>
      <c r="O538" s="63"/>
      <c r="P538" s="63">
        <f t="shared" si="248"/>
        <v>0</v>
      </c>
      <c r="Q538" s="64"/>
      <c r="R538" s="63"/>
      <c r="S538" s="63">
        <v>40197.596735516403</v>
      </c>
      <c r="T538" s="63"/>
      <c r="U538" s="63">
        <f t="shared" si="249"/>
        <v>40197.596735516403</v>
      </c>
      <c r="V538" s="64"/>
      <c r="W538" s="63"/>
      <c r="X538" s="63">
        <v>40197.596735516403</v>
      </c>
      <c r="Y538" s="63"/>
      <c r="Z538" s="63">
        <f t="shared" si="250"/>
        <v>40197.596735516403</v>
      </c>
      <c r="AA538" s="64"/>
      <c r="AB538" s="63">
        <f t="shared" si="251"/>
        <v>0</v>
      </c>
      <c r="AC538" s="63">
        <f t="shared" si="251"/>
        <v>0</v>
      </c>
      <c r="AD538" s="63"/>
      <c r="AE538" s="63">
        <f t="shared" si="252"/>
        <v>0</v>
      </c>
      <c r="AF538" s="64"/>
      <c r="AG538" s="63"/>
      <c r="AH538" s="63">
        <v>44619.332376423197</v>
      </c>
      <c r="AI538" s="63"/>
      <c r="AJ538" s="63">
        <f t="shared" si="253"/>
        <v>44619.332376423197</v>
      </c>
      <c r="AK538" s="64"/>
      <c r="AL538" s="63"/>
      <c r="AM538" s="63">
        <v>45511.719023951599</v>
      </c>
      <c r="AN538" s="63"/>
      <c r="AO538" s="63">
        <f t="shared" si="254"/>
        <v>45511.719023951599</v>
      </c>
      <c r="AP538" s="64"/>
      <c r="AQ538" s="63"/>
      <c r="AR538" s="63">
        <v>46421.9534044307</v>
      </c>
      <c r="AS538" s="63"/>
      <c r="AT538" s="63">
        <f t="shared" si="255"/>
        <v>46421.9534044307</v>
      </c>
      <c r="AU538" s="64"/>
      <c r="AV538" s="63"/>
      <c r="AW538" s="63">
        <v>47350.392472519299</v>
      </c>
      <c r="AX538" s="411"/>
      <c r="AY538" s="63">
        <f t="shared" si="256"/>
        <v>47350.392472519299</v>
      </c>
      <c r="AZ538" s="71"/>
    </row>
    <row r="539" spans="1:52" s="406" customFormat="1" ht="12" hidden="1" customHeight="1">
      <c r="A539" s="134">
        <v>507</v>
      </c>
      <c r="B539" s="69" t="s">
        <v>542</v>
      </c>
      <c r="C539" s="63"/>
      <c r="D539" s="63">
        <v>0</v>
      </c>
      <c r="E539" s="63"/>
      <c r="F539" s="63">
        <f t="shared" si="245"/>
        <v>0</v>
      </c>
      <c r="G539" s="64"/>
      <c r="H539" s="63"/>
      <c r="I539" s="63">
        <v>0</v>
      </c>
      <c r="J539" s="63"/>
      <c r="K539" s="63">
        <f t="shared" si="246"/>
        <v>0</v>
      </c>
      <c r="L539" s="64"/>
      <c r="M539" s="63">
        <f t="shared" si="247"/>
        <v>0</v>
      </c>
      <c r="N539" s="63">
        <f t="shared" si="247"/>
        <v>0</v>
      </c>
      <c r="O539" s="63"/>
      <c r="P539" s="63">
        <f t="shared" si="248"/>
        <v>0</v>
      </c>
      <c r="Q539" s="64"/>
      <c r="R539" s="63"/>
      <c r="S539" s="63">
        <v>0</v>
      </c>
      <c r="T539" s="63"/>
      <c r="U539" s="63">
        <f t="shared" si="249"/>
        <v>0</v>
      </c>
      <c r="V539" s="64"/>
      <c r="W539" s="63"/>
      <c r="X539" s="63">
        <v>0</v>
      </c>
      <c r="Y539" s="63"/>
      <c r="Z539" s="63">
        <f t="shared" si="250"/>
        <v>0</v>
      </c>
      <c r="AA539" s="64"/>
      <c r="AB539" s="63">
        <f t="shared" si="251"/>
        <v>0</v>
      </c>
      <c r="AC539" s="63">
        <f t="shared" si="251"/>
        <v>0</v>
      </c>
      <c r="AD539" s="63"/>
      <c r="AE539" s="63">
        <f t="shared" si="252"/>
        <v>0</v>
      </c>
      <c r="AF539" s="64"/>
      <c r="AG539" s="63"/>
      <c r="AH539" s="63">
        <v>0</v>
      </c>
      <c r="AI539" s="63"/>
      <c r="AJ539" s="63">
        <f t="shared" si="253"/>
        <v>0</v>
      </c>
      <c r="AK539" s="64"/>
      <c r="AL539" s="63"/>
      <c r="AM539" s="63">
        <v>0</v>
      </c>
      <c r="AN539" s="63"/>
      <c r="AO539" s="63">
        <f t="shared" si="254"/>
        <v>0</v>
      </c>
      <c r="AP539" s="64"/>
      <c r="AQ539" s="63"/>
      <c r="AR539" s="63">
        <v>0</v>
      </c>
      <c r="AS539" s="63"/>
      <c r="AT539" s="63">
        <f t="shared" si="255"/>
        <v>0</v>
      </c>
      <c r="AU539" s="64"/>
      <c r="AV539" s="63"/>
      <c r="AW539" s="63">
        <v>0</v>
      </c>
      <c r="AX539" s="411"/>
      <c r="AY539" s="63">
        <f t="shared" si="256"/>
        <v>0</v>
      </c>
      <c r="AZ539" s="71"/>
    </row>
    <row r="540" spans="1:52" s="406" customFormat="1" ht="12" hidden="1" customHeight="1">
      <c r="A540" s="134">
        <v>508</v>
      </c>
      <c r="B540" s="69" t="s">
        <v>543</v>
      </c>
      <c r="C540" s="63"/>
      <c r="D540" s="63">
        <v>0</v>
      </c>
      <c r="E540" s="63"/>
      <c r="F540" s="63">
        <f t="shared" si="245"/>
        <v>0</v>
      </c>
      <c r="G540" s="64"/>
      <c r="H540" s="63"/>
      <c r="I540" s="63">
        <v>0</v>
      </c>
      <c r="J540" s="63"/>
      <c r="K540" s="63">
        <f t="shared" si="246"/>
        <v>0</v>
      </c>
      <c r="L540" s="64"/>
      <c r="M540" s="63">
        <f t="shared" si="247"/>
        <v>0</v>
      </c>
      <c r="N540" s="63">
        <f t="shared" si="247"/>
        <v>0</v>
      </c>
      <c r="O540" s="63"/>
      <c r="P540" s="63">
        <f t="shared" si="248"/>
        <v>0</v>
      </c>
      <c r="Q540" s="64"/>
      <c r="R540" s="63"/>
      <c r="S540" s="63">
        <v>0</v>
      </c>
      <c r="T540" s="63"/>
      <c r="U540" s="63">
        <f t="shared" si="249"/>
        <v>0</v>
      </c>
      <c r="V540" s="64"/>
      <c r="W540" s="63"/>
      <c r="X540" s="63">
        <v>0</v>
      </c>
      <c r="Y540" s="63"/>
      <c r="Z540" s="63">
        <f t="shared" si="250"/>
        <v>0</v>
      </c>
      <c r="AA540" s="64"/>
      <c r="AB540" s="63">
        <f t="shared" si="251"/>
        <v>0</v>
      </c>
      <c r="AC540" s="63">
        <f t="shared" si="251"/>
        <v>0</v>
      </c>
      <c r="AD540" s="63"/>
      <c r="AE540" s="63">
        <f t="shared" si="252"/>
        <v>0</v>
      </c>
      <c r="AF540" s="64"/>
      <c r="AG540" s="63"/>
      <c r="AH540" s="63">
        <v>0</v>
      </c>
      <c r="AI540" s="63"/>
      <c r="AJ540" s="63">
        <f t="shared" si="253"/>
        <v>0</v>
      </c>
      <c r="AK540" s="64"/>
      <c r="AL540" s="63"/>
      <c r="AM540" s="63">
        <v>0</v>
      </c>
      <c r="AN540" s="63"/>
      <c r="AO540" s="63">
        <f t="shared" si="254"/>
        <v>0</v>
      </c>
      <c r="AP540" s="64"/>
      <c r="AQ540" s="63"/>
      <c r="AR540" s="63">
        <v>0</v>
      </c>
      <c r="AS540" s="63"/>
      <c r="AT540" s="63">
        <f t="shared" si="255"/>
        <v>0</v>
      </c>
      <c r="AU540" s="64"/>
      <c r="AV540" s="63"/>
      <c r="AW540" s="63">
        <v>0</v>
      </c>
      <c r="AX540" s="411"/>
      <c r="AY540" s="63">
        <f t="shared" si="256"/>
        <v>0</v>
      </c>
      <c r="AZ540" s="71"/>
    </row>
    <row r="541" spans="1:52" s="406" customFormat="1" ht="12" hidden="1" customHeight="1">
      <c r="A541" s="134">
        <v>509</v>
      </c>
      <c r="B541" s="69" t="s">
        <v>544</v>
      </c>
      <c r="C541" s="63"/>
      <c r="D541" s="63">
        <v>0</v>
      </c>
      <c r="E541" s="63"/>
      <c r="F541" s="63">
        <f t="shared" si="245"/>
        <v>0</v>
      </c>
      <c r="G541" s="64"/>
      <c r="H541" s="63"/>
      <c r="I541" s="63">
        <v>0</v>
      </c>
      <c r="J541" s="63"/>
      <c r="K541" s="63">
        <f t="shared" si="246"/>
        <v>0</v>
      </c>
      <c r="L541" s="64"/>
      <c r="M541" s="63">
        <f t="shared" si="247"/>
        <v>0</v>
      </c>
      <c r="N541" s="63">
        <f t="shared" si="247"/>
        <v>0</v>
      </c>
      <c r="O541" s="63"/>
      <c r="P541" s="63">
        <f t="shared" si="248"/>
        <v>0</v>
      </c>
      <c r="Q541" s="64"/>
      <c r="R541" s="63"/>
      <c r="S541" s="63">
        <v>0</v>
      </c>
      <c r="T541" s="63"/>
      <c r="U541" s="63">
        <f t="shared" si="249"/>
        <v>0</v>
      </c>
      <c r="V541" s="64"/>
      <c r="W541" s="63"/>
      <c r="X541" s="63">
        <v>0</v>
      </c>
      <c r="Y541" s="63"/>
      <c r="Z541" s="63">
        <f t="shared" si="250"/>
        <v>0</v>
      </c>
      <c r="AA541" s="64"/>
      <c r="AB541" s="63">
        <f t="shared" si="251"/>
        <v>0</v>
      </c>
      <c r="AC541" s="63">
        <f t="shared" si="251"/>
        <v>0</v>
      </c>
      <c r="AD541" s="63"/>
      <c r="AE541" s="63">
        <f t="shared" si="252"/>
        <v>0</v>
      </c>
      <c r="AF541" s="64"/>
      <c r="AG541" s="63"/>
      <c r="AH541" s="63">
        <v>0</v>
      </c>
      <c r="AI541" s="63"/>
      <c r="AJ541" s="63">
        <f t="shared" si="253"/>
        <v>0</v>
      </c>
      <c r="AK541" s="64"/>
      <c r="AL541" s="63"/>
      <c r="AM541" s="63">
        <v>0</v>
      </c>
      <c r="AN541" s="63"/>
      <c r="AO541" s="63">
        <f t="shared" si="254"/>
        <v>0</v>
      </c>
      <c r="AP541" s="64"/>
      <c r="AQ541" s="63"/>
      <c r="AR541" s="63">
        <v>0</v>
      </c>
      <c r="AS541" s="63"/>
      <c r="AT541" s="63">
        <f t="shared" si="255"/>
        <v>0</v>
      </c>
      <c r="AU541" s="64"/>
      <c r="AV541" s="63"/>
      <c r="AW541" s="63">
        <v>0</v>
      </c>
      <c r="AX541" s="411"/>
      <c r="AY541" s="63">
        <f t="shared" si="256"/>
        <v>0</v>
      </c>
      <c r="AZ541" s="71"/>
    </row>
    <row r="542" spans="1:52" s="406" customFormat="1" ht="12" hidden="1" customHeight="1">
      <c r="A542" s="134">
        <v>510</v>
      </c>
      <c r="B542" s="69" t="s">
        <v>545</v>
      </c>
      <c r="C542" s="63"/>
      <c r="D542" s="63">
        <v>0</v>
      </c>
      <c r="E542" s="63"/>
      <c r="F542" s="63">
        <f t="shared" si="245"/>
        <v>0</v>
      </c>
      <c r="G542" s="64"/>
      <c r="H542" s="63"/>
      <c r="I542" s="63">
        <v>0</v>
      </c>
      <c r="J542" s="63"/>
      <c r="K542" s="63">
        <f t="shared" si="246"/>
        <v>0</v>
      </c>
      <c r="L542" s="64"/>
      <c r="M542" s="63">
        <f t="shared" si="247"/>
        <v>0</v>
      </c>
      <c r="N542" s="63">
        <f t="shared" si="247"/>
        <v>0</v>
      </c>
      <c r="O542" s="63"/>
      <c r="P542" s="63">
        <f t="shared" si="248"/>
        <v>0</v>
      </c>
      <c r="Q542" s="64"/>
      <c r="R542" s="63"/>
      <c r="S542" s="63">
        <v>0</v>
      </c>
      <c r="T542" s="63"/>
      <c r="U542" s="63">
        <f t="shared" si="249"/>
        <v>0</v>
      </c>
      <c r="V542" s="64"/>
      <c r="W542" s="63"/>
      <c r="X542" s="63">
        <v>0</v>
      </c>
      <c r="Y542" s="63"/>
      <c r="Z542" s="63">
        <f t="shared" si="250"/>
        <v>0</v>
      </c>
      <c r="AA542" s="64"/>
      <c r="AB542" s="63">
        <f t="shared" si="251"/>
        <v>0</v>
      </c>
      <c r="AC542" s="63">
        <f t="shared" si="251"/>
        <v>0</v>
      </c>
      <c r="AD542" s="63"/>
      <c r="AE542" s="63">
        <f t="shared" si="252"/>
        <v>0</v>
      </c>
      <c r="AF542" s="64"/>
      <c r="AG542" s="63"/>
      <c r="AH542" s="63">
        <v>0</v>
      </c>
      <c r="AI542" s="63"/>
      <c r="AJ542" s="63">
        <f t="shared" si="253"/>
        <v>0</v>
      </c>
      <c r="AK542" s="64"/>
      <c r="AL542" s="63"/>
      <c r="AM542" s="63">
        <v>0</v>
      </c>
      <c r="AN542" s="63"/>
      <c r="AO542" s="63">
        <f t="shared" si="254"/>
        <v>0</v>
      </c>
      <c r="AP542" s="64"/>
      <c r="AQ542" s="63"/>
      <c r="AR542" s="63">
        <v>0</v>
      </c>
      <c r="AS542" s="63"/>
      <c r="AT542" s="63">
        <f t="shared" si="255"/>
        <v>0</v>
      </c>
      <c r="AU542" s="64"/>
      <c r="AV542" s="63"/>
      <c r="AW542" s="63">
        <v>0</v>
      </c>
      <c r="AX542" s="411"/>
      <c r="AY542" s="63">
        <f t="shared" si="256"/>
        <v>0</v>
      </c>
      <c r="AZ542" s="71"/>
    </row>
    <row r="543" spans="1:52" s="406" customFormat="1" ht="12" hidden="1" customHeight="1">
      <c r="A543" s="134">
        <v>511</v>
      </c>
      <c r="B543" s="69" t="s">
        <v>546</v>
      </c>
      <c r="C543" s="63"/>
      <c r="D543" s="63">
        <v>0</v>
      </c>
      <c r="E543" s="63"/>
      <c r="F543" s="63">
        <f t="shared" si="245"/>
        <v>0</v>
      </c>
      <c r="G543" s="64"/>
      <c r="H543" s="63"/>
      <c r="I543" s="63">
        <v>0</v>
      </c>
      <c r="J543" s="63"/>
      <c r="K543" s="63">
        <f t="shared" si="246"/>
        <v>0</v>
      </c>
      <c r="L543" s="64"/>
      <c r="M543" s="63">
        <f t="shared" si="247"/>
        <v>0</v>
      </c>
      <c r="N543" s="63">
        <f t="shared" si="247"/>
        <v>0</v>
      </c>
      <c r="O543" s="63"/>
      <c r="P543" s="63">
        <f t="shared" si="248"/>
        <v>0</v>
      </c>
      <c r="Q543" s="64"/>
      <c r="R543" s="63"/>
      <c r="S543" s="63">
        <v>0</v>
      </c>
      <c r="T543" s="63"/>
      <c r="U543" s="63">
        <f t="shared" si="249"/>
        <v>0</v>
      </c>
      <c r="V543" s="64"/>
      <c r="W543" s="63"/>
      <c r="X543" s="63">
        <v>0</v>
      </c>
      <c r="Y543" s="63"/>
      <c r="Z543" s="63">
        <f t="shared" si="250"/>
        <v>0</v>
      </c>
      <c r="AA543" s="64"/>
      <c r="AB543" s="63">
        <f t="shared" si="251"/>
        <v>0</v>
      </c>
      <c r="AC543" s="63">
        <f t="shared" si="251"/>
        <v>0</v>
      </c>
      <c r="AD543" s="63"/>
      <c r="AE543" s="63">
        <f t="shared" si="252"/>
        <v>0</v>
      </c>
      <c r="AF543" s="64"/>
      <c r="AG543" s="63"/>
      <c r="AH543" s="63">
        <v>0</v>
      </c>
      <c r="AI543" s="63"/>
      <c r="AJ543" s="63">
        <f t="shared" si="253"/>
        <v>0</v>
      </c>
      <c r="AK543" s="64"/>
      <c r="AL543" s="63"/>
      <c r="AM543" s="63">
        <v>0</v>
      </c>
      <c r="AN543" s="63"/>
      <c r="AO543" s="63">
        <f t="shared" si="254"/>
        <v>0</v>
      </c>
      <c r="AP543" s="64"/>
      <c r="AQ543" s="63"/>
      <c r="AR543" s="63">
        <v>0</v>
      </c>
      <c r="AS543" s="63"/>
      <c r="AT543" s="63">
        <f t="shared" si="255"/>
        <v>0</v>
      </c>
      <c r="AU543" s="64"/>
      <c r="AV543" s="63"/>
      <c r="AW543" s="63">
        <v>0</v>
      </c>
      <c r="AX543" s="411"/>
      <c r="AY543" s="63">
        <f t="shared" si="256"/>
        <v>0</v>
      </c>
      <c r="AZ543" s="71"/>
    </row>
    <row r="544" spans="1:52" s="406" customFormat="1" ht="12" hidden="1" customHeight="1">
      <c r="A544" s="134">
        <v>512</v>
      </c>
      <c r="B544" s="69" t="s">
        <v>547</v>
      </c>
      <c r="C544" s="63"/>
      <c r="D544" s="63">
        <v>0</v>
      </c>
      <c r="E544" s="63"/>
      <c r="F544" s="63">
        <f t="shared" si="245"/>
        <v>0</v>
      </c>
      <c r="G544" s="64"/>
      <c r="H544" s="63"/>
      <c r="I544" s="63">
        <v>0</v>
      </c>
      <c r="J544" s="63"/>
      <c r="K544" s="63">
        <f t="shared" si="246"/>
        <v>0</v>
      </c>
      <c r="L544" s="64"/>
      <c r="M544" s="63">
        <f t="shared" si="247"/>
        <v>0</v>
      </c>
      <c r="N544" s="63">
        <f t="shared" si="247"/>
        <v>0</v>
      </c>
      <c r="O544" s="63"/>
      <c r="P544" s="63">
        <f t="shared" si="248"/>
        <v>0</v>
      </c>
      <c r="Q544" s="64"/>
      <c r="R544" s="63"/>
      <c r="S544" s="63">
        <v>0</v>
      </c>
      <c r="T544" s="63"/>
      <c r="U544" s="63">
        <f t="shared" si="249"/>
        <v>0</v>
      </c>
      <c r="V544" s="64"/>
      <c r="W544" s="63"/>
      <c r="X544" s="63">
        <v>0</v>
      </c>
      <c r="Y544" s="63"/>
      <c r="Z544" s="63">
        <f t="shared" si="250"/>
        <v>0</v>
      </c>
      <c r="AA544" s="64"/>
      <c r="AB544" s="63">
        <f t="shared" si="251"/>
        <v>0</v>
      </c>
      <c r="AC544" s="63">
        <f t="shared" si="251"/>
        <v>0</v>
      </c>
      <c r="AD544" s="63"/>
      <c r="AE544" s="63">
        <f t="shared" si="252"/>
        <v>0</v>
      </c>
      <c r="AF544" s="64"/>
      <c r="AG544" s="63"/>
      <c r="AH544" s="63">
        <v>0</v>
      </c>
      <c r="AI544" s="63"/>
      <c r="AJ544" s="63">
        <f t="shared" si="253"/>
        <v>0</v>
      </c>
      <c r="AK544" s="64"/>
      <c r="AL544" s="63"/>
      <c r="AM544" s="63">
        <v>0</v>
      </c>
      <c r="AN544" s="63"/>
      <c r="AO544" s="63">
        <f t="shared" si="254"/>
        <v>0</v>
      </c>
      <c r="AP544" s="64"/>
      <c r="AQ544" s="63"/>
      <c r="AR544" s="63">
        <v>0</v>
      </c>
      <c r="AS544" s="63"/>
      <c r="AT544" s="63">
        <f t="shared" si="255"/>
        <v>0</v>
      </c>
      <c r="AU544" s="64"/>
      <c r="AV544" s="63"/>
      <c r="AW544" s="63">
        <v>0</v>
      </c>
      <c r="AX544" s="411"/>
      <c r="AY544" s="63">
        <f t="shared" si="256"/>
        <v>0</v>
      </c>
      <c r="AZ544" s="71"/>
    </row>
    <row r="545" spans="1:52" s="406" customFormat="1" ht="12" hidden="1" customHeight="1">
      <c r="A545" s="134">
        <v>513</v>
      </c>
      <c r="B545" s="69" t="s">
        <v>548</v>
      </c>
      <c r="C545" s="63"/>
      <c r="D545" s="63">
        <v>0</v>
      </c>
      <c r="E545" s="63"/>
      <c r="F545" s="63">
        <f t="shared" si="245"/>
        <v>0</v>
      </c>
      <c r="G545" s="64"/>
      <c r="H545" s="63"/>
      <c r="I545" s="63">
        <v>0</v>
      </c>
      <c r="J545" s="63"/>
      <c r="K545" s="63">
        <f t="shared" si="246"/>
        <v>0</v>
      </c>
      <c r="L545" s="64"/>
      <c r="M545" s="63">
        <f t="shared" si="247"/>
        <v>0</v>
      </c>
      <c r="N545" s="63">
        <f t="shared" si="247"/>
        <v>0</v>
      </c>
      <c r="O545" s="63"/>
      <c r="P545" s="63">
        <f t="shared" si="248"/>
        <v>0</v>
      </c>
      <c r="Q545" s="64"/>
      <c r="R545" s="63"/>
      <c r="S545" s="63">
        <v>0</v>
      </c>
      <c r="T545" s="63"/>
      <c r="U545" s="63">
        <f t="shared" si="249"/>
        <v>0</v>
      </c>
      <c r="V545" s="64"/>
      <c r="W545" s="63"/>
      <c r="X545" s="63">
        <v>0</v>
      </c>
      <c r="Y545" s="63"/>
      <c r="Z545" s="63">
        <f t="shared" si="250"/>
        <v>0</v>
      </c>
      <c r="AA545" s="64"/>
      <c r="AB545" s="63">
        <f t="shared" si="251"/>
        <v>0</v>
      </c>
      <c r="AC545" s="63">
        <f t="shared" si="251"/>
        <v>0</v>
      </c>
      <c r="AD545" s="63"/>
      <c r="AE545" s="63">
        <f t="shared" si="252"/>
        <v>0</v>
      </c>
      <c r="AF545" s="64"/>
      <c r="AG545" s="63"/>
      <c r="AH545" s="63">
        <v>0</v>
      </c>
      <c r="AI545" s="63"/>
      <c r="AJ545" s="63">
        <f t="shared" si="253"/>
        <v>0</v>
      </c>
      <c r="AK545" s="64"/>
      <c r="AL545" s="63"/>
      <c r="AM545" s="63">
        <v>0</v>
      </c>
      <c r="AN545" s="63"/>
      <c r="AO545" s="63">
        <f t="shared" si="254"/>
        <v>0</v>
      </c>
      <c r="AP545" s="64"/>
      <c r="AQ545" s="63"/>
      <c r="AR545" s="63">
        <v>0</v>
      </c>
      <c r="AS545" s="63"/>
      <c r="AT545" s="63">
        <f t="shared" si="255"/>
        <v>0</v>
      </c>
      <c r="AU545" s="64"/>
      <c r="AV545" s="63"/>
      <c r="AW545" s="63">
        <v>0</v>
      </c>
      <c r="AX545" s="411"/>
      <c r="AY545" s="63">
        <f t="shared" si="256"/>
        <v>0</v>
      </c>
      <c r="AZ545" s="71"/>
    </row>
    <row r="546" spans="1:52" s="406" customFormat="1" ht="12" customHeight="1">
      <c r="A546" s="134">
        <v>514</v>
      </c>
      <c r="B546" s="69" t="s">
        <v>549</v>
      </c>
      <c r="C546" s="63"/>
      <c r="D546" s="63">
        <v>380280.92557275202</v>
      </c>
      <c r="E546" s="63"/>
      <c r="F546" s="63">
        <f t="shared" si="245"/>
        <v>380280.92557275202</v>
      </c>
      <c r="G546" s="64"/>
      <c r="H546" s="63"/>
      <c r="I546" s="63">
        <v>380280.92557275202</v>
      </c>
      <c r="J546" s="63"/>
      <c r="K546" s="63">
        <f t="shared" si="246"/>
        <v>380280.92557275202</v>
      </c>
      <c r="L546" s="64"/>
      <c r="M546" s="63">
        <f t="shared" si="247"/>
        <v>0</v>
      </c>
      <c r="N546" s="63">
        <f t="shared" si="247"/>
        <v>0</v>
      </c>
      <c r="O546" s="63"/>
      <c r="P546" s="63">
        <f t="shared" si="248"/>
        <v>0</v>
      </c>
      <c r="Q546" s="64"/>
      <c r="R546" s="63"/>
      <c r="S546" s="63">
        <v>173558.514563492</v>
      </c>
      <c r="T546" s="63"/>
      <c r="U546" s="63">
        <f t="shared" si="249"/>
        <v>173558.514563492</v>
      </c>
      <c r="V546" s="64"/>
      <c r="W546" s="63"/>
      <c r="X546" s="63">
        <v>173558.514563492</v>
      </c>
      <c r="Y546" s="63"/>
      <c r="Z546" s="63">
        <f t="shared" si="250"/>
        <v>173558.514563492</v>
      </c>
      <c r="AA546" s="64"/>
      <c r="AB546" s="63">
        <f t="shared" si="251"/>
        <v>0</v>
      </c>
      <c r="AC546" s="63">
        <f t="shared" si="251"/>
        <v>0</v>
      </c>
      <c r="AD546" s="63"/>
      <c r="AE546" s="63">
        <f t="shared" si="252"/>
        <v>0</v>
      </c>
      <c r="AF546" s="64"/>
      <c r="AG546" s="63"/>
      <c r="AH546" s="63">
        <v>89698.8173968255</v>
      </c>
      <c r="AI546" s="63"/>
      <c r="AJ546" s="63">
        <f t="shared" si="253"/>
        <v>89698.8173968255</v>
      </c>
      <c r="AK546" s="64"/>
      <c r="AL546" s="63"/>
      <c r="AM546" s="63">
        <v>57575.900452381</v>
      </c>
      <c r="AN546" s="63"/>
      <c r="AO546" s="63">
        <f t="shared" si="254"/>
        <v>57575.900452381</v>
      </c>
      <c r="AP546" s="64"/>
      <c r="AQ546" s="63"/>
      <c r="AR546" s="63">
        <v>60074.074464285703</v>
      </c>
      <c r="AS546" s="63"/>
      <c r="AT546" s="63">
        <f t="shared" si="255"/>
        <v>60074.074464285703</v>
      </c>
      <c r="AU546" s="64"/>
      <c r="AV546" s="63"/>
      <c r="AW546" s="63">
        <v>0</v>
      </c>
      <c r="AX546" s="411"/>
      <c r="AY546" s="63">
        <f t="shared" si="256"/>
        <v>0</v>
      </c>
      <c r="AZ546" s="71"/>
    </row>
    <row r="547" spans="1:52" s="406" customFormat="1" ht="12" hidden="1" customHeight="1">
      <c r="A547" s="134">
        <v>515</v>
      </c>
      <c r="B547" s="69" t="s">
        <v>550</v>
      </c>
      <c r="C547" s="63"/>
      <c r="D547" s="63">
        <v>0</v>
      </c>
      <c r="E547" s="63"/>
      <c r="F547" s="63">
        <f t="shared" si="245"/>
        <v>0</v>
      </c>
      <c r="G547" s="64"/>
      <c r="H547" s="63"/>
      <c r="I547" s="63">
        <v>0</v>
      </c>
      <c r="J547" s="63"/>
      <c r="K547" s="63">
        <f t="shared" si="246"/>
        <v>0</v>
      </c>
      <c r="L547" s="64"/>
      <c r="M547" s="63">
        <f t="shared" si="247"/>
        <v>0</v>
      </c>
      <c r="N547" s="63">
        <f t="shared" si="247"/>
        <v>0</v>
      </c>
      <c r="O547" s="63"/>
      <c r="P547" s="63">
        <f t="shared" si="248"/>
        <v>0</v>
      </c>
      <c r="Q547" s="64"/>
      <c r="R547" s="63"/>
      <c r="S547" s="63">
        <v>0</v>
      </c>
      <c r="T547" s="63"/>
      <c r="U547" s="63">
        <f t="shared" si="249"/>
        <v>0</v>
      </c>
      <c r="V547" s="64"/>
      <c r="W547" s="63"/>
      <c r="X547" s="63">
        <v>0</v>
      </c>
      <c r="Y547" s="63"/>
      <c r="Z547" s="63">
        <f t="shared" si="250"/>
        <v>0</v>
      </c>
      <c r="AA547" s="64"/>
      <c r="AB547" s="63">
        <f t="shared" si="251"/>
        <v>0</v>
      </c>
      <c r="AC547" s="63">
        <f t="shared" si="251"/>
        <v>0</v>
      </c>
      <c r="AD547" s="63"/>
      <c r="AE547" s="63">
        <f t="shared" si="252"/>
        <v>0</v>
      </c>
      <c r="AF547" s="64"/>
      <c r="AG547" s="63"/>
      <c r="AH547" s="63">
        <v>0</v>
      </c>
      <c r="AI547" s="63"/>
      <c r="AJ547" s="63">
        <f t="shared" si="253"/>
        <v>0</v>
      </c>
      <c r="AK547" s="64"/>
      <c r="AL547" s="63"/>
      <c r="AM547" s="63">
        <v>0</v>
      </c>
      <c r="AN547" s="63"/>
      <c r="AO547" s="63">
        <f t="shared" si="254"/>
        <v>0</v>
      </c>
      <c r="AP547" s="64"/>
      <c r="AQ547" s="63"/>
      <c r="AR547" s="63">
        <v>0</v>
      </c>
      <c r="AS547" s="63"/>
      <c r="AT547" s="63">
        <f t="shared" si="255"/>
        <v>0</v>
      </c>
      <c r="AU547" s="64"/>
      <c r="AV547" s="63"/>
      <c r="AW547" s="63">
        <v>0</v>
      </c>
      <c r="AX547" s="411"/>
      <c r="AY547" s="63">
        <f t="shared" si="256"/>
        <v>0</v>
      </c>
      <c r="AZ547" s="71"/>
    </row>
    <row r="548" spans="1:52" s="406" customFormat="1" ht="12" hidden="1" customHeight="1">
      <c r="A548" s="134">
        <v>516</v>
      </c>
      <c r="B548" s="69" t="s">
        <v>551</v>
      </c>
      <c r="C548" s="63"/>
      <c r="D548" s="63">
        <v>0</v>
      </c>
      <c r="E548" s="63"/>
      <c r="F548" s="63">
        <f t="shared" si="245"/>
        <v>0</v>
      </c>
      <c r="G548" s="64"/>
      <c r="H548" s="63"/>
      <c r="I548" s="63">
        <v>0</v>
      </c>
      <c r="J548" s="63"/>
      <c r="K548" s="63">
        <f t="shared" si="246"/>
        <v>0</v>
      </c>
      <c r="L548" s="64"/>
      <c r="M548" s="63">
        <f t="shared" si="247"/>
        <v>0</v>
      </c>
      <c r="N548" s="63">
        <f t="shared" si="247"/>
        <v>0</v>
      </c>
      <c r="O548" s="63"/>
      <c r="P548" s="63">
        <f t="shared" si="248"/>
        <v>0</v>
      </c>
      <c r="Q548" s="64"/>
      <c r="R548" s="63"/>
      <c r="S548" s="63">
        <v>0</v>
      </c>
      <c r="T548" s="63"/>
      <c r="U548" s="63">
        <f t="shared" si="249"/>
        <v>0</v>
      </c>
      <c r="V548" s="64"/>
      <c r="W548" s="63"/>
      <c r="X548" s="63">
        <v>0</v>
      </c>
      <c r="Y548" s="63"/>
      <c r="Z548" s="63">
        <f t="shared" si="250"/>
        <v>0</v>
      </c>
      <c r="AA548" s="64"/>
      <c r="AB548" s="63">
        <f t="shared" si="251"/>
        <v>0</v>
      </c>
      <c r="AC548" s="63">
        <f t="shared" si="251"/>
        <v>0</v>
      </c>
      <c r="AD548" s="63"/>
      <c r="AE548" s="63">
        <f t="shared" si="252"/>
        <v>0</v>
      </c>
      <c r="AF548" s="64"/>
      <c r="AG548" s="63"/>
      <c r="AH548" s="63">
        <v>0</v>
      </c>
      <c r="AI548" s="63"/>
      <c r="AJ548" s="63">
        <f t="shared" si="253"/>
        <v>0</v>
      </c>
      <c r="AK548" s="64"/>
      <c r="AL548" s="63"/>
      <c r="AM548" s="63">
        <v>0</v>
      </c>
      <c r="AN548" s="63"/>
      <c r="AO548" s="63">
        <f t="shared" si="254"/>
        <v>0</v>
      </c>
      <c r="AP548" s="64"/>
      <c r="AQ548" s="63"/>
      <c r="AR548" s="63">
        <v>0</v>
      </c>
      <c r="AS548" s="63"/>
      <c r="AT548" s="63">
        <f t="shared" si="255"/>
        <v>0</v>
      </c>
      <c r="AU548" s="64"/>
      <c r="AV548" s="63"/>
      <c r="AW548" s="63">
        <v>0</v>
      </c>
      <c r="AX548" s="411"/>
      <c r="AY548" s="63">
        <f t="shared" si="256"/>
        <v>0</v>
      </c>
      <c r="AZ548" s="71"/>
    </row>
    <row r="549" spans="1:52" s="406" customFormat="1" ht="12" hidden="1" customHeight="1">
      <c r="A549" s="134">
        <v>520</v>
      </c>
      <c r="B549" s="69" t="s">
        <v>552</v>
      </c>
      <c r="C549" s="63"/>
      <c r="D549" s="63">
        <v>0</v>
      </c>
      <c r="E549" s="63"/>
      <c r="F549" s="63">
        <f t="shared" si="245"/>
        <v>0</v>
      </c>
      <c r="G549" s="64"/>
      <c r="H549" s="63"/>
      <c r="I549" s="63">
        <v>0</v>
      </c>
      <c r="J549" s="63"/>
      <c r="K549" s="63">
        <f t="shared" si="246"/>
        <v>0</v>
      </c>
      <c r="L549" s="64"/>
      <c r="M549" s="63">
        <f t="shared" si="247"/>
        <v>0</v>
      </c>
      <c r="N549" s="63">
        <f t="shared" si="247"/>
        <v>0</v>
      </c>
      <c r="O549" s="63"/>
      <c r="P549" s="63">
        <f t="shared" si="248"/>
        <v>0</v>
      </c>
      <c r="Q549" s="64"/>
      <c r="R549" s="63"/>
      <c r="S549" s="63">
        <v>0</v>
      </c>
      <c r="T549" s="63"/>
      <c r="U549" s="63">
        <f t="shared" si="249"/>
        <v>0</v>
      </c>
      <c r="V549" s="64"/>
      <c r="W549" s="63"/>
      <c r="X549" s="63">
        <v>0</v>
      </c>
      <c r="Y549" s="63"/>
      <c r="Z549" s="63">
        <f t="shared" si="250"/>
        <v>0</v>
      </c>
      <c r="AA549" s="64"/>
      <c r="AB549" s="63">
        <f t="shared" si="251"/>
        <v>0</v>
      </c>
      <c r="AC549" s="63">
        <f t="shared" si="251"/>
        <v>0</v>
      </c>
      <c r="AD549" s="63"/>
      <c r="AE549" s="63">
        <f t="shared" si="252"/>
        <v>0</v>
      </c>
      <c r="AF549" s="64"/>
      <c r="AG549" s="63"/>
      <c r="AH549" s="63">
        <v>0</v>
      </c>
      <c r="AI549" s="63"/>
      <c r="AJ549" s="63">
        <f t="shared" si="253"/>
        <v>0</v>
      </c>
      <c r="AK549" s="64"/>
      <c r="AL549" s="63"/>
      <c r="AM549" s="63">
        <v>0</v>
      </c>
      <c r="AN549" s="63"/>
      <c r="AO549" s="63">
        <f t="shared" si="254"/>
        <v>0</v>
      </c>
      <c r="AP549" s="64"/>
      <c r="AQ549" s="63"/>
      <c r="AR549" s="63">
        <v>0</v>
      </c>
      <c r="AS549" s="63"/>
      <c r="AT549" s="63">
        <f t="shared" si="255"/>
        <v>0</v>
      </c>
      <c r="AU549" s="64"/>
      <c r="AV549" s="63"/>
      <c r="AW549" s="63">
        <v>0</v>
      </c>
      <c r="AX549" s="411"/>
      <c r="AY549" s="63">
        <f t="shared" si="256"/>
        <v>0</v>
      </c>
      <c r="AZ549" s="71"/>
    </row>
    <row r="550" spans="1:52" s="406" customFormat="1" ht="12" hidden="1" customHeight="1">
      <c r="A550" s="134">
        <v>524</v>
      </c>
      <c r="B550" s="69" t="s">
        <v>553</v>
      </c>
      <c r="C550" s="63"/>
      <c r="D550" s="63">
        <v>0</v>
      </c>
      <c r="E550" s="63"/>
      <c r="F550" s="63">
        <f t="shared" si="245"/>
        <v>0</v>
      </c>
      <c r="G550" s="64"/>
      <c r="H550" s="63"/>
      <c r="I550" s="63">
        <v>0</v>
      </c>
      <c r="J550" s="63"/>
      <c r="K550" s="63">
        <f t="shared" si="246"/>
        <v>0</v>
      </c>
      <c r="L550" s="64"/>
      <c r="M550" s="63">
        <f t="shared" si="247"/>
        <v>0</v>
      </c>
      <c r="N550" s="63">
        <f t="shared" si="247"/>
        <v>0</v>
      </c>
      <c r="O550" s="63"/>
      <c r="P550" s="63">
        <f t="shared" si="248"/>
        <v>0</v>
      </c>
      <c r="Q550" s="64"/>
      <c r="R550" s="63"/>
      <c r="S550" s="63">
        <v>0</v>
      </c>
      <c r="T550" s="63"/>
      <c r="U550" s="63">
        <f t="shared" si="249"/>
        <v>0</v>
      </c>
      <c r="V550" s="64"/>
      <c r="W550" s="63"/>
      <c r="X550" s="63">
        <v>0</v>
      </c>
      <c r="Y550" s="63"/>
      <c r="Z550" s="63">
        <f t="shared" si="250"/>
        <v>0</v>
      </c>
      <c r="AA550" s="64"/>
      <c r="AB550" s="63">
        <f t="shared" si="251"/>
        <v>0</v>
      </c>
      <c r="AC550" s="63">
        <f t="shared" si="251"/>
        <v>0</v>
      </c>
      <c r="AD550" s="63"/>
      <c r="AE550" s="63">
        <f t="shared" si="252"/>
        <v>0</v>
      </c>
      <c r="AF550" s="64"/>
      <c r="AG550" s="63"/>
      <c r="AH550" s="63">
        <v>0</v>
      </c>
      <c r="AI550" s="63"/>
      <c r="AJ550" s="63">
        <f t="shared" si="253"/>
        <v>0</v>
      </c>
      <c r="AK550" s="64"/>
      <c r="AL550" s="63"/>
      <c r="AM550" s="63">
        <v>0</v>
      </c>
      <c r="AN550" s="63"/>
      <c r="AO550" s="63">
        <f t="shared" si="254"/>
        <v>0</v>
      </c>
      <c r="AP550" s="64"/>
      <c r="AQ550" s="63"/>
      <c r="AR550" s="63">
        <v>0</v>
      </c>
      <c r="AS550" s="63"/>
      <c r="AT550" s="63">
        <f t="shared" si="255"/>
        <v>0</v>
      </c>
      <c r="AU550" s="64"/>
      <c r="AV550" s="63"/>
      <c r="AW550" s="63">
        <v>0</v>
      </c>
      <c r="AX550" s="411"/>
      <c r="AY550" s="63">
        <f t="shared" si="256"/>
        <v>0</v>
      </c>
      <c r="AZ550" s="71"/>
    </row>
    <row r="551" spans="1:52" s="406" customFormat="1" ht="12" hidden="1" customHeight="1">
      <c r="A551" s="134">
        <v>524.1</v>
      </c>
      <c r="B551" s="69" t="s">
        <v>554</v>
      </c>
      <c r="C551" s="63"/>
      <c r="D551" s="63">
        <v>0</v>
      </c>
      <c r="E551" s="63"/>
      <c r="F551" s="63">
        <f t="shared" si="245"/>
        <v>0</v>
      </c>
      <c r="G551" s="64"/>
      <c r="H551" s="63"/>
      <c r="I551" s="63">
        <v>0</v>
      </c>
      <c r="J551" s="63"/>
      <c r="K551" s="63">
        <f t="shared" si="246"/>
        <v>0</v>
      </c>
      <c r="L551" s="64"/>
      <c r="M551" s="63">
        <f t="shared" si="247"/>
        <v>0</v>
      </c>
      <c r="N551" s="63">
        <f t="shared" si="247"/>
        <v>0</v>
      </c>
      <c r="O551" s="63"/>
      <c r="P551" s="63">
        <f t="shared" si="248"/>
        <v>0</v>
      </c>
      <c r="Q551" s="64"/>
      <c r="R551" s="63"/>
      <c r="S551" s="63">
        <v>0</v>
      </c>
      <c r="T551" s="63"/>
      <c r="U551" s="63">
        <f t="shared" si="249"/>
        <v>0</v>
      </c>
      <c r="V551" s="64"/>
      <c r="W551" s="63"/>
      <c r="X551" s="63">
        <v>0</v>
      </c>
      <c r="Y551" s="63"/>
      <c r="Z551" s="63">
        <f t="shared" si="250"/>
        <v>0</v>
      </c>
      <c r="AA551" s="64"/>
      <c r="AB551" s="63">
        <f t="shared" si="251"/>
        <v>0</v>
      </c>
      <c r="AC551" s="63">
        <f t="shared" si="251"/>
        <v>0</v>
      </c>
      <c r="AD551" s="63"/>
      <c r="AE551" s="63">
        <f t="shared" si="252"/>
        <v>0</v>
      </c>
      <c r="AF551" s="64"/>
      <c r="AG551" s="63"/>
      <c r="AH551" s="63">
        <v>0</v>
      </c>
      <c r="AI551" s="63"/>
      <c r="AJ551" s="63">
        <f t="shared" si="253"/>
        <v>0</v>
      </c>
      <c r="AK551" s="64"/>
      <c r="AL551" s="63"/>
      <c r="AM551" s="63">
        <v>0</v>
      </c>
      <c r="AN551" s="63"/>
      <c r="AO551" s="63">
        <f t="shared" si="254"/>
        <v>0</v>
      </c>
      <c r="AP551" s="64"/>
      <c r="AQ551" s="63"/>
      <c r="AR551" s="63">
        <v>0</v>
      </c>
      <c r="AS551" s="63"/>
      <c r="AT551" s="63">
        <f t="shared" si="255"/>
        <v>0</v>
      </c>
      <c r="AU551" s="64"/>
      <c r="AV551" s="63"/>
      <c r="AW551" s="63">
        <v>0</v>
      </c>
      <c r="AX551" s="411"/>
      <c r="AY551" s="63">
        <f t="shared" si="256"/>
        <v>0</v>
      </c>
      <c r="AZ551" s="71"/>
    </row>
    <row r="552" spans="1:52" s="406" customFormat="1" ht="12" hidden="1" customHeight="1">
      <c r="A552" s="134">
        <v>530</v>
      </c>
      <c r="B552" s="69" t="s">
        <v>555</v>
      </c>
      <c r="C552" s="63"/>
      <c r="D552" s="63">
        <v>0</v>
      </c>
      <c r="E552" s="63"/>
      <c r="F552" s="63">
        <f t="shared" si="245"/>
        <v>0</v>
      </c>
      <c r="G552" s="64"/>
      <c r="H552" s="63"/>
      <c r="I552" s="63">
        <v>0</v>
      </c>
      <c r="J552" s="63"/>
      <c r="K552" s="63">
        <f t="shared" si="246"/>
        <v>0</v>
      </c>
      <c r="L552" s="64"/>
      <c r="M552" s="63">
        <f t="shared" si="247"/>
        <v>0</v>
      </c>
      <c r="N552" s="63">
        <f t="shared" si="247"/>
        <v>0</v>
      </c>
      <c r="O552" s="63"/>
      <c r="P552" s="63">
        <f t="shared" si="248"/>
        <v>0</v>
      </c>
      <c r="Q552" s="64"/>
      <c r="R552" s="63"/>
      <c r="S552" s="63">
        <v>0</v>
      </c>
      <c r="T552" s="63"/>
      <c r="U552" s="63">
        <f t="shared" si="249"/>
        <v>0</v>
      </c>
      <c r="V552" s="64"/>
      <c r="W552" s="63"/>
      <c r="X552" s="63">
        <v>0</v>
      </c>
      <c r="Y552" s="63"/>
      <c r="Z552" s="63">
        <f t="shared" si="250"/>
        <v>0</v>
      </c>
      <c r="AA552" s="64"/>
      <c r="AB552" s="63">
        <f t="shared" si="251"/>
        <v>0</v>
      </c>
      <c r="AC552" s="63">
        <f t="shared" si="251"/>
        <v>0</v>
      </c>
      <c r="AD552" s="63"/>
      <c r="AE552" s="63">
        <f t="shared" si="252"/>
        <v>0</v>
      </c>
      <c r="AF552" s="64"/>
      <c r="AG552" s="63"/>
      <c r="AH552" s="63">
        <v>0</v>
      </c>
      <c r="AI552" s="63"/>
      <c r="AJ552" s="63">
        <f t="shared" si="253"/>
        <v>0</v>
      </c>
      <c r="AK552" s="64"/>
      <c r="AL552" s="63"/>
      <c r="AM552" s="63">
        <v>0</v>
      </c>
      <c r="AN552" s="63"/>
      <c r="AO552" s="63">
        <f t="shared" si="254"/>
        <v>0</v>
      </c>
      <c r="AP552" s="64"/>
      <c r="AQ552" s="63"/>
      <c r="AR552" s="63">
        <v>0</v>
      </c>
      <c r="AS552" s="63"/>
      <c r="AT552" s="63">
        <f t="shared" si="255"/>
        <v>0</v>
      </c>
      <c r="AU552" s="64"/>
      <c r="AV552" s="63"/>
      <c r="AW552" s="63">
        <v>0</v>
      </c>
      <c r="AX552" s="411"/>
      <c r="AY552" s="63">
        <f t="shared" si="256"/>
        <v>0</v>
      </c>
      <c r="AZ552" s="71"/>
    </row>
    <row r="553" spans="1:52" s="406" customFormat="1" ht="12" hidden="1" customHeight="1">
      <c r="A553" s="134">
        <v>533</v>
      </c>
      <c r="B553" s="69" t="s">
        <v>556</v>
      </c>
      <c r="C553" s="63"/>
      <c r="D553" s="63">
        <v>0</v>
      </c>
      <c r="E553" s="63"/>
      <c r="F553" s="63">
        <f t="shared" si="245"/>
        <v>0</v>
      </c>
      <c r="G553" s="64"/>
      <c r="H553" s="63"/>
      <c r="I553" s="63">
        <v>0</v>
      </c>
      <c r="J553" s="63"/>
      <c r="K553" s="63">
        <f t="shared" si="246"/>
        <v>0</v>
      </c>
      <c r="L553" s="64"/>
      <c r="M553" s="63">
        <f t="shared" si="247"/>
        <v>0</v>
      </c>
      <c r="N553" s="63">
        <f t="shared" si="247"/>
        <v>0</v>
      </c>
      <c r="O553" s="63"/>
      <c r="P553" s="63">
        <f t="shared" si="248"/>
        <v>0</v>
      </c>
      <c r="Q553" s="64"/>
      <c r="R553" s="63"/>
      <c r="S553" s="63">
        <v>0</v>
      </c>
      <c r="T553" s="63"/>
      <c r="U553" s="63">
        <f t="shared" si="249"/>
        <v>0</v>
      </c>
      <c r="V553" s="64"/>
      <c r="W553" s="63"/>
      <c r="X553" s="63">
        <v>0</v>
      </c>
      <c r="Y553" s="63"/>
      <c r="Z553" s="63">
        <f t="shared" si="250"/>
        <v>0</v>
      </c>
      <c r="AA553" s="64"/>
      <c r="AB553" s="63">
        <f t="shared" si="251"/>
        <v>0</v>
      </c>
      <c r="AC553" s="63">
        <f t="shared" si="251"/>
        <v>0</v>
      </c>
      <c r="AD553" s="63"/>
      <c r="AE553" s="63">
        <f t="shared" si="252"/>
        <v>0</v>
      </c>
      <c r="AF553" s="64"/>
      <c r="AG553" s="63"/>
      <c r="AH553" s="63">
        <v>0</v>
      </c>
      <c r="AI553" s="63"/>
      <c r="AJ553" s="63">
        <f t="shared" si="253"/>
        <v>0</v>
      </c>
      <c r="AK553" s="64"/>
      <c r="AL553" s="63"/>
      <c r="AM553" s="63">
        <v>0</v>
      </c>
      <c r="AN553" s="63"/>
      <c r="AO553" s="63">
        <f t="shared" si="254"/>
        <v>0</v>
      </c>
      <c r="AP553" s="64"/>
      <c r="AQ553" s="63"/>
      <c r="AR553" s="63">
        <v>0</v>
      </c>
      <c r="AS553" s="63"/>
      <c r="AT553" s="63">
        <f t="shared" si="255"/>
        <v>0</v>
      </c>
      <c r="AU553" s="64"/>
      <c r="AV553" s="63"/>
      <c r="AW553" s="63">
        <v>0</v>
      </c>
      <c r="AX553" s="411"/>
      <c r="AY553" s="63">
        <f t="shared" si="256"/>
        <v>0</v>
      </c>
      <c r="AZ553" s="71"/>
    </row>
    <row r="554" spans="1:52" s="406" customFormat="1" ht="12" hidden="1" customHeight="1">
      <c r="A554" s="134">
        <v>534</v>
      </c>
      <c r="B554" s="69" t="s">
        <v>557</v>
      </c>
      <c r="C554" s="63"/>
      <c r="D554" s="63">
        <v>0</v>
      </c>
      <c r="E554" s="63"/>
      <c r="F554" s="63">
        <f t="shared" si="245"/>
        <v>0</v>
      </c>
      <c r="G554" s="64"/>
      <c r="H554" s="63"/>
      <c r="I554" s="63">
        <v>0</v>
      </c>
      <c r="J554" s="63"/>
      <c r="K554" s="63">
        <f t="shared" si="246"/>
        <v>0</v>
      </c>
      <c r="L554" s="64"/>
      <c r="M554" s="63">
        <f t="shared" si="247"/>
        <v>0</v>
      </c>
      <c r="N554" s="63">
        <f t="shared" si="247"/>
        <v>0</v>
      </c>
      <c r="O554" s="63"/>
      <c r="P554" s="63">
        <f t="shared" si="248"/>
        <v>0</v>
      </c>
      <c r="Q554" s="64"/>
      <c r="R554" s="63"/>
      <c r="S554" s="63">
        <v>0</v>
      </c>
      <c r="T554" s="63"/>
      <c r="U554" s="63">
        <f t="shared" si="249"/>
        <v>0</v>
      </c>
      <c r="V554" s="64"/>
      <c r="W554" s="63"/>
      <c r="X554" s="63">
        <v>0</v>
      </c>
      <c r="Y554" s="63"/>
      <c r="Z554" s="63">
        <f t="shared" si="250"/>
        <v>0</v>
      </c>
      <c r="AA554" s="64"/>
      <c r="AB554" s="63">
        <f t="shared" si="251"/>
        <v>0</v>
      </c>
      <c r="AC554" s="63">
        <f t="shared" si="251"/>
        <v>0</v>
      </c>
      <c r="AD554" s="63"/>
      <c r="AE554" s="63">
        <f t="shared" si="252"/>
        <v>0</v>
      </c>
      <c r="AF554" s="64"/>
      <c r="AG554" s="63"/>
      <c r="AH554" s="63">
        <v>0</v>
      </c>
      <c r="AI554" s="63"/>
      <c r="AJ554" s="63">
        <f t="shared" si="253"/>
        <v>0</v>
      </c>
      <c r="AK554" s="64"/>
      <c r="AL554" s="63"/>
      <c r="AM554" s="63">
        <v>0</v>
      </c>
      <c r="AN554" s="63"/>
      <c r="AO554" s="63">
        <f t="shared" si="254"/>
        <v>0</v>
      </c>
      <c r="AP554" s="64"/>
      <c r="AQ554" s="63"/>
      <c r="AR554" s="63">
        <v>0</v>
      </c>
      <c r="AS554" s="63"/>
      <c r="AT554" s="63">
        <f t="shared" si="255"/>
        <v>0</v>
      </c>
      <c r="AU554" s="64"/>
      <c r="AV554" s="63"/>
      <c r="AW554" s="63">
        <v>0</v>
      </c>
      <c r="AX554" s="411"/>
      <c r="AY554" s="63">
        <f t="shared" si="256"/>
        <v>0</v>
      </c>
      <c r="AZ554" s="71"/>
    </row>
    <row r="555" spans="1:52" s="406" customFormat="1" ht="12" hidden="1" customHeight="1">
      <c r="A555" s="134">
        <v>535</v>
      </c>
      <c r="B555" s="69" t="s">
        <v>558</v>
      </c>
      <c r="C555" s="63"/>
      <c r="D555" s="63">
        <v>0</v>
      </c>
      <c r="E555" s="63"/>
      <c r="F555" s="63">
        <f t="shared" si="245"/>
        <v>0</v>
      </c>
      <c r="G555" s="64"/>
      <c r="H555" s="63"/>
      <c r="I555" s="63">
        <v>0</v>
      </c>
      <c r="J555" s="63"/>
      <c r="K555" s="63">
        <f t="shared" si="246"/>
        <v>0</v>
      </c>
      <c r="L555" s="64"/>
      <c r="M555" s="63">
        <f t="shared" si="247"/>
        <v>0</v>
      </c>
      <c r="N555" s="63">
        <f t="shared" si="247"/>
        <v>0</v>
      </c>
      <c r="O555" s="63"/>
      <c r="P555" s="63">
        <f t="shared" si="248"/>
        <v>0</v>
      </c>
      <c r="Q555" s="64"/>
      <c r="R555" s="63"/>
      <c r="S555" s="63">
        <v>0</v>
      </c>
      <c r="T555" s="63"/>
      <c r="U555" s="63">
        <f t="shared" si="249"/>
        <v>0</v>
      </c>
      <c r="V555" s="64"/>
      <c r="W555" s="63"/>
      <c r="X555" s="63">
        <v>0</v>
      </c>
      <c r="Y555" s="63"/>
      <c r="Z555" s="63">
        <f t="shared" si="250"/>
        <v>0</v>
      </c>
      <c r="AA555" s="64"/>
      <c r="AB555" s="63">
        <f t="shared" si="251"/>
        <v>0</v>
      </c>
      <c r="AC555" s="63">
        <f t="shared" si="251"/>
        <v>0</v>
      </c>
      <c r="AD555" s="63"/>
      <c r="AE555" s="63">
        <f t="shared" si="252"/>
        <v>0</v>
      </c>
      <c r="AF555" s="64"/>
      <c r="AG555" s="63"/>
      <c r="AH555" s="63">
        <v>0</v>
      </c>
      <c r="AI555" s="63"/>
      <c r="AJ555" s="63">
        <f t="shared" si="253"/>
        <v>0</v>
      </c>
      <c r="AK555" s="64"/>
      <c r="AL555" s="63"/>
      <c r="AM555" s="63">
        <v>0</v>
      </c>
      <c r="AN555" s="63"/>
      <c r="AO555" s="63">
        <f t="shared" si="254"/>
        <v>0</v>
      </c>
      <c r="AP555" s="64"/>
      <c r="AQ555" s="63"/>
      <c r="AR555" s="63">
        <v>0</v>
      </c>
      <c r="AS555" s="63"/>
      <c r="AT555" s="63">
        <f t="shared" si="255"/>
        <v>0</v>
      </c>
      <c r="AU555" s="64"/>
      <c r="AV555" s="63"/>
      <c r="AW555" s="63">
        <v>0</v>
      </c>
      <c r="AX555" s="411"/>
      <c r="AY555" s="63">
        <f t="shared" si="256"/>
        <v>0</v>
      </c>
      <c r="AZ555" s="71"/>
    </row>
    <row r="556" spans="1:52" s="406" customFormat="1" ht="12" hidden="1" customHeight="1">
      <c r="A556" s="134">
        <v>558</v>
      </c>
      <c r="B556" s="69" t="s">
        <v>559</v>
      </c>
      <c r="C556" s="63"/>
      <c r="D556" s="63">
        <v>0</v>
      </c>
      <c r="E556" s="63"/>
      <c r="F556" s="63">
        <f t="shared" si="245"/>
        <v>0</v>
      </c>
      <c r="G556" s="64"/>
      <c r="H556" s="63"/>
      <c r="I556" s="63">
        <v>0</v>
      </c>
      <c r="J556" s="63"/>
      <c r="K556" s="63">
        <f t="shared" si="246"/>
        <v>0</v>
      </c>
      <c r="L556" s="64"/>
      <c r="M556" s="63">
        <f t="shared" si="247"/>
        <v>0</v>
      </c>
      <c r="N556" s="63">
        <f t="shared" si="247"/>
        <v>0</v>
      </c>
      <c r="O556" s="63"/>
      <c r="P556" s="63">
        <f t="shared" si="248"/>
        <v>0</v>
      </c>
      <c r="Q556" s="64"/>
      <c r="R556" s="63"/>
      <c r="S556" s="63">
        <v>0</v>
      </c>
      <c r="T556" s="63"/>
      <c r="U556" s="63">
        <f t="shared" si="249"/>
        <v>0</v>
      </c>
      <c r="V556" s="64"/>
      <c r="W556" s="63"/>
      <c r="X556" s="63">
        <v>0</v>
      </c>
      <c r="Y556" s="63"/>
      <c r="Z556" s="63">
        <f t="shared" si="250"/>
        <v>0</v>
      </c>
      <c r="AA556" s="64"/>
      <c r="AB556" s="63">
        <f t="shared" si="251"/>
        <v>0</v>
      </c>
      <c r="AC556" s="63">
        <f t="shared" si="251"/>
        <v>0</v>
      </c>
      <c r="AD556" s="63"/>
      <c r="AE556" s="63">
        <f t="shared" si="252"/>
        <v>0</v>
      </c>
      <c r="AF556" s="64"/>
      <c r="AG556" s="63"/>
      <c r="AH556" s="63">
        <v>0</v>
      </c>
      <c r="AI556" s="63"/>
      <c r="AJ556" s="63">
        <f t="shared" si="253"/>
        <v>0</v>
      </c>
      <c r="AK556" s="64"/>
      <c r="AL556" s="63"/>
      <c r="AM556" s="63">
        <v>0</v>
      </c>
      <c r="AN556" s="63"/>
      <c r="AO556" s="63">
        <f t="shared" si="254"/>
        <v>0</v>
      </c>
      <c r="AP556" s="64"/>
      <c r="AQ556" s="63"/>
      <c r="AR556" s="63">
        <v>0</v>
      </c>
      <c r="AS556" s="63"/>
      <c r="AT556" s="63">
        <f t="shared" si="255"/>
        <v>0</v>
      </c>
      <c r="AU556" s="64"/>
      <c r="AV556" s="63"/>
      <c r="AW556" s="63">
        <v>0</v>
      </c>
      <c r="AX556" s="411"/>
      <c r="AY556" s="63">
        <f t="shared" si="256"/>
        <v>0</v>
      </c>
      <c r="AZ556" s="71"/>
    </row>
    <row r="557" spans="1:52" s="406" customFormat="1" ht="12" hidden="1" customHeight="1">
      <c r="A557" s="134">
        <v>590</v>
      </c>
      <c r="B557" s="69" t="s">
        <v>560</v>
      </c>
      <c r="C557" s="63"/>
      <c r="D557" s="63">
        <v>0</v>
      </c>
      <c r="E557" s="63"/>
      <c r="F557" s="63">
        <f t="shared" si="245"/>
        <v>0</v>
      </c>
      <c r="G557" s="64"/>
      <c r="H557" s="63"/>
      <c r="I557" s="63">
        <v>0</v>
      </c>
      <c r="J557" s="63"/>
      <c r="K557" s="63">
        <f t="shared" si="246"/>
        <v>0</v>
      </c>
      <c r="L557" s="64"/>
      <c r="M557" s="63">
        <f t="shared" si="247"/>
        <v>0</v>
      </c>
      <c r="N557" s="63">
        <f t="shared" si="247"/>
        <v>0</v>
      </c>
      <c r="O557" s="63"/>
      <c r="P557" s="63">
        <f t="shared" si="248"/>
        <v>0</v>
      </c>
      <c r="Q557" s="64"/>
      <c r="R557" s="63"/>
      <c r="S557" s="63">
        <v>0</v>
      </c>
      <c r="T557" s="63"/>
      <c r="U557" s="63">
        <f t="shared" si="249"/>
        <v>0</v>
      </c>
      <c r="V557" s="64"/>
      <c r="W557" s="63"/>
      <c r="X557" s="63">
        <v>0</v>
      </c>
      <c r="Y557" s="63"/>
      <c r="Z557" s="63">
        <f t="shared" si="250"/>
        <v>0</v>
      </c>
      <c r="AA557" s="64"/>
      <c r="AB557" s="63">
        <f t="shared" si="251"/>
        <v>0</v>
      </c>
      <c r="AC557" s="63">
        <f t="shared" si="251"/>
        <v>0</v>
      </c>
      <c r="AD557" s="63"/>
      <c r="AE557" s="63">
        <f t="shared" si="252"/>
        <v>0</v>
      </c>
      <c r="AF557" s="64"/>
      <c r="AG557" s="63"/>
      <c r="AH557" s="63">
        <v>0</v>
      </c>
      <c r="AI557" s="63"/>
      <c r="AJ557" s="63">
        <f t="shared" si="253"/>
        <v>0</v>
      </c>
      <c r="AK557" s="64"/>
      <c r="AL557" s="63"/>
      <c r="AM557" s="63">
        <v>0</v>
      </c>
      <c r="AN557" s="63"/>
      <c r="AO557" s="63">
        <f t="shared" si="254"/>
        <v>0</v>
      </c>
      <c r="AP557" s="64"/>
      <c r="AQ557" s="63"/>
      <c r="AR557" s="63">
        <v>0</v>
      </c>
      <c r="AS557" s="63"/>
      <c r="AT557" s="63">
        <f t="shared" si="255"/>
        <v>0</v>
      </c>
      <c r="AU557" s="64"/>
      <c r="AV557" s="63"/>
      <c r="AW557" s="63">
        <v>0</v>
      </c>
      <c r="AX557" s="411"/>
      <c r="AY557" s="63">
        <f t="shared" si="256"/>
        <v>0</v>
      </c>
      <c r="AZ557" s="71"/>
    </row>
    <row r="558" spans="1:52" s="406" customFormat="1" ht="12" hidden="1" customHeight="1">
      <c r="A558" s="134">
        <v>599</v>
      </c>
      <c r="B558" s="69" t="s">
        <v>561</v>
      </c>
      <c r="C558" s="63"/>
      <c r="D558" s="63">
        <v>0</v>
      </c>
      <c r="E558" s="63"/>
      <c r="F558" s="63">
        <f t="shared" si="245"/>
        <v>0</v>
      </c>
      <c r="G558" s="64"/>
      <c r="H558" s="63"/>
      <c r="I558" s="63">
        <v>0</v>
      </c>
      <c r="J558" s="63"/>
      <c r="K558" s="63">
        <f t="shared" si="246"/>
        <v>0</v>
      </c>
      <c r="L558" s="64"/>
      <c r="M558" s="63">
        <f t="shared" si="247"/>
        <v>0</v>
      </c>
      <c r="N558" s="63">
        <f t="shared" si="247"/>
        <v>0</v>
      </c>
      <c r="O558" s="63"/>
      <c r="P558" s="63">
        <f t="shared" si="248"/>
        <v>0</v>
      </c>
      <c r="Q558" s="64"/>
      <c r="R558" s="63"/>
      <c r="S558" s="63">
        <v>0</v>
      </c>
      <c r="T558" s="63"/>
      <c r="U558" s="63">
        <f t="shared" si="249"/>
        <v>0</v>
      </c>
      <c r="V558" s="64"/>
      <c r="W558" s="63"/>
      <c r="X558" s="63">
        <v>0</v>
      </c>
      <c r="Y558" s="63"/>
      <c r="Z558" s="63">
        <f t="shared" si="250"/>
        <v>0</v>
      </c>
      <c r="AA558" s="64"/>
      <c r="AB558" s="63">
        <f t="shared" si="251"/>
        <v>0</v>
      </c>
      <c r="AC558" s="63">
        <f t="shared" si="251"/>
        <v>0</v>
      </c>
      <c r="AD558" s="63"/>
      <c r="AE558" s="63">
        <f t="shared" si="252"/>
        <v>0</v>
      </c>
      <c r="AF558" s="64"/>
      <c r="AG558" s="63"/>
      <c r="AH558" s="63">
        <v>0</v>
      </c>
      <c r="AI558" s="63"/>
      <c r="AJ558" s="63">
        <f t="shared" si="253"/>
        <v>0</v>
      </c>
      <c r="AK558" s="64"/>
      <c r="AL558" s="63"/>
      <c r="AM558" s="63">
        <v>0</v>
      </c>
      <c r="AN558" s="63"/>
      <c r="AO558" s="63">
        <f t="shared" si="254"/>
        <v>0</v>
      </c>
      <c r="AP558" s="64"/>
      <c r="AQ558" s="63"/>
      <c r="AR558" s="63">
        <v>0</v>
      </c>
      <c r="AS558" s="63"/>
      <c r="AT558" s="63">
        <f t="shared" si="255"/>
        <v>0</v>
      </c>
      <c r="AU558" s="64"/>
      <c r="AV558" s="63"/>
      <c r="AW558" s="63">
        <v>0</v>
      </c>
      <c r="AX558" s="411"/>
      <c r="AY558" s="63">
        <f t="shared" si="256"/>
        <v>0</v>
      </c>
      <c r="AZ558" s="71"/>
    </row>
    <row r="559" spans="1:52" s="406" customFormat="1" ht="12" hidden="1" customHeight="1">
      <c r="A559" s="134">
        <v>599.1</v>
      </c>
      <c r="B559" s="69" t="s">
        <v>562</v>
      </c>
      <c r="C559" s="63"/>
      <c r="D559" s="63">
        <v>0</v>
      </c>
      <c r="E559" s="63"/>
      <c r="F559" s="63">
        <f t="shared" si="245"/>
        <v>0</v>
      </c>
      <c r="G559" s="64"/>
      <c r="H559" s="63"/>
      <c r="I559" s="63">
        <v>0</v>
      </c>
      <c r="J559" s="63"/>
      <c r="K559" s="63">
        <f t="shared" si="246"/>
        <v>0</v>
      </c>
      <c r="L559" s="64"/>
      <c r="M559" s="63">
        <f t="shared" si="247"/>
        <v>0</v>
      </c>
      <c r="N559" s="63">
        <f t="shared" si="247"/>
        <v>0</v>
      </c>
      <c r="O559" s="63"/>
      <c r="P559" s="63">
        <f t="shared" si="248"/>
        <v>0</v>
      </c>
      <c r="Q559" s="64"/>
      <c r="R559" s="63"/>
      <c r="S559" s="63">
        <v>0</v>
      </c>
      <c r="T559" s="63"/>
      <c r="U559" s="63">
        <f t="shared" si="249"/>
        <v>0</v>
      </c>
      <c r="V559" s="64"/>
      <c r="W559" s="63"/>
      <c r="X559" s="63">
        <v>0</v>
      </c>
      <c r="Y559" s="63"/>
      <c r="Z559" s="63">
        <f t="shared" si="250"/>
        <v>0</v>
      </c>
      <c r="AA559" s="64"/>
      <c r="AB559" s="63">
        <f t="shared" si="251"/>
        <v>0</v>
      </c>
      <c r="AC559" s="63">
        <f t="shared" si="251"/>
        <v>0</v>
      </c>
      <c r="AD559" s="63"/>
      <c r="AE559" s="63">
        <f t="shared" si="252"/>
        <v>0</v>
      </c>
      <c r="AF559" s="64"/>
      <c r="AG559" s="63"/>
      <c r="AH559" s="63">
        <v>0</v>
      </c>
      <c r="AI559" s="63"/>
      <c r="AJ559" s="63">
        <f t="shared" si="253"/>
        <v>0</v>
      </c>
      <c r="AK559" s="64"/>
      <c r="AL559" s="63"/>
      <c r="AM559" s="63">
        <v>0</v>
      </c>
      <c r="AN559" s="63"/>
      <c r="AO559" s="63">
        <f t="shared" si="254"/>
        <v>0</v>
      </c>
      <c r="AP559" s="64"/>
      <c r="AQ559" s="63"/>
      <c r="AR559" s="63">
        <v>0</v>
      </c>
      <c r="AS559" s="63"/>
      <c r="AT559" s="63">
        <f t="shared" si="255"/>
        <v>0</v>
      </c>
      <c r="AU559" s="64"/>
      <c r="AV559" s="63"/>
      <c r="AW559" s="63">
        <v>0</v>
      </c>
      <c r="AX559" s="411"/>
      <c r="AY559" s="63">
        <f t="shared" si="256"/>
        <v>0</v>
      </c>
      <c r="AZ559" s="71"/>
    </row>
    <row r="560" spans="1:52" s="39" customFormat="1" ht="12" hidden="1" customHeight="1">
      <c r="A560" s="134"/>
      <c r="B560" s="69"/>
      <c r="C560" s="63"/>
      <c r="D560" s="63"/>
      <c r="E560" s="63"/>
      <c r="F560" s="63"/>
      <c r="G560" s="64"/>
      <c r="H560" s="63"/>
      <c r="I560" s="63"/>
      <c r="J560" s="63"/>
      <c r="K560" s="63"/>
      <c r="L560" s="64"/>
      <c r="M560" s="63"/>
      <c r="N560" s="63"/>
      <c r="O560" s="63"/>
      <c r="P560" s="63"/>
      <c r="Q560" s="64"/>
      <c r="R560" s="63"/>
      <c r="S560" s="63"/>
      <c r="T560" s="63"/>
      <c r="U560" s="63"/>
      <c r="V560" s="64"/>
      <c r="W560" s="63"/>
      <c r="X560" s="63"/>
      <c r="Y560" s="63"/>
      <c r="Z560" s="63"/>
      <c r="AA560" s="64"/>
      <c r="AB560" s="63"/>
      <c r="AC560" s="63"/>
      <c r="AD560" s="63"/>
      <c r="AE560" s="63"/>
      <c r="AF560" s="64"/>
      <c r="AG560" s="63"/>
      <c r="AH560" s="63"/>
      <c r="AI560" s="63"/>
      <c r="AJ560" s="63"/>
      <c r="AK560" s="64"/>
      <c r="AL560" s="63"/>
      <c r="AM560" s="63"/>
      <c r="AN560" s="63"/>
      <c r="AO560" s="63"/>
      <c r="AP560" s="64"/>
      <c r="AQ560" s="63"/>
      <c r="AR560" s="63"/>
      <c r="AS560" s="63"/>
      <c r="AT560" s="63"/>
      <c r="AU560" s="64"/>
      <c r="AV560" s="63"/>
      <c r="AW560" s="63"/>
      <c r="AX560" s="411"/>
      <c r="AY560" s="63"/>
      <c r="AZ560" s="71"/>
    </row>
    <row r="561" spans="1:52" s="40" customFormat="1" ht="12" customHeight="1">
      <c r="A561" s="48"/>
      <c r="B561" s="122" t="s">
        <v>922</v>
      </c>
      <c r="C561" s="435">
        <f>SUM(C531:C560)</f>
        <v>0</v>
      </c>
      <c r="D561" s="435">
        <f>SUM(D531:D560)</f>
        <v>415208.47982967901</v>
      </c>
      <c r="E561" s="435"/>
      <c r="F561" s="435">
        <f>SUM(C561:E561)</f>
        <v>415208.47982967901</v>
      </c>
      <c r="G561" s="436"/>
      <c r="H561" s="435">
        <f>SUM(H531:H560)</f>
        <v>0</v>
      </c>
      <c r="I561" s="435">
        <f>SUM(I531:I560)</f>
        <v>415208.47982967901</v>
      </c>
      <c r="J561" s="435"/>
      <c r="K561" s="435">
        <f>SUM(H561:J561)</f>
        <v>415208.47982967901</v>
      </c>
      <c r="L561" s="436"/>
      <c r="M561" s="435">
        <f>INDEX($C561:$E561,1,MATCH(M$8,$C$8:$E$8,0))-INDEX($H561:$J561,1,MATCH(M$8,$H$8:$J$8,0))</f>
        <v>0</v>
      </c>
      <c r="N561" s="435">
        <f>INDEX($C561:$E561,1,MATCH(N$8,$C$8:$E$8,0))-INDEX($H561:$J561,1,MATCH(N$8,$H$8:$J$8,0))</f>
        <v>0</v>
      </c>
      <c r="O561" s="435"/>
      <c r="P561" s="435">
        <f>SUM(M561:O561)</f>
        <v>0</v>
      </c>
      <c r="Q561" s="436"/>
      <c r="R561" s="435">
        <f>SUM(R531:R560)</f>
        <v>0</v>
      </c>
      <c r="S561" s="435">
        <f>SUM(S531:S560)</f>
        <v>213756.11129900842</v>
      </c>
      <c r="T561" s="435"/>
      <c r="U561" s="435">
        <f>SUM(R561:T561)</f>
        <v>213756.11129900842</v>
      </c>
      <c r="V561" s="436"/>
      <c r="W561" s="435">
        <f>SUM(W531:W560)</f>
        <v>0</v>
      </c>
      <c r="X561" s="435">
        <f>SUM(X531:X560)</f>
        <v>213756.11129900842</v>
      </c>
      <c r="Y561" s="435"/>
      <c r="Z561" s="435">
        <f>SUM(W561:Y561)</f>
        <v>213756.11129900842</v>
      </c>
      <c r="AA561" s="436"/>
      <c r="AB561" s="435">
        <f>INDEX($R561:$T561,1,MATCH(AB$8,$R$8:$T$8,0))-INDEX($W561:$Y561,1,MATCH(AB$8,$W$8:$Y$8,0))</f>
        <v>0</v>
      </c>
      <c r="AC561" s="435">
        <f>INDEX($R561:$T561,1,MATCH(AC$8,$R$8:$T$8,0))-INDEX($W561:$Y561,1,MATCH(AC$8,$W$8:$Y$8,0))</f>
        <v>0</v>
      </c>
      <c r="AD561" s="435"/>
      <c r="AE561" s="435">
        <f>SUM(AB561:AD561)</f>
        <v>0</v>
      </c>
      <c r="AF561" s="436"/>
      <c r="AG561" s="435">
        <f>SUM(AG531:AG560)</f>
        <v>0</v>
      </c>
      <c r="AH561" s="435">
        <f>SUM(AH531:AH560)</f>
        <v>134318.1497732487</v>
      </c>
      <c r="AI561" s="435"/>
      <c r="AJ561" s="435">
        <f>SUM(AG561:AI561)</f>
        <v>134318.1497732487</v>
      </c>
      <c r="AK561" s="436"/>
      <c r="AL561" s="435">
        <f>SUM(AL531:AL560)</f>
        <v>0</v>
      </c>
      <c r="AM561" s="435">
        <f>SUM(AM531:AM560)</f>
        <v>103087.61947633259</v>
      </c>
      <c r="AN561" s="435"/>
      <c r="AO561" s="435">
        <f>SUM(AL561:AN561)</f>
        <v>103087.61947633259</v>
      </c>
      <c r="AP561" s="436"/>
      <c r="AQ561" s="435">
        <f>SUM(AQ531:AQ560)</f>
        <v>0</v>
      </c>
      <c r="AR561" s="435">
        <f>SUM(AR531:AR560)</f>
        <v>106496.0278687164</v>
      </c>
      <c r="AS561" s="435"/>
      <c r="AT561" s="435">
        <f>SUM(AQ561:AS561)</f>
        <v>106496.0278687164</v>
      </c>
      <c r="AU561" s="436"/>
      <c r="AV561" s="435">
        <f>SUM(AV531:AV560)</f>
        <v>0</v>
      </c>
      <c r="AW561" s="435">
        <f>SUM(AW531:AW560)</f>
        <v>47350.392472519299</v>
      </c>
      <c r="AX561" s="409"/>
      <c r="AY561" s="435">
        <f>SUM(AV561:AX561)</f>
        <v>47350.392472519299</v>
      </c>
      <c r="AZ561" s="72"/>
    </row>
    <row r="562" spans="1:52" s="39" customFormat="1" ht="12" customHeight="1">
      <c r="A562" s="48"/>
      <c r="B562" s="73"/>
      <c r="C562" s="63"/>
      <c r="D562" s="63"/>
      <c r="E562" s="63"/>
      <c r="F562" s="63"/>
      <c r="G562" s="64"/>
      <c r="H562" s="63"/>
      <c r="I562" s="63"/>
      <c r="J562" s="63"/>
      <c r="K562" s="63"/>
      <c r="L562" s="64"/>
      <c r="M562" s="63"/>
      <c r="N562" s="63"/>
      <c r="O562" s="63"/>
      <c r="P562" s="63"/>
      <c r="Q562" s="64"/>
      <c r="R562" s="63"/>
      <c r="S562" s="63"/>
      <c r="T562" s="63"/>
      <c r="U562" s="63"/>
      <c r="V562" s="64"/>
      <c r="W562" s="63"/>
      <c r="X562" s="63"/>
      <c r="Y562" s="63"/>
      <c r="Z562" s="63"/>
      <c r="AA562" s="64"/>
      <c r="AB562" s="63"/>
      <c r="AC562" s="63"/>
      <c r="AD562" s="63"/>
      <c r="AE562" s="63"/>
      <c r="AF562" s="64"/>
      <c r="AG562" s="63"/>
      <c r="AH562" s="63"/>
      <c r="AI562" s="63"/>
      <c r="AJ562" s="63"/>
      <c r="AK562" s="64"/>
      <c r="AL562" s="63"/>
      <c r="AM562" s="63"/>
      <c r="AN562" s="63"/>
      <c r="AO562" s="63"/>
      <c r="AP562" s="64"/>
      <c r="AQ562" s="63"/>
      <c r="AR562" s="63"/>
      <c r="AS562" s="63"/>
      <c r="AT562" s="63"/>
      <c r="AU562" s="64"/>
      <c r="AV562" s="63"/>
      <c r="AW562" s="63"/>
      <c r="AX562" s="411"/>
      <c r="AY562" s="63"/>
      <c r="AZ562" s="71"/>
    </row>
    <row r="563" spans="1:52" s="39" customFormat="1" ht="12" customHeight="1">
      <c r="A563" s="122" t="s">
        <v>87</v>
      </c>
      <c r="C563" s="63"/>
      <c r="D563" s="63"/>
      <c r="E563" s="63"/>
      <c r="F563" s="63"/>
      <c r="G563" s="64"/>
      <c r="H563" s="63"/>
      <c r="I563" s="63"/>
      <c r="J563" s="63"/>
      <c r="K563" s="63"/>
      <c r="L563" s="64"/>
      <c r="M563" s="63"/>
      <c r="N563" s="63"/>
      <c r="O563" s="63"/>
      <c r="P563" s="63"/>
      <c r="Q563" s="64"/>
      <c r="R563" s="63"/>
      <c r="S563" s="63"/>
      <c r="T563" s="63"/>
      <c r="U563" s="63"/>
      <c r="V563" s="64"/>
      <c r="W563" s="63"/>
      <c r="X563" s="63"/>
      <c r="Y563" s="63"/>
      <c r="Z563" s="63"/>
      <c r="AA563" s="64"/>
      <c r="AB563" s="63"/>
      <c r="AC563" s="63"/>
      <c r="AD563" s="63"/>
      <c r="AE563" s="63"/>
      <c r="AF563" s="64"/>
      <c r="AG563" s="63"/>
      <c r="AH563" s="63"/>
      <c r="AI563" s="63"/>
      <c r="AJ563" s="63"/>
      <c r="AK563" s="64"/>
      <c r="AL563" s="63"/>
      <c r="AM563" s="63"/>
      <c r="AN563" s="63"/>
      <c r="AO563" s="63"/>
      <c r="AP563" s="64"/>
      <c r="AQ563" s="63"/>
      <c r="AR563" s="63"/>
      <c r="AS563" s="63"/>
      <c r="AT563" s="63"/>
      <c r="AU563" s="64"/>
      <c r="AV563" s="63"/>
      <c r="AW563" s="63"/>
      <c r="AX563" s="411"/>
      <c r="AY563" s="63"/>
      <c r="AZ563" s="71"/>
    </row>
    <row r="564" spans="1:52" s="39" customFormat="1" ht="12" hidden="1" customHeight="1">
      <c r="A564" s="134" t="s">
        <v>25</v>
      </c>
      <c r="B564" s="69"/>
      <c r="C564" s="63"/>
      <c r="D564" s="63"/>
      <c r="E564" s="63"/>
      <c r="F564" s="63">
        <f t="shared" ref="F564:F580" si="257">SUM(C564:E564)</f>
        <v>0</v>
      </c>
      <c r="G564" s="64"/>
      <c r="H564" s="63"/>
      <c r="I564" s="63"/>
      <c r="J564" s="63"/>
      <c r="K564" s="63">
        <f t="shared" ref="K564:K580" si="258">SUM(H564:J564)</f>
        <v>0</v>
      </c>
      <c r="L564" s="64"/>
      <c r="M564" s="63">
        <f t="shared" ref="M564:N580" si="259">INDEX($C564:$E564,1,MATCH(M$8,$C$8:$E$8,0))-INDEX($H564:$J564,1,MATCH(M$8,$H$8:$J$8,0))</f>
        <v>0</v>
      </c>
      <c r="N564" s="63">
        <f t="shared" si="259"/>
        <v>0</v>
      </c>
      <c r="O564" s="63"/>
      <c r="P564" s="63">
        <f t="shared" ref="P564:P580" si="260">SUM(M564:O564)</f>
        <v>0</v>
      </c>
      <c r="Q564" s="64"/>
      <c r="R564" s="63"/>
      <c r="S564" s="63"/>
      <c r="T564" s="63"/>
      <c r="U564" s="63">
        <f t="shared" ref="U564:U580" si="261">SUM(R564:T564)</f>
        <v>0</v>
      </c>
      <c r="V564" s="64"/>
      <c r="W564" s="63"/>
      <c r="X564" s="63"/>
      <c r="Y564" s="63"/>
      <c r="Z564" s="63">
        <f t="shared" ref="Z564:Z580" si="262">SUM(W564:Y564)</f>
        <v>0</v>
      </c>
      <c r="AA564" s="64"/>
      <c r="AB564" s="63">
        <f t="shared" ref="AB564:AC580" si="263">INDEX($R564:$T564,1,MATCH(AB$8,$R$8:$T$8,0))-INDEX($W564:$Y564,1,MATCH(AB$8,$W$8:$Y$8,0))</f>
        <v>0</v>
      </c>
      <c r="AC564" s="63">
        <f t="shared" si="263"/>
        <v>0</v>
      </c>
      <c r="AD564" s="63"/>
      <c r="AE564" s="63">
        <f t="shared" ref="AE564:AE580" si="264">SUM(AB564:AD564)</f>
        <v>0</v>
      </c>
      <c r="AF564" s="64"/>
      <c r="AG564" s="63"/>
      <c r="AH564" s="63"/>
      <c r="AI564" s="63"/>
      <c r="AJ564" s="63">
        <f t="shared" ref="AJ564:AJ580" si="265">SUM(AG564:AI564)</f>
        <v>0</v>
      </c>
      <c r="AK564" s="64"/>
      <c r="AL564" s="63"/>
      <c r="AM564" s="63"/>
      <c r="AN564" s="63"/>
      <c r="AO564" s="63">
        <f t="shared" ref="AO564:AO580" si="266">SUM(AL564:AN564)</f>
        <v>0</v>
      </c>
      <c r="AP564" s="64"/>
      <c r="AQ564" s="63"/>
      <c r="AR564" s="63"/>
      <c r="AS564" s="63"/>
      <c r="AT564" s="63">
        <f t="shared" ref="AT564:AT580" si="267">SUM(AQ564:AS564)</f>
        <v>0</v>
      </c>
      <c r="AU564" s="64"/>
      <c r="AV564" s="63"/>
      <c r="AW564" s="63"/>
      <c r="AX564" s="411"/>
      <c r="AY564" s="63">
        <f t="shared" ref="AY564:AY580" si="268">SUM(AV564:AX564)</f>
        <v>0</v>
      </c>
      <c r="AZ564" s="71"/>
    </row>
    <row r="565" spans="1:52" s="406" customFormat="1" ht="12" hidden="1" customHeight="1">
      <c r="A565" s="134">
        <v>600</v>
      </c>
      <c r="B565" s="69" t="s">
        <v>87</v>
      </c>
      <c r="C565" s="63"/>
      <c r="D565" s="63">
        <v>0</v>
      </c>
      <c r="E565" s="63"/>
      <c r="F565" s="63">
        <f t="shared" si="257"/>
        <v>0</v>
      </c>
      <c r="G565" s="64"/>
      <c r="H565" s="63"/>
      <c r="I565" s="63">
        <v>0</v>
      </c>
      <c r="J565" s="63"/>
      <c r="K565" s="63">
        <f t="shared" si="258"/>
        <v>0</v>
      </c>
      <c r="L565" s="64"/>
      <c r="M565" s="63">
        <f t="shared" si="259"/>
        <v>0</v>
      </c>
      <c r="N565" s="63">
        <f t="shared" si="259"/>
        <v>0</v>
      </c>
      <c r="O565" s="63"/>
      <c r="P565" s="63">
        <f t="shared" si="260"/>
        <v>0</v>
      </c>
      <c r="Q565" s="64"/>
      <c r="R565" s="63"/>
      <c r="S565" s="63">
        <v>0</v>
      </c>
      <c r="T565" s="63"/>
      <c r="U565" s="63">
        <f t="shared" si="261"/>
        <v>0</v>
      </c>
      <c r="V565" s="64"/>
      <c r="W565" s="63"/>
      <c r="X565" s="63">
        <v>0</v>
      </c>
      <c r="Y565" s="63"/>
      <c r="Z565" s="63">
        <f t="shared" si="262"/>
        <v>0</v>
      </c>
      <c r="AA565" s="64"/>
      <c r="AB565" s="63">
        <f t="shared" si="263"/>
        <v>0</v>
      </c>
      <c r="AC565" s="63">
        <f t="shared" si="263"/>
        <v>0</v>
      </c>
      <c r="AD565" s="63"/>
      <c r="AE565" s="63">
        <f t="shared" si="264"/>
        <v>0</v>
      </c>
      <c r="AF565" s="64"/>
      <c r="AG565" s="63"/>
      <c r="AH565" s="63">
        <v>0</v>
      </c>
      <c r="AI565" s="63"/>
      <c r="AJ565" s="63">
        <f t="shared" si="265"/>
        <v>0</v>
      </c>
      <c r="AK565" s="64"/>
      <c r="AL565" s="63"/>
      <c r="AM565" s="63">
        <v>0</v>
      </c>
      <c r="AN565" s="63"/>
      <c r="AO565" s="63">
        <f t="shared" si="266"/>
        <v>0</v>
      </c>
      <c r="AP565" s="64"/>
      <c r="AQ565" s="63"/>
      <c r="AR565" s="63">
        <v>0</v>
      </c>
      <c r="AS565" s="63"/>
      <c r="AT565" s="63">
        <f t="shared" si="267"/>
        <v>0</v>
      </c>
      <c r="AU565" s="64"/>
      <c r="AV565" s="63"/>
      <c r="AW565" s="63">
        <v>0</v>
      </c>
      <c r="AX565" s="411"/>
      <c r="AY565" s="63">
        <f t="shared" si="268"/>
        <v>0</v>
      </c>
      <c r="AZ565" s="71"/>
    </row>
    <row r="566" spans="1:52" s="406" customFormat="1" ht="12" hidden="1" customHeight="1">
      <c r="A566" s="134">
        <v>601</v>
      </c>
      <c r="B566" s="69" t="s">
        <v>563</v>
      </c>
      <c r="C566" s="63"/>
      <c r="D566" s="63"/>
      <c r="E566" s="63"/>
      <c r="F566" s="63">
        <f t="shared" si="257"/>
        <v>0</v>
      </c>
      <c r="G566" s="64"/>
      <c r="H566" s="63"/>
      <c r="I566" s="63"/>
      <c r="J566" s="63"/>
      <c r="K566" s="63">
        <f t="shared" si="258"/>
        <v>0</v>
      </c>
      <c r="L566" s="64"/>
      <c r="M566" s="63">
        <f t="shared" si="259"/>
        <v>0</v>
      </c>
      <c r="N566" s="63">
        <f t="shared" si="259"/>
        <v>0</v>
      </c>
      <c r="O566" s="63"/>
      <c r="P566" s="63">
        <f t="shared" si="260"/>
        <v>0</v>
      </c>
      <c r="Q566" s="64"/>
      <c r="R566" s="63"/>
      <c r="S566" s="63"/>
      <c r="T566" s="63"/>
      <c r="U566" s="63">
        <f t="shared" si="261"/>
        <v>0</v>
      </c>
      <c r="V566" s="64"/>
      <c r="W566" s="63"/>
      <c r="X566" s="63"/>
      <c r="Y566" s="63"/>
      <c r="Z566" s="63">
        <f t="shared" si="262"/>
        <v>0</v>
      </c>
      <c r="AA566" s="64"/>
      <c r="AB566" s="63">
        <f t="shared" si="263"/>
        <v>0</v>
      </c>
      <c r="AC566" s="63">
        <f t="shared" si="263"/>
        <v>0</v>
      </c>
      <c r="AD566" s="63"/>
      <c r="AE566" s="63">
        <f t="shared" si="264"/>
        <v>0</v>
      </c>
      <c r="AF566" s="64"/>
      <c r="AG566" s="63"/>
      <c r="AH566" s="63"/>
      <c r="AI566" s="63"/>
      <c r="AJ566" s="63">
        <f t="shared" si="265"/>
        <v>0</v>
      </c>
      <c r="AK566" s="64"/>
      <c r="AL566" s="63"/>
      <c r="AM566" s="63"/>
      <c r="AN566" s="63"/>
      <c r="AO566" s="63">
        <f t="shared" si="266"/>
        <v>0</v>
      </c>
      <c r="AP566" s="64"/>
      <c r="AQ566" s="63"/>
      <c r="AR566" s="63"/>
      <c r="AS566" s="63"/>
      <c r="AT566" s="63">
        <f t="shared" si="267"/>
        <v>0</v>
      </c>
      <c r="AU566" s="64"/>
      <c r="AV566" s="63"/>
      <c r="AW566" s="63"/>
      <c r="AX566" s="411"/>
      <c r="AY566" s="63">
        <f t="shared" si="268"/>
        <v>0</v>
      </c>
      <c r="AZ566" s="71"/>
    </row>
    <row r="567" spans="1:52" s="406" customFormat="1" ht="12" hidden="1" customHeight="1">
      <c r="A567" s="134">
        <v>602</v>
      </c>
      <c r="B567" s="69" t="s">
        <v>564</v>
      </c>
      <c r="C567" s="63"/>
      <c r="D567" s="63"/>
      <c r="E567" s="63"/>
      <c r="F567" s="63">
        <f t="shared" si="257"/>
        <v>0</v>
      </c>
      <c r="G567" s="64"/>
      <c r="H567" s="63"/>
      <c r="I567" s="63"/>
      <c r="J567" s="63"/>
      <c r="K567" s="63">
        <f t="shared" si="258"/>
        <v>0</v>
      </c>
      <c r="L567" s="64"/>
      <c r="M567" s="63">
        <f t="shared" si="259"/>
        <v>0</v>
      </c>
      <c r="N567" s="63">
        <f t="shared" si="259"/>
        <v>0</v>
      </c>
      <c r="O567" s="63"/>
      <c r="P567" s="63">
        <f t="shared" si="260"/>
        <v>0</v>
      </c>
      <c r="Q567" s="64"/>
      <c r="R567" s="63"/>
      <c r="S567" s="63"/>
      <c r="T567" s="63"/>
      <c r="U567" s="63">
        <f t="shared" si="261"/>
        <v>0</v>
      </c>
      <c r="V567" s="64"/>
      <c r="W567" s="63"/>
      <c r="X567" s="63"/>
      <c r="Y567" s="63"/>
      <c r="Z567" s="63">
        <f t="shared" si="262"/>
        <v>0</v>
      </c>
      <c r="AA567" s="64"/>
      <c r="AB567" s="63">
        <f t="shared" si="263"/>
        <v>0</v>
      </c>
      <c r="AC567" s="63">
        <f t="shared" si="263"/>
        <v>0</v>
      </c>
      <c r="AD567" s="63"/>
      <c r="AE567" s="63">
        <f t="shared" si="264"/>
        <v>0</v>
      </c>
      <c r="AF567" s="64"/>
      <c r="AG567" s="63"/>
      <c r="AH567" s="63"/>
      <c r="AI567" s="63"/>
      <c r="AJ567" s="63">
        <f t="shared" si="265"/>
        <v>0</v>
      </c>
      <c r="AK567" s="64"/>
      <c r="AL567" s="63"/>
      <c r="AM567" s="63"/>
      <c r="AN567" s="63"/>
      <c r="AO567" s="63">
        <f t="shared" si="266"/>
        <v>0</v>
      </c>
      <c r="AP567" s="64"/>
      <c r="AQ567" s="63"/>
      <c r="AR567" s="63"/>
      <c r="AS567" s="63"/>
      <c r="AT567" s="63">
        <f t="shared" si="267"/>
        <v>0</v>
      </c>
      <c r="AU567" s="64"/>
      <c r="AV567" s="63"/>
      <c r="AW567" s="63"/>
      <c r="AX567" s="411"/>
      <c r="AY567" s="63">
        <f t="shared" si="268"/>
        <v>0</v>
      </c>
      <c r="AZ567" s="71"/>
    </row>
    <row r="568" spans="1:52" s="406" customFormat="1" ht="12" hidden="1" customHeight="1">
      <c r="A568" s="134">
        <v>603</v>
      </c>
      <c r="B568" s="69" t="s">
        <v>565</v>
      </c>
      <c r="C568" s="63"/>
      <c r="D568" s="63">
        <v>0</v>
      </c>
      <c r="E568" s="63"/>
      <c r="F568" s="63">
        <f t="shared" si="257"/>
        <v>0</v>
      </c>
      <c r="G568" s="64"/>
      <c r="H568" s="63"/>
      <c r="I568" s="63">
        <v>0</v>
      </c>
      <c r="J568" s="63"/>
      <c r="K568" s="63">
        <f t="shared" si="258"/>
        <v>0</v>
      </c>
      <c r="L568" s="64"/>
      <c r="M568" s="63">
        <f t="shared" si="259"/>
        <v>0</v>
      </c>
      <c r="N568" s="63">
        <f t="shared" si="259"/>
        <v>0</v>
      </c>
      <c r="O568" s="63"/>
      <c r="P568" s="63">
        <f t="shared" si="260"/>
        <v>0</v>
      </c>
      <c r="Q568" s="64"/>
      <c r="R568" s="63"/>
      <c r="S568" s="63">
        <v>0</v>
      </c>
      <c r="T568" s="63"/>
      <c r="U568" s="63">
        <f t="shared" si="261"/>
        <v>0</v>
      </c>
      <c r="V568" s="64"/>
      <c r="W568" s="63"/>
      <c r="X568" s="63">
        <v>0</v>
      </c>
      <c r="Y568" s="63"/>
      <c r="Z568" s="63">
        <f t="shared" si="262"/>
        <v>0</v>
      </c>
      <c r="AA568" s="64"/>
      <c r="AB568" s="63">
        <f t="shared" si="263"/>
        <v>0</v>
      </c>
      <c r="AC568" s="63">
        <f t="shared" si="263"/>
        <v>0</v>
      </c>
      <c r="AD568" s="63"/>
      <c r="AE568" s="63">
        <f t="shared" si="264"/>
        <v>0</v>
      </c>
      <c r="AF568" s="64"/>
      <c r="AG568" s="63"/>
      <c r="AH568" s="63">
        <v>0</v>
      </c>
      <c r="AI568" s="63"/>
      <c r="AJ568" s="63">
        <f t="shared" si="265"/>
        <v>0</v>
      </c>
      <c r="AK568" s="64"/>
      <c r="AL568" s="63"/>
      <c r="AM568" s="63">
        <v>0</v>
      </c>
      <c r="AN568" s="63"/>
      <c r="AO568" s="63">
        <f t="shared" si="266"/>
        <v>0</v>
      </c>
      <c r="AP568" s="64"/>
      <c r="AQ568" s="63"/>
      <c r="AR568" s="63">
        <v>0</v>
      </c>
      <c r="AS568" s="63"/>
      <c r="AT568" s="63">
        <f t="shared" si="267"/>
        <v>0</v>
      </c>
      <c r="AU568" s="64"/>
      <c r="AV568" s="63"/>
      <c r="AW568" s="63">
        <v>0</v>
      </c>
      <c r="AX568" s="411"/>
      <c r="AY568" s="63">
        <f t="shared" si="268"/>
        <v>0</v>
      </c>
      <c r="AZ568" s="71"/>
    </row>
    <row r="569" spans="1:52" s="406" customFormat="1" ht="12" customHeight="1">
      <c r="A569" s="134">
        <v>604</v>
      </c>
      <c r="B569" s="69" t="s">
        <v>566</v>
      </c>
      <c r="C569" s="63"/>
      <c r="D569" s="63">
        <v>21243.22</v>
      </c>
      <c r="E569" s="63"/>
      <c r="F569" s="63">
        <f t="shared" si="257"/>
        <v>21243.22</v>
      </c>
      <c r="G569" s="64"/>
      <c r="H569" s="63"/>
      <c r="I569" s="63">
        <v>21243.22</v>
      </c>
      <c r="J569" s="63"/>
      <c r="K569" s="63">
        <f t="shared" si="258"/>
        <v>21243.22</v>
      </c>
      <c r="L569" s="64"/>
      <c r="M569" s="63">
        <f t="shared" si="259"/>
        <v>0</v>
      </c>
      <c r="N569" s="63">
        <f t="shared" si="259"/>
        <v>0</v>
      </c>
      <c r="O569" s="63"/>
      <c r="P569" s="63">
        <f t="shared" si="260"/>
        <v>0</v>
      </c>
      <c r="Q569" s="64"/>
      <c r="R569" s="63"/>
      <c r="S569" s="63">
        <v>9966.1297600215094</v>
      </c>
      <c r="T569" s="63"/>
      <c r="U569" s="63">
        <f t="shared" si="261"/>
        <v>9966.1297600215094</v>
      </c>
      <c r="V569" s="64"/>
      <c r="W569" s="63"/>
      <c r="X569" s="63">
        <v>9966.1297600215094</v>
      </c>
      <c r="Y569" s="63"/>
      <c r="Z569" s="63">
        <f t="shared" si="262"/>
        <v>9966.1297600215094</v>
      </c>
      <c r="AA569" s="64"/>
      <c r="AB569" s="63">
        <f t="shared" si="263"/>
        <v>0</v>
      </c>
      <c r="AC569" s="63">
        <f t="shared" si="263"/>
        <v>0</v>
      </c>
      <c r="AD569" s="63"/>
      <c r="AE569" s="63">
        <f t="shared" si="264"/>
        <v>0</v>
      </c>
      <c r="AF569" s="64"/>
      <c r="AG569" s="63"/>
      <c r="AH569" s="63">
        <v>2450.72347990765</v>
      </c>
      <c r="AI569" s="63"/>
      <c r="AJ569" s="63">
        <f t="shared" si="265"/>
        <v>2450.72347990765</v>
      </c>
      <c r="AK569" s="64"/>
      <c r="AL569" s="63"/>
      <c r="AM569" s="63">
        <v>0</v>
      </c>
      <c r="AN569" s="63"/>
      <c r="AO569" s="63">
        <f t="shared" si="266"/>
        <v>0</v>
      </c>
      <c r="AP569" s="64"/>
      <c r="AQ569" s="63"/>
      <c r="AR569" s="63">
        <v>0</v>
      </c>
      <c r="AS569" s="63"/>
      <c r="AT569" s="63">
        <f t="shared" si="267"/>
        <v>0</v>
      </c>
      <c r="AU569" s="64"/>
      <c r="AV569" s="63"/>
      <c r="AW569" s="63">
        <v>0</v>
      </c>
      <c r="AX569" s="411"/>
      <c r="AY569" s="63">
        <f t="shared" si="268"/>
        <v>0</v>
      </c>
      <c r="AZ569" s="71"/>
    </row>
    <row r="570" spans="1:52" s="406" customFormat="1" ht="12" hidden="1" customHeight="1">
      <c r="A570" s="134">
        <v>610</v>
      </c>
      <c r="B570" s="69" t="s">
        <v>567</v>
      </c>
      <c r="C570" s="63"/>
      <c r="D570" s="63"/>
      <c r="E570" s="63"/>
      <c r="F570" s="63">
        <f t="shared" si="257"/>
        <v>0</v>
      </c>
      <c r="G570" s="64"/>
      <c r="H570" s="63"/>
      <c r="I570" s="63"/>
      <c r="J570" s="63"/>
      <c r="K570" s="63">
        <f t="shared" si="258"/>
        <v>0</v>
      </c>
      <c r="L570" s="64"/>
      <c r="M570" s="63">
        <f t="shared" si="259"/>
        <v>0</v>
      </c>
      <c r="N570" s="63">
        <f t="shared" si="259"/>
        <v>0</v>
      </c>
      <c r="O570" s="63"/>
      <c r="P570" s="63">
        <f t="shared" si="260"/>
        <v>0</v>
      </c>
      <c r="Q570" s="64"/>
      <c r="R570" s="63"/>
      <c r="S570" s="63"/>
      <c r="T570" s="63"/>
      <c r="U570" s="63">
        <f t="shared" si="261"/>
        <v>0</v>
      </c>
      <c r="V570" s="64"/>
      <c r="W570" s="63"/>
      <c r="X570" s="63"/>
      <c r="Y570" s="63"/>
      <c r="Z570" s="63">
        <f t="shared" si="262"/>
        <v>0</v>
      </c>
      <c r="AA570" s="64"/>
      <c r="AB570" s="63">
        <f t="shared" si="263"/>
        <v>0</v>
      </c>
      <c r="AC570" s="63">
        <f t="shared" si="263"/>
        <v>0</v>
      </c>
      <c r="AD570" s="63"/>
      <c r="AE570" s="63">
        <f t="shared" si="264"/>
        <v>0</v>
      </c>
      <c r="AF570" s="64"/>
      <c r="AG570" s="63"/>
      <c r="AH570" s="63"/>
      <c r="AI570" s="63"/>
      <c r="AJ570" s="63">
        <f t="shared" si="265"/>
        <v>0</v>
      </c>
      <c r="AK570" s="64"/>
      <c r="AL570" s="63"/>
      <c r="AM570" s="63"/>
      <c r="AN570" s="63"/>
      <c r="AO570" s="63">
        <f t="shared" si="266"/>
        <v>0</v>
      </c>
      <c r="AP570" s="64"/>
      <c r="AQ570" s="63"/>
      <c r="AR570" s="63"/>
      <c r="AS570" s="63"/>
      <c r="AT570" s="63">
        <f t="shared" si="267"/>
        <v>0</v>
      </c>
      <c r="AU570" s="64"/>
      <c r="AV570" s="63"/>
      <c r="AW570" s="63"/>
      <c r="AX570" s="411"/>
      <c r="AY570" s="63">
        <f t="shared" si="268"/>
        <v>0</v>
      </c>
      <c r="AZ570" s="71"/>
    </row>
    <row r="571" spans="1:52" s="406" customFormat="1" ht="12" hidden="1" customHeight="1">
      <c r="A571" s="134">
        <v>611</v>
      </c>
      <c r="B571" s="69" t="s">
        <v>568</v>
      </c>
      <c r="C571" s="63"/>
      <c r="D571" s="63">
        <v>0</v>
      </c>
      <c r="E571" s="63"/>
      <c r="F571" s="63">
        <f t="shared" si="257"/>
        <v>0</v>
      </c>
      <c r="G571" s="64"/>
      <c r="H571" s="63"/>
      <c r="I571" s="63">
        <v>0</v>
      </c>
      <c r="J571" s="63"/>
      <c r="K571" s="63">
        <f t="shared" si="258"/>
        <v>0</v>
      </c>
      <c r="L571" s="64"/>
      <c r="M571" s="63">
        <f t="shared" si="259"/>
        <v>0</v>
      </c>
      <c r="N571" s="63">
        <f t="shared" si="259"/>
        <v>0</v>
      </c>
      <c r="O571" s="63"/>
      <c r="P571" s="63">
        <f t="shared" si="260"/>
        <v>0</v>
      </c>
      <c r="Q571" s="64"/>
      <c r="R571" s="63"/>
      <c r="S571" s="63">
        <v>0</v>
      </c>
      <c r="T571" s="63"/>
      <c r="U571" s="63">
        <f t="shared" si="261"/>
        <v>0</v>
      </c>
      <c r="V571" s="64"/>
      <c r="W571" s="63"/>
      <c r="X571" s="63">
        <v>0</v>
      </c>
      <c r="Y571" s="63"/>
      <c r="Z571" s="63">
        <f t="shared" si="262"/>
        <v>0</v>
      </c>
      <c r="AA571" s="64"/>
      <c r="AB571" s="63">
        <f t="shared" si="263"/>
        <v>0</v>
      </c>
      <c r="AC571" s="63">
        <f t="shared" si="263"/>
        <v>0</v>
      </c>
      <c r="AD571" s="63"/>
      <c r="AE571" s="63">
        <f t="shared" si="264"/>
        <v>0</v>
      </c>
      <c r="AF571" s="64"/>
      <c r="AG571" s="63"/>
      <c r="AH571" s="63">
        <v>0</v>
      </c>
      <c r="AI571" s="63"/>
      <c r="AJ571" s="63">
        <f t="shared" si="265"/>
        <v>0</v>
      </c>
      <c r="AK571" s="64"/>
      <c r="AL571" s="63"/>
      <c r="AM571" s="63">
        <v>0</v>
      </c>
      <c r="AN571" s="63"/>
      <c r="AO571" s="63">
        <f t="shared" si="266"/>
        <v>0</v>
      </c>
      <c r="AP571" s="64"/>
      <c r="AQ571" s="63"/>
      <c r="AR571" s="63">
        <v>0</v>
      </c>
      <c r="AS571" s="63"/>
      <c r="AT571" s="63">
        <f t="shared" si="267"/>
        <v>0</v>
      </c>
      <c r="AU571" s="64"/>
      <c r="AV571" s="63"/>
      <c r="AW571" s="63">
        <v>0</v>
      </c>
      <c r="AX571" s="411"/>
      <c r="AY571" s="63">
        <f t="shared" si="268"/>
        <v>0</v>
      </c>
      <c r="AZ571" s="71"/>
    </row>
    <row r="572" spans="1:52" s="406" customFormat="1" ht="12" hidden="1" customHeight="1">
      <c r="A572" s="134">
        <v>612</v>
      </c>
      <c r="B572" s="69" t="s">
        <v>569</v>
      </c>
      <c r="C572" s="63"/>
      <c r="D572" s="63"/>
      <c r="E572" s="63"/>
      <c r="F572" s="63">
        <f t="shared" si="257"/>
        <v>0</v>
      </c>
      <c r="G572" s="64"/>
      <c r="H572" s="63"/>
      <c r="I572" s="63"/>
      <c r="J572" s="63"/>
      <c r="K572" s="63">
        <f t="shared" si="258"/>
        <v>0</v>
      </c>
      <c r="L572" s="64"/>
      <c r="M572" s="63">
        <f t="shared" si="259"/>
        <v>0</v>
      </c>
      <c r="N572" s="63">
        <f t="shared" si="259"/>
        <v>0</v>
      </c>
      <c r="O572" s="63"/>
      <c r="P572" s="63">
        <f t="shared" si="260"/>
        <v>0</v>
      </c>
      <c r="Q572" s="64"/>
      <c r="R572" s="63"/>
      <c r="S572" s="63"/>
      <c r="T572" s="63"/>
      <c r="U572" s="63">
        <f t="shared" si="261"/>
        <v>0</v>
      </c>
      <c r="V572" s="64"/>
      <c r="W572" s="63"/>
      <c r="X572" s="63"/>
      <c r="Y572" s="63"/>
      <c r="Z572" s="63">
        <f t="shared" si="262"/>
        <v>0</v>
      </c>
      <c r="AA572" s="64"/>
      <c r="AB572" s="63">
        <f t="shared" si="263"/>
        <v>0</v>
      </c>
      <c r="AC572" s="63">
        <f t="shared" si="263"/>
        <v>0</v>
      </c>
      <c r="AD572" s="63"/>
      <c r="AE572" s="63">
        <f t="shared" si="264"/>
        <v>0</v>
      </c>
      <c r="AF572" s="64"/>
      <c r="AG572" s="63"/>
      <c r="AH572" s="63"/>
      <c r="AI572" s="63"/>
      <c r="AJ572" s="63">
        <f t="shared" si="265"/>
        <v>0</v>
      </c>
      <c r="AK572" s="64"/>
      <c r="AL572" s="63"/>
      <c r="AM572" s="63"/>
      <c r="AN572" s="63"/>
      <c r="AO572" s="63">
        <f t="shared" si="266"/>
        <v>0</v>
      </c>
      <c r="AP572" s="64"/>
      <c r="AQ572" s="63"/>
      <c r="AR572" s="63"/>
      <c r="AS572" s="63"/>
      <c r="AT572" s="63">
        <f t="shared" si="267"/>
        <v>0</v>
      </c>
      <c r="AU572" s="64"/>
      <c r="AV572" s="63"/>
      <c r="AW572" s="63"/>
      <c r="AX572" s="411"/>
      <c r="AY572" s="63">
        <f t="shared" si="268"/>
        <v>0</v>
      </c>
      <c r="AZ572" s="71"/>
    </row>
    <row r="573" spans="1:52" s="406" customFormat="1" ht="12" hidden="1" customHeight="1">
      <c r="A573" s="134">
        <v>613</v>
      </c>
      <c r="B573" s="69" t="s">
        <v>570</v>
      </c>
      <c r="C573" s="63"/>
      <c r="D573" s="63">
        <v>0</v>
      </c>
      <c r="E573" s="63"/>
      <c r="F573" s="63">
        <f t="shared" si="257"/>
        <v>0</v>
      </c>
      <c r="G573" s="64"/>
      <c r="H573" s="63"/>
      <c r="I573" s="63">
        <v>0</v>
      </c>
      <c r="J573" s="63"/>
      <c r="K573" s="63">
        <f t="shared" si="258"/>
        <v>0</v>
      </c>
      <c r="L573" s="64"/>
      <c r="M573" s="63">
        <f t="shared" si="259"/>
        <v>0</v>
      </c>
      <c r="N573" s="63">
        <f t="shared" si="259"/>
        <v>0</v>
      </c>
      <c r="O573" s="63"/>
      <c r="P573" s="63">
        <f t="shared" si="260"/>
        <v>0</v>
      </c>
      <c r="Q573" s="64"/>
      <c r="R573" s="63"/>
      <c r="S573" s="63">
        <v>0</v>
      </c>
      <c r="T573" s="63"/>
      <c r="U573" s="63">
        <f t="shared" si="261"/>
        <v>0</v>
      </c>
      <c r="V573" s="64"/>
      <c r="W573" s="63"/>
      <c r="X573" s="63">
        <v>0</v>
      </c>
      <c r="Y573" s="63"/>
      <c r="Z573" s="63">
        <f t="shared" si="262"/>
        <v>0</v>
      </c>
      <c r="AA573" s="64"/>
      <c r="AB573" s="63">
        <f t="shared" si="263"/>
        <v>0</v>
      </c>
      <c r="AC573" s="63">
        <f t="shared" si="263"/>
        <v>0</v>
      </c>
      <c r="AD573" s="63"/>
      <c r="AE573" s="63">
        <f t="shared" si="264"/>
        <v>0</v>
      </c>
      <c r="AF573" s="64"/>
      <c r="AG573" s="63"/>
      <c r="AH573" s="63">
        <v>0</v>
      </c>
      <c r="AI573" s="63"/>
      <c r="AJ573" s="63">
        <f t="shared" si="265"/>
        <v>0</v>
      </c>
      <c r="AK573" s="64"/>
      <c r="AL573" s="63"/>
      <c r="AM573" s="63">
        <v>0</v>
      </c>
      <c r="AN573" s="63"/>
      <c r="AO573" s="63">
        <f t="shared" si="266"/>
        <v>0</v>
      </c>
      <c r="AP573" s="64"/>
      <c r="AQ573" s="63"/>
      <c r="AR573" s="63">
        <v>0</v>
      </c>
      <c r="AS573" s="63"/>
      <c r="AT573" s="63">
        <f t="shared" si="267"/>
        <v>0</v>
      </c>
      <c r="AU573" s="64"/>
      <c r="AV573" s="63"/>
      <c r="AW573" s="63">
        <v>0</v>
      </c>
      <c r="AX573" s="411"/>
      <c r="AY573" s="63">
        <f t="shared" si="268"/>
        <v>0</v>
      </c>
      <c r="AZ573" s="71"/>
    </row>
    <row r="574" spans="1:52" s="406" customFormat="1" ht="12" hidden="1" customHeight="1">
      <c r="A574" s="134">
        <v>613.1</v>
      </c>
      <c r="B574" s="69" t="s">
        <v>571</v>
      </c>
      <c r="C574" s="63"/>
      <c r="D574" s="63">
        <v>0</v>
      </c>
      <c r="E574" s="63"/>
      <c r="F574" s="63">
        <f t="shared" si="257"/>
        <v>0</v>
      </c>
      <c r="G574" s="64"/>
      <c r="H574" s="63"/>
      <c r="I574" s="63">
        <v>0</v>
      </c>
      <c r="J574" s="63"/>
      <c r="K574" s="63">
        <f t="shared" si="258"/>
        <v>0</v>
      </c>
      <c r="L574" s="64"/>
      <c r="M574" s="63">
        <f t="shared" si="259"/>
        <v>0</v>
      </c>
      <c r="N574" s="63">
        <f t="shared" si="259"/>
        <v>0</v>
      </c>
      <c r="O574" s="63"/>
      <c r="P574" s="63">
        <f t="shared" si="260"/>
        <v>0</v>
      </c>
      <c r="Q574" s="64"/>
      <c r="R574" s="63"/>
      <c r="S574" s="63">
        <v>0</v>
      </c>
      <c r="T574" s="63"/>
      <c r="U574" s="63">
        <f t="shared" si="261"/>
        <v>0</v>
      </c>
      <c r="V574" s="64"/>
      <c r="W574" s="63"/>
      <c r="X574" s="63">
        <v>0</v>
      </c>
      <c r="Y574" s="63"/>
      <c r="Z574" s="63">
        <f t="shared" si="262"/>
        <v>0</v>
      </c>
      <c r="AA574" s="64"/>
      <c r="AB574" s="63">
        <f t="shared" si="263"/>
        <v>0</v>
      </c>
      <c r="AC574" s="63">
        <f t="shared" si="263"/>
        <v>0</v>
      </c>
      <c r="AD574" s="63"/>
      <c r="AE574" s="63">
        <f t="shared" si="264"/>
        <v>0</v>
      </c>
      <c r="AF574" s="64"/>
      <c r="AG574" s="63"/>
      <c r="AH574" s="63">
        <v>0</v>
      </c>
      <c r="AI574" s="63"/>
      <c r="AJ574" s="63">
        <f t="shared" si="265"/>
        <v>0</v>
      </c>
      <c r="AK574" s="64"/>
      <c r="AL574" s="63"/>
      <c r="AM574" s="63">
        <v>0</v>
      </c>
      <c r="AN574" s="63"/>
      <c r="AO574" s="63">
        <f t="shared" si="266"/>
        <v>0</v>
      </c>
      <c r="AP574" s="64"/>
      <c r="AQ574" s="63"/>
      <c r="AR574" s="63">
        <v>0</v>
      </c>
      <c r="AS574" s="63"/>
      <c r="AT574" s="63">
        <f t="shared" si="267"/>
        <v>0</v>
      </c>
      <c r="AU574" s="64"/>
      <c r="AV574" s="63"/>
      <c r="AW574" s="63">
        <v>0</v>
      </c>
      <c r="AX574" s="411"/>
      <c r="AY574" s="63">
        <f t="shared" si="268"/>
        <v>0</v>
      </c>
      <c r="AZ574" s="71"/>
    </row>
    <row r="575" spans="1:52" s="406" customFormat="1" ht="12" hidden="1" customHeight="1">
      <c r="A575" s="134">
        <v>613.20000000000005</v>
      </c>
      <c r="B575" s="69" t="s">
        <v>572</v>
      </c>
      <c r="C575" s="63"/>
      <c r="D575" s="63">
        <v>0</v>
      </c>
      <c r="E575" s="63"/>
      <c r="F575" s="63">
        <f t="shared" si="257"/>
        <v>0</v>
      </c>
      <c r="G575" s="64"/>
      <c r="H575" s="63"/>
      <c r="I575" s="63">
        <v>0</v>
      </c>
      <c r="J575" s="63"/>
      <c r="K575" s="63">
        <f t="shared" si="258"/>
        <v>0</v>
      </c>
      <c r="L575" s="64"/>
      <c r="M575" s="63">
        <f t="shared" si="259"/>
        <v>0</v>
      </c>
      <c r="N575" s="63">
        <f t="shared" si="259"/>
        <v>0</v>
      </c>
      <c r="O575" s="63"/>
      <c r="P575" s="63">
        <f t="shared" si="260"/>
        <v>0</v>
      </c>
      <c r="Q575" s="64"/>
      <c r="R575" s="63"/>
      <c r="S575" s="63">
        <v>0</v>
      </c>
      <c r="T575" s="63"/>
      <c r="U575" s="63">
        <f t="shared" si="261"/>
        <v>0</v>
      </c>
      <c r="V575" s="64"/>
      <c r="W575" s="63"/>
      <c r="X575" s="63">
        <v>0</v>
      </c>
      <c r="Y575" s="63"/>
      <c r="Z575" s="63">
        <f t="shared" si="262"/>
        <v>0</v>
      </c>
      <c r="AA575" s="64"/>
      <c r="AB575" s="63">
        <f t="shared" si="263"/>
        <v>0</v>
      </c>
      <c r="AC575" s="63">
        <f t="shared" si="263"/>
        <v>0</v>
      </c>
      <c r="AD575" s="63"/>
      <c r="AE575" s="63">
        <f t="shared" si="264"/>
        <v>0</v>
      </c>
      <c r="AF575" s="64"/>
      <c r="AG575" s="63"/>
      <c r="AH575" s="63">
        <v>0</v>
      </c>
      <c r="AI575" s="63"/>
      <c r="AJ575" s="63">
        <f t="shared" si="265"/>
        <v>0</v>
      </c>
      <c r="AK575" s="64"/>
      <c r="AL575" s="63"/>
      <c r="AM575" s="63">
        <v>0</v>
      </c>
      <c r="AN575" s="63"/>
      <c r="AO575" s="63">
        <f t="shared" si="266"/>
        <v>0</v>
      </c>
      <c r="AP575" s="64"/>
      <c r="AQ575" s="63"/>
      <c r="AR575" s="63">
        <v>0</v>
      </c>
      <c r="AS575" s="63"/>
      <c r="AT575" s="63">
        <f t="shared" si="267"/>
        <v>0</v>
      </c>
      <c r="AU575" s="64"/>
      <c r="AV575" s="63"/>
      <c r="AW575" s="63">
        <v>0</v>
      </c>
      <c r="AX575" s="411"/>
      <c r="AY575" s="63">
        <f t="shared" si="268"/>
        <v>0</v>
      </c>
      <c r="AZ575" s="71"/>
    </row>
    <row r="576" spans="1:52" s="406" customFormat="1" ht="12" hidden="1" customHeight="1">
      <c r="A576" s="134">
        <v>613.29999999999995</v>
      </c>
      <c r="B576" s="69" t="s">
        <v>573</v>
      </c>
      <c r="C576" s="63"/>
      <c r="D576" s="63">
        <v>0</v>
      </c>
      <c r="E576" s="63"/>
      <c r="F576" s="63">
        <f t="shared" si="257"/>
        <v>0</v>
      </c>
      <c r="G576" s="64"/>
      <c r="H576" s="63"/>
      <c r="I576" s="63">
        <v>0</v>
      </c>
      <c r="J576" s="63"/>
      <c r="K576" s="63">
        <f t="shared" si="258"/>
        <v>0</v>
      </c>
      <c r="L576" s="64"/>
      <c r="M576" s="63">
        <f t="shared" si="259"/>
        <v>0</v>
      </c>
      <c r="N576" s="63">
        <f t="shared" si="259"/>
        <v>0</v>
      </c>
      <c r="O576" s="63"/>
      <c r="P576" s="63">
        <f t="shared" si="260"/>
        <v>0</v>
      </c>
      <c r="Q576" s="64"/>
      <c r="R576" s="63"/>
      <c r="S576" s="63">
        <v>0</v>
      </c>
      <c r="T576" s="63"/>
      <c r="U576" s="63">
        <f t="shared" si="261"/>
        <v>0</v>
      </c>
      <c r="V576" s="64"/>
      <c r="W576" s="63"/>
      <c r="X576" s="63">
        <v>0</v>
      </c>
      <c r="Y576" s="63"/>
      <c r="Z576" s="63">
        <f t="shared" si="262"/>
        <v>0</v>
      </c>
      <c r="AA576" s="64"/>
      <c r="AB576" s="63">
        <f t="shared" si="263"/>
        <v>0</v>
      </c>
      <c r="AC576" s="63">
        <f t="shared" si="263"/>
        <v>0</v>
      </c>
      <c r="AD576" s="63"/>
      <c r="AE576" s="63">
        <f t="shared" si="264"/>
        <v>0</v>
      </c>
      <c r="AF576" s="64"/>
      <c r="AG576" s="63"/>
      <c r="AH576" s="63">
        <v>0</v>
      </c>
      <c r="AI576" s="63"/>
      <c r="AJ576" s="63">
        <f t="shared" si="265"/>
        <v>0</v>
      </c>
      <c r="AK576" s="64"/>
      <c r="AL576" s="63"/>
      <c r="AM576" s="63">
        <v>0</v>
      </c>
      <c r="AN576" s="63"/>
      <c r="AO576" s="63">
        <f t="shared" si="266"/>
        <v>0</v>
      </c>
      <c r="AP576" s="64"/>
      <c r="AQ576" s="63"/>
      <c r="AR576" s="63">
        <v>0</v>
      </c>
      <c r="AS576" s="63"/>
      <c r="AT576" s="63">
        <f t="shared" si="267"/>
        <v>0</v>
      </c>
      <c r="AU576" s="64"/>
      <c r="AV576" s="63"/>
      <c r="AW576" s="63">
        <v>0</v>
      </c>
      <c r="AX576" s="411"/>
      <c r="AY576" s="63">
        <f t="shared" si="268"/>
        <v>0</v>
      </c>
      <c r="AZ576" s="71"/>
    </row>
    <row r="577" spans="1:52" s="406" customFormat="1" ht="12" hidden="1" customHeight="1">
      <c r="A577" s="134">
        <v>613.4</v>
      </c>
      <c r="B577" s="69" t="s">
        <v>574</v>
      </c>
      <c r="C577" s="63"/>
      <c r="D577" s="63">
        <v>0</v>
      </c>
      <c r="E577" s="63"/>
      <c r="F577" s="63">
        <f t="shared" si="257"/>
        <v>0</v>
      </c>
      <c r="G577" s="64"/>
      <c r="H577" s="63"/>
      <c r="I577" s="63">
        <v>0</v>
      </c>
      <c r="J577" s="63"/>
      <c r="K577" s="63">
        <f t="shared" si="258"/>
        <v>0</v>
      </c>
      <c r="L577" s="64"/>
      <c r="M577" s="63">
        <f t="shared" si="259"/>
        <v>0</v>
      </c>
      <c r="N577" s="63">
        <f t="shared" si="259"/>
        <v>0</v>
      </c>
      <c r="O577" s="63"/>
      <c r="P577" s="63">
        <f t="shared" si="260"/>
        <v>0</v>
      </c>
      <c r="Q577" s="64"/>
      <c r="R577" s="63"/>
      <c r="S577" s="63">
        <v>0</v>
      </c>
      <c r="T577" s="63"/>
      <c r="U577" s="63">
        <f t="shared" si="261"/>
        <v>0</v>
      </c>
      <c r="V577" s="64"/>
      <c r="W577" s="63"/>
      <c r="X577" s="63">
        <v>0</v>
      </c>
      <c r="Y577" s="63"/>
      <c r="Z577" s="63">
        <f t="shared" si="262"/>
        <v>0</v>
      </c>
      <c r="AA577" s="64"/>
      <c r="AB577" s="63">
        <f t="shared" si="263"/>
        <v>0</v>
      </c>
      <c r="AC577" s="63">
        <f t="shared" si="263"/>
        <v>0</v>
      </c>
      <c r="AD577" s="63"/>
      <c r="AE577" s="63">
        <f t="shared" si="264"/>
        <v>0</v>
      </c>
      <c r="AF577" s="64"/>
      <c r="AG577" s="63"/>
      <c r="AH577" s="63">
        <v>0</v>
      </c>
      <c r="AI577" s="63"/>
      <c r="AJ577" s="63">
        <f t="shared" si="265"/>
        <v>0</v>
      </c>
      <c r="AK577" s="64"/>
      <c r="AL577" s="63"/>
      <c r="AM577" s="63">
        <v>0</v>
      </c>
      <c r="AN577" s="63"/>
      <c r="AO577" s="63">
        <f t="shared" si="266"/>
        <v>0</v>
      </c>
      <c r="AP577" s="64"/>
      <c r="AQ577" s="63"/>
      <c r="AR577" s="63">
        <v>0</v>
      </c>
      <c r="AS577" s="63"/>
      <c r="AT577" s="63">
        <f t="shared" si="267"/>
        <v>0</v>
      </c>
      <c r="AU577" s="64"/>
      <c r="AV577" s="63"/>
      <c r="AW577" s="63">
        <v>0</v>
      </c>
      <c r="AX577" s="411"/>
      <c r="AY577" s="63">
        <f t="shared" si="268"/>
        <v>0</v>
      </c>
      <c r="AZ577" s="71"/>
    </row>
    <row r="578" spans="1:52" s="406" customFormat="1" ht="12" hidden="1" customHeight="1">
      <c r="A578" s="134">
        <v>613.5</v>
      </c>
      <c r="B578" s="69" t="s">
        <v>575</v>
      </c>
      <c r="C578" s="63"/>
      <c r="D578" s="63">
        <v>0</v>
      </c>
      <c r="E578" s="63"/>
      <c r="F578" s="63">
        <f t="shared" si="257"/>
        <v>0</v>
      </c>
      <c r="G578" s="64"/>
      <c r="H578" s="63"/>
      <c r="I578" s="63">
        <v>0</v>
      </c>
      <c r="J578" s="63"/>
      <c r="K578" s="63">
        <f t="shared" si="258"/>
        <v>0</v>
      </c>
      <c r="L578" s="64"/>
      <c r="M578" s="63">
        <f t="shared" si="259"/>
        <v>0</v>
      </c>
      <c r="N578" s="63">
        <f t="shared" si="259"/>
        <v>0</v>
      </c>
      <c r="O578" s="63"/>
      <c r="P578" s="63">
        <f t="shared" si="260"/>
        <v>0</v>
      </c>
      <c r="Q578" s="64"/>
      <c r="R578" s="63"/>
      <c r="S578" s="63">
        <v>0</v>
      </c>
      <c r="T578" s="63"/>
      <c r="U578" s="63">
        <f t="shared" si="261"/>
        <v>0</v>
      </c>
      <c r="V578" s="64"/>
      <c r="W578" s="63"/>
      <c r="X578" s="63">
        <v>0</v>
      </c>
      <c r="Y578" s="63"/>
      <c r="Z578" s="63">
        <f t="shared" si="262"/>
        <v>0</v>
      </c>
      <c r="AA578" s="64"/>
      <c r="AB578" s="63">
        <f t="shared" si="263"/>
        <v>0</v>
      </c>
      <c r="AC578" s="63">
        <f t="shared" si="263"/>
        <v>0</v>
      </c>
      <c r="AD578" s="63"/>
      <c r="AE578" s="63">
        <f t="shared" si="264"/>
        <v>0</v>
      </c>
      <c r="AF578" s="64"/>
      <c r="AG578" s="63"/>
      <c r="AH578" s="63">
        <v>0</v>
      </c>
      <c r="AI578" s="63"/>
      <c r="AJ578" s="63">
        <f t="shared" si="265"/>
        <v>0</v>
      </c>
      <c r="AK578" s="64"/>
      <c r="AL578" s="63"/>
      <c r="AM578" s="63">
        <v>0</v>
      </c>
      <c r="AN578" s="63"/>
      <c r="AO578" s="63">
        <f t="shared" si="266"/>
        <v>0</v>
      </c>
      <c r="AP578" s="64"/>
      <c r="AQ578" s="63"/>
      <c r="AR578" s="63">
        <v>0</v>
      </c>
      <c r="AS578" s="63"/>
      <c r="AT578" s="63">
        <f t="shared" si="267"/>
        <v>0</v>
      </c>
      <c r="AU578" s="64"/>
      <c r="AV578" s="63"/>
      <c r="AW578" s="63">
        <v>0</v>
      </c>
      <c r="AX578" s="411"/>
      <c r="AY578" s="63">
        <f t="shared" si="268"/>
        <v>0</v>
      </c>
      <c r="AZ578" s="71"/>
    </row>
    <row r="579" spans="1:52" s="406" customFormat="1" ht="12" hidden="1" customHeight="1">
      <c r="A579" s="134">
        <v>620</v>
      </c>
      <c r="B579" s="69" t="s">
        <v>576</v>
      </c>
      <c r="C579" s="63"/>
      <c r="D579" s="63"/>
      <c r="E579" s="63"/>
      <c r="F579" s="63">
        <f t="shared" si="257"/>
        <v>0</v>
      </c>
      <c r="G579" s="64"/>
      <c r="H579" s="63"/>
      <c r="I579" s="63"/>
      <c r="J579" s="63"/>
      <c r="K579" s="63">
        <f t="shared" si="258"/>
        <v>0</v>
      </c>
      <c r="L579" s="64"/>
      <c r="M579" s="63">
        <f t="shared" si="259"/>
        <v>0</v>
      </c>
      <c r="N579" s="63">
        <f t="shared" si="259"/>
        <v>0</v>
      </c>
      <c r="O579" s="63"/>
      <c r="P579" s="63">
        <f t="shared" si="260"/>
        <v>0</v>
      </c>
      <c r="Q579" s="64"/>
      <c r="R579" s="63"/>
      <c r="S579" s="63"/>
      <c r="T579" s="63"/>
      <c r="U579" s="63">
        <f t="shared" si="261"/>
        <v>0</v>
      </c>
      <c r="V579" s="64"/>
      <c r="W579" s="63"/>
      <c r="X579" s="63"/>
      <c r="Y579" s="63"/>
      <c r="Z579" s="63">
        <f t="shared" si="262"/>
        <v>0</v>
      </c>
      <c r="AA579" s="64"/>
      <c r="AB579" s="63">
        <f t="shared" si="263"/>
        <v>0</v>
      </c>
      <c r="AC579" s="63">
        <f t="shared" si="263"/>
        <v>0</v>
      </c>
      <c r="AD579" s="63"/>
      <c r="AE579" s="63">
        <f t="shared" si="264"/>
        <v>0</v>
      </c>
      <c r="AF579" s="64"/>
      <c r="AG579" s="63"/>
      <c r="AH579" s="63"/>
      <c r="AI579" s="63"/>
      <c r="AJ579" s="63">
        <f t="shared" si="265"/>
        <v>0</v>
      </c>
      <c r="AK579" s="64"/>
      <c r="AL579" s="63"/>
      <c r="AM579" s="63"/>
      <c r="AN579" s="63"/>
      <c r="AO579" s="63">
        <f t="shared" si="266"/>
        <v>0</v>
      </c>
      <c r="AP579" s="64"/>
      <c r="AQ579" s="63"/>
      <c r="AR579" s="63"/>
      <c r="AS579" s="63"/>
      <c r="AT579" s="63">
        <f t="shared" si="267"/>
        <v>0</v>
      </c>
      <c r="AU579" s="64"/>
      <c r="AV579" s="63"/>
      <c r="AW579" s="63"/>
      <c r="AX579" s="411"/>
      <c r="AY579" s="63">
        <f t="shared" si="268"/>
        <v>0</v>
      </c>
      <c r="AZ579" s="71"/>
    </row>
    <row r="580" spans="1:52" s="406" customFormat="1" ht="12" hidden="1" customHeight="1">
      <c r="A580" s="134">
        <v>699</v>
      </c>
      <c r="B580" s="69" t="s">
        <v>577</v>
      </c>
      <c r="C580" s="63"/>
      <c r="D580" s="63">
        <v>0</v>
      </c>
      <c r="E580" s="63"/>
      <c r="F580" s="63">
        <f t="shared" si="257"/>
        <v>0</v>
      </c>
      <c r="G580" s="64"/>
      <c r="H580" s="63"/>
      <c r="I580" s="63">
        <v>0</v>
      </c>
      <c r="J580" s="63"/>
      <c r="K580" s="63">
        <f t="shared" si="258"/>
        <v>0</v>
      </c>
      <c r="L580" s="64"/>
      <c r="M580" s="63">
        <f t="shared" si="259"/>
        <v>0</v>
      </c>
      <c r="N580" s="63">
        <f t="shared" si="259"/>
        <v>0</v>
      </c>
      <c r="O580" s="63"/>
      <c r="P580" s="63">
        <f t="shared" si="260"/>
        <v>0</v>
      </c>
      <c r="Q580" s="64"/>
      <c r="R580" s="63"/>
      <c r="S580" s="63">
        <v>0</v>
      </c>
      <c r="T580" s="63"/>
      <c r="U580" s="63">
        <f t="shared" si="261"/>
        <v>0</v>
      </c>
      <c r="V580" s="64"/>
      <c r="W580" s="63"/>
      <c r="X580" s="63">
        <v>0</v>
      </c>
      <c r="Y580" s="63"/>
      <c r="Z580" s="63">
        <f t="shared" si="262"/>
        <v>0</v>
      </c>
      <c r="AA580" s="64"/>
      <c r="AB580" s="63">
        <f t="shared" si="263"/>
        <v>0</v>
      </c>
      <c r="AC580" s="63">
        <f t="shared" si="263"/>
        <v>0</v>
      </c>
      <c r="AD580" s="63"/>
      <c r="AE580" s="63">
        <f t="shared" si="264"/>
        <v>0</v>
      </c>
      <c r="AF580" s="64"/>
      <c r="AG580" s="63"/>
      <c r="AH580" s="63">
        <v>0</v>
      </c>
      <c r="AI580" s="63"/>
      <c r="AJ580" s="63">
        <f t="shared" si="265"/>
        <v>0</v>
      </c>
      <c r="AK580" s="64"/>
      <c r="AL580" s="63"/>
      <c r="AM580" s="63">
        <v>0</v>
      </c>
      <c r="AN580" s="63"/>
      <c r="AO580" s="63">
        <f t="shared" si="266"/>
        <v>0</v>
      </c>
      <c r="AP580" s="64"/>
      <c r="AQ580" s="63"/>
      <c r="AR580" s="63">
        <v>0</v>
      </c>
      <c r="AS580" s="63"/>
      <c r="AT580" s="63">
        <f t="shared" si="267"/>
        <v>0</v>
      </c>
      <c r="AU580" s="64"/>
      <c r="AV580" s="63"/>
      <c r="AW580" s="63">
        <v>0</v>
      </c>
      <c r="AX580" s="411"/>
      <c r="AY580" s="63">
        <f t="shared" si="268"/>
        <v>0</v>
      </c>
      <c r="AZ580" s="71"/>
    </row>
    <row r="581" spans="1:52" s="39" customFormat="1" ht="12" hidden="1" customHeight="1">
      <c r="A581" s="134"/>
      <c r="B581" s="69"/>
      <c r="C581" s="63"/>
      <c r="D581" s="63"/>
      <c r="E581" s="63"/>
      <c r="F581" s="63"/>
      <c r="G581" s="64"/>
      <c r="H581" s="63"/>
      <c r="I581" s="63"/>
      <c r="J581" s="63"/>
      <c r="K581" s="63"/>
      <c r="L581" s="64"/>
      <c r="M581" s="63"/>
      <c r="N581" s="63"/>
      <c r="O581" s="63"/>
      <c r="P581" s="63"/>
      <c r="Q581" s="64"/>
      <c r="R581" s="63"/>
      <c r="S581" s="63"/>
      <c r="T581" s="63"/>
      <c r="U581" s="63"/>
      <c r="V581" s="64"/>
      <c r="W581" s="63"/>
      <c r="X581" s="63"/>
      <c r="Y581" s="63"/>
      <c r="Z581" s="63"/>
      <c r="AA581" s="64"/>
      <c r="AB581" s="63"/>
      <c r="AC581" s="63"/>
      <c r="AD581" s="63"/>
      <c r="AE581" s="63"/>
      <c r="AF581" s="64"/>
      <c r="AG581" s="63"/>
      <c r="AH581" s="63"/>
      <c r="AI581" s="63"/>
      <c r="AJ581" s="63"/>
      <c r="AK581" s="64"/>
      <c r="AL581" s="63"/>
      <c r="AM581" s="63"/>
      <c r="AN581" s="63"/>
      <c r="AO581" s="63"/>
      <c r="AP581" s="64"/>
      <c r="AQ581" s="63"/>
      <c r="AR581" s="63"/>
      <c r="AS581" s="63"/>
      <c r="AT581" s="63"/>
      <c r="AU581" s="64"/>
      <c r="AV581" s="63"/>
      <c r="AW581" s="63"/>
      <c r="AX581" s="411"/>
      <c r="AY581" s="63"/>
      <c r="AZ581" s="71"/>
    </row>
    <row r="582" spans="1:52" s="40" customFormat="1" ht="12" customHeight="1">
      <c r="A582" s="48"/>
      <c r="B582" s="122" t="s">
        <v>923</v>
      </c>
      <c r="C582" s="435">
        <f>SUM(C564:C581)</f>
        <v>0</v>
      </c>
      <c r="D582" s="435">
        <f>SUM(D564:D581)</f>
        <v>21243.22</v>
      </c>
      <c r="E582" s="435"/>
      <c r="F582" s="435">
        <f>SUM(C582:E582)</f>
        <v>21243.22</v>
      </c>
      <c r="G582" s="436"/>
      <c r="H582" s="435">
        <f>SUM(H564:H581)</f>
        <v>0</v>
      </c>
      <c r="I582" s="435">
        <f>SUM(I564:I581)</f>
        <v>21243.22</v>
      </c>
      <c r="J582" s="435"/>
      <c r="K582" s="435">
        <f>SUM(H582:J582)</f>
        <v>21243.22</v>
      </c>
      <c r="L582" s="436"/>
      <c r="M582" s="435">
        <f>INDEX($C582:$E582,1,MATCH(M$8,$C$8:$E$8,0))-INDEX($H582:$J582,1,MATCH(M$8,$H$8:$J$8,0))</f>
        <v>0</v>
      </c>
      <c r="N582" s="435">
        <f>INDEX($C582:$E582,1,MATCH(N$8,$C$8:$E$8,0))-INDEX($H582:$J582,1,MATCH(N$8,$H$8:$J$8,0))</f>
        <v>0</v>
      </c>
      <c r="O582" s="435"/>
      <c r="P582" s="435">
        <f>SUM(M582:O582)</f>
        <v>0</v>
      </c>
      <c r="Q582" s="436"/>
      <c r="R582" s="435">
        <f>SUM(R564:R581)</f>
        <v>0</v>
      </c>
      <c r="S582" s="435">
        <f>SUM(S564:S581)</f>
        <v>9966.1297600215094</v>
      </c>
      <c r="T582" s="435"/>
      <c r="U582" s="435">
        <f>SUM(R582:T582)</f>
        <v>9966.1297600215094</v>
      </c>
      <c r="V582" s="436"/>
      <c r="W582" s="435">
        <f>SUM(W564:W581)</f>
        <v>0</v>
      </c>
      <c r="X582" s="435">
        <f>SUM(X564:X581)</f>
        <v>9966.1297600215094</v>
      </c>
      <c r="Y582" s="435"/>
      <c r="Z582" s="435">
        <f>SUM(W582:Y582)</f>
        <v>9966.1297600215094</v>
      </c>
      <c r="AA582" s="436"/>
      <c r="AB582" s="435">
        <f>INDEX($R582:$T582,1,MATCH(AB$8,$R$8:$T$8,0))-INDEX($W582:$Y582,1,MATCH(AB$8,$W$8:$Y$8,0))</f>
        <v>0</v>
      </c>
      <c r="AC582" s="435">
        <f>INDEX($R582:$T582,1,MATCH(AC$8,$R$8:$T$8,0))-INDEX($W582:$Y582,1,MATCH(AC$8,$W$8:$Y$8,0))</f>
        <v>0</v>
      </c>
      <c r="AD582" s="435"/>
      <c r="AE582" s="435">
        <f>SUM(AB582:AD582)</f>
        <v>0</v>
      </c>
      <c r="AF582" s="436"/>
      <c r="AG582" s="435">
        <f>SUM(AG564:AG581)</f>
        <v>0</v>
      </c>
      <c r="AH582" s="435">
        <f>SUM(AH564:AH581)</f>
        <v>2450.72347990765</v>
      </c>
      <c r="AI582" s="435"/>
      <c r="AJ582" s="435">
        <f>SUM(AG582:AI582)</f>
        <v>2450.72347990765</v>
      </c>
      <c r="AK582" s="436"/>
      <c r="AL582" s="435">
        <f>SUM(AL564:AL581)</f>
        <v>0</v>
      </c>
      <c r="AM582" s="435">
        <f>SUM(AM564:AM581)</f>
        <v>0</v>
      </c>
      <c r="AN582" s="435"/>
      <c r="AO582" s="435">
        <f>SUM(AL582:AN582)</f>
        <v>0</v>
      </c>
      <c r="AP582" s="436"/>
      <c r="AQ582" s="435">
        <f>SUM(AQ564:AQ581)</f>
        <v>0</v>
      </c>
      <c r="AR582" s="435">
        <f>SUM(AR564:AR581)</f>
        <v>0</v>
      </c>
      <c r="AS582" s="435"/>
      <c r="AT582" s="435">
        <f>SUM(AQ582:AS582)</f>
        <v>0</v>
      </c>
      <c r="AU582" s="436"/>
      <c r="AV582" s="435">
        <f>SUM(AV564:AV581)</f>
        <v>0</v>
      </c>
      <c r="AW582" s="435">
        <f>SUM(AW564:AW581)</f>
        <v>0</v>
      </c>
      <c r="AX582" s="409"/>
      <c r="AY582" s="435">
        <f>SUM(AV582:AX582)</f>
        <v>0</v>
      </c>
      <c r="AZ582" s="72"/>
    </row>
    <row r="583" spans="1:52" s="39" customFormat="1" ht="12" customHeight="1">
      <c r="A583" s="48"/>
      <c r="B583" s="73"/>
      <c r="C583" s="63"/>
      <c r="D583" s="63"/>
      <c r="E583" s="63"/>
      <c r="F583" s="63"/>
      <c r="G583" s="64"/>
      <c r="H583" s="63"/>
      <c r="I583" s="63"/>
      <c r="J583" s="63"/>
      <c r="K583" s="63"/>
      <c r="L583" s="64"/>
      <c r="M583" s="63"/>
      <c r="N583" s="63"/>
      <c r="O583" s="63"/>
      <c r="P583" s="63"/>
      <c r="Q583" s="64"/>
      <c r="R583" s="63"/>
      <c r="S583" s="63"/>
      <c r="T583" s="63"/>
      <c r="U583" s="63"/>
      <c r="V583" s="64"/>
      <c r="W583" s="63"/>
      <c r="X583" s="63"/>
      <c r="Y583" s="63"/>
      <c r="Z583" s="63"/>
      <c r="AA583" s="64"/>
      <c r="AB583" s="63"/>
      <c r="AC583" s="63"/>
      <c r="AD583" s="63"/>
      <c r="AE583" s="63"/>
      <c r="AF583" s="64"/>
      <c r="AG583" s="63"/>
      <c r="AH583" s="63"/>
      <c r="AI583" s="63"/>
      <c r="AJ583" s="63"/>
      <c r="AK583" s="64"/>
      <c r="AL583" s="63"/>
      <c r="AM583" s="63"/>
      <c r="AN583" s="63"/>
      <c r="AO583" s="63"/>
      <c r="AP583" s="64"/>
      <c r="AQ583" s="63"/>
      <c r="AR583" s="63"/>
      <c r="AS583" s="63"/>
      <c r="AT583" s="63"/>
      <c r="AU583" s="64"/>
      <c r="AV583" s="63"/>
      <c r="AW583" s="63"/>
      <c r="AX583" s="411"/>
      <c r="AY583" s="63"/>
      <c r="AZ583" s="71"/>
    </row>
    <row r="584" spans="1:52" s="39" customFormat="1" ht="12" customHeight="1">
      <c r="A584" s="122" t="s">
        <v>88</v>
      </c>
      <c r="C584" s="63"/>
      <c r="D584" s="63"/>
      <c r="E584" s="63"/>
      <c r="F584" s="63"/>
      <c r="G584" s="64"/>
      <c r="H584" s="63"/>
      <c r="I584" s="63"/>
      <c r="J584" s="63"/>
      <c r="K584" s="63"/>
      <c r="L584" s="64"/>
      <c r="M584" s="63"/>
      <c r="N584" s="63"/>
      <c r="O584" s="63"/>
      <c r="P584" s="63"/>
      <c r="Q584" s="64"/>
      <c r="R584" s="63"/>
      <c r="S584" s="63"/>
      <c r="T584" s="63"/>
      <c r="U584" s="63"/>
      <c r="V584" s="64"/>
      <c r="W584" s="63"/>
      <c r="X584" s="63"/>
      <c r="Y584" s="63"/>
      <c r="Z584" s="63"/>
      <c r="AA584" s="64"/>
      <c r="AB584" s="63"/>
      <c r="AC584" s="63"/>
      <c r="AD584" s="63"/>
      <c r="AE584" s="63"/>
      <c r="AF584" s="64"/>
      <c r="AG584" s="63"/>
      <c r="AH584" s="63"/>
      <c r="AI584" s="63"/>
      <c r="AJ584" s="63"/>
      <c r="AK584" s="64"/>
      <c r="AL584" s="63"/>
      <c r="AM584" s="63"/>
      <c r="AN584" s="63"/>
      <c r="AO584" s="63"/>
      <c r="AP584" s="64"/>
      <c r="AQ584" s="63"/>
      <c r="AR584" s="63"/>
      <c r="AS584" s="63"/>
      <c r="AT584" s="63"/>
      <c r="AU584" s="64"/>
      <c r="AV584" s="63"/>
      <c r="AW584" s="63"/>
      <c r="AX584" s="411"/>
      <c r="AY584" s="63"/>
      <c r="AZ584" s="71"/>
    </row>
    <row r="585" spans="1:52" s="39" customFormat="1" ht="12" hidden="1" customHeight="1">
      <c r="A585" s="134" t="s">
        <v>25</v>
      </c>
      <c r="B585" s="69"/>
      <c r="C585" s="63"/>
      <c r="D585" s="63"/>
      <c r="E585" s="63"/>
      <c r="F585" s="63">
        <f t="shared" ref="F585:F605" si="269">SUM(C585:E585)</f>
        <v>0</v>
      </c>
      <c r="G585" s="64"/>
      <c r="H585" s="63"/>
      <c r="I585" s="63"/>
      <c r="J585" s="63"/>
      <c r="K585" s="63">
        <f t="shared" ref="K585:K605" si="270">SUM(H585:J585)</f>
        <v>0</v>
      </c>
      <c r="L585" s="64"/>
      <c r="M585" s="63">
        <f t="shared" ref="M585:N605" si="271">INDEX($C585:$E585,1,MATCH(M$8,$C$8:$E$8,0))-INDEX($H585:$J585,1,MATCH(M$8,$H$8:$J$8,0))</f>
        <v>0</v>
      </c>
      <c r="N585" s="63">
        <f t="shared" si="271"/>
        <v>0</v>
      </c>
      <c r="O585" s="63"/>
      <c r="P585" s="63">
        <f t="shared" ref="P585:P605" si="272">SUM(M585:O585)</f>
        <v>0</v>
      </c>
      <c r="Q585" s="64"/>
      <c r="R585" s="63"/>
      <c r="S585" s="63"/>
      <c r="T585" s="63"/>
      <c r="U585" s="63">
        <f t="shared" ref="U585:U605" si="273">SUM(R585:T585)</f>
        <v>0</v>
      </c>
      <c r="V585" s="64"/>
      <c r="W585" s="63"/>
      <c r="X585" s="63"/>
      <c r="Y585" s="63"/>
      <c r="Z585" s="63">
        <f t="shared" ref="Z585:Z605" si="274">SUM(W585:Y585)</f>
        <v>0</v>
      </c>
      <c r="AA585" s="64"/>
      <c r="AB585" s="63">
        <f t="shared" ref="AB585:AC605" si="275">INDEX($R585:$T585,1,MATCH(AB$8,$R$8:$T$8,0))-INDEX($W585:$Y585,1,MATCH(AB$8,$W$8:$Y$8,0))</f>
        <v>0</v>
      </c>
      <c r="AC585" s="63">
        <f t="shared" si="275"/>
        <v>0</v>
      </c>
      <c r="AD585" s="63"/>
      <c r="AE585" s="63">
        <f t="shared" ref="AE585:AE605" si="276">SUM(AB585:AD585)</f>
        <v>0</v>
      </c>
      <c r="AF585" s="64"/>
      <c r="AG585" s="63"/>
      <c r="AH585" s="63"/>
      <c r="AI585" s="63"/>
      <c r="AJ585" s="63">
        <f t="shared" ref="AJ585:AJ605" si="277">SUM(AG585:AI585)</f>
        <v>0</v>
      </c>
      <c r="AK585" s="64"/>
      <c r="AL585" s="63"/>
      <c r="AM585" s="63"/>
      <c r="AN585" s="63"/>
      <c r="AO585" s="63">
        <f t="shared" ref="AO585:AO605" si="278">SUM(AL585:AN585)</f>
        <v>0</v>
      </c>
      <c r="AP585" s="64"/>
      <c r="AQ585" s="63"/>
      <c r="AR585" s="63"/>
      <c r="AS585" s="63"/>
      <c r="AT585" s="63">
        <f t="shared" ref="AT585:AT605" si="279">SUM(AQ585:AS585)</f>
        <v>0</v>
      </c>
      <c r="AU585" s="64"/>
      <c r="AV585" s="63"/>
      <c r="AW585" s="63"/>
      <c r="AX585" s="411"/>
      <c r="AY585" s="63">
        <f t="shared" ref="AY585:AY605" si="280">SUM(AV585:AX585)</f>
        <v>0</v>
      </c>
      <c r="AZ585" s="71"/>
    </row>
    <row r="586" spans="1:52" s="406" customFormat="1" ht="12" hidden="1" customHeight="1">
      <c r="A586" s="134">
        <v>700</v>
      </c>
      <c r="B586" s="69" t="s">
        <v>578</v>
      </c>
      <c r="C586" s="63"/>
      <c r="D586" s="63">
        <v>0</v>
      </c>
      <c r="E586" s="63"/>
      <c r="F586" s="63">
        <f t="shared" si="269"/>
        <v>0</v>
      </c>
      <c r="G586" s="64"/>
      <c r="H586" s="63"/>
      <c r="I586" s="63">
        <v>0</v>
      </c>
      <c r="J586" s="63"/>
      <c r="K586" s="63">
        <f t="shared" si="270"/>
        <v>0</v>
      </c>
      <c r="L586" s="64"/>
      <c r="M586" s="63">
        <f t="shared" si="271"/>
        <v>0</v>
      </c>
      <c r="N586" s="63">
        <f t="shared" si="271"/>
        <v>0</v>
      </c>
      <c r="O586" s="63"/>
      <c r="P586" s="63">
        <f t="shared" si="272"/>
        <v>0</v>
      </c>
      <c r="Q586" s="64"/>
      <c r="R586" s="63"/>
      <c r="S586" s="63">
        <v>0</v>
      </c>
      <c r="T586" s="63"/>
      <c r="U586" s="63">
        <f t="shared" si="273"/>
        <v>0</v>
      </c>
      <c r="V586" s="64"/>
      <c r="W586" s="63"/>
      <c r="X586" s="63">
        <v>0</v>
      </c>
      <c r="Y586" s="63"/>
      <c r="Z586" s="63">
        <f t="shared" si="274"/>
        <v>0</v>
      </c>
      <c r="AA586" s="64"/>
      <c r="AB586" s="63">
        <f t="shared" si="275"/>
        <v>0</v>
      </c>
      <c r="AC586" s="63">
        <f t="shared" si="275"/>
        <v>0</v>
      </c>
      <c r="AD586" s="63"/>
      <c r="AE586" s="63">
        <f t="shared" si="276"/>
        <v>0</v>
      </c>
      <c r="AF586" s="64"/>
      <c r="AG586" s="63"/>
      <c r="AH586" s="63">
        <v>0</v>
      </c>
      <c r="AI586" s="63"/>
      <c r="AJ586" s="63">
        <f t="shared" si="277"/>
        <v>0</v>
      </c>
      <c r="AK586" s="64"/>
      <c r="AL586" s="63"/>
      <c r="AM586" s="63">
        <v>0</v>
      </c>
      <c r="AN586" s="63"/>
      <c r="AO586" s="63">
        <f t="shared" si="278"/>
        <v>0</v>
      </c>
      <c r="AP586" s="64"/>
      <c r="AQ586" s="63"/>
      <c r="AR586" s="63">
        <v>0</v>
      </c>
      <c r="AS586" s="63"/>
      <c r="AT586" s="63">
        <f t="shared" si="279"/>
        <v>0</v>
      </c>
      <c r="AU586" s="64"/>
      <c r="AV586" s="63"/>
      <c r="AW586" s="63">
        <v>0</v>
      </c>
      <c r="AX586" s="411"/>
      <c r="AY586" s="63">
        <f t="shared" si="280"/>
        <v>0</v>
      </c>
      <c r="AZ586" s="71"/>
    </row>
    <row r="587" spans="1:52" s="406" customFormat="1" ht="12" hidden="1" customHeight="1">
      <c r="A587" s="134">
        <v>701</v>
      </c>
      <c r="B587" s="69" t="s">
        <v>579</v>
      </c>
      <c r="C587" s="63"/>
      <c r="D587" s="63">
        <v>0</v>
      </c>
      <c r="E587" s="63"/>
      <c r="F587" s="63">
        <f t="shared" si="269"/>
        <v>0</v>
      </c>
      <c r="G587" s="64"/>
      <c r="H587" s="63"/>
      <c r="I587" s="63">
        <v>0</v>
      </c>
      <c r="J587" s="63"/>
      <c r="K587" s="63">
        <f t="shared" si="270"/>
        <v>0</v>
      </c>
      <c r="L587" s="64"/>
      <c r="M587" s="63">
        <f t="shared" si="271"/>
        <v>0</v>
      </c>
      <c r="N587" s="63">
        <f t="shared" si="271"/>
        <v>0</v>
      </c>
      <c r="O587" s="63"/>
      <c r="P587" s="63">
        <f t="shared" si="272"/>
        <v>0</v>
      </c>
      <c r="Q587" s="64"/>
      <c r="R587" s="63"/>
      <c r="S587" s="63">
        <v>0</v>
      </c>
      <c r="T587" s="63"/>
      <c r="U587" s="63">
        <f t="shared" si="273"/>
        <v>0</v>
      </c>
      <c r="V587" s="64"/>
      <c r="W587" s="63"/>
      <c r="X587" s="63">
        <v>0</v>
      </c>
      <c r="Y587" s="63"/>
      <c r="Z587" s="63">
        <f t="shared" si="274"/>
        <v>0</v>
      </c>
      <c r="AA587" s="64"/>
      <c r="AB587" s="63">
        <f t="shared" si="275"/>
        <v>0</v>
      </c>
      <c r="AC587" s="63">
        <f t="shared" si="275"/>
        <v>0</v>
      </c>
      <c r="AD587" s="63"/>
      <c r="AE587" s="63">
        <f t="shared" si="276"/>
        <v>0</v>
      </c>
      <c r="AF587" s="64"/>
      <c r="AG587" s="63"/>
      <c r="AH587" s="63">
        <v>0</v>
      </c>
      <c r="AI587" s="63"/>
      <c r="AJ587" s="63">
        <f t="shared" si="277"/>
        <v>0</v>
      </c>
      <c r="AK587" s="64"/>
      <c r="AL587" s="63"/>
      <c r="AM587" s="63">
        <v>0</v>
      </c>
      <c r="AN587" s="63"/>
      <c r="AO587" s="63">
        <f t="shared" si="278"/>
        <v>0</v>
      </c>
      <c r="AP587" s="64"/>
      <c r="AQ587" s="63"/>
      <c r="AR587" s="63">
        <v>0</v>
      </c>
      <c r="AS587" s="63"/>
      <c r="AT587" s="63">
        <f t="shared" si="279"/>
        <v>0</v>
      </c>
      <c r="AU587" s="64"/>
      <c r="AV587" s="63"/>
      <c r="AW587" s="63">
        <v>0</v>
      </c>
      <c r="AX587" s="411"/>
      <c r="AY587" s="63">
        <f t="shared" si="280"/>
        <v>0</v>
      </c>
      <c r="AZ587" s="71"/>
    </row>
    <row r="588" spans="1:52" s="406" customFormat="1" ht="12" hidden="1" customHeight="1">
      <c r="A588" s="134">
        <v>704</v>
      </c>
      <c r="B588" s="69" t="s">
        <v>580</v>
      </c>
      <c r="C588" s="63"/>
      <c r="D588" s="63">
        <v>0</v>
      </c>
      <c r="E588" s="63"/>
      <c r="F588" s="63">
        <f t="shared" si="269"/>
        <v>0</v>
      </c>
      <c r="G588" s="64"/>
      <c r="H588" s="63"/>
      <c r="I588" s="63">
        <v>0</v>
      </c>
      <c r="J588" s="63"/>
      <c r="K588" s="63">
        <f t="shared" si="270"/>
        <v>0</v>
      </c>
      <c r="L588" s="64"/>
      <c r="M588" s="63">
        <f t="shared" si="271"/>
        <v>0</v>
      </c>
      <c r="N588" s="63">
        <f t="shared" si="271"/>
        <v>0</v>
      </c>
      <c r="O588" s="63"/>
      <c r="P588" s="63">
        <f t="shared" si="272"/>
        <v>0</v>
      </c>
      <c r="Q588" s="64"/>
      <c r="R588" s="63"/>
      <c r="S588" s="63">
        <v>0</v>
      </c>
      <c r="T588" s="63"/>
      <c r="U588" s="63">
        <f t="shared" si="273"/>
        <v>0</v>
      </c>
      <c r="V588" s="64"/>
      <c r="W588" s="63"/>
      <c r="X588" s="63">
        <v>0</v>
      </c>
      <c r="Y588" s="63"/>
      <c r="Z588" s="63">
        <f t="shared" si="274"/>
        <v>0</v>
      </c>
      <c r="AA588" s="64"/>
      <c r="AB588" s="63">
        <f t="shared" si="275"/>
        <v>0</v>
      </c>
      <c r="AC588" s="63">
        <f t="shared" si="275"/>
        <v>0</v>
      </c>
      <c r="AD588" s="63"/>
      <c r="AE588" s="63">
        <f t="shared" si="276"/>
        <v>0</v>
      </c>
      <c r="AF588" s="64"/>
      <c r="AG588" s="63"/>
      <c r="AH588" s="63">
        <v>0</v>
      </c>
      <c r="AI588" s="63"/>
      <c r="AJ588" s="63">
        <f t="shared" si="277"/>
        <v>0</v>
      </c>
      <c r="AK588" s="64"/>
      <c r="AL588" s="63"/>
      <c r="AM588" s="63">
        <v>0</v>
      </c>
      <c r="AN588" s="63"/>
      <c r="AO588" s="63">
        <f t="shared" si="278"/>
        <v>0</v>
      </c>
      <c r="AP588" s="64"/>
      <c r="AQ588" s="63"/>
      <c r="AR588" s="63">
        <v>0</v>
      </c>
      <c r="AS588" s="63"/>
      <c r="AT588" s="63">
        <f t="shared" si="279"/>
        <v>0</v>
      </c>
      <c r="AU588" s="64"/>
      <c r="AV588" s="63"/>
      <c r="AW588" s="63">
        <v>0</v>
      </c>
      <c r="AX588" s="411"/>
      <c r="AY588" s="63">
        <f t="shared" si="280"/>
        <v>0</v>
      </c>
      <c r="AZ588" s="71"/>
    </row>
    <row r="589" spans="1:52" s="406" customFormat="1" ht="12" hidden="1" customHeight="1">
      <c r="A589" s="134">
        <v>706</v>
      </c>
      <c r="B589" s="69" t="s">
        <v>581</v>
      </c>
      <c r="C589" s="63"/>
      <c r="D589" s="63">
        <v>0</v>
      </c>
      <c r="E589" s="63"/>
      <c r="F589" s="63">
        <f t="shared" si="269"/>
        <v>0</v>
      </c>
      <c r="G589" s="64"/>
      <c r="H589" s="63"/>
      <c r="I589" s="63">
        <v>0</v>
      </c>
      <c r="J589" s="63"/>
      <c r="K589" s="63">
        <f t="shared" si="270"/>
        <v>0</v>
      </c>
      <c r="L589" s="64"/>
      <c r="M589" s="63">
        <f t="shared" si="271"/>
        <v>0</v>
      </c>
      <c r="N589" s="63">
        <f t="shared" si="271"/>
        <v>0</v>
      </c>
      <c r="O589" s="63"/>
      <c r="P589" s="63">
        <f t="shared" si="272"/>
        <v>0</v>
      </c>
      <c r="Q589" s="64"/>
      <c r="R589" s="63"/>
      <c r="S589" s="63">
        <v>0</v>
      </c>
      <c r="T589" s="63"/>
      <c r="U589" s="63">
        <f t="shared" si="273"/>
        <v>0</v>
      </c>
      <c r="V589" s="64"/>
      <c r="W589" s="63"/>
      <c r="X589" s="63">
        <v>0</v>
      </c>
      <c r="Y589" s="63"/>
      <c r="Z589" s="63">
        <f t="shared" si="274"/>
        <v>0</v>
      </c>
      <c r="AA589" s="64"/>
      <c r="AB589" s="63">
        <f t="shared" si="275"/>
        <v>0</v>
      </c>
      <c r="AC589" s="63">
        <f t="shared" si="275"/>
        <v>0</v>
      </c>
      <c r="AD589" s="63"/>
      <c r="AE589" s="63">
        <f t="shared" si="276"/>
        <v>0</v>
      </c>
      <c r="AF589" s="64"/>
      <c r="AG589" s="63"/>
      <c r="AH589" s="63">
        <v>0</v>
      </c>
      <c r="AI589" s="63"/>
      <c r="AJ589" s="63">
        <f t="shared" si="277"/>
        <v>0</v>
      </c>
      <c r="AK589" s="64"/>
      <c r="AL589" s="63"/>
      <c r="AM589" s="63">
        <v>0</v>
      </c>
      <c r="AN589" s="63"/>
      <c r="AO589" s="63">
        <f t="shared" si="278"/>
        <v>0</v>
      </c>
      <c r="AP589" s="64"/>
      <c r="AQ589" s="63"/>
      <c r="AR589" s="63">
        <v>0</v>
      </c>
      <c r="AS589" s="63"/>
      <c r="AT589" s="63">
        <f t="shared" si="279"/>
        <v>0</v>
      </c>
      <c r="AU589" s="64"/>
      <c r="AV589" s="63"/>
      <c r="AW589" s="63">
        <v>0</v>
      </c>
      <c r="AX589" s="411"/>
      <c r="AY589" s="63">
        <f t="shared" si="280"/>
        <v>0</v>
      </c>
      <c r="AZ589" s="71"/>
    </row>
    <row r="590" spans="1:52" s="406" customFormat="1" ht="12" hidden="1" customHeight="1">
      <c r="A590" s="134">
        <v>707</v>
      </c>
      <c r="B590" s="69" t="s">
        <v>582</v>
      </c>
      <c r="C590" s="63"/>
      <c r="D590" s="63">
        <v>0</v>
      </c>
      <c r="E590" s="63"/>
      <c r="F590" s="63">
        <f t="shared" si="269"/>
        <v>0</v>
      </c>
      <c r="G590" s="64"/>
      <c r="H590" s="63"/>
      <c r="I590" s="63">
        <v>0</v>
      </c>
      <c r="J590" s="63"/>
      <c r="K590" s="63">
        <f t="shared" si="270"/>
        <v>0</v>
      </c>
      <c r="L590" s="64"/>
      <c r="M590" s="63">
        <f t="shared" si="271"/>
        <v>0</v>
      </c>
      <c r="N590" s="63">
        <f t="shared" si="271"/>
        <v>0</v>
      </c>
      <c r="O590" s="63"/>
      <c r="P590" s="63">
        <f t="shared" si="272"/>
        <v>0</v>
      </c>
      <c r="Q590" s="64"/>
      <c r="R590" s="63"/>
      <c r="S590" s="63">
        <v>0</v>
      </c>
      <c r="T590" s="63"/>
      <c r="U590" s="63">
        <f t="shared" si="273"/>
        <v>0</v>
      </c>
      <c r="V590" s="64"/>
      <c r="W590" s="63"/>
      <c r="X590" s="63">
        <v>0</v>
      </c>
      <c r="Y590" s="63"/>
      <c r="Z590" s="63">
        <f t="shared" si="274"/>
        <v>0</v>
      </c>
      <c r="AA590" s="64"/>
      <c r="AB590" s="63">
        <f t="shared" si="275"/>
        <v>0</v>
      </c>
      <c r="AC590" s="63">
        <f t="shared" si="275"/>
        <v>0</v>
      </c>
      <c r="AD590" s="63"/>
      <c r="AE590" s="63">
        <f t="shared" si="276"/>
        <v>0</v>
      </c>
      <c r="AF590" s="64"/>
      <c r="AG590" s="63"/>
      <c r="AH590" s="63">
        <v>0</v>
      </c>
      <c r="AI590" s="63"/>
      <c r="AJ590" s="63">
        <f t="shared" si="277"/>
        <v>0</v>
      </c>
      <c r="AK590" s="64"/>
      <c r="AL590" s="63"/>
      <c r="AM590" s="63">
        <v>0</v>
      </c>
      <c r="AN590" s="63"/>
      <c r="AO590" s="63">
        <f t="shared" si="278"/>
        <v>0</v>
      </c>
      <c r="AP590" s="64"/>
      <c r="AQ590" s="63"/>
      <c r="AR590" s="63">
        <v>0</v>
      </c>
      <c r="AS590" s="63"/>
      <c r="AT590" s="63">
        <f t="shared" si="279"/>
        <v>0</v>
      </c>
      <c r="AU590" s="64"/>
      <c r="AV590" s="63"/>
      <c r="AW590" s="63">
        <v>0</v>
      </c>
      <c r="AX590" s="411"/>
      <c r="AY590" s="63">
        <f t="shared" si="280"/>
        <v>0</v>
      </c>
      <c r="AZ590" s="71"/>
    </row>
    <row r="591" spans="1:52" s="406" customFormat="1" ht="12" hidden="1" customHeight="1">
      <c r="A591" s="134">
        <v>709</v>
      </c>
      <c r="B591" s="69" t="s">
        <v>583</v>
      </c>
      <c r="C591" s="63"/>
      <c r="D591" s="63">
        <v>0</v>
      </c>
      <c r="E591" s="63"/>
      <c r="F591" s="63">
        <f t="shared" si="269"/>
        <v>0</v>
      </c>
      <c r="G591" s="64"/>
      <c r="H591" s="63"/>
      <c r="I591" s="63">
        <v>0</v>
      </c>
      <c r="J591" s="63"/>
      <c r="K591" s="63">
        <f t="shared" si="270"/>
        <v>0</v>
      </c>
      <c r="L591" s="64"/>
      <c r="M591" s="63">
        <f t="shared" si="271"/>
        <v>0</v>
      </c>
      <c r="N591" s="63">
        <f t="shared" si="271"/>
        <v>0</v>
      </c>
      <c r="O591" s="63"/>
      <c r="P591" s="63">
        <f t="shared" si="272"/>
        <v>0</v>
      </c>
      <c r="Q591" s="64"/>
      <c r="R591" s="63"/>
      <c r="S591" s="63">
        <v>0</v>
      </c>
      <c r="T591" s="63"/>
      <c r="U591" s="63">
        <f t="shared" si="273"/>
        <v>0</v>
      </c>
      <c r="V591" s="64"/>
      <c r="W591" s="63"/>
      <c r="X591" s="63">
        <v>0</v>
      </c>
      <c r="Y591" s="63"/>
      <c r="Z591" s="63">
        <f t="shared" si="274"/>
        <v>0</v>
      </c>
      <c r="AA591" s="64"/>
      <c r="AB591" s="63">
        <f t="shared" si="275"/>
        <v>0</v>
      </c>
      <c r="AC591" s="63">
        <f t="shared" si="275"/>
        <v>0</v>
      </c>
      <c r="AD591" s="63"/>
      <c r="AE591" s="63">
        <f t="shared" si="276"/>
        <v>0</v>
      </c>
      <c r="AF591" s="64"/>
      <c r="AG591" s="63"/>
      <c r="AH591" s="63">
        <v>0</v>
      </c>
      <c r="AI591" s="63"/>
      <c r="AJ591" s="63">
        <f t="shared" si="277"/>
        <v>0</v>
      </c>
      <c r="AK591" s="64"/>
      <c r="AL591" s="63"/>
      <c r="AM591" s="63">
        <v>0</v>
      </c>
      <c r="AN591" s="63"/>
      <c r="AO591" s="63">
        <f t="shared" si="278"/>
        <v>0</v>
      </c>
      <c r="AP591" s="64"/>
      <c r="AQ591" s="63"/>
      <c r="AR591" s="63">
        <v>0</v>
      </c>
      <c r="AS591" s="63"/>
      <c r="AT591" s="63">
        <f t="shared" si="279"/>
        <v>0</v>
      </c>
      <c r="AU591" s="64"/>
      <c r="AV591" s="63"/>
      <c r="AW591" s="63">
        <v>0</v>
      </c>
      <c r="AX591" s="411"/>
      <c r="AY591" s="63">
        <f t="shared" si="280"/>
        <v>0</v>
      </c>
      <c r="AZ591" s="71"/>
    </row>
    <row r="592" spans="1:52" s="406" customFormat="1" ht="12" hidden="1" customHeight="1">
      <c r="A592" s="134">
        <v>710</v>
      </c>
      <c r="B592" s="69" t="s">
        <v>584</v>
      </c>
      <c r="C592" s="63"/>
      <c r="D592" s="63">
        <v>0</v>
      </c>
      <c r="E592" s="63"/>
      <c r="F592" s="63">
        <f t="shared" si="269"/>
        <v>0</v>
      </c>
      <c r="G592" s="64"/>
      <c r="H592" s="63"/>
      <c r="I592" s="63">
        <v>0</v>
      </c>
      <c r="J592" s="63"/>
      <c r="K592" s="63">
        <f t="shared" si="270"/>
        <v>0</v>
      </c>
      <c r="L592" s="64"/>
      <c r="M592" s="63">
        <f t="shared" si="271"/>
        <v>0</v>
      </c>
      <c r="N592" s="63">
        <f t="shared" si="271"/>
        <v>0</v>
      </c>
      <c r="O592" s="63"/>
      <c r="P592" s="63">
        <f t="shared" si="272"/>
        <v>0</v>
      </c>
      <c r="Q592" s="64"/>
      <c r="R592" s="63"/>
      <c r="S592" s="63">
        <v>0</v>
      </c>
      <c r="T592" s="63"/>
      <c r="U592" s="63">
        <f t="shared" si="273"/>
        <v>0</v>
      </c>
      <c r="V592" s="64"/>
      <c r="W592" s="63"/>
      <c r="X592" s="63">
        <v>0</v>
      </c>
      <c r="Y592" s="63"/>
      <c r="Z592" s="63">
        <f t="shared" si="274"/>
        <v>0</v>
      </c>
      <c r="AA592" s="64"/>
      <c r="AB592" s="63">
        <f t="shared" si="275"/>
        <v>0</v>
      </c>
      <c r="AC592" s="63">
        <f t="shared" si="275"/>
        <v>0</v>
      </c>
      <c r="AD592" s="63"/>
      <c r="AE592" s="63">
        <f t="shared" si="276"/>
        <v>0</v>
      </c>
      <c r="AF592" s="64"/>
      <c r="AG592" s="63"/>
      <c r="AH592" s="63">
        <v>0</v>
      </c>
      <c r="AI592" s="63"/>
      <c r="AJ592" s="63">
        <f t="shared" si="277"/>
        <v>0</v>
      </c>
      <c r="AK592" s="64"/>
      <c r="AL592" s="63"/>
      <c r="AM592" s="63">
        <v>0</v>
      </c>
      <c r="AN592" s="63"/>
      <c r="AO592" s="63">
        <f t="shared" si="278"/>
        <v>0</v>
      </c>
      <c r="AP592" s="64"/>
      <c r="AQ592" s="63"/>
      <c r="AR592" s="63">
        <v>0</v>
      </c>
      <c r="AS592" s="63"/>
      <c r="AT592" s="63">
        <f t="shared" si="279"/>
        <v>0</v>
      </c>
      <c r="AU592" s="64"/>
      <c r="AV592" s="63"/>
      <c r="AW592" s="63">
        <v>0</v>
      </c>
      <c r="AX592" s="411"/>
      <c r="AY592" s="63">
        <f t="shared" si="280"/>
        <v>0</v>
      </c>
      <c r="AZ592" s="71"/>
    </row>
    <row r="593" spans="1:52" s="406" customFormat="1" ht="12" customHeight="1">
      <c r="A593" s="134">
        <v>711</v>
      </c>
      <c r="B593" s="69" t="s">
        <v>585</v>
      </c>
      <c r="C593" s="63"/>
      <c r="D593" s="63">
        <v>10575.14</v>
      </c>
      <c r="E593" s="63"/>
      <c r="F593" s="63">
        <f t="shared" si="269"/>
        <v>10575.14</v>
      </c>
      <c r="G593" s="64"/>
      <c r="H593" s="63"/>
      <c r="I593" s="63">
        <v>10575.14</v>
      </c>
      <c r="J593" s="63"/>
      <c r="K593" s="63">
        <f t="shared" si="270"/>
        <v>10575.14</v>
      </c>
      <c r="L593" s="64"/>
      <c r="M593" s="63">
        <f t="shared" si="271"/>
        <v>0</v>
      </c>
      <c r="N593" s="63">
        <f t="shared" si="271"/>
        <v>0</v>
      </c>
      <c r="O593" s="63"/>
      <c r="P593" s="63">
        <f t="shared" si="272"/>
        <v>0</v>
      </c>
      <c r="Q593" s="64"/>
      <c r="R593" s="63"/>
      <c r="S593" s="63">
        <v>18000</v>
      </c>
      <c r="T593" s="63"/>
      <c r="U593" s="63">
        <f t="shared" si="273"/>
        <v>18000</v>
      </c>
      <c r="V593" s="64"/>
      <c r="W593" s="63"/>
      <c r="X593" s="63">
        <v>18000</v>
      </c>
      <c r="Y593" s="63"/>
      <c r="Z593" s="63">
        <f t="shared" si="274"/>
        <v>18000</v>
      </c>
      <c r="AA593" s="64"/>
      <c r="AB593" s="63">
        <f t="shared" si="275"/>
        <v>0</v>
      </c>
      <c r="AC593" s="63">
        <f t="shared" si="275"/>
        <v>0</v>
      </c>
      <c r="AD593" s="63"/>
      <c r="AE593" s="63">
        <f t="shared" si="276"/>
        <v>0</v>
      </c>
      <c r="AF593" s="64"/>
      <c r="AG593" s="63"/>
      <c r="AH593" s="63">
        <v>5000</v>
      </c>
      <c r="AI593" s="63"/>
      <c r="AJ593" s="63">
        <f t="shared" si="277"/>
        <v>5000</v>
      </c>
      <c r="AK593" s="64"/>
      <c r="AL593" s="63"/>
      <c r="AM593" s="63">
        <v>5100</v>
      </c>
      <c r="AN593" s="63"/>
      <c r="AO593" s="63">
        <f t="shared" si="278"/>
        <v>5100</v>
      </c>
      <c r="AP593" s="64"/>
      <c r="AQ593" s="63"/>
      <c r="AR593" s="63">
        <v>5202</v>
      </c>
      <c r="AS593" s="63"/>
      <c r="AT593" s="63">
        <f t="shared" si="279"/>
        <v>5202</v>
      </c>
      <c r="AU593" s="64"/>
      <c r="AV593" s="63"/>
      <c r="AW593" s="63">
        <v>5306.04</v>
      </c>
      <c r="AX593" s="411"/>
      <c r="AY593" s="63">
        <f t="shared" si="280"/>
        <v>5306.04</v>
      </c>
      <c r="AZ593" s="71"/>
    </row>
    <row r="594" spans="1:52" s="406" customFormat="1" ht="12" hidden="1" customHeight="1">
      <c r="A594" s="134">
        <v>715</v>
      </c>
      <c r="B594" s="69" t="s">
        <v>586</v>
      </c>
      <c r="C594" s="63"/>
      <c r="D594" s="63">
        <v>0</v>
      </c>
      <c r="E594" s="63"/>
      <c r="F594" s="63">
        <f t="shared" si="269"/>
        <v>0</v>
      </c>
      <c r="G594" s="64"/>
      <c r="H594" s="63"/>
      <c r="I594" s="63">
        <v>0</v>
      </c>
      <c r="J594" s="63"/>
      <c r="K594" s="63">
        <f t="shared" si="270"/>
        <v>0</v>
      </c>
      <c r="L594" s="64"/>
      <c r="M594" s="63">
        <f t="shared" si="271"/>
        <v>0</v>
      </c>
      <c r="N594" s="63">
        <f t="shared" si="271"/>
        <v>0</v>
      </c>
      <c r="O594" s="63"/>
      <c r="P594" s="63">
        <f t="shared" si="272"/>
        <v>0</v>
      </c>
      <c r="Q594" s="64"/>
      <c r="R594" s="63"/>
      <c r="S594" s="63">
        <v>0</v>
      </c>
      <c r="T594" s="63"/>
      <c r="U594" s="63">
        <f t="shared" si="273"/>
        <v>0</v>
      </c>
      <c r="V594" s="64"/>
      <c r="W594" s="63"/>
      <c r="X594" s="63">
        <v>0</v>
      </c>
      <c r="Y594" s="63"/>
      <c r="Z594" s="63">
        <f t="shared" si="274"/>
        <v>0</v>
      </c>
      <c r="AA594" s="64"/>
      <c r="AB594" s="63">
        <f t="shared" si="275"/>
        <v>0</v>
      </c>
      <c r="AC594" s="63">
        <f t="shared" si="275"/>
        <v>0</v>
      </c>
      <c r="AD594" s="63"/>
      <c r="AE594" s="63">
        <f t="shared" si="276"/>
        <v>0</v>
      </c>
      <c r="AF594" s="64"/>
      <c r="AG594" s="63"/>
      <c r="AH594" s="63">
        <v>0</v>
      </c>
      <c r="AI594" s="63"/>
      <c r="AJ594" s="63">
        <f t="shared" si="277"/>
        <v>0</v>
      </c>
      <c r="AK594" s="64"/>
      <c r="AL594" s="63"/>
      <c r="AM594" s="63">
        <v>0</v>
      </c>
      <c r="AN594" s="63"/>
      <c r="AO594" s="63">
        <f t="shared" si="278"/>
        <v>0</v>
      </c>
      <c r="AP594" s="64"/>
      <c r="AQ594" s="63"/>
      <c r="AR594" s="63">
        <v>0</v>
      </c>
      <c r="AS594" s="63"/>
      <c r="AT594" s="63">
        <f t="shared" si="279"/>
        <v>0</v>
      </c>
      <c r="AU594" s="64"/>
      <c r="AV594" s="63"/>
      <c r="AW594" s="63">
        <v>0</v>
      </c>
      <c r="AX594" s="411"/>
      <c r="AY594" s="63">
        <f t="shared" si="280"/>
        <v>0</v>
      </c>
      <c r="AZ594" s="71"/>
    </row>
    <row r="595" spans="1:52" s="406" customFormat="1" ht="12" hidden="1" customHeight="1">
      <c r="A595" s="134">
        <v>717</v>
      </c>
      <c r="B595" s="69" t="s">
        <v>587</v>
      </c>
      <c r="C595" s="63"/>
      <c r="D595" s="63">
        <v>0</v>
      </c>
      <c r="E595" s="63"/>
      <c r="F595" s="63">
        <f t="shared" si="269"/>
        <v>0</v>
      </c>
      <c r="G595" s="64"/>
      <c r="H595" s="63"/>
      <c r="I595" s="63">
        <v>0</v>
      </c>
      <c r="J595" s="63"/>
      <c r="K595" s="63">
        <f t="shared" si="270"/>
        <v>0</v>
      </c>
      <c r="L595" s="64"/>
      <c r="M595" s="63">
        <f t="shared" si="271"/>
        <v>0</v>
      </c>
      <c r="N595" s="63">
        <f t="shared" si="271"/>
        <v>0</v>
      </c>
      <c r="O595" s="63"/>
      <c r="P595" s="63">
        <f t="shared" si="272"/>
        <v>0</v>
      </c>
      <c r="Q595" s="64"/>
      <c r="R595" s="63"/>
      <c r="S595" s="63">
        <v>0</v>
      </c>
      <c r="T595" s="63"/>
      <c r="U595" s="63">
        <f t="shared" si="273"/>
        <v>0</v>
      </c>
      <c r="V595" s="64"/>
      <c r="W595" s="63"/>
      <c r="X595" s="63">
        <v>0</v>
      </c>
      <c r="Y595" s="63"/>
      <c r="Z595" s="63">
        <f t="shared" si="274"/>
        <v>0</v>
      </c>
      <c r="AA595" s="64"/>
      <c r="AB595" s="63">
        <f t="shared" si="275"/>
        <v>0</v>
      </c>
      <c r="AC595" s="63">
        <f t="shared" si="275"/>
        <v>0</v>
      </c>
      <c r="AD595" s="63"/>
      <c r="AE595" s="63">
        <f t="shared" si="276"/>
        <v>0</v>
      </c>
      <c r="AF595" s="64"/>
      <c r="AG595" s="63"/>
      <c r="AH595" s="63">
        <v>0</v>
      </c>
      <c r="AI595" s="63"/>
      <c r="AJ595" s="63">
        <f t="shared" si="277"/>
        <v>0</v>
      </c>
      <c r="AK595" s="64"/>
      <c r="AL595" s="63"/>
      <c r="AM595" s="63">
        <v>0</v>
      </c>
      <c r="AN595" s="63"/>
      <c r="AO595" s="63">
        <f t="shared" si="278"/>
        <v>0</v>
      </c>
      <c r="AP595" s="64"/>
      <c r="AQ595" s="63"/>
      <c r="AR595" s="63">
        <v>0</v>
      </c>
      <c r="AS595" s="63"/>
      <c r="AT595" s="63">
        <f t="shared" si="279"/>
        <v>0</v>
      </c>
      <c r="AU595" s="64"/>
      <c r="AV595" s="63"/>
      <c r="AW595" s="63">
        <v>0</v>
      </c>
      <c r="AX595" s="411"/>
      <c r="AY595" s="63">
        <f t="shared" si="280"/>
        <v>0</v>
      </c>
      <c r="AZ595" s="71"/>
    </row>
    <row r="596" spans="1:52" s="406" customFormat="1" ht="12" hidden="1" customHeight="1">
      <c r="A596" s="134">
        <v>719</v>
      </c>
      <c r="B596" s="69" t="s">
        <v>588</v>
      </c>
      <c r="C596" s="63"/>
      <c r="D596" s="63">
        <v>0</v>
      </c>
      <c r="E596" s="63"/>
      <c r="F596" s="63">
        <f t="shared" si="269"/>
        <v>0</v>
      </c>
      <c r="G596" s="64"/>
      <c r="H596" s="63"/>
      <c r="I596" s="63">
        <v>0</v>
      </c>
      <c r="J596" s="63"/>
      <c r="K596" s="63">
        <f t="shared" si="270"/>
        <v>0</v>
      </c>
      <c r="L596" s="64"/>
      <c r="M596" s="63">
        <f t="shared" si="271"/>
        <v>0</v>
      </c>
      <c r="N596" s="63">
        <f t="shared" si="271"/>
        <v>0</v>
      </c>
      <c r="O596" s="63"/>
      <c r="P596" s="63">
        <f t="shared" si="272"/>
        <v>0</v>
      </c>
      <c r="Q596" s="64"/>
      <c r="R596" s="63"/>
      <c r="S596" s="63">
        <v>0</v>
      </c>
      <c r="T596" s="63"/>
      <c r="U596" s="63">
        <f t="shared" si="273"/>
        <v>0</v>
      </c>
      <c r="V596" s="64"/>
      <c r="W596" s="63"/>
      <c r="X596" s="63">
        <v>0</v>
      </c>
      <c r="Y596" s="63"/>
      <c r="Z596" s="63">
        <f t="shared" si="274"/>
        <v>0</v>
      </c>
      <c r="AA596" s="64"/>
      <c r="AB596" s="63">
        <f t="shared" si="275"/>
        <v>0</v>
      </c>
      <c r="AC596" s="63">
        <f t="shared" si="275"/>
        <v>0</v>
      </c>
      <c r="AD596" s="63"/>
      <c r="AE596" s="63">
        <f t="shared" si="276"/>
        <v>0</v>
      </c>
      <c r="AF596" s="64"/>
      <c r="AG596" s="63"/>
      <c r="AH596" s="63">
        <v>0</v>
      </c>
      <c r="AI596" s="63"/>
      <c r="AJ596" s="63">
        <f t="shared" si="277"/>
        <v>0</v>
      </c>
      <c r="AK596" s="64"/>
      <c r="AL596" s="63"/>
      <c r="AM596" s="63">
        <v>0</v>
      </c>
      <c r="AN596" s="63"/>
      <c r="AO596" s="63">
        <f t="shared" si="278"/>
        <v>0</v>
      </c>
      <c r="AP596" s="64"/>
      <c r="AQ596" s="63"/>
      <c r="AR596" s="63">
        <v>0</v>
      </c>
      <c r="AS596" s="63"/>
      <c r="AT596" s="63">
        <f t="shared" si="279"/>
        <v>0</v>
      </c>
      <c r="AU596" s="64"/>
      <c r="AV596" s="63"/>
      <c r="AW596" s="63">
        <v>0</v>
      </c>
      <c r="AX596" s="411"/>
      <c r="AY596" s="63">
        <f t="shared" si="280"/>
        <v>0</v>
      </c>
      <c r="AZ596" s="71"/>
    </row>
    <row r="597" spans="1:52" s="406" customFormat="1" ht="12" hidden="1" customHeight="1">
      <c r="A597" s="134">
        <v>720</v>
      </c>
      <c r="B597" s="69" t="s">
        <v>589</v>
      </c>
      <c r="C597" s="63"/>
      <c r="D597" s="63">
        <v>0</v>
      </c>
      <c r="E597" s="63"/>
      <c r="F597" s="63">
        <f t="shared" si="269"/>
        <v>0</v>
      </c>
      <c r="G597" s="64"/>
      <c r="H597" s="63"/>
      <c r="I597" s="63">
        <v>0</v>
      </c>
      <c r="J597" s="63"/>
      <c r="K597" s="63">
        <f t="shared" si="270"/>
        <v>0</v>
      </c>
      <c r="L597" s="64"/>
      <c r="M597" s="63">
        <f t="shared" si="271"/>
        <v>0</v>
      </c>
      <c r="N597" s="63">
        <f t="shared" si="271"/>
        <v>0</v>
      </c>
      <c r="O597" s="63"/>
      <c r="P597" s="63">
        <f t="shared" si="272"/>
        <v>0</v>
      </c>
      <c r="Q597" s="64"/>
      <c r="R597" s="63"/>
      <c r="S597" s="63">
        <v>0</v>
      </c>
      <c r="T597" s="63"/>
      <c r="U597" s="63">
        <f t="shared" si="273"/>
        <v>0</v>
      </c>
      <c r="V597" s="64"/>
      <c r="W597" s="63"/>
      <c r="X597" s="63">
        <v>0</v>
      </c>
      <c r="Y597" s="63"/>
      <c r="Z597" s="63">
        <f t="shared" si="274"/>
        <v>0</v>
      </c>
      <c r="AA597" s="64"/>
      <c r="AB597" s="63">
        <f t="shared" si="275"/>
        <v>0</v>
      </c>
      <c r="AC597" s="63">
        <f t="shared" si="275"/>
        <v>0</v>
      </c>
      <c r="AD597" s="63"/>
      <c r="AE597" s="63">
        <f t="shared" si="276"/>
        <v>0</v>
      </c>
      <c r="AF597" s="64"/>
      <c r="AG597" s="63"/>
      <c r="AH597" s="63">
        <v>0</v>
      </c>
      <c r="AI597" s="63"/>
      <c r="AJ597" s="63">
        <f t="shared" si="277"/>
        <v>0</v>
      </c>
      <c r="AK597" s="64"/>
      <c r="AL597" s="63"/>
      <c r="AM597" s="63">
        <v>0</v>
      </c>
      <c r="AN597" s="63"/>
      <c r="AO597" s="63">
        <f t="shared" si="278"/>
        <v>0</v>
      </c>
      <c r="AP597" s="64"/>
      <c r="AQ597" s="63"/>
      <c r="AR597" s="63">
        <v>0</v>
      </c>
      <c r="AS597" s="63"/>
      <c r="AT597" s="63">
        <f t="shared" si="279"/>
        <v>0</v>
      </c>
      <c r="AU597" s="64"/>
      <c r="AV597" s="63"/>
      <c r="AW597" s="63">
        <v>0</v>
      </c>
      <c r="AX597" s="411"/>
      <c r="AY597" s="63">
        <f t="shared" si="280"/>
        <v>0</v>
      </c>
      <c r="AZ597" s="71"/>
    </row>
    <row r="598" spans="1:52" s="406" customFormat="1" ht="12" hidden="1" customHeight="1">
      <c r="A598" s="134">
        <v>722</v>
      </c>
      <c r="B598" s="69" t="s">
        <v>590</v>
      </c>
      <c r="C598" s="63"/>
      <c r="D598" s="63">
        <v>0</v>
      </c>
      <c r="E598" s="63"/>
      <c r="F598" s="63">
        <f t="shared" si="269"/>
        <v>0</v>
      </c>
      <c r="G598" s="64"/>
      <c r="H598" s="63"/>
      <c r="I598" s="63">
        <v>0</v>
      </c>
      <c r="J598" s="63"/>
      <c r="K598" s="63">
        <f t="shared" si="270"/>
        <v>0</v>
      </c>
      <c r="L598" s="64"/>
      <c r="M598" s="63">
        <f t="shared" si="271"/>
        <v>0</v>
      </c>
      <c r="N598" s="63">
        <f t="shared" si="271"/>
        <v>0</v>
      </c>
      <c r="O598" s="63"/>
      <c r="P598" s="63">
        <f t="shared" si="272"/>
        <v>0</v>
      </c>
      <c r="Q598" s="64"/>
      <c r="R598" s="63"/>
      <c r="S598" s="63">
        <v>0</v>
      </c>
      <c r="T598" s="63"/>
      <c r="U598" s="63">
        <f t="shared" si="273"/>
        <v>0</v>
      </c>
      <c r="V598" s="64"/>
      <c r="W598" s="63"/>
      <c r="X598" s="63">
        <v>0</v>
      </c>
      <c r="Y598" s="63"/>
      <c r="Z598" s="63">
        <f t="shared" si="274"/>
        <v>0</v>
      </c>
      <c r="AA598" s="64"/>
      <c r="AB598" s="63">
        <f t="shared" si="275"/>
        <v>0</v>
      </c>
      <c r="AC598" s="63">
        <f t="shared" si="275"/>
        <v>0</v>
      </c>
      <c r="AD598" s="63"/>
      <c r="AE598" s="63">
        <f t="shared" si="276"/>
        <v>0</v>
      </c>
      <c r="AF598" s="64"/>
      <c r="AG598" s="63"/>
      <c r="AH598" s="63">
        <v>0</v>
      </c>
      <c r="AI598" s="63"/>
      <c r="AJ598" s="63">
        <f t="shared" si="277"/>
        <v>0</v>
      </c>
      <c r="AK598" s="64"/>
      <c r="AL598" s="63"/>
      <c r="AM598" s="63">
        <v>0</v>
      </c>
      <c r="AN598" s="63"/>
      <c r="AO598" s="63">
        <f t="shared" si="278"/>
        <v>0</v>
      </c>
      <c r="AP598" s="64"/>
      <c r="AQ598" s="63"/>
      <c r="AR598" s="63">
        <v>0</v>
      </c>
      <c r="AS598" s="63"/>
      <c r="AT598" s="63">
        <f t="shared" si="279"/>
        <v>0</v>
      </c>
      <c r="AU598" s="64"/>
      <c r="AV598" s="63"/>
      <c r="AW598" s="63">
        <v>0</v>
      </c>
      <c r="AX598" s="411"/>
      <c r="AY598" s="63">
        <f t="shared" si="280"/>
        <v>0</v>
      </c>
      <c r="AZ598" s="71"/>
    </row>
    <row r="599" spans="1:52" s="406" customFormat="1" ht="12" customHeight="1">
      <c r="A599" s="134">
        <v>724</v>
      </c>
      <c r="B599" s="69" t="s">
        <v>591</v>
      </c>
      <c r="C599" s="63"/>
      <c r="D599" s="63">
        <v>0</v>
      </c>
      <c r="E599" s="63"/>
      <c r="F599" s="63">
        <f t="shared" si="269"/>
        <v>0</v>
      </c>
      <c r="G599" s="64"/>
      <c r="H599" s="63"/>
      <c r="I599" s="63">
        <v>0</v>
      </c>
      <c r="J599" s="63"/>
      <c r="K599" s="63">
        <f t="shared" si="270"/>
        <v>0</v>
      </c>
      <c r="L599" s="64"/>
      <c r="M599" s="63">
        <f t="shared" si="271"/>
        <v>0</v>
      </c>
      <c r="N599" s="63">
        <f t="shared" si="271"/>
        <v>0</v>
      </c>
      <c r="O599" s="63"/>
      <c r="P599" s="63">
        <f t="shared" si="272"/>
        <v>0</v>
      </c>
      <c r="Q599" s="64"/>
      <c r="R599" s="63"/>
      <c r="S599" s="63">
        <v>15000</v>
      </c>
      <c r="T599" s="63"/>
      <c r="U599" s="63">
        <f t="shared" si="273"/>
        <v>15000</v>
      </c>
      <c r="V599" s="64"/>
      <c r="W599" s="63"/>
      <c r="X599" s="63">
        <v>15000</v>
      </c>
      <c r="Y599" s="63"/>
      <c r="Z599" s="63">
        <f t="shared" si="274"/>
        <v>15000</v>
      </c>
      <c r="AA599" s="64"/>
      <c r="AB599" s="63">
        <f t="shared" si="275"/>
        <v>0</v>
      </c>
      <c r="AC599" s="63">
        <f t="shared" si="275"/>
        <v>0</v>
      </c>
      <c r="AD599" s="63"/>
      <c r="AE599" s="63">
        <f t="shared" si="276"/>
        <v>0</v>
      </c>
      <c r="AF599" s="64"/>
      <c r="AG599" s="63"/>
      <c r="AH599" s="63">
        <v>0</v>
      </c>
      <c r="AI599" s="63"/>
      <c r="AJ599" s="63">
        <f t="shared" si="277"/>
        <v>0</v>
      </c>
      <c r="AK599" s="64"/>
      <c r="AL599" s="63"/>
      <c r="AM599" s="63">
        <v>0</v>
      </c>
      <c r="AN599" s="63"/>
      <c r="AO599" s="63">
        <f t="shared" si="278"/>
        <v>0</v>
      </c>
      <c r="AP599" s="64"/>
      <c r="AQ599" s="63"/>
      <c r="AR599" s="63">
        <v>0</v>
      </c>
      <c r="AS599" s="63"/>
      <c r="AT599" s="63">
        <f t="shared" si="279"/>
        <v>0</v>
      </c>
      <c r="AU599" s="64"/>
      <c r="AV599" s="63"/>
      <c r="AW599" s="63">
        <v>0</v>
      </c>
      <c r="AX599" s="411"/>
      <c r="AY599" s="63">
        <f t="shared" si="280"/>
        <v>0</v>
      </c>
      <c r="AZ599" s="71"/>
    </row>
    <row r="600" spans="1:52" s="406" customFormat="1" ht="12" hidden="1" customHeight="1">
      <c r="A600" s="134">
        <v>725</v>
      </c>
      <c r="B600" s="69" t="s">
        <v>592</v>
      </c>
      <c r="C600" s="63"/>
      <c r="D600" s="63">
        <v>0</v>
      </c>
      <c r="E600" s="63"/>
      <c r="F600" s="63">
        <f t="shared" si="269"/>
        <v>0</v>
      </c>
      <c r="G600" s="64"/>
      <c r="H600" s="63"/>
      <c r="I600" s="63">
        <v>0</v>
      </c>
      <c r="J600" s="63"/>
      <c r="K600" s="63">
        <f t="shared" si="270"/>
        <v>0</v>
      </c>
      <c r="L600" s="64"/>
      <c r="M600" s="63">
        <f t="shared" si="271"/>
        <v>0</v>
      </c>
      <c r="N600" s="63">
        <f t="shared" si="271"/>
        <v>0</v>
      </c>
      <c r="O600" s="63"/>
      <c r="P600" s="63">
        <f t="shared" si="272"/>
        <v>0</v>
      </c>
      <c r="Q600" s="64"/>
      <c r="R600" s="63"/>
      <c r="S600" s="63">
        <v>0</v>
      </c>
      <c r="T600" s="63"/>
      <c r="U600" s="63">
        <f t="shared" si="273"/>
        <v>0</v>
      </c>
      <c r="V600" s="64"/>
      <c r="W600" s="63"/>
      <c r="X600" s="63">
        <v>0</v>
      </c>
      <c r="Y600" s="63"/>
      <c r="Z600" s="63">
        <f t="shared" si="274"/>
        <v>0</v>
      </c>
      <c r="AA600" s="64"/>
      <c r="AB600" s="63">
        <f t="shared" si="275"/>
        <v>0</v>
      </c>
      <c r="AC600" s="63">
        <f t="shared" si="275"/>
        <v>0</v>
      </c>
      <c r="AD600" s="63"/>
      <c r="AE600" s="63">
        <f t="shared" si="276"/>
        <v>0</v>
      </c>
      <c r="AF600" s="64"/>
      <c r="AG600" s="63"/>
      <c r="AH600" s="63">
        <v>0</v>
      </c>
      <c r="AI600" s="63"/>
      <c r="AJ600" s="63">
        <f t="shared" si="277"/>
        <v>0</v>
      </c>
      <c r="AK600" s="64"/>
      <c r="AL600" s="63"/>
      <c r="AM600" s="63">
        <v>0</v>
      </c>
      <c r="AN600" s="63"/>
      <c r="AO600" s="63">
        <f t="shared" si="278"/>
        <v>0</v>
      </c>
      <c r="AP600" s="64"/>
      <c r="AQ600" s="63"/>
      <c r="AR600" s="63">
        <v>0</v>
      </c>
      <c r="AS600" s="63"/>
      <c r="AT600" s="63">
        <f t="shared" si="279"/>
        <v>0</v>
      </c>
      <c r="AU600" s="64"/>
      <c r="AV600" s="63"/>
      <c r="AW600" s="63">
        <v>0</v>
      </c>
      <c r="AX600" s="411"/>
      <c r="AY600" s="63">
        <f t="shared" si="280"/>
        <v>0</v>
      </c>
      <c r="AZ600" s="71"/>
    </row>
    <row r="601" spans="1:52" s="406" customFormat="1" ht="12" hidden="1" customHeight="1">
      <c r="A601" s="134">
        <v>729</v>
      </c>
      <c r="B601" s="69" t="s">
        <v>593</v>
      </c>
      <c r="C601" s="63"/>
      <c r="D601" s="63">
        <v>0</v>
      </c>
      <c r="E601" s="63"/>
      <c r="F601" s="63">
        <f t="shared" si="269"/>
        <v>0</v>
      </c>
      <c r="G601" s="64"/>
      <c r="H601" s="63"/>
      <c r="I601" s="63">
        <v>0</v>
      </c>
      <c r="J601" s="63"/>
      <c r="K601" s="63">
        <f t="shared" si="270"/>
        <v>0</v>
      </c>
      <c r="L601" s="64"/>
      <c r="M601" s="63">
        <f t="shared" si="271"/>
        <v>0</v>
      </c>
      <c r="N601" s="63">
        <f t="shared" si="271"/>
        <v>0</v>
      </c>
      <c r="O601" s="63"/>
      <c r="P601" s="63">
        <f t="shared" si="272"/>
        <v>0</v>
      </c>
      <c r="Q601" s="64"/>
      <c r="R601" s="63"/>
      <c r="S601" s="63">
        <v>0</v>
      </c>
      <c r="T601" s="63"/>
      <c r="U601" s="63">
        <f t="shared" si="273"/>
        <v>0</v>
      </c>
      <c r="V601" s="64"/>
      <c r="W601" s="63"/>
      <c r="X601" s="63">
        <v>0</v>
      </c>
      <c r="Y601" s="63"/>
      <c r="Z601" s="63">
        <f t="shared" si="274"/>
        <v>0</v>
      </c>
      <c r="AA601" s="64"/>
      <c r="AB601" s="63">
        <f t="shared" si="275"/>
        <v>0</v>
      </c>
      <c r="AC601" s="63">
        <f t="shared" si="275"/>
        <v>0</v>
      </c>
      <c r="AD601" s="63"/>
      <c r="AE601" s="63">
        <f t="shared" si="276"/>
        <v>0</v>
      </c>
      <c r="AF601" s="64"/>
      <c r="AG601" s="63"/>
      <c r="AH601" s="63">
        <v>0</v>
      </c>
      <c r="AI601" s="63"/>
      <c r="AJ601" s="63">
        <f t="shared" si="277"/>
        <v>0</v>
      </c>
      <c r="AK601" s="64"/>
      <c r="AL601" s="63"/>
      <c r="AM601" s="63">
        <v>0</v>
      </c>
      <c r="AN601" s="63"/>
      <c r="AO601" s="63">
        <f t="shared" si="278"/>
        <v>0</v>
      </c>
      <c r="AP601" s="64"/>
      <c r="AQ601" s="63"/>
      <c r="AR601" s="63">
        <v>0</v>
      </c>
      <c r="AS601" s="63"/>
      <c r="AT601" s="63">
        <f t="shared" si="279"/>
        <v>0</v>
      </c>
      <c r="AU601" s="64"/>
      <c r="AV601" s="63"/>
      <c r="AW601" s="63">
        <v>0</v>
      </c>
      <c r="AX601" s="411"/>
      <c r="AY601" s="63">
        <f t="shared" si="280"/>
        <v>0</v>
      </c>
      <c r="AZ601" s="71"/>
    </row>
    <row r="602" spans="1:52" s="406" customFormat="1" ht="12" hidden="1" customHeight="1">
      <c r="A602" s="134">
        <v>730</v>
      </c>
      <c r="B602" s="69" t="s">
        <v>594</v>
      </c>
      <c r="C602" s="63"/>
      <c r="D602" s="63">
        <v>0</v>
      </c>
      <c r="E602" s="63"/>
      <c r="F602" s="63">
        <f t="shared" si="269"/>
        <v>0</v>
      </c>
      <c r="G602" s="64"/>
      <c r="H602" s="63"/>
      <c r="I602" s="63">
        <v>0</v>
      </c>
      <c r="J602" s="63"/>
      <c r="K602" s="63">
        <f t="shared" si="270"/>
        <v>0</v>
      </c>
      <c r="L602" s="64"/>
      <c r="M602" s="63">
        <f t="shared" si="271"/>
        <v>0</v>
      </c>
      <c r="N602" s="63">
        <f t="shared" si="271"/>
        <v>0</v>
      </c>
      <c r="O602" s="63"/>
      <c r="P602" s="63">
        <f t="shared" si="272"/>
        <v>0</v>
      </c>
      <c r="Q602" s="64"/>
      <c r="R602" s="63"/>
      <c r="S602" s="63">
        <v>0</v>
      </c>
      <c r="T602" s="63"/>
      <c r="U602" s="63">
        <f t="shared" si="273"/>
        <v>0</v>
      </c>
      <c r="V602" s="64"/>
      <c r="W602" s="63"/>
      <c r="X602" s="63">
        <v>0</v>
      </c>
      <c r="Y602" s="63"/>
      <c r="Z602" s="63">
        <f t="shared" si="274"/>
        <v>0</v>
      </c>
      <c r="AA602" s="64"/>
      <c r="AB602" s="63">
        <f t="shared" si="275"/>
        <v>0</v>
      </c>
      <c r="AC602" s="63">
        <f t="shared" si="275"/>
        <v>0</v>
      </c>
      <c r="AD602" s="63"/>
      <c r="AE602" s="63">
        <f t="shared" si="276"/>
        <v>0</v>
      </c>
      <c r="AF602" s="64"/>
      <c r="AG602" s="63"/>
      <c r="AH602" s="63">
        <v>0</v>
      </c>
      <c r="AI602" s="63"/>
      <c r="AJ602" s="63">
        <f t="shared" si="277"/>
        <v>0</v>
      </c>
      <c r="AK602" s="64"/>
      <c r="AL602" s="63"/>
      <c r="AM602" s="63">
        <v>0</v>
      </c>
      <c r="AN602" s="63"/>
      <c r="AO602" s="63">
        <f t="shared" si="278"/>
        <v>0</v>
      </c>
      <c r="AP602" s="64"/>
      <c r="AQ602" s="63"/>
      <c r="AR602" s="63">
        <v>0</v>
      </c>
      <c r="AS602" s="63"/>
      <c r="AT602" s="63">
        <f t="shared" si="279"/>
        <v>0</v>
      </c>
      <c r="AU602" s="64"/>
      <c r="AV602" s="63"/>
      <c r="AW602" s="63">
        <v>0</v>
      </c>
      <c r="AX602" s="411"/>
      <c r="AY602" s="63">
        <f t="shared" si="280"/>
        <v>0</v>
      </c>
      <c r="AZ602" s="71"/>
    </row>
    <row r="603" spans="1:52" s="406" customFormat="1" ht="12" hidden="1" customHeight="1">
      <c r="A603" s="134">
        <v>735</v>
      </c>
      <c r="B603" s="69" t="s">
        <v>595</v>
      </c>
      <c r="C603" s="63"/>
      <c r="D603" s="63">
        <v>0</v>
      </c>
      <c r="E603" s="63"/>
      <c r="F603" s="63">
        <f t="shared" si="269"/>
        <v>0</v>
      </c>
      <c r="G603" s="64"/>
      <c r="H603" s="63"/>
      <c r="I603" s="63">
        <v>0</v>
      </c>
      <c r="J603" s="63"/>
      <c r="K603" s="63">
        <f t="shared" si="270"/>
        <v>0</v>
      </c>
      <c r="L603" s="64"/>
      <c r="M603" s="63">
        <f t="shared" si="271"/>
        <v>0</v>
      </c>
      <c r="N603" s="63">
        <f t="shared" si="271"/>
        <v>0</v>
      </c>
      <c r="O603" s="63"/>
      <c r="P603" s="63">
        <f t="shared" si="272"/>
        <v>0</v>
      </c>
      <c r="Q603" s="64"/>
      <c r="R603" s="63"/>
      <c r="S603" s="63">
        <v>0</v>
      </c>
      <c r="T603" s="63"/>
      <c r="U603" s="63">
        <f t="shared" si="273"/>
        <v>0</v>
      </c>
      <c r="V603" s="64"/>
      <c r="W603" s="63"/>
      <c r="X603" s="63">
        <v>0</v>
      </c>
      <c r="Y603" s="63"/>
      <c r="Z603" s="63">
        <f t="shared" si="274"/>
        <v>0</v>
      </c>
      <c r="AA603" s="64"/>
      <c r="AB603" s="63">
        <f t="shared" si="275"/>
        <v>0</v>
      </c>
      <c r="AC603" s="63">
        <f t="shared" si="275"/>
        <v>0</v>
      </c>
      <c r="AD603" s="63"/>
      <c r="AE603" s="63">
        <f t="shared" si="276"/>
        <v>0</v>
      </c>
      <c r="AF603" s="64"/>
      <c r="AG603" s="63"/>
      <c r="AH603" s="63">
        <v>0</v>
      </c>
      <c r="AI603" s="63"/>
      <c r="AJ603" s="63">
        <f t="shared" si="277"/>
        <v>0</v>
      </c>
      <c r="AK603" s="64"/>
      <c r="AL603" s="63"/>
      <c r="AM603" s="63">
        <v>0</v>
      </c>
      <c r="AN603" s="63"/>
      <c r="AO603" s="63">
        <f t="shared" si="278"/>
        <v>0</v>
      </c>
      <c r="AP603" s="64"/>
      <c r="AQ603" s="63"/>
      <c r="AR603" s="63">
        <v>0</v>
      </c>
      <c r="AS603" s="63"/>
      <c r="AT603" s="63">
        <f t="shared" si="279"/>
        <v>0</v>
      </c>
      <c r="AU603" s="64"/>
      <c r="AV603" s="63"/>
      <c r="AW603" s="63">
        <v>0</v>
      </c>
      <c r="AX603" s="411"/>
      <c r="AY603" s="63">
        <f t="shared" si="280"/>
        <v>0</v>
      </c>
      <c r="AZ603" s="71"/>
    </row>
    <row r="604" spans="1:52" s="406" customFormat="1" ht="12" hidden="1" customHeight="1">
      <c r="A604" s="134">
        <v>790</v>
      </c>
      <c r="B604" s="69" t="s">
        <v>596</v>
      </c>
      <c r="C604" s="63"/>
      <c r="D604" s="63">
        <v>0</v>
      </c>
      <c r="E604" s="63"/>
      <c r="F604" s="63">
        <f t="shared" si="269"/>
        <v>0</v>
      </c>
      <c r="G604" s="64"/>
      <c r="H604" s="63"/>
      <c r="I604" s="63">
        <v>0</v>
      </c>
      <c r="J604" s="63"/>
      <c r="K604" s="63">
        <f t="shared" si="270"/>
        <v>0</v>
      </c>
      <c r="L604" s="64"/>
      <c r="M604" s="63">
        <f t="shared" si="271"/>
        <v>0</v>
      </c>
      <c r="N604" s="63">
        <f t="shared" si="271"/>
        <v>0</v>
      </c>
      <c r="O604" s="63"/>
      <c r="P604" s="63">
        <f t="shared" si="272"/>
        <v>0</v>
      </c>
      <c r="Q604" s="64"/>
      <c r="R604" s="63"/>
      <c r="S604" s="63">
        <v>0</v>
      </c>
      <c r="T604" s="63"/>
      <c r="U604" s="63">
        <f t="shared" si="273"/>
        <v>0</v>
      </c>
      <c r="V604" s="64"/>
      <c r="W604" s="63"/>
      <c r="X604" s="63">
        <v>0</v>
      </c>
      <c r="Y604" s="63"/>
      <c r="Z604" s="63">
        <f t="shared" si="274"/>
        <v>0</v>
      </c>
      <c r="AA604" s="64"/>
      <c r="AB604" s="63">
        <f t="shared" si="275"/>
        <v>0</v>
      </c>
      <c r="AC604" s="63">
        <f t="shared" si="275"/>
        <v>0</v>
      </c>
      <c r="AD604" s="63"/>
      <c r="AE604" s="63">
        <f t="shared" si="276"/>
        <v>0</v>
      </c>
      <c r="AF604" s="64"/>
      <c r="AG604" s="63"/>
      <c r="AH604" s="63">
        <v>0</v>
      </c>
      <c r="AI604" s="63"/>
      <c r="AJ604" s="63">
        <f t="shared" si="277"/>
        <v>0</v>
      </c>
      <c r="AK604" s="64"/>
      <c r="AL604" s="63"/>
      <c r="AM604" s="63">
        <v>0</v>
      </c>
      <c r="AN604" s="63"/>
      <c r="AO604" s="63">
        <f t="shared" si="278"/>
        <v>0</v>
      </c>
      <c r="AP604" s="64"/>
      <c r="AQ604" s="63"/>
      <c r="AR604" s="63">
        <v>0</v>
      </c>
      <c r="AS604" s="63"/>
      <c r="AT604" s="63">
        <f t="shared" si="279"/>
        <v>0</v>
      </c>
      <c r="AU604" s="64"/>
      <c r="AV604" s="63"/>
      <c r="AW604" s="63">
        <v>0</v>
      </c>
      <c r="AX604" s="411"/>
      <c r="AY604" s="63">
        <f t="shared" si="280"/>
        <v>0</v>
      </c>
      <c r="AZ604" s="71"/>
    </row>
    <row r="605" spans="1:52" s="406" customFormat="1" ht="12" hidden="1" customHeight="1">
      <c r="A605" s="134">
        <v>799</v>
      </c>
      <c r="B605" s="69" t="s">
        <v>597</v>
      </c>
      <c r="C605" s="63"/>
      <c r="D605" s="63">
        <v>0</v>
      </c>
      <c r="E605" s="63"/>
      <c r="F605" s="63">
        <f t="shared" si="269"/>
        <v>0</v>
      </c>
      <c r="G605" s="64"/>
      <c r="H605" s="63"/>
      <c r="I605" s="63">
        <v>0</v>
      </c>
      <c r="J605" s="63"/>
      <c r="K605" s="63">
        <f t="shared" si="270"/>
        <v>0</v>
      </c>
      <c r="L605" s="64"/>
      <c r="M605" s="63">
        <f t="shared" si="271"/>
        <v>0</v>
      </c>
      <c r="N605" s="63">
        <f t="shared" si="271"/>
        <v>0</v>
      </c>
      <c r="O605" s="63"/>
      <c r="P605" s="63">
        <f t="shared" si="272"/>
        <v>0</v>
      </c>
      <c r="Q605" s="64"/>
      <c r="R605" s="63"/>
      <c r="S605" s="63">
        <v>0</v>
      </c>
      <c r="T605" s="63"/>
      <c r="U605" s="63">
        <f t="shared" si="273"/>
        <v>0</v>
      </c>
      <c r="V605" s="64"/>
      <c r="W605" s="63"/>
      <c r="X605" s="63">
        <v>0</v>
      </c>
      <c r="Y605" s="63"/>
      <c r="Z605" s="63">
        <f t="shared" si="274"/>
        <v>0</v>
      </c>
      <c r="AA605" s="64"/>
      <c r="AB605" s="63">
        <f t="shared" si="275"/>
        <v>0</v>
      </c>
      <c r="AC605" s="63">
        <f t="shared" si="275"/>
        <v>0</v>
      </c>
      <c r="AD605" s="63"/>
      <c r="AE605" s="63">
        <f t="shared" si="276"/>
        <v>0</v>
      </c>
      <c r="AF605" s="64"/>
      <c r="AG605" s="63"/>
      <c r="AH605" s="63">
        <v>0</v>
      </c>
      <c r="AI605" s="63"/>
      <c r="AJ605" s="63">
        <f t="shared" si="277"/>
        <v>0</v>
      </c>
      <c r="AK605" s="64"/>
      <c r="AL605" s="63"/>
      <c r="AM605" s="63">
        <v>0</v>
      </c>
      <c r="AN605" s="63"/>
      <c r="AO605" s="63">
        <f t="shared" si="278"/>
        <v>0</v>
      </c>
      <c r="AP605" s="64"/>
      <c r="AQ605" s="63"/>
      <c r="AR605" s="63">
        <v>0</v>
      </c>
      <c r="AS605" s="63"/>
      <c r="AT605" s="63">
        <f t="shared" si="279"/>
        <v>0</v>
      </c>
      <c r="AU605" s="64"/>
      <c r="AV605" s="63"/>
      <c r="AW605" s="63">
        <v>0</v>
      </c>
      <c r="AX605" s="411"/>
      <c r="AY605" s="63">
        <f t="shared" si="280"/>
        <v>0</v>
      </c>
      <c r="AZ605" s="71"/>
    </row>
    <row r="606" spans="1:52" s="39" customFormat="1" ht="12" hidden="1" customHeight="1">
      <c r="A606" s="134"/>
      <c r="B606" s="69"/>
      <c r="C606" s="63"/>
      <c r="D606" s="63"/>
      <c r="E606" s="63"/>
      <c r="F606" s="63"/>
      <c r="G606" s="64"/>
      <c r="H606" s="63"/>
      <c r="I606" s="63"/>
      <c r="J606" s="63"/>
      <c r="K606" s="63"/>
      <c r="L606" s="64"/>
      <c r="M606" s="63"/>
      <c r="N606" s="63"/>
      <c r="O606" s="63"/>
      <c r="P606" s="63"/>
      <c r="Q606" s="64"/>
      <c r="R606" s="63"/>
      <c r="S606" s="63"/>
      <c r="T606" s="63"/>
      <c r="U606" s="63"/>
      <c r="V606" s="64"/>
      <c r="W606" s="63"/>
      <c r="X606" s="63"/>
      <c r="Y606" s="63"/>
      <c r="Z606" s="63"/>
      <c r="AA606" s="64"/>
      <c r="AB606" s="63"/>
      <c r="AC606" s="63"/>
      <c r="AD606" s="63"/>
      <c r="AE606" s="63"/>
      <c r="AF606" s="64"/>
      <c r="AG606" s="63"/>
      <c r="AH606" s="63"/>
      <c r="AI606" s="63"/>
      <c r="AJ606" s="63"/>
      <c r="AK606" s="64"/>
      <c r="AL606" s="63"/>
      <c r="AM606" s="63"/>
      <c r="AN606" s="63"/>
      <c r="AO606" s="63"/>
      <c r="AP606" s="64"/>
      <c r="AQ606" s="63"/>
      <c r="AR606" s="63"/>
      <c r="AS606" s="63"/>
      <c r="AT606" s="63"/>
      <c r="AU606" s="64"/>
      <c r="AV606" s="63"/>
      <c r="AW606" s="63"/>
      <c r="AX606" s="411"/>
      <c r="AY606" s="63"/>
      <c r="AZ606" s="71"/>
    </row>
    <row r="607" spans="1:52" s="40" customFormat="1" ht="12" customHeight="1">
      <c r="A607" s="48"/>
      <c r="B607" s="122" t="s">
        <v>924</v>
      </c>
      <c r="C607" s="435">
        <f>SUM(C585:C606)</f>
        <v>0</v>
      </c>
      <c r="D607" s="435">
        <f>SUM(D585:D606)</f>
        <v>10575.14</v>
      </c>
      <c r="E607" s="435"/>
      <c r="F607" s="435">
        <f>SUM(C607:E607)</f>
        <v>10575.14</v>
      </c>
      <c r="G607" s="436"/>
      <c r="H607" s="435">
        <f>SUM(H585:H606)</f>
        <v>0</v>
      </c>
      <c r="I607" s="435">
        <f>SUM(I585:I606)</f>
        <v>10575.14</v>
      </c>
      <c r="J607" s="435"/>
      <c r="K607" s="435">
        <f>SUM(H607:J607)</f>
        <v>10575.14</v>
      </c>
      <c r="L607" s="436"/>
      <c r="M607" s="435">
        <f>INDEX($C607:$E607,1,MATCH(M$8,$C$8:$E$8,0))-INDEX($H607:$J607,1,MATCH(M$8,$H$8:$J$8,0))</f>
        <v>0</v>
      </c>
      <c r="N607" s="435">
        <f>INDEX($C607:$E607,1,MATCH(N$8,$C$8:$E$8,0))-INDEX($H607:$J607,1,MATCH(N$8,$H$8:$J$8,0))</f>
        <v>0</v>
      </c>
      <c r="O607" s="435"/>
      <c r="P607" s="435">
        <f>SUM(M607:O607)</f>
        <v>0</v>
      </c>
      <c r="Q607" s="436"/>
      <c r="R607" s="435">
        <f>SUM(R585:R606)</f>
        <v>0</v>
      </c>
      <c r="S607" s="435">
        <f>SUM(S585:S606)</f>
        <v>33000</v>
      </c>
      <c r="T607" s="435"/>
      <c r="U607" s="435">
        <f>SUM(R607:T607)</f>
        <v>33000</v>
      </c>
      <c r="V607" s="436"/>
      <c r="W607" s="435">
        <f>SUM(W585:W606)</f>
        <v>0</v>
      </c>
      <c r="X607" s="435">
        <f>SUM(X585:X606)</f>
        <v>33000</v>
      </c>
      <c r="Y607" s="435"/>
      <c r="Z607" s="435">
        <f>SUM(W607:Y607)</f>
        <v>33000</v>
      </c>
      <c r="AA607" s="436"/>
      <c r="AB607" s="435">
        <f>INDEX($R607:$T607,1,MATCH(AB$8,$R$8:$T$8,0))-INDEX($W607:$Y607,1,MATCH(AB$8,$W$8:$Y$8,0))</f>
        <v>0</v>
      </c>
      <c r="AC607" s="435">
        <f>INDEX($R607:$T607,1,MATCH(AC$8,$R$8:$T$8,0))-INDEX($W607:$Y607,1,MATCH(AC$8,$W$8:$Y$8,0))</f>
        <v>0</v>
      </c>
      <c r="AD607" s="435"/>
      <c r="AE607" s="435">
        <f>SUM(AB607:AD607)</f>
        <v>0</v>
      </c>
      <c r="AF607" s="436"/>
      <c r="AG607" s="435">
        <f>SUM(AG585:AG606)</f>
        <v>0</v>
      </c>
      <c r="AH607" s="435">
        <f>SUM(AH585:AH606)</f>
        <v>5000</v>
      </c>
      <c r="AI607" s="435"/>
      <c r="AJ607" s="435">
        <f>SUM(AG607:AI607)</f>
        <v>5000</v>
      </c>
      <c r="AK607" s="436"/>
      <c r="AL607" s="435">
        <f>SUM(AL585:AL606)</f>
        <v>0</v>
      </c>
      <c r="AM607" s="435">
        <f>SUM(AM585:AM606)</f>
        <v>5100</v>
      </c>
      <c r="AN607" s="435"/>
      <c r="AO607" s="435">
        <f>SUM(AL607:AN607)</f>
        <v>5100</v>
      </c>
      <c r="AP607" s="436"/>
      <c r="AQ607" s="435">
        <f>SUM(AQ585:AQ606)</f>
        <v>0</v>
      </c>
      <c r="AR607" s="435">
        <f>SUM(AR585:AR606)</f>
        <v>5202</v>
      </c>
      <c r="AS607" s="435"/>
      <c r="AT607" s="435">
        <f>SUM(AQ607:AS607)</f>
        <v>5202</v>
      </c>
      <c r="AU607" s="436"/>
      <c r="AV607" s="435">
        <f>SUM(AV585:AV606)</f>
        <v>0</v>
      </c>
      <c r="AW607" s="435">
        <f>SUM(AW585:AW606)</f>
        <v>5306.04</v>
      </c>
      <c r="AX607" s="409"/>
      <c r="AY607" s="435">
        <f>SUM(AV607:AX607)</f>
        <v>5306.04</v>
      </c>
      <c r="AZ607" s="72"/>
    </row>
    <row r="608" spans="1:52" s="39" customFormat="1" ht="12" customHeight="1">
      <c r="A608" s="48"/>
      <c r="B608" s="73"/>
      <c r="C608" s="63"/>
      <c r="D608" s="63"/>
      <c r="E608" s="63"/>
      <c r="F608" s="63"/>
      <c r="G608" s="64"/>
      <c r="H608" s="63"/>
      <c r="I608" s="63"/>
      <c r="J608" s="63"/>
      <c r="K608" s="63"/>
      <c r="L608" s="64"/>
      <c r="M608" s="63"/>
      <c r="N608" s="63"/>
      <c r="O608" s="63"/>
      <c r="P608" s="63"/>
      <c r="Q608" s="64"/>
      <c r="R608" s="63"/>
      <c r="S608" s="63"/>
      <c r="T608" s="63"/>
      <c r="U608" s="63"/>
      <c r="V608" s="64"/>
      <c r="W608" s="63"/>
      <c r="X608" s="63"/>
      <c r="Y608" s="63"/>
      <c r="Z608" s="63"/>
      <c r="AA608" s="64"/>
      <c r="AB608" s="63"/>
      <c r="AC608" s="63"/>
      <c r="AD608" s="63"/>
      <c r="AE608" s="63"/>
      <c r="AF608" s="64"/>
      <c r="AG608" s="63"/>
      <c r="AH608" s="63"/>
      <c r="AI608" s="63"/>
      <c r="AJ608" s="63"/>
      <c r="AK608" s="64"/>
      <c r="AL608" s="63"/>
      <c r="AM608" s="63"/>
      <c r="AN608" s="63"/>
      <c r="AO608" s="63"/>
      <c r="AP608" s="64"/>
      <c r="AQ608" s="63"/>
      <c r="AR608" s="63"/>
      <c r="AS608" s="63"/>
      <c r="AT608" s="63"/>
      <c r="AU608" s="64"/>
      <c r="AV608" s="63"/>
      <c r="AW608" s="63"/>
      <c r="AX608" s="411"/>
      <c r="AY608" s="63"/>
      <c r="AZ608" s="71"/>
    </row>
    <row r="609" spans="1:52" s="39" customFormat="1" ht="12" hidden="1" customHeight="1">
      <c r="A609" s="122" t="s">
        <v>89</v>
      </c>
      <c r="C609" s="63"/>
      <c r="D609" s="63"/>
      <c r="E609" s="63"/>
      <c r="F609" s="63"/>
      <c r="G609" s="64"/>
      <c r="H609" s="63"/>
      <c r="I609" s="63"/>
      <c r="J609" s="63"/>
      <c r="K609" s="63"/>
      <c r="L609" s="64"/>
      <c r="M609" s="63"/>
      <c r="N609" s="63"/>
      <c r="O609" s="63"/>
      <c r="P609" s="63"/>
      <c r="Q609" s="64"/>
      <c r="R609" s="63"/>
      <c r="S609" s="63"/>
      <c r="T609" s="63"/>
      <c r="U609" s="63"/>
      <c r="V609" s="64"/>
      <c r="W609" s="63"/>
      <c r="X609" s="63"/>
      <c r="Y609" s="63"/>
      <c r="Z609" s="63"/>
      <c r="AA609" s="64"/>
      <c r="AB609" s="63"/>
      <c r="AC609" s="63"/>
      <c r="AD609" s="63"/>
      <c r="AE609" s="63"/>
      <c r="AF609" s="64"/>
      <c r="AG609" s="63"/>
      <c r="AH609" s="63"/>
      <c r="AI609" s="63"/>
      <c r="AJ609" s="63"/>
      <c r="AK609" s="64"/>
      <c r="AL609" s="63"/>
      <c r="AM609" s="63"/>
      <c r="AN609" s="63"/>
      <c r="AO609" s="63"/>
      <c r="AP609" s="64"/>
      <c r="AQ609" s="63"/>
      <c r="AR609" s="63"/>
      <c r="AS609" s="63"/>
      <c r="AT609" s="63"/>
      <c r="AU609" s="64"/>
      <c r="AV609" s="63"/>
      <c r="AW609" s="63"/>
      <c r="AX609" s="411"/>
      <c r="AY609" s="63"/>
      <c r="AZ609" s="71"/>
    </row>
    <row r="610" spans="1:52" s="39" customFormat="1" ht="12" hidden="1" customHeight="1">
      <c r="A610" s="133">
        <v>0</v>
      </c>
      <c r="B610" s="69"/>
      <c r="C610" s="63"/>
      <c r="D610" s="63"/>
      <c r="E610" s="63"/>
      <c r="F610" s="63">
        <f>SUM(C610:E610)</f>
        <v>0</v>
      </c>
      <c r="G610" s="64"/>
      <c r="H610" s="63">
        <v>0</v>
      </c>
      <c r="I610" s="63">
        <v>0</v>
      </c>
      <c r="J610" s="63"/>
      <c r="K610" s="63">
        <f>SUM(H610:J610)</f>
        <v>0</v>
      </c>
      <c r="L610" s="64"/>
      <c r="M610" s="63">
        <f>INDEX($C610:$E610,1,MATCH(M$8,$C$8:$E$8,0))-INDEX($H610:$J610,1,MATCH(M$8,$H$8:$J$8,0))</f>
        <v>0</v>
      </c>
      <c r="N610" s="63">
        <f>INDEX($C610:$E610,1,MATCH(N$8,$C$8:$E$8,0))-INDEX($H610:$J610,1,MATCH(N$8,$H$8:$J$8,0))</f>
        <v>0</v>
      </c>
      <c r="O610" s="63"/>
      <c r="P610" s="63">
        <f>SUM(M610:O610)</f>
        <v>0</v>
      </c>
      <c r="Q610" s="64"/>
      <c r="R610" s="63"/>
      <c r="S610" s="63"/>
      <c r="T610" s="63"/>
      <c r="U610" s="63">
        <f>SUM(R610:T610)</f>
        <v>0</v>
      </c>
      <c r="V610" s="64"/>
      <c r="W610" s="63">
        <v>0</v>
      </c>
      <c r="X610" s="63">
        <v>0</v>
      </c>
      <c r="Y610" s="63"/>
      <c r="Z610" s="63">
        <f>SUM(W610:Y610)</f>
        <v>0</v>
      </c>
      <c r="AA610" s="64"/>
      <c r="AB610" s="63">
        <f t="shared" ref="AB610:AC612" si="281">INDEX($R610:$T610,1,MATCH(AB$8,$R$8:$T$8,0))-INDEX($W610:$Y610,1,MATCH(AB$8,$W$8:$Y$8,0))</f>
        <v>0</v>
      </c>
      <c r="AC610" s="63">
        <f t="shared" si="281"/>
        <v>0</v>
      </c>
      <c r="AD610" s="63"/>
      <c r="AE610" s="63">
        <f>SUM(AB610:AD610)</f>
        <v>0</v>
      </c>
      <c r="AF610" s="64"/>
      <c r="AG610" s="63">
        <v>0</v>
      </c>
      <c r="AH610" s="63">
        <v>0</v>
      </c>
      <c r="AI610" s="63"/>
      <c r="AJ610" s="63">
        <f>SUM(AG610:AI610)</f>
        <v>0</v>
      </c>
      <c r="AK610" s="64"/>
      <c r="AL610" s="63">
        <v>0</v>
      </c>
      <c r="AM610" s="63">
        <v>0</v>
      </c>
      <c r="AN610" s="63"/>
      <c r="AO610" s="63">
        <f>SUM(AL610:AN610)</f>
        <v>0</v>
      </c>
      <c r="AP610" s="64"/>
      <c r="AQ610" s="63">
        <v>0</v>
      </c>
      <c r="AR610" s="63">
        <v>0</v>
      </c>
      <c r="AS610" s="63"/>
      <c r="AT610" s="63">
        <f>SUM(AQ610:AS610)</f>
        <v>0</v>
      </c>
      <c r="AU610" s="64"/>
      <c r="AV610" s="63">
        <v>0</v>
      </c>
      <c r="AW610" s="63">
        <v>0</v>
      </c>
      <c r="AX610" s="411"/>
      <c r="AY610" s="63">
        <f>SUM(AV610:AX610)</f>
        <v>0</v>
      </c>
      <c r="AZ610" s="71"/>
    </row>
    <row r="611" spans="1:52" s="39" customFormat="1" ht="12" hidden="1" customHeight="1">
      <c r="A611" s="133">
        <v>0</v>
      </c>
      <c r="B611" s="69"/>
      <c r="C611" s="63"/>
      <c r="D611" s="63"/>
      <c r="E611" s="63"/>
      <c r="F611" s="63">
        <f>SUM(C611:E611)</f>
        <v>0</v>
      </c>
      <c r="G611" s="64"/>
      <c r="H611" s="63">
        <v>0</v>
      </c>
      <c r="I611" s="63">
        <v>0</v>
      </c>
      <c r="J611" s="63"/>
      <c r="K611" s="63">
        <f>SUM(H611:J611)</f>
        <v>0</v>
      </c>
      <c r="L611" s="64"/>
      <c r="M611" s="63">
        <v>0</v>
      </c>
      <c r="N611" s="63">
        <v>0</v>
      </c>
      <c r="O611" s="63"/>
      <c r="P611" s="63">
        <f>SUM(M611:O611)</f>
        <v>0</v>
      </c>
      <c r="Q611" s="64"/>
      <c r="R611" s="63"/>
      <c r="S611" s="63"/>
      <c r="T611" s="63"/>
      <c r="U611" s="63">
        <f>SUM(R611:T611)</f>
        <v>0</v>
      </c>
      <c r="V611" s="64"/>
      <c r="W611" s="63">
        <v>0</v>
      </c>
      <c r="X611" s="63">
        <v>0</v>
      </c>
      <c r="Y611" s="63"/>
      <c r="Z611" s="63">
        <f>SUM(W611:Y611)</f>
        <v>0</v>
      </c>
      <c r="AA611" s="64"/>
      <c r="AB611" s="63">
        <f t="shared" si="281"/>
        <v>0</v>
      </c>
      <c r="AC611" s="63">
        <f t="shared" si="281"/>
        <v>0</v>
      </c>
      <c r="AD611" s="63"/>
      <c r="AE611" s="63">
        <f>SUM(AB611:AD611)</f>
        <v>0</v>
      </c>
      <c r="AF611" s="64"/>
      <c r="AG611" s="63">
        <v>0</v>
      </c>
      <c r="AH611" s="63">
        <v>0</v>
      </c>
      <c r="AI611" s="63"/>
      <c r="AJ611" s="63">
        <f>SUM(AG611:AI611)</f>
        <v>0</v>
      </c>
      <c r="AK611" s="64"/>
      <c r="AL611" s="63">
        <v>0</v>
      </c>
      <c r="AM611" s="63">
        <v>0</v>
      </c>
      <c r="AN611" s="63"/>
      <c r="AO611" s="63">
        <f>SUM(AL611:AN611)</f>
        <v>0</v>
      </c>
      <c r="AP611" s="64"/>
      <c r="AQ611" s="63">
        <v>0</v>
      </c>
      <c r="AR611" s="63">
        <v>0</v>
      </c>
      <c r="AS611" s="63"/>
      <c r="AT611" s="63">
        <f>SUM(AQ611:AS611)</f>
        <v>0</v>
      </c>
      <c r="AU611" s="64"/>
      <c r="AV611" s="63">
        <v>0</v>
      </c>
      <c r="AW611" s="63">
        <v>0</v>
      </c>
      <c r="AX611" s="411"/>
      <c r="AY611" s="63">
        <f>SUM(AV611:AX611)</f>
        <v>0</v>
      </c>
      <c r="AZ611" s="71"/>
    </row>
    <row r="612" spans="1:52" s="40" customFormat="1" ht="12" hidden="1" customHeight="1">
      <c r="A612" s="48"/>
      <c r="B612" s="122" t="s">
        <v>925</v>
      </c>
      <c r="C612" s="435">
        <f>SUM(C610:C611)</f>
        <v>0</v>
      </c>
      <c r="D612" s="435">
        <f>SUM(D610:D611)</f>
        <v>0</v>
      </c>
      <c r="E612" s="435"/>
      <c r="F612" s="435">
        <f>SUM(C612:E612)</f>
        <v>0</v>
      </c>
      <c r="G612" s="436"/>
      <c r="H612" s="435">
        <f>SUM(H610:H611)</f>
        <v>0</v>
      </c>
      <c r="I612" s="435">
        <f>SUM(I610:I611)</f>
        <v>0</v>
      </c>
      <c r="J612" s="435"/>
      <c r="K612" s="435">
        <f>SUM(H612:J612)</f>
        <v>0</v>
      </c>
      <c r="L612" s="436"/>
      <c r="M612" s="435">
        <f>INDEX($C612:$E612,1,MATCH(M$8,$C$8:$E$8,0))-INDEX($H612:$J612,1,MATCH(M$8,$H$8:$J$8,0))</f>
        <v>0</v>
      </c>
      <c r="N612" s="435">
        <f>INDEX($C612:$E612,1,MATCH(N$8,$C$8:$E$8,0))-INDEX($H612:$J612,1,MATCH(N$8,$H$8:$J$8,0))</f>
        <v>0</v>
      </c>
      <c r="O612" s="435"/>
      <c r="P612" s="435">
        <f>SUM(M612:O612)</f>
        <v>0</v>
      </c>
      <c r="Q612" s="436"/>
      <c r="R612" s="435">
        <f>SUM(R610:R611)</f>
        <v>0</v>
      </c>
      <c r="S612" s="435">
        <f>SUM(S610:S611)</f>
        <v>0</v>
      </c>
      <c r="T612" s="435"/>
      <c r="U612" s="435">
        <f>SUM(R612:T612)</f>
        <v>0</v>
      </c>
      <c r="V612" s="436"/>
      <c r="W612" s="435">
        <f>SUM(W610:W611)</f>
        <v>0</v>
      </c>
      <c r="X612" s="435">
        <f>SUM(X610:X611)</f>
        <v>0</v>
      </c>
      <c r="Y612" s="435"/>
      <c r="Z612" s="435">
        <f>SUM(W612:Y612)</f>
        <v>0</v>
      </c>
      <c r="AA612" s="436"/>
      <c r="AB612" s="435">
        <f t="shared" si="281"/>
        <v>0</v>
      </c>
      <c r="AC612" s="435">
        <f t="shared" si="281"/>
        <v>0</v>
      </c>
      <c r="AD612" s="435"/>
      <c r="AE612" s="435">
        <f>SUM(AB612:AD612)</f>
        <v>0</v>
      </c>
      <c r="AF612" s="436"/>
      <c r="AG612" s="435">
        <f>SUM(AG610:AG611)</f>
        <v>0</v>
      </c>
      <c r="AH612" s="435">
        <f>SUM(AH610:AH611)</f>
        <v>0</v>
      </c>
      <c r="AI612" s="435"/>
      <c r="AJ612" s="435">
        <f>SUM(AG612:AI612)</f>
        <v>0</v>
      </c>
      <c r="AK612" s="436"/>
      <c r="AL612" s="435">
        <f>SUM(AL610:AL611)</f>
        <v>0</v>
      </c>
      <c r="AM612" s="435">
        <f>SUM(AM610:AM611)</f>
        <v>0</v>
      </c>
      <c r="AN612" s="435"/>
      <c r="AO612" s="435">
        <f>SUM(AL612:AN612)</f>
        <v>0</v>
      </c>
      <c r="AP612" s="436"/>
      <c r="AQ612" s="435">
        <f>SUM(AQ610:AQ611)</f>
        <v>0</v>
      </c>
      <c r="AR612" s="435">
        <f>SUM(AR610:AR611)</f>
        <v>0</v>
      </c>
      <c r="AS612" s="435"/>
      <c r="AT612" s="435">
        <f>SUM(AQ612:AS612)</f>
        <v>0</v>
      </c>
      <c r="AU612" s="436"/>
      <c r="AV612" s="435">
        <f>SUM(AV610:AV611)</f>
        <v>0</v>
      </c>
      <c r="AW612" s="435">
        <f>SUM(AW610:AW611)</f>
        <v>0</v>
      </c>
      <c r="AX612" s="409"/>
      <c r="AY612" s="435">
        <f>SUM(AV612:AX612)</f>
        <v>0</v>
      </c>
      <c r="AZ612" s="72"/>
    </row>
    <row r="613" spans="1:52" s="39" customFormat="1" ht="12" hidden="1" customHeight="1">
      <c r="A613" s="48"/>
      <c r="B613" s="73"/>
      <c r="C613" s="63"/>
      <c r="D613" s="63"/>
      <c r="E613" s="63"/>
      <c r="F613" s="63"/>
      <c r="G613" s="64"/>
      <c r="H613" s="63"/>
      <c r="I613" s="63"/>
      <c r="J613" s="63"/>
      <c r="K613" s="63"/>
      <c r="L613" s="64"/>
      <c r="M613" s="63"/>
      <c r="N613" s="63"/>
      <c r="O613" s="63"/>
      <c r="P613" s="63"/>
      <c r="Q613" s="64"/>
      <c r="R613" s="63"/>
      <c r="S613" s="63"/>
      <c r="T613" s="63"/>
      <c r="U613" s="63"/>
      <c r="V613" s="64"/>
      <c r="W613" s="63"/>
      <c r="X613" s="63"/>
      <c r="Y613" s="63"/>
      <c r="Z613" s="63"/>
      <c r="AA613" s="64"/>
      <c r="AB613" s="63"/>
      <c r="AC613" s="63"/>
      <c r="AD613" s="63"/>
      <c r="AE613" s="63"/>
      <c r="AF613" s="64"/>
      <c r="AG613" s="63"/>
      <c r="AH613" s="63"/>
      <c r="AI613" s="63"/>
      <c r="AJ613" s="63"/>
      <c r="AK613" s="64"/>
      <c r="AL613" s="63"/>
      <c r="AM613" s="63"/>
      <c r="AN613" s="63"/>
      <c r="AO613" s="63"/>
      <c r="AP613" s="64"/>
      <c r="AQ613" s="63"/>
      <c r="AR613" s="63"/>
      <c r="AS613" s="63"/>
      <c r="AT613" s="63"/>
      <c r="AU613" s="64"/>
      <c r="AV613" s="63"/>
      <c r="AW613" s="63"/>
      <c r="AX613" s="411"/>
      <c r="AY613" s="63"/>
      <c r="AZ613" s="71"/>
    </row>
    <row r="614" spans="1:52" s="40" customFormat="1" ht="12" customHeight="1">
      <c r="A614" s="119" t="s">
        <v>62</v>
      </c>
      <c r="B614" s="73"/>
      <c r="C614" s="435">
        <f>C323+C342+C451+C528+C561+C582+C607+C612</f>
        <v>0</v>
      </c>
      <c r="D614" s="435">
        <f>D323+D342+D451+D528+D561+D582+D607+D612</f>
        <v>6251051.5806015795</v>
      </c>
      <c r="E614" s="435"/>
      <c r="F614" s="435">
        <f>SUM(C614:E614)</f>
        <v>6251051.5806015795</v>
      </c>
      <c r="G614" s="436"/>
      <c r="H614" s="435">
        <f>H323+H342+H451+H528+H561+H582+H607+H612</f>
        <v>0</v>
      </c>
      <c r="I614" s="435">
        <f>I323+I342+I451+I528+I561+I582+I607+I612</f>
        <v>6251051.5806015795</v>
      </c>
      <c r="J614" s="435"/>
      <c r="K614" s="435">
        <f>SUM(H614:J614)</f>
        <v>6251051.5806015795</v>
      </c>
      <c r="L614" s="436"/>
      <c r="M614" s="435">
        <f>INDEX($C614:$E614,1,MATCH(M$8,$C$8:$E$8,0))-INDEX($H614:$J614,1,MATCH(M$8,$H$8:$J$8,0))</f>
        <v>0</v>
      </c>
      <c r="N614" s="435">
        <f>INDEX($C614:$E614,1,MATCH(N$8,$C$8:$E$8,0))-INDEX($H614:$J614,1,MATCH(N$8,$H$8:$J$8,0))</f>
        <v>0</v>
      </c>
      <c r="O614" s="435"/>
      <c r="P614" s="435">
        <f>SUM(M614:O614)</f>
        <v>0</v>
      </c>
      <c r="Q614" s="436"/>
      <c r="R614" s="435">
        <f>R323+R342+R451+R528+R561+R582+R607+R612</f>
        <v>0</v>
      </c>
      <c r="S614" s="435">
        <f>S323+S342+S451+S528+S561+S582+S607+S612</f>
        <v>6285818.9773939513</v>
      </c>
      <c r="T614" s="435"/>
      <c r="U614" s="435">
        <f>SUM(R614:T614)</f>
        <v>6285818.9773939513</v>
      </c>
      <c r="V614" s="436"/>
      <c r="W614" s="435">
        <f>W323+W342+W451+W528+W561+W582+W607+W612</f>
        <v>0</v>
      </c>
      <c r="X614" s="435">
        <f>X323+X342+X451+X528+X561+X582+X607+X612</f>
        <v>6330818.9773939513</v>
      </c>
      <c r="Y614" s="435"/>
      <c r="Z614" s="435">
        <f>SUM(W614:Y614)</f>
        <v>6330818.9773939513</v>
      </c>
      <c r="AA614" s="436"/>
      <c r="AB614" s="435">
        <f>INDEX($R614:$T614,1,MATCH(AB$8,$R$8:$T$8,0))-INDEX($W614:$Y614,1,MATCH(AB$8,$W$8:$Y$8,0))</f>
        <v>0</v>
      </c>
      <c r="AC614" s="435">
        <f>INDEX($R614:$T614,1,MATCH(AC$8,$R$8:$T$8,0))-INDEX($W614:$Y614,1,MATCH(AC$8,$W$8:$Y$8,0))</f>
        <v>-45000</v>
      </c>
      <c r="AD614" s="435"/>
      <c r="AE614" s="435">
        <f>SUM(AB614:AD614)</f>
        <v>-45000</v>
      </c>
      <c r="AF614" s="436"/>
      <c r="AG614" s="435">
        <f>AG323+AG342+AG451+AG528+AG561+AG582+AG607+AG612</f>
        <v>0</v>
      </c>
      <c r="AH614" s="435">
        <f>AH323+AH342+AH451+AH528+AH561+AH582+AH607+AH612</f>
        <v>6601555.582078292</v>
      </c>
      <c r="AI614" s="435"/>
      <c r="AJ614" s="435">
        <f>SUM(AG614:AI614)</f>
        <v>6601555.582078292</v>
      </c>
      <c r="AK614" s="436"/>
      <c r="AL614" s="435">
        <f>AL323+AL342+AL451+AL528+AL561+AL582+AL607+AL612</f>
        <v>0</v>
      </c>
      <c r="AM614" s="435">
        <f>AM323+AM342+AM451+AM528+AM561+AM582+AM607+AM612</f>
        <v>6748882.8231940465</v>
      </c>
      <c r="AN614" s="435"/>
      <c r="AO614" s="435">
        <f>SUM(AL614:AN614)</f>
        <v>6748882.8231940465</v>
      </c>
      <c r="AP614" s="436"/>
      <c r="AQ614" s="435">
        <f>AQ323+AQ342+AQ451+AQ528+AQ561+AQ582+AQ607+AQ612</f>
        <v>0</v>
      </c>
      <c r="AR614" s="435">
        <f>AR323+AR342+AR451+AR528+AR561+AR582+AR607+AR612</f>
        <v>6934441.9005983388</v>
      </c>
      <c r="AS614" s="435"/>
      <c r="AT614" s="435">
        <f>SUM(AQ614:AS614)</f>
        <v>6934441.9005983388</v>
      </c>
      <c r="AU614" s="436"/>
      <c r="AV614" s="435">
        <f>AV323+AV342+AV451+AV528+AV561+AV582+AV607+AV612</f>
        <v>0</v>
      </c>
      <c r="AW614" s="435">
        <f>AW323+AW342+AW451+AW528+AW561+AW582+AW607+AW612</f>
        <v>7062651.4276424209</v>
      </c>
      <c r="AX614" s="409"/>
      <c r="AY614" s="435">
        <f>SUM(AV614:AX614)</f>
        <v>7062651.4276424209</v>
      </c>
      <c r="AZ614" s="72"/>
    </row>
    <row r="615" spans="1:52" s="40" customFormat="1">
      <c r="A615" s="119"/>
      <c r="B615" s="46"/>
      <c r="C615" s="46"/>
      <c r="D615" s="46"/>
      <c r="E615" s="413"/>
      <c r="F615" s="413"/>
      <c r="G615" s="413"/>
      <c r="H615" s="413"/>
      <c r="I615" s="413"/>
      <c r="J615" s="413"/>
      <c r="K615" s="413"/>
      <c r="L615" s="413"/>
      <c r="M615" s="413"/>
      <c r="N615" s="413"/>
      <c r="O615" s="413"/>
      <c r="P615" s="413"/>
      <c r="Q615" s="413"/>
      <c r="R615" s="413"/>
      <c r="S615" s="413"/>
      <c r="T615" s="413"/>
      <c r="U615" s="413"/>
      <c r="V615" s="413"/>
      <c r="W615" s="413"/>
      <c r="X615" s="413"/>
      <c r="Y615" s="413"/>
      <c r="Z615" s="413"/>
      <c r="AA615" s="413"/>
      <c r="AB615" s="413"/>
      <c r="AC615" s="413"/>
      <c r="AD615" s="413"/>
      <c r="AE615" s="413"/>
      <c r="AF615" s="413"/>
      <c r="AG615" s="413"/>
      <c r="AH615" s="413"/>
      <c r="AI615" s="413"/>
      <c r="AJ615" s="413"/>
      <c r="AK615" s="413"/>
      <c r="AL615" s="413"/>
      <c r="AM615" s="413"/>
      <c r="AN615" s="413"/>
      <c r="AO615" s="413"/>
      <c r="AP615" s="413"/>
      <c r="AQ615" s="413"/>
      <c r="AR615" s="413"/>
      <c r="AS615" s="413"/>
      <c r="AT615" s="413"/>
      <c r="AU615" s="413"/>
      <c r="AV615" s="413"/>
      <c r="AW615" s="413"/>
      <c r="AX615" s="46"/>
      <c r="AY615" s="46"/>
      <c r="AZ615" s="46"/>
    </row>
    <row r="616" spans="1:52">
      <c r="C616" s="76"/>
      <c r="D616" s="76"/>
      <c r="E616" s="76"/>
      <c r="F616" s="76"/>
      <c r="G616" s="76"/>
      <c r="H616" s="76"/>
      <c r="I616" s="76"/>
      <c r="J616" s="76"/>
      <c r="K616" s="76"/>
      <c r="L616" s="76"/>
      <c r="M616" s="76"/>
      <c r="N616" s="76"/>
      <c r="O616" s="76"/>
      <c r="P616" s="76"/>
      <c r="Q616" s="76"/>
      <c r="R616" s="76"/>
      <c r="S616" s="76"/>
      <c r="T616" s="76"/>
      <c r="U616" s="76"/>
      <c r="V616" s="76"/>
      <c r="W616" s="76"/>
      <c r="X616" s="76"/>
      <c r="Y616" s="76"/>
      <c r="Z616" s="76"/>
      <c r="AA616" s="76"/>
      <c r="AB616" s="76"/>
      <c r="AC616" s="76"/>
      <c r="AD616" s="76"/>
      <c r="AE616" s="76"/>
      <c r="AF616" s="76"/>
      <c r="AG616" s="76"/>
      <c r="AH616" s="76"/>
      <c r="AI616" s="76"/>
      <c r="AJ616" s="76"/>
      <c r="AK616" s="76"/>
      <c r="AL616" s="76"/>
      <c r="AM616" s="76"/>
      <c r="AN616" s="76"/>
      <c r="AO616" s="76"/>
      <c r="AP616" s="76"/>
      <c r="AQ616" s="76"/>
      <c r="AR616" s="76"/>
      <c r="AS616" s="76"/>
      <c r="AT616" s="76"/>
      <c r="AU616" s="76"/>
      <c r="AV616" s="76"/>
      <c r="AW616" s="76"/>
      <c r="AX616" s="76"/>
      <c r="AY616" s="76"/>
      <c r="AZ616" s="76"/>
    </row>
  </sheetData>
  <sheetProtection selectLockedCells="1"/>
  <dataConsolidate/>
  <mergeCells count="30">
    <mergeCell ref="AV5:AY5"/>
    <mergeCell ref="AV6:AY6"/>
    <mergeCell ref="AV7:AY7"/>
    <mergeCell ref="AL5:AO5"/>
    <mergeCell ref="AL6:AO6"/>
    <mergeCell ref="AL7:AO7"/>
    <mergeCell ref="AQ5:AT5"/>
    <mergeCell ref="AQ6:AT6"/>
    <mergeCell ref="AQ7:AT7"/>
    <mergeCell ref="AG5:AJ5"/>
    <mergeCell ref="AG6:AJ6"/>
    <mergeCell ref="AG7:AJ7"/>
    <mergeCell ref="H5:K5"/>
    <mergeCell ref="H6:K6"/>
    <mergeCell ref="H7:K7"/>
    <mergeCell ref="M5:P5"/>
    <mergeCell ref="M6:P6"/>
    <mergeCell ref="M7:P7"/>
    <mergeCell ref="AB5:AE5"/>
    <mergeCell ref="AB6:AE6"/>
    <mergeCell ref="AB7:AE7"/>
    <mergeCell ref="C7:F7"/>
    <mergeCell ref="C5:F5"/>
    <mergeCell ref="C6:F6"/>
    <mergeCell ref="W5:Z5"/>
    <mergeCell ref="W6:Z6"/>
    <mergeCell ref="W7:Z7"/>
    <mergeCell ref="R5:U5"/>
    <mergeCell ref="R6:U6"/>
    <mergeCell ref="R7:U7"/>
  </mergeCells>
  <pageMargins left="0.75" right="0.75" top="0.75" bottom="0.75" header="0.5" footer="0.5"/>
  <pageSetup scale="78" fitToHeight="0" orientation="landscape" horizontalDpi="300" verticalDpi="300" r:id="rId1"/>
  <headerFooter alignWithMargins="0"/>
  <rowBreaks count="3" manualBreakCount="3">
    <brk id="46" max="60" man="1"/>
    <brk id="86" max="60" man="1"/>
    <brk id="263" max="60" man="1"/>
  </rowBreaks>
  <ignoredErrors>
    <ignoredError sqref="C64:C67 W64:W68 O64:O68 J64:J68 Q64:Q68 L64:L68 G64:H6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rgb="FF0070C0"/>
    <pageSetUpPr fitToPage="1"/>
  </sheetPr>
  <dimension ref="A1:DI559"/>
  <sheetViews>
    <sheetView showGridLines="0" workbookViewId="0">
      <pane xSplit="2" ySplit="8" topLeftCell="C9" activePane="bottomRight" state="frozen"/>
      <selection activeCell="C8" sqref="C8:D8"/>
      <selection pane="topRight" activeCell="C8" sqref="C8:D8"/>
      <selection pane="bottomLeft" activeCell="C8" sqref="C8:D8"/>
      <selection pane="bottomRight" activeCell="C8" sqref="C8:D8"/>
    </sheetView>
  </sheetViews>
  <sheetFormatPr defaultColWidth="8.7109375" defaultRowHeight="12" outlineLevelRow="1"/>
  <cols>
    <col min="1" max="1" width="10.5703125" style="1" customWidth="1" collapsed="1"/>
    <col min="2" max="2" width="34.5703125" style="1" bestFit="1" customWidth="1" collapsed="1"/>
    <col min="3" max="86" width="10.7109375" style="1" customWidth="1" collapsed="1"/>
    <col min="87" max="87" width="8.7109375" style="1" collapsed="1"/>
    <col min="88" max="113" width="8.7109375" style="1"/>
    <col min="114" max="16384" width="8.7109375" style="1" collapsed="1"/>
  </cols>
  <sheetData>
    <row r="1" spans="1:86" ht="15.75">
      <c r="A1" s="140" t="s">
        <v>911</v>
      </c>
      <c r="D1" s="1" t="s">
        <v>25</v>
      </c>
      <c r="E1" s="1" t="s">
        <v>25</v>
      </c>
      <c r="F1" s="1" t="s">
        <v>25</v>
      </c>
      <c r="G1" s="1" t="s">
        <v>25</v>
      </c>
      <c r="H1" s="1" t="s">
        <v>25</v>
      </c>
      <c r="I1" s="1" t="s">
        <v>25</v>
      </c>
      <c r="J1" s="1" t="s">
        <v>25</v>
      </c>
      <c r="K1" s="1" t="s">
        <v>25</v>
      </c>
      <c r="L1" s="1" t="s">
        <v>25</v>
      </c>
      <c r="M1" s="1" t="s">
        <v>25</v>
      </c>
      <c r="N1" s="1" t="s">
        <v>25</v>
      </c>
      <c r="O1" s="1" t="s">
        <v>25</v>
      </c>
      <c r="P1" s="1" t="s">
        <v>25</v>
      </c>
      <c r="Q1" s="1" t="s">
        <v>25</v>
      </c>
      <c r="R1" s="1" t="s">
        <v>25</v>
      </c>
      <c r="S1" s="1" t="s">
        <v>25</v>
      </c>
      <c r="T1" s="1" t="s">
        <v>25</v>
      </c>
      <c r="U1" s="1" t="s">
        <v>25</v>
      </c>
      <c r="V1" s="1" t="s">
        <v>25</v>
      </c>
      <c r="W1" s="1" t="s">
        <v>25</v>
      </c>
      <c r="X1" s="1" t="s">
        <v>25</v>
      </c>
      <c r="Y1" s="1" t="s">
        <v>25</v>
      </c>
      <c r="Z1" s="1" t="s">
        <v>25</v>
      </c>
      <c r="AA1" s="1" t="s">
        <v>25</v>
      </c>
      <c r="AB1" s="1" t="s">
        <v>25</v>
      </c>
      <c r="AC1" s="1" t="s">
        <v>25</v>
      </c>
      <c r="AD1" s="1" t="s">
        <v>25</v>
      </c>
      <c r="AE1" s="1" t="s">
        <v>25</v>
      </c>
      <c r="AF1" s="1" t="s">
        <v>25</v>
      </c>
      <c r="AG1" s="1" t="s">
        <v>25</v>
      </c>
      <c r="AH1" s="1" t="s">
        <v>25</v>
      </c>
      <c r="AI1" s="1" t="s">
        <v>25</v>
      </c>
      <c r="AJ1" s="1" t="s">
        <v>25</v>
      </c>
      <c r="AK1" s="1" t="s">
        <v>25</v>
      </c>
      <c r="AL1" s="1" t="s">
        <v>25</v>
      </c>
      <c r="AM1" s="1" t="s">
        <v>25</v>
      </c>
      <c r="AN1" s="1" t="s">
        <v>25</v>
      </c>
      <c r="AO1" s="1" t="s">
        <v>25</v>
      </c>
      <c r="AP1" s="1" t="s">
        <v>25</v>
      </c>
      <c r="AQ1" s="1" t="s">
        <v>25</v>
      </c>
      <c r="AR1" s="1" t="s">
        <v>25</v>
      </c>
      <c r="AS1" s="1" t="s">
        <v>25</v>
      </c>
      <c r="AT1" s="1" t="s">
        <v>25</v>
      </c>
      <c r="AU1" s="1" t="s">
        <v>25</v>
      </c>
      <c r="AV1" s="1" t="s">
        <v>25</v>
      </c>
      <c r="AW1" s="1" t="s">
        <v>25</v>
      </c>
      <c r="AX1" s="1" t="s">
        <v>25</v>
      </c>
      <c r="AY1" s="1" t="s">
        <v>25</v>
      </c>
      <c r="AZ1" s="1" t="s">
        <v>25</v>
      </c>
      <c r="BA1" s="1" t="s">
        <v>25</v>
      </c>
      <c r="BB1" s="1" t="s">
        <v>25</v>
      </c>
      <c r="BC1" s="1" t="s">
        <v>25</v>
      </c>
      <c r="BD1" s="1" t="s">
        <v>25</v>
      </c>
      <c r="BE1" s="1" t="s">
        <v>25</v>
      </c>
      <c r="BF1" s="1" t="s">
        <v>25</v>
      </c>
      <c r="BG1" s="1" t="s">
        <v>25</v>
      </c>
      <c r="BH1" s="1" t="s">
        <v>25</v>
      </c>
      <c r="BI1" s="1" t="s">
        <v>25</v>
      </c>
      <c r="BJ1" s="1" t="s">
        <v>25</v>
      </c>
      <c r="BK1" s="1" t="s">
        <v>25</v>
      </c>
      <c r="BL1" s="1" t="s">
        <v>25</v>
      </c>
      <c r="BM1" s="1" t="s">
        <v>25</v>
      </c>
      <c r="BN1" s="1" t="s">
        <v>25</v>
      </c>
      <c r="BO1" s="1" t="s">
        <v>25</v>
      </c>
      <c r="BP1" s="1" t="s">
        <v>25</v>
      </c>
      <c r="BQ1" s="1" t="s">
        <v>25</v>
      </c>
      <c r="BR1" s="1" t="s">
        <v>25</v>
      </c>
      <c r="BS1" s="1" t="s">
        <v>25</v>
      </c>
      <c r="BT1" s="1" t="s">
        <v>25</v>
      </c>
      <c r="BU1" s="1" t="s">
        <v>25</v>
      </c>
      <c r="BV1" s="1" t="s">
        <v>25</v>
      </c>
      <c r="BW1" s="1" t="s">
        <v>25</v>
      </c>
      <c r="BX1" s="1" t="s">
        <v>25</v>
      </c>
      <c r="BY1" s="1" t="s">
        <v>25</v>
      </c>
      <c r="BZ1" s="1" t="s">
        <v>25</v>
      </c>
      <c r="CA1" s="1" t="s">
        <v>25</v>
      </c>
      <c r="CB1" s="1" t="s">
        <v>25</v>
      </c>
      <c r="CC1" s="1" t="s">
        <v>25</v>
      </c>
      <c r="CD1" s="1" t="s">
        <v>25</v>
      </c>
      <c r="CE1" s="1" t="s">
        <v>25</v>
      </c>
      <c r="CF1" s="1" t="s">
        <v>25</v>
      </c>
      <c r="CG1" s="1" t="s">
        <v>25</v>
      </c>
      <c r="CH1" s="1" t="s">
        <v>25</v>
      </c>
    </row>
    <row r="2" spans="1:86" ht="12.75" customHeight="1">
      <c r="A2" s="146" t="s">
        <v>45</v>
      </c>
      <c r="C2" s="1" t="s">
        <v>25</v>
      </c>
      <c r="D2" s="1" t="s">
        <v>25</v>
      </c>
      <c r="E2" s="1" t="s">
        <v>25</v>
      </c>
      <c r="F2" s="1" t="s">
        <v>25</v>
      </c>
      <c r="G2" s="1" t="s">
        <v>25</v>
      </c>
      <c r="H2" s="1" t="s">
        <v>25</v>
      </c>
      <c r="I2" s="1" t="s">
        <v>25</v>
      </c>
      <c r="J2" s="1" t="s">
        <v>25</v>
      </c>
      <c r="K2" s="1" t="s">
        <v>25</v>
      </c>
      <c r="L2" s="1" t="s">
        <v>25</v>
      </c>
      <c r="M2" s="1" t="s">
        <v>25</v>
      </c>
      <c r="N2" s="1" t="s">
        <v>25</v>
      </c>
      <c r="O2" s="1" t="s">
        <v>25</v>
      </c>
      <c r="P2" s="1" t="s">
        <v>25</v>
      </c>
      <c r="Q2" s="1" t="s">
        <v>25</v>
      </c>
      <c r="R2" s="1" t="s">
        <v>25</v>
      </c>
      <c r="S2" s="1" t="s">
        <v>25</v>
      </c>
      <c r="T2" s="1" t="s">
        <v>25</v>
      </c>
      <c r="U2" s="1" t="s">
        <v>25</v>
      </c>
      <c r="V2" s="1" t="s">
        <v>25</v>
      </c>
      <c r="W2" s="1" t="s">
        <v>25</v>
      </c>
      <c r="X2" s="1" t="s">
        <v>25</v>
      </c>
      <c r="Y2" s="1" t="s">
        <v>25</v>
      </c>
      <c r="Z2" s="1" t="s">
        <v>25</v>
      </c>
      <c r="AA2" s="1" t="s">
        <v>25</v>
      </c>
      <c r="AB2" s="1" t="s">
        <v>25</v>
      </c>
      <c r="AC2" s="1" t="s">
        <v>25</v>
      </c>
      <c r="AD2" s="1" t="s">
        <v>25</v>
      </c>
      <c r="AE2" s="1" t="s">
        <v>25</v>
      </c>
      <c r="AF2" s="1" t="s">
        <v>25</v>
      </c>
      <c r="AG2" s="1" t="s">
        <v>25</v>
      </c>
      <c r="AH2" s="1" t="s">
        <v>25</v>
      </c>
      <c r="AI2" s="1" t="s">
        <v>25</v>
      </c>
      <c r="AJ2" s="1" t="s">
        <v>25</v>
      </c>
      <c r="AK2" s="1" t="s">
        <v>25</v>
      </c>
      <c r="AL2" s="1" t="s">
        <v>25</v>
      </c>
      <c r="AM2" s="1" t="s">
        <v>25</v>
      </c>
      <c r="AN2" s="1" t="s">
        <v>25</v>
      </c>
      <c r="AO2" s="1" t="s">
        <v>25</v>
      </c>
      <c r="AP2" s="1" t="s">
        <v>25</v>
      </c>
      <c r="AQ2" s="1" t="s">
        <v>25</v>
      </c>
      <c r="AR2" s="1" t="s">
        <v>25</v>
      </c>
      <c r="AS2" s="1" t="s">
        <v>25</v>
      </c>
      <c r="AT2" s="1" t="s">
        <v>25</v>
      </c>
      <c r="AU2" s="1" t="s">
        <v>25</v>
      </c>
      <c r="AV2" s="1" t="s">
        <v>25</v>
      </c>
      <c r="AW2" s="1" t="s">
        <v>25</v>
      </c>
      <c r="AX2" s="1" t="s">
        <v>25</v>
      </c>
      <c r="AY2" s="1" t="s">
        <v>25</v>
      </c>
      <c r="AZ2" s="1" t="s">
        <v>25</v>
      </c>
      <c r="BA2" s="1" t="s">
        <v>25</v>
      </c>
      <c r="BB2" s="1" t="s">
        <v>25</v>
      </c>
      <c r="BC2" s="1" t="s">
        <v>25</v>
      </c>
      <c r="BD2" s="1" t="s">
        <v>25</v>
      </c>
      <c r="BE2" s="1" t="s">
        <v>25</v>
      </c>
      <c r="BF2" s="1" t="s">
        <v>25</v>
      </c>
      <c r="BG2" s="1" t="s">
        <v>25</v>
      </c>
      <c r="BH2" s="1" t="s">
        <v>25</v>
      </c>
      <c r="BI2" s="1" t="s">
        <v>25</v>
      </c>
      <c r="BJ2" s="1" t="s">
        <v>25</v>
      </c>
      <c r="BK2" s="1" t="s">
        <v>25</v>
      </c>
      <c r="BL2" s="1" t="s">
        <v>25</v>
      </c>
      <c r="BM2" s="1" t="s">
        <v>25</v>
      </c>
      <c r="BN2" s="1" t="s">
        <v>25</v>
      </c>
      <c r="BO2" s="1" t="s">
        <v>25</v>
      </c>
      <c r="BP2" s="1" t="s">
        <v>25</v>
      </c>
      <c r="BQ2" s="1" t="s">
        <v>25</v>
      </c>
      <c r="BR2" s="1" t="s">
        <v>25</v>
      </c>
      <c r="BS2" s="1" t="s">
        <v>25</v>
      </c>
      <c r="BT2" s="1" t="s">
        <v>25</v>
      </c>
      <c r="BU2" s="1" t="s">
        <v>25</v>
      </c>
      <c r="BV2" s="1" t="s">
        <v>25</v>
      </c>
      <c r="BW2" s="1" t="s">
        <v>25</v>
      </c>
      <c r="BX2" s="1" t="s">
        <v>25</v>
      </c>
      <c r="BY2" s="1" t="s">
        <v>25</v>
      </c>
      <c r="BZ2" s="1" t="s">
        <v>25</v>
      </c>
      <c r="CA2" s="1" t="s">
        <v>25</v>
      </c>
      <c r="CB2" s="1" t="s">
        <v>25</v>
      </c>
      <c r="CC2" s="1" t="s">
        <v>25</v>
      </c>
      <c r="CD2" s="1" t="s">
        <v>25</v>
      </c>
      <c r="CE2" s="1" t="s">
        <v>25</v>
      </c>
      <c r="CF2" s="1" t="s">
        <v>25</v>
      </c>
      <c r="CG2" s="1" t="s">
        <v>25</v>
      </c>
      <c r="CH2" s="1" t="s">
        <v>25</v>
      </c>
    </row>
    <row r="3" spans="1:86" ht="12.75">
      <c r="A3" s="146" t="s">
        <v>912</v>
      </c>
      <c r="C3" s="1" t="s">
        <v>25</v>
      </c>
      <c r="D3" s="1" t="s">
        <v>25</v>
      </c>
      <c r="E3" s="1" t="s">
        <v>25</v>
      </c>
      <c r="F3" s="1" t="s">
        <v>25</v>
      </c>
      <c r="G3" s="1" t="s">
        <v>25</v>
      </c>
      <c r="H3" s="1" t="s">
        <v>25</v>
      </c>
      <c r="I3" s="1" t="s">
        <v>25</v>
      </c>
      <c r="J3" s="1" t="s">
        <v>25</v>
      </c>
      <c r="K3" s="1" t="s">
        <v>25</v>
      </c>
      <c r="L3" s="1" t="s">
        <v>25</v>
      </c>
      <c r="M3" s="1" t="s">
        <v>25</v>
      </c>
      <c r="N3" s="1" t="s">
        <v>25</v>
      </c>
      <c r="O3" s="1" t="s">
        <v>25</v>
      </c>
      <c r="P3" s="1" t="s">
        <v>25</v>
      </c>
      <c r="Q3" s="1" t="s">
        <v>25</v>
      </c>
      <c r="R3" s="1" t="s">
        <v>25</v>
      </c>
      <c r="S3" s="1" t="s">
        <v>25</v>
      </c>
      <c r="T3" s="1" t="s">
        <v>25</v>
      </c>
      <c r="U3" s="1" t="s">
        <v>25</v>
      </c>
      <c r="V3" s="1" t="s">
        <v>25</v>
      </c>
      <c r="W3" s="1" t="s">
        <v>25</v>
      </c>
      <c r="X3" s="1" t="s">
        <v>25</v>
      </c>
      <c r="Y3" s="1" t="s">
        <v>25</v>
      </c>
      <c r="Z3" s="1" t="s">
        <v>25</v>
      </c>
      <c r="AA3" s="1" t="s">
        <v>25</v>
      </c>
      <c r="AB3" s="1" t="s">
        <v>25</v>
      </c>
      <c r="AC3" s="1" t="s">
        <v>25</v>
      </c>
      <c r="AD3" s="1" t="s">
        <v>25</v>
      </c>
      <c r="AE3" s="1" t="s">
        <v>25</v>
      </c>
      <c r="AF3" s="1" t="s">
        <v>25</v>
      </c>
      <c r="AG3" s="1" t="s">
        <v>25</v>
      </c>
      <c r="AH3" s="1" t="s">
        <v>25</v>
      </c>
      <c r="AI3" s="1" t="s">
        <v>25</v>
      </c>
      <c r="AJ3" s="1" t="s">
        <v>25</v>
      </c>
      <c r="AK3" s="1" t="s">
        <v>25</v>
      </c>
      <c r="AL3" s="1" t="s">
        <v>25</v>
      </c>
      <c r="AM3" s="1" t="s">
        <v>25</v>
      </c>
      <c r="AN3" s="1" t="s">
        <v>25</v>
      </c>
      <c r="AO3" s="1" t="s">
        <v>25</v>
      </c>
      <c r="AP3" s="1" t="s">
        <v>25</v>
      </c>
      <c r="AQ3" s="1" t="s">
        <v>25</v>
      </c>
      <c r="AR3" s="1" t="s">
        <v>25</v>
      </c>
      <c r="AS3" s="1" t="s">
        <v>25</v>
      </c>
      <c r="AT3" s="1" t="s">
        <v>25</v>
      </c>
      <c r="AU3" s="1" t="s">
        <v>25</v>
      </c>
      <c r="AV3" s="1" t="s">
        <v>25</v>
      </c>
      <c r="AW3" s="1" t="s">
        <v>25</v>
      </c>
      <c r="AX3" s="1" t="s">
        <v>25</v>
      </c>
      <c r="AY3" s="1" t="s">
        <v>25</v>
      </c>
      <c r="AZ3" s="1" t="s">
        <v>25</v>
      </c>
      <c r="BA3" s="1" t="s">
        <v>25</v>
      </c>
      <c r="BB3" s="1" t="s">
        <v>25</v>
      </c>
      <c r="BC3" s="1" t="s">
        <v>25</v>
      </c>
      <c r="BD3" s="1" t="s">
        <v>25</v>
      </c>
      <c r="BE3" s="1" t="s">
        <v>25</v>
      </c>
      <c r="BF3" s="1" t="s">
        <v>25</v>
      </c>
      <c r="BG3" s="1" t="s">
        <v>25</v>
      </c>
      <c r="BH3" s="1" t="s">
        <v>25</v>
      </c>
      <c r="BI3" s="1" t="s">
        <v>25</v>
      </c>
      <c r="BJ3" s="1" t="s">
        <v>25</v>
      </c>
      <c r="BK3" s="1" t="s">
        <v>25</v>
      </c>
      <c r="BL3" s="1" t="s">
        <v>25</v>
      </c>
      <c r="BM3" s="1" t="s">
        <v>25</v>
      </c>
      <c r="BN3" s="1" t="s">
        <v>25</v>
      </c>
      <c r="BO3" s="1" t="s">
        <v>25</v>
      </c>
      <c r="BP3" s="1" t="s">
        <v>25</v>
      </c>
      <c r="BQ3" s="1" t="s">
        <v>25</v>
      </c>
      <c r="BR3" s="1" t="s">
        <v>25</v>
      </c>
      <c r="BS3" s="1" t="s">
        <v>25</v>
      </c>
      <c r="BT3" s="1" t="s">
        <v>25</v>
      </c>
      <c r="BU3" s="1" t="s">
        <v>25</v>
      </c>
      <c r="BV3" s="1" t="s">
        <v>25</v>
      </c>
      <c r="BW3" s="1" t="s">
        <v>25</v>
      </c>
      <c r="BX3" s="1" t="s">
        <v>25</v>
      </c>
      <c r="BY3" s="1" t="s">
        <v>25</v>
      </c>
      <c r="BZ3" s="1" t="s">
        <v>25</v>
      </c>
      <c r="CA3" s="1" t="s">
        <v>25</v>
      </c>
      <c r="CB3" s="1" t="s">
        <v>25</v>
      </c>
      <c r="CC3" s="1" t="s">
        <v>25</v>
      </c>
      <c r="CD3" s="1" t="s">
        <v>25</v>
      </c>
      <c r="CE3" s="1" t="s">
        <v>25</v>
      </c>
      <c r="CF3" s="1" t="s">
        <v>25</v>
      </c>
      <c r="CG3" s="1" t="s">
        <v>25</v>
      </c>
      <c r="CH3" s="1" t="s">
        <v>25</v>
      </c>
    </row>
    <row r="4" spans="1:86" ht="12.75">
      <c r="A4" s="146"/>
    </row>
    <row r="5" spans="1:86" ht="12" customHeight="1">
      <c r="A5" s="18" t="s">
        <v>25</v>
      </c>
      <c r="B5" s="15" t="s">
        <v>25</v>
      </c>
      <c r="C5" s="475" t="s">
        <v>926</v>
      </c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476"/>
      <c r="Q5" s="475" t="s">
        <v>933</v>
      </c>
      <c r="R5" s="475"/>
      <c r="S5" s="475"/>
      <c r="T5" s="475"/>
      <c r="U5" s="475"/>
      <c r="V5" s="475"/>
      <c r="W5" s="475"/>
      <c r="X5" s="475"/>
      <c r="Y5" s="475"/>
      <c r="Z5" s="475"/>
      <c r="AA5" s="475"/>
      <c r="AB5" s="475"/>
      <c r="AC5" s="475"/>
      <c r="AD5" s="476"/>
      <c r="AE5" s="475" t="s">
        <v>934</v>
      </c>
      <c r="AF5" s="475"/>
      <c r="AG5" s="475"/>
      <c r="AH5" s="475"/>
      <c r="AI5" s="475"/>
      <c r="AJ5" s="475"/>
      <c r="AK5" s="475"/>
      <c r="AL5" s="475"/>
      <c r="AM5" s="475"/>
      <c r="AN5" s="475"/>
      <c r="AO5" s="475"/>
      <c r="AP5" s="475"/>
      <c r="AQ5" s="475"/>
      <c r="AR5" s="476"/>
      <c r="AS5" s="475" t="s">
        <v>935</v>
      </c>
      <c r="AT5" s="475"/>
      <c r="AU5" s="475"/>
      <c r="AV5" s="475"/>
      <c r="AW5" s="475"/>
      <c r="AX5" s="475"/>
      <c r="AY5" s="475"/>
      <c r="AZ5" s="475"/>
      <c r="BA5" s="475"/>
      <c r="BB5" s="475"/>
      <c r="BC5" s="475"/>
      <c r="BD5" s="475"/>
      <c r="BE5" s="475"/>
      <c r="BF5" s="476"/>
      <c r="BG5" s="475" t="s">
        <v>929</v>
      </c>
      <c r="BH5" s="475"/>
      <c r="BI5" s="475"/>
      <c r="BJ5" s="475"/>
      <c r="BK5" s="475"/>
      <c r="BL5" s="475"/>
      <c r="BM5" s="475"/>
      <c r="BN5" s="475"/>
      <c r="BO5" s="475"/>
      <c r="BP5" s="475"/>
      <c r="BQ5" s="475"/>
      <c r="BR5" s="475"/>
      <c r="BS5" s="475"/>
      <c r="BT5" s="476"/>
      <c r="BU5" s="475" t="s">
        <v>931</v>
      </c>
      <c r="BV5" s="475"/>
      <c r="BW5" s="475"/>
      <c r="BX5" s="475"/>
      <c r="BY5" s="475"/>
      <c r="BZ5" s="475"/>
      <c r="CA5" s="475"/>
      <c r="CB5" s="475"/>
      <c r="CC5" s="475"/>
      <c r="CD5" s="475"/>
      <c r="CE5" s="475"/>
      <c r="CF5" s="475"/>
      <c r="CG5" s="475"/>
      <c r="CH5" s="476"/>
    </row>
    <row r="6" spans="1:86" ht="12" customHeight="1">
      <c r="A6" s="5" t="s">
        <v>25</v>
      </c>
      <c r="B6" s="1" t="s">
        <v>25</v>
      </c>
      <c r="C6" s="477" t="s">
        <v>927</v>
      </c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478"/>
      <c r="Q6" s="477" t="s">
        <v>936</v>
      </c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77"/>
      <c r="AC6" s="477"/>
      <c r="AD6" s="478"/>
      <c r="AE6" s="477" t="s">
        <v>937</v>
      </c>
      <c r="AF6" s="477"/>
      <c r="AG6" s="477"/>
      <c r="AH6" s="477"/>
      <c r="AI6" s="477"/>
      <c r="AJ6" s="477"/>
      <c r="AK6" s="477"/>
      <c r="AL6" s="477"/>
      <c r="AM6" s="477"/>
      <c r="AN6" s="477"/>
      <c r="AO6" s="477"/>
      <c r="AP6" s="477"/>
      <c r="AQ6" s="477"/>
      <c r="AR6" s="478"/>
      <c r="AS6" s="477" t="s">
        <v>938</v>
      </c>
      <c r="AT6" s="477"/>
      <c r="AU6" s="477"/>
      <c r="AV6" s="477"/>
      <c r="AW6" s="477"/>
      <c r="AX6" s="477"/>
      <c r="AY6" s="477"/>
      <c r="AZ6" s="477"/>
      <c r="BA6" s="477"/>
      <c r="BB6" s="477"/>
      <c r="BC6" s="477"/>
      <c r="BD6" s="477"/>
      <c r="BE6" s="477"/>
      <c r="BF6" s="478"/>
      <c r="BG6" s="477" t="s">
        <v>930</v>
      </c>
      <c r="BH6" s="477"/>
      <c r="BI6" s="477"/>
      <c r="BJ6" s="477"/>
      <c r="BK6" s="477"/>
      <c r="BL6" s="477"/>
      <c r="BM6" s="477"/>
      <c r="BN6" s="477"/>
      <c r="BO6" s="477"/>
      <c r="BP6" s="477"/>
      <c r="BQ6" s="477"/>
      <c r="BR6" s="477"/>
      <c r="BS6" s="477"/>
      <c r="BT6" s="478"/>
      <c r="BU6" s="477" t="s">
        <v>932</v>
      </c>
      <c r="BV6" s="477"/>
      <c r="BW6" s="477"/>
      <c r="BX6" s="477"/>
      <c r="BY6" s="477"/>
      <c r="BZ6" s="477"/>
      <c r="CA6" s="477"/>
      <c r="CB6" s="477"/>
      <c r="CC6" s="477"/>
      <c r="CD6" s="477"/>
      <c r="CE6" s="477"/>
      <c r="CF6" s="477"/>
      <c r="CG6" s="477"/>
      <c r="CH6" s="478"/>
    </row>
    <row r="7" spans="1:86" ht="12" customHeight="1">
      <c r="A7" s="19" t="s">
        <v>25</v>
      </c>
      <c r="B7" s="3" t="s">
        <v>25</v>
      </c>
      <c r="C7" s="13" t="s">
        <v>0</v>
      </c>
      <c r="D7" s="13" t="s">
        <v>1</v>
      </c>
      <c r="E7" s="13" t="s">
        <v>2</v>
      </c>
      <c r="F7" s="13" t="s">
        <v>3</v>
      </c>
      <c r="G7" s="13" t="s">
        <v>4</v>
      </c>
      <c r="H7" s="13" t="s">
        <v>5</v>
      </c>
      <c r="I7" s="13" t="s">
        <v>6</v>
      </c>
      <c r="J7" s="13" t="s">
        <v>7</v>
      </c>
      <c r="K7" s="13" t="s">
        <v>8</v>
      </c>
      <c r="L7" s="13" t="s">
        <v>9</v>
      </c>
      <c r="M7" s="13" t="s">
        <v>10</v>
      </c>
      <c r="N7" s="13" t="s">
        <v>11</v>
      </c>
      <c r="O7" s="13" t="s">
        <v>12</v>
      </c>
      <c r="P7" s="16" t="s">
        <v>46</v>
      </c>
      <c r="Q7" s="13" t="s">
        <v>0</v>
      </c>
      <c r="R7" s="13" t="s">
        <v>1</v>
      </c>
      <c r="S7" s="13" t="s">
        <v>2</v>
      </c>
      <c r="T7" s="13" t="s">
        <v>3</v>
      </c>
      <c r="U7" s="13" t="s">
        <v>4</v>
      </c>
      <c r="V7" s="13" t="s">
        <v>5</v>
      </c>
      <c r="W7" s="13" t="s">
        <v>6</v>
      </c>
      <c r="X7" s="13" t="s">
        <v>7</v>
      </c>
      <c r="Y7" s="13" t="s">
        <v>8</v>
      </c>
      <c r="Z7" s="13" t="s">
        <v>9</v>
      </c>
      <c r="AA7" s="13" t="s">
        <v>10</v>
      </c>
      <c r="AB7" s="13" t="s">
        <v>11</v>
      </c>
      <c r="AC7" s="13" t="s">
        <v>12</v>
      </c>
      <c r="AD7" s="16" t="s">
        <v>46</v>
      </c>
      <c r="AE7" s="13" t="s">
        <v>0</v>
      </c>
      <c r="AF7" s="13" t="s">
        <v>1</v>
      </c>
      <c r="AG7" s="13" t="s">
        <v>2</v>
      </c>
      <c r="AH7" s="13" t="s">
        <v>3</v>
      </c>
      <c r="AI7" s="13" t="s">
        <v>4</v>
      </c>
      <c r="AJ7" s="13" t="s">
        <v>5</v>
      </c>
      <c r="AK7" s="13" t="s">
        <v>6</v>
      </c>
      <c r="AL7" s="13" t="s">
        <v>7</v>
      </c>
      <c r="AM7" s="13" t="s">
        <v>8</v>
      </c>
      <c r="AN7" s="13" t="s">
        <v>9</v>
      </c>
      <c r="AO7" s="13" t="s">
        <v>10</v>
      </c>
      <c r="AP7" s="13" t="s">
        <v>11</v>
      </c>
      <c r="AQ7" s="13" t="s">
        <v>12</v>
      </c>
      <c r="AR7" s="16" t="s">
        <v>46</v>
      </c>
      <c r="AS7" s="13" t="s">
        <v>0</v>
      </c>
      <c r="AT7" s="13" t="s">
        <v>1</v>
      </c>
      <c r="AU7" s="13" t="s">
        <v>2</v>
      </c>
      <c r="AV7" s="13" t="s">
        <v>3</v>
      </c>
      <c r="AW7" s="13" t="s">
        <v>4</v>
      </c>
      <c r="AX7" s="13" t="s">
        <v>5</v>
      </c>
      <c r="AY7" s="13" t="s">
        <v>6</v>
      </c>
      <c r="AZ7" s="13" t="s">
        <v>7</v>
      </c>
      <c r="BA7" s="13" t="s">
        <v>8</v>
      </c>
      <c r="BB7" s="13" t="s">
        <v>9</v>
      </c>
      <c r="BC7" s="13" t="s">
        <v>10</v>
      </c>
      <c r="BD7" s="13" t="s">
        <v>11</v>
      </c>
      <c r="BE7" s="13" t="s">
        <v>12</v>
      </c>
      <c r="BF7" s="16" t="s">
        <v>46</v>
      </c>
      <c r="BG7" s="13" t="s">
        <v>0</v>
      </c>
      <c r="BH7" s="13" t="s">
        <v>1</v>
      </c>
      <c r="BI7" s="13" t="s">
        <v>2</v>
      </c>
      <c r="BJ7" s="13" t="s">
        <v>3</v>
      </c>
      <c r="BK7" s="13" t="s">
        <v>4</v>
      </c>
      <c r="BL7" s="13" t="s">
        <v>5</v>
      </c>
      <c r="BM7" s="13" t="s">
        <v>6</v>
      </c>
      <c r="BN7" s="13" t="s">
        <v>7</v>
      </c>
      <c r="BO7" s="13" t="s">
        <v>8</v>
      </c>
      <c r="BP7" s="13" t="s">
        <v>9</v>
      </c>
      <c r="BQ7" s="13" t="s">
        <v>10</v>
      </c>
      <c r="BR7" s="13" t="s">
        <v>11</v>
      </c>
      <c r="BS7" s="13" t="s">
        <v>12</v>
      </c>
      <c r="BT7" s="16" t="s">
        <v>46</v>
      </c>
      <c r="BU7" s="13" t="s">
        <v>0</v>
      </c>
      <c r="BV7" s="13" t="s">
        <v>1</v>
      </c>
      <c r="BW7" s="13" t="s">
        <v>2</v>
      </c>
      <c r="BX7" s="13" t="s">
        <v>3</v>
      </c>
      <c r="BY7" s="13" t="s">
        <v>4</v>
      </c>
      <c r="BZ7" s="13" t="s">
        <v>5</v>
      </c>
      <c r="CA7" s="13" t="s">
        <v>6</v>
      </c>
      <c r="CB7" s="13" t="s">
        <v>7</v>
      </c>
      <c r="CC7" s="13" t="s">
        <v>8</v>
      </c>
      <c r="CD7" s="13" t="s">
        <v>9</v>
      </c>
      <c r="CE7" s="13" t="s">
        <v>10</v>
      </c>
      <c r="CF7" s="13" t="s">
        <v>11</v>
      </c>
      <c r="CG7" s="13" t="s">
        <v>12</v>
      </c>
      <c r="CH7" s="16" t="s">
        <v>46</v>
      </c>
    </row>
    <row r="8" spans="1:86" ht="12" customHeight="1">
      <c r="A8" s="19" t="s">
        <v>25</v>
      </c>
      <c r="B8" s="3" t="s">
        <v>25</v>
      </c>
      <c r="C8" s="14" t="s">
        <v>17</v>
      </c>
      <c r="D8" s="14" t="s">
        <v>17</v>
      </c>
      <c r="E8" s="14" t="s">
        <v>17</v>
      </c>
      <c r="F8" s="14" t="s">
        <v>17</v>
      </c>
      <c r="G8" s="14" t="s">
        <v>17</v>
      </c>
      <c r="H8" s="14" t="s">
        <v>17</v>
      </c>
      <c r="I8" s="14" t="s">
        <v>17</v>
      </c>
      <c r="J8" s="14" t="s">
        <v>17</v>
      </c>
      <c r="K8" s="14" t="s">
        <v>17</v>
      </c>
      <c r="L8" s="14" t="s">
        <v>17</v>
      </c>
      <c r="M8" s="14" t="s">
        <v>17</v>
      </c>
      <c r="N8" s="14" t="s">
        <v>17</v>
      </c>
      <c r="O8" s="26"/>
      <c r="P8" s="17" t="s">
        <v>47</v>
      </c>
      <c r="Q8" s="14" t="s">
        <v>12</v>
      </c>
      <c r="R8" s="14" t="s">
        <v>12</v>
      </c>
      <c r="S8" s="14" t="s">
        <v>12</v>
      </c>
      <c r="T8" s="14" t="s">
        <v>12</v>
      </c>
      <c r="U8" s="14" t="s">
        <v>12</v>
      </c>
      <c r="V8" s="14" t="s">
        <v>12</v>
      </c>
      <c r="W8" s="14" t="s">
        <v>12</v>
      </c>
      <c r="X8" s="14" t="s">
        <v>12</v>
      </c>
      <c r="Y8" s="14" t="s">
        <v>12</v>
      </c>
      <c r="Z8" s="14" t="s">
        <v>12</v>
      </c>
      <c r="AA8" s="14" t="s">
        <v>12</v>
      </c>
      <c r="AB8" s="14" t="s">
        <v>12</v>
      </c>
      <c r="AC8" s="26"/>
      <c r="AD8" s="17" t="s">
        <v>47</v>
      </c>
      <c r="AE8" s="14" t="s">
        <v>12</v>
      </c>
      <c r="AF8" s="14" t="s">
        <v>12</v>
      </c>
      <c r="AG8" s="14" t="s">
        <v>12</v>
      </c>
      <c r="AH8" s="14" t="s">
        <v>12</v>
      </c>
      <c r="AI8" s="14" t="s">
        <v>12</v>
      </c>
      <c r="AJ8" s="14" t="s">
        <v>12</v>
      </c>
      <c r="AK8" s="14" t="s">
        <v>12</v>
      </c>
      <c r="AL8" s="14" t="s">
        <v>12</v>
      </c>
      <c r="AM8" s="14" t="s">
        <v>12</v>
      </c>
      <c r="AN8" s="14" t="s">
        <v>12</v>
      </c>
      <c r="AO8" s="14" t="s">
        <v>12</v>
      </c>
      <c r="AP8" s="14" t="s">
        <v>12</v>
      </c>
      <c r="AQ8" s="26"/>
      <c r="AR8" s="17" t="s">
        <v>47</v>
      </c>
      <c r="AS8" s="14" t="s">
        <v>12</v>
      </c>
      <c r="AT8" s="14" t="s">
        <v>12</v>
      </c>
      <c r="AU8" s="14" t="s">
        <v>12</v>
      </c>
      <c r="AV8" s="14" t="s">
        <v>12</v>
      </c>
      <c r="AW8" s="14" t="s">
        <v>12</v>
      </c>
      <c r="AX8" s="14" t="s">
        <v>12</v>
      </c>
      <c r="AY8" s="14" t="s">
        <v>12</v>
      </c>
      <c r="AZ8" s="14" t="s">
        <v>12</v>
      </c>
      <c r="BA8" s="14" t="s">
        <v>12</v>
      </c>
      <c r="BB8" s="14" t="s">
        <v>12</v>
      </c>
      <c r="BC8" s="14" t="s">
        <v>12</v>
      </c>
      <c r="BD8" s="14" t="s">
        <v>12</v>
      </c>
      <c r="BE8" s="26"/>
      <c r="BF8" s="17" t="s">
        <v>47</v>
      </c>
      <c r="BG8" s="14" t="s">
        <v>12</v>
      </c>
      <c r="BH8" s="14" t="s">
        <v>12</v>
      </c>
      <c r="BI8" s="14" t="s">
        <v>12</v>
      </c>
      <c r="BJ8" s="14" t="s">
        <v>12</v>
      </c>
      <c r="BK8" s="14" t="s">
        <v>12</v>
      </c>
      <c r="BL8" s="14" t="s">
        <v>12</v>
      </c>
      <c r="BM8" s="14" t="s">
        <v>12</v>
      </c>
      <c r="BN8" s="14" t="s">
        <v>12</v>
      </c>
      <c r="BO8" s="14" t="s">
        <v>12</v>
      </c>
      <c r="BP8" s="14" t="s">
        <v>12</v>
      </c>
      <c r="BQ8" s="14" t="s">
        <v>12</v>
      </c>
      <c r="BR8" s="14" t="s">
        <v>12</v>
      </c>
      <c r="BS8" s="26"/>
      <c r="BT8" s="17" t="s">
        <v>47</v>
      </c>
      <c r="BU8" s="14" t="s">
        <v>12</v>
      </c>
      <c r="BV8" s="14" t="s">
        <v>12</v>
      </c>
      <c r="BW8" s="14" t="s">
        <v>12</v>
      </c>
      <c r="BX8" s="14" t="s">
        <v>12</v>
      </c>
      <c r="BY8" s="14" t="s">
        <v>12</v>
      </c>
      <c r="BZ8" s="14" t="s">
        <v>12</v>
      </c>
      <c r="CA8" s="14" t="s">
        <v>12</v>
      </c>
      <c r="CB8" s="14" t="s">
        <v>12</v>
      </c>
      <c r="CC8" s="14" t="s">
        <v>12</v>
      </c>
      <c r="CD8" s="14" t="s">
        <v>12</v>
      </c>
      <c r="CE8" s="14" t="s">
        <v>12</v>
      </c>
      <c r="CF8" s="14" t="s">
        <v>12</v>
      </c>
      <c r="CG8" s="26"/>
      <c r="CH8" s="17" t="s">
        <v>47</v>
      </c>
    </row>
    <row r="9" spans="1:86" ht="12" customHeight="1">
      <c r="A9" s="19" t="s">
        <v>25</v>
      </c>
      <c r="B9" s="3" t="s">
        <v>25</v>
      </c>
      <c r="C9" s="402"/>
      <c r="D9" s="402"/>
      <c r="E9" s="402"/>
      <c r="F9" s="402"/>
      <c r="G9" s="402"/>
      <c r="H9" s="402"/>
      <c r="I9" s="402"/>
      <c r="J9" s="402"/>
      <c r="K9" s="402"/>
      <c r="L9" s="402"/>
      <c r="M9" s="402"/>
      <c r="N9" s="402"/>
      <c r="O9" s="403" t="s">
        <v>25</v>
      </c>
      <c r="P9" s="404" t="s">
        <v>25</v>
      </c>
      <c r="Q9" s="405"/>
      <c r="R9" s="405"/>
      <c r="S9" s="405"/>
      <c r="T9" s="405"/>
      <c r="U9" s="405"/>
      <c r="V9" s="405"/>
      <c r="W9" s="405"/>
      <c r="X9" s="405"/>
      <c r="Y9" s="405"/>
      <c r="Z9" s="405"/>
      <c r="AA9" s="405"/>
      <c r="AB9" s="405"/>
      <c r="AC9" s="403"/>
      <c r="AD9" s="404"/>
      <c r="AE9" s="405"/>
      <c r="AF9" s="405"/>
      <c r="AG9" s="405"/>
      <c r="AH9" s="405"/>
      <c r="AI9" s="405"/>
      <c r="AJ9" s="405"/>
      <c r="AK9" s="405"/>
      <c r="AL9" s="405"/>
      <c r="AM9" s="405"/>
      <c r="AN9" s="405"/>
      <c r="AO9" s="405"/>
      <c r="AP9" s="405"/>
      <c r="AQ9" s="403"/>
      <c r="AR9" s="404"/>
      <c r="AS9" s="405"/>
      <c r="AT9" s="405"/>
      <c r="AU9" s="405"/>
      <c r="AV9" s="405"/>
      <c r="AW9" s="405"/>
      <c r="AX9" s="405"/>
      <c r="AY9" s="405"/>
      <c r="AZ9" s="405"/>
      <c r="BA9" s="405"/>
      <c r="BB9" s="405"/>
      <c r="BC9" s="405"/>
      <c r="BD9" s="405"/>
      <c r="BE9" s="403"/>
      <c r="BF9" s="404"/>
      <c r="BG9" s="405"/>
      <c r="BH9" s="405"/>
      <c r="BI9" s="405"/>
      <c r="BJ9" s="405"/>
      <c r="BK9" s="405"/>
      <c r="BL9" s="405"/>
      <c r="BM9" s="405"/>
      <c r="BN9" s="405"/>
      <c r="BO9" s="405"/>
      <c r="BP9" s="405"/>
      <c r="BQ9" s="405"/>
      <c r="BR9" s="405"/>
      <c r="BS9" s="403"/>
      <c r="BT9" s="404"/>
      <c r="BU9" s="405"/>
      <c r="BV9" s="405"/>
      <c r="BW9" s="405"/>
      <c r="BX9" s="405"/>
      <c r="BY9" s="405"/>
      <c r="BZ9" s="405"/>
      <c r="CA9" s="405"/>
      <c r="CB9" s="405"/>
      <c r="CC9" s="405"/>
      <c r="CD9" s="405"/>
      <c r="CE9" s="405"/>
      <c r="CF9" s="405"/>
      <c r="CG9" s="403"/>
      <c r="CH9" s="404"/>
    </row>
    <row r="10" spans="1:86" ht="12" customHeight="1">
      <c r="A10" s="20" t="s">
        <v>48</v>
      </c>
      <c r="B10" s="3"/>
      <c r="C10" s="414">
        <v>2036084.23</v>
      </c>
      <c r="D10" s="415">
        <f>C554</f>
        <v>1399734.56</v>
      </c>
      <c r="E10" s="415">
        <f t="shared" ref="E10" si="0">D554</f>
        <v>1661640.98</v>
      </c>
      <c r="F10" s="415">
        <f t="shared" ref="F10" si="1">E554</f>
        <v>1918145.54</v>
      </c>
      <c r="G10" s="415">
        <f t="shared" ref="G10" si="2">F554</f>
        <v>1945071.1099999999</v>
      </c>
      <c r="H10" s="415">
        <f t="shared" ref="H10" si="3">G554</f>
        <v>2104738.6999999997</v>
      </c>
      <c r="I10" s="415">
        <f t="shared" ref="I10" si="4">H554</f>
        <v>2204753.0999999996</v>
      </c>
      <c r="J10" s="415">
        <f t="shared" ref="J10" si="5">I554</f>
        <v>2293125.9599999995</v>
      </c>
      <c r="K10" s="415">
        <f t="shared" ref="K10" si="6">J554</f>
        <v>2188387.2899999996</v>
      </c>
      <c r="L10" s="415">
        <f t="shared" ref="L10" si="7">K554</f>
        <v>2250961.7599999993</v>
      </c>
      <c r="M10" s="415">
        <f t="shared" ref="M10" si="8">L554</f>
        <v>3181188.2599999993</v>
      </c>
      <c r="N10" s="415">
        <f t="shared" ref="N10" si="9">M554</f>
        <v>3020092.2699999996</v>
      </c>
      <c r="O10" s="415" t="s">
        <v>25</v>
      </c>
      <c r="P10" s="416" t="s">
        <v>25</v>
      </c>
      <c r="Q10" s="415">
        <f>N554</f>
        <v>2701449.8399999994</v>
      </c>
      <c r="R10" s="415">
        <f>Q554</f>
        <v>2267903.4738479159</v>
      </c>
      <c r="S10" s="415">
        <f t="shared" ref="S10" si="10">R554</f>
        <v>3020669.4077546941</v>
      </c>
      <c r="T10" s="415">
        <f t="shared" ref="T10" si="11">S554</f>
        <v>3063521.5326477322</v>
      </c>
      <c r="U10" s="415">
        <f t="shared" ref="U10" si="12">T554</f>
        <v>3450491.2450147606</v>
      </c>
      <c r="V10" s="415">
        <f t="shared" ref="V10" si="13">U554</f>
        <v>3496617.2073817896</v>
      </c>
      <c r="W10" s="415">
        <f t="shared" ref="W10" si="14">V554</f>
        <v>3741691.9474233463</v>
      </c>
      <c r="X10" s="415">
        <f t="shared" ref="X10" si="15">W554</f>
        <v>3853774.229902375</v>
      </c>
      <c r="Y10" s="415">
        <f t="shared" ref="Y10" si="16">X554</f>
        <v>3915947.0313694039</v>
      </c>
      <c r="Z10" s="415">
        <f t="shared" ref="Z10" si="17">Y554</f>
        <v>4001401.6105109607</v>
      </c>
      <c r="AA10" s="415">
        <f t="shared" ref="AA10" si="18">Z554</f>
        <v>4050407.4119779896</v>
      </c>
      <c r="AB10" s="415">
        <f t="shared" ref="AB10" si="19">AA554</f>
        <v>3550378.0052591776</v>
      </c>
      <c r="AC10" s="415" t="s">
        <v>25</v>
      </c>
      <c r="AD10" s="416" t="s">
        <v>25</v>
      </c>
      <c r="AE10" s="415">
        <f>AB554</f>
        <v>3656614.8244007342</v>
      </c>
      <c r="AF10" s="415">
        <f>AE554</f>
        <v>3143760.0949970465</v>
      </c>
      <c r="AG10" s="415">
        <f t="shared" ref="AG10" si="20">AF554</f>
        <v>3260750.5513797272</v>
      </c>
      <c r="AH10" s="415">
        <f t="shared" ref="AH10" si="21">AG554</f>
        <v>3325370.9351111688</v>
      </c>
      <c r="AI10" s="415">
        <f t="shared" ref="AI10" si="22">AH554</f>
        <v>3378114.5342454533</v>
      </c>
      <c r="AJ10" s="415">
        <f t="shared" ref="AJ10" si="23">AI554</f>
        <v>3442237.5083797383</v>
      </c>
      <c r="AK10" s="415">
        <f t="shared" ref="AK10" si="24">AJ554</f>
        <v>3528517.2262293361</v>
      </c>
      <c r="AL10" s="415">
        <f t="shared" ref="AL10" si="25">AK554</f>
        <v>3595497.546877861</v>
      </c>
      <c r="AM10" s="415">
        <f t="shared" ref="AM10" si="26">AL554</f>
        <v>3675724.9568941458</v>
      </c>
      <c r="AN10" s="415">
        <f t="shared" ref="AN10" si="27">AM554</f>
        <v>3782442.1106257434</v>
      </c>
      <c r="AO10" s="415">
        <f t="shared" ref="AO10" si="28">AN554</f>
        <v>3849502.7806603019</v>
      </c>
      <c r="AP10" s="415">
        <f t="shared" ref="AP10" si="29">AO554</f>
        <v>3316557.212416769</v>
      </c>
      <c r="AQ10" s="415" t="s">
        <v>25</v>
      </c>
      <c r="AR10" s="416" t="s">
        <v>25</v>
      </c>
      <c r="AS10" s="415">
        <f>AP554</f>
        <v>3461264.7928333073</v>
      </c>
      <c r="AT10" s="415">
        <f>AS554</f>
        <v>2950395.8143082787</v>
      </c>
      <c r="AU10" s="415">
        <f t="shared" ref="AU10" si="30">AT554</f>
        <v>3082268.6941687409</v>
      </c>
      <c r="AV10" s="415">
        <f t="shared" ref="AV10" si="31">AU554</f>
        <v>3159400.0911226957</v>
      </c>
      <c r="AW10" s="415">
        <f t="shared" ref="AW10" si="32">AV554</f>
        <v>3225463.337448739</v>
      </c>
      <c r="AX10" s="415">
        <f t="shared" ref="AX10" si="33">AW554</f>
        <v>3303133.5462747826</v>
      </c>
      <c r="AY10" s="415">
        <f t="shared" ref="AY10" si="34">AX554</f>
        <v>3402707.4640292567</v>
      </c>
      <c r="AZ10" s="415">
        <f t="shared" ref="AZ10" si="35">AY554</f>
        <v>3483292.1662998251</v>
      </c>
      <c r="BA10" s="415">
        <f t="shared" ref="BA10" si="36">AZ554</f>
        <v>3577125.5597255086</v>
      </c>
      <c r="BB10" s="415">
        <f t="shared" ref="BB10" si="37">BA554</f>
        <v>3697195.662079623</v>
      </c>
      <c r="BC10" s="415">
        <f t="shared" ref="BC10" si="38">BB554</f>
        <v>3777862.0555053065</v>
      </c>
      <c r="BD10" s="415">
        <f t="shared" ref="BD10" si="39">BC554</f>
        <v>3241870.8858873365</v>
      </c>
      <c r="BE10" s="415" t="s">
        <v>25</v>
      </c>
      <c r="BF10" s="416" t="s">
        <v>25</v>
      </c>
      <c r="BG10" s="415">
        <f>BD554</f>
        <v>3384358.9882414509</v>
      </c>
      <c r="BH10" s="415">
        <f>BG554</f>
        <v>2859047.8402514579</v>
      </c>
      <c r="BI10" s="415">
        <f t="shared" ref="BI10" si="40">BH554</f>
        <v>2989299.5202645627</v>
      </c>
      <c r="BJ10" s="415">
        <f t="shared" ref="BJ10" si="41">BI554</f>
        <v>3062382.2437365558</v>
      </c>
      <c r="BK10" s="415">
        <f t="shared" ref="BK10" si="42">BJ554</f>
        <v>3125221.6232292675</v>
      </c>
      <c r="BL10" s="415">
        <f t="shared" ref="BL10" si="43">BK554</f>
        <v>3199900.1044719792</v>
      </c>
      <c r="BM10" s="415">
        <f t="shared" ref="BM10" si="44">BL554</f>
        <v>3296224.1991605018</v>
      </c>
      <c r="BN10" s="415">
        <f t="shared" ref="BN10" si="45">BM554</f>
        <v>3373875.463716629</v>
      </c>
      <c r="BO10" s="415">
        <f t="shared" ref="BO10" si="46">BN554</f>
        <v>3464777.0532509736</v>
      </c>
      <c r="BP10" s="415">
        <f t="shared" ref="BP10" si="47">BO554</f>
        <v>3581657.2562311292</v>
      </c>
      <c r="BQ10" s="415">
        <f t="shared" ref="BQ10" si="48">BP554</f>
        <v>3659391.8457654738</v>
      </c>
      <c r="BR10" s="415">
        <f t="shared" ref="BR10" si="49">BQ554</f>
        <v>3108135.7209952916</v>
      </c>
      <c r="BS10" s="415" t="s">
        <v>25</v>
      </c>
      <c r="BT10" s="416" t="s">
        <v>25</v>
      </c>
      <c r="BU10" s="415">
        <f>BR554</f>
        <v>3248232.2839754471</v>
      </c>
      <c r="BV10" s="415">
        <f>BU554</f>
        <v>2708068.3430093564</v>
      </c>
      <c r="BW10" s="415">
        <f t="shared" ref="BW10" si="50">BV554</f>
        <v>2836543.6030298206</v>
      </c>
      <c r="BX10" s="415">
        <f t="shared" ref="BX10" si="51">BW554</f>
        <v>2905364.9891724177</v>
      </c>
      <c r="BY10" s="415">
        <f t="shared" ref="BY10" si="52">BX554</f>
        <v>2964784.3341173362</v>
      </c>
      <c r="BZ10" s="415">
        <f t="shared" ref="BZ10" si="53">BY554</f>
        <v>3036279.5628472543</v>
      </c>
      <c r="CA10" s="415">
        <f t="shared" ref="CA10" si="54">BZ554</f>
        <v>3129157.1476307116</v>
      </c>
      <c r="CB10" s="415">
        <f t="shared" ref="CB10" si="55">CA554</f>
        <v>3203684.6153403134</v>
      </c>
      <c r="CC10" s="415">
        <f t="shared" ref="CC10" si="56">CB554</f>
        <v>3291464.0745276972</v>
      </c>
      <c r="CD10" s="415">
        <f t="shared" ref="CD10" si="57">CC554</f>
        <v>3404958.88976862</v>
      </c>
      <c r="CE10" s="415">
        <f t="shared" ref="CE10" si="58">CD554</f>
        <v>3479571.3489560038</v>
      </c>
      <c r="CF10" s="415">
        <f t="shared" ref="CF10" si="59">CE554</f>
        <v>2912613.2795527703</v>
      </c>
      <c r="CG10" s="415" t="s">
        <v>25</v>
      </c>
      <c r="CH10" s="416" t="s">
        <v>25</v>
      </c>
    </row>
    <row r="11" spans="1:86" ht="12" customHeight="1">
      <c r="A11" s="19" t="s">
        <v>25</v>
      </c>
      <c r="B11" s="3" t="s">
        <v>25</v>
      </c>
      <c r="C11" s="417" t="s">
        <v>25</v>
      </c>
      <c r="D11" s="417" t="s">
        <v>25</v>
      </c>
      <c r="E11" s="417" t="s">
        <v>25</v>
      </c>
      <c r="F11" s="417" t="s">
        <v>25</v>
      </c>
      <c r="G11" s="417" t="s">
        <v>25</v>
      </c>
      <c r="H11" s="417" t="s">
        <v>25</v>
      </c>
      <c r="I11" s="417" t="s">
        <v>25</v>
      </c>
      <c r="J11" s="417" t="s">
        <v>25</v>
      </c>
      <c r="K11" s="417" t="s">
        <v>25</v>
      </c>
      <c r="L11" s="417" t="s">
        <v>25</v>
      </c>
      <c r="M11" s="417" t="s">
        <v>25</v>
      </c>
      <c r="N11" s="417" t="s">
        <v>25</v>
      </c>
      <c r="O11" s="417" t="s">
        <v>25</v>
      </c>
      <c r="P11" s="418" t="s">
        <v>25</v>
      </c>
      <c r="Q11" s="417" t="s">
        <v>25</v>
      </c>
      <c r="R11" s="417" t="s">
        <v>25</v>
      </c>
      <c r="S11" s="417" t="s">
        <v>25</v>
      </c>
      <c r="T11" s="417" t="s">
        <v>25</v>
      </c>
      <c r="U11" s="417" t="s">
        <v>25</v>
      </c>
      <c r="V11" s="417" t="s">
        <v>25</v>
      </c>
      <c r="W11" s="417" t="s">
        <v>25</v>
      </c>
      <c r="X11" s="417" t="s">
        <v>25</v>
      </c>
      <c r="Y11" s="417" t="s">
        <v>25</v>
      </c>
      <c r="Z11" s="417" t="s">
        <v>25</v>
      </c>
      <c r="AA11" s="417" t="s">
        <v>25</v>
      </c>
      <c r="AB11" s="417" t="s">
        <v>25</v>
      </c>
      <c r="AC11" s="417" t="s">
        <v>25</v>
      </c>
      <c r="AD11" s="418" t="s">
        <v>25</v>
      </c>
      <c r="AE11" s="417" t="s">
        <v>25</v>
      </c>
      <c r="AF11" s="417" t="s">
        <v>25</v>
      </c>
      <c r="AG11" s="417" t="s">
        <v>25</v>
      </c>
      <c r="AH11" s="417" t="s">
        <v>25</v>
      </c>
      <c r="AI11" s="417" t="s">
        <v>25</v>
      </c>
      <c r="AJ11" s="417" t="s">
        <v>25</v>
      </c>
      <c r="AK11" s="417" t="s">
        <v>25</v>
      </c>
      <c r="AL11" s="417" t="s">
        <v>25</v>
      </c>
      <c r="AM11" s="417" t="s">
        <v>25</v>
      </c>
      <c r="AN11" s="417" t="s">
        <v>25</v>
      </c>
      <c r="AO11" s="417" t="s">
        <v>25</v>
      </c>
      <c r="AP11" s="417" t="s">
        <v>25</v>
      </c>
      <c r="AQ11" s="417" t="s">
        <v>25</v>
      </c>
      <c r="AR11" s="418" t="s">
        <v>25</v>
      </c>
      <c r="AS11" s="417" t="s">
        <v>25</v>
      </c>
      <c r="AT11" s="417" t="s">
        <v>25</v>
      </c>
      <c r="AU11" s="417" t="s">
        <v>25</v>
      </c>
      <c r="AV11" s="417" t="s">
        <v>25</v>
      </c>
      <c r="AW11" s="417" t="s">
        <v>25</v>
      </c>
      <c r="AX11" s="417" t="s">
        <v>25</v>
      </c>
      <c r="AY11" s="417" t="s">
        <v>25</v>
      </c>
      <c r="AZ11" s="417" t="s">
        <v>25</v>
      </c>
      <c r="BA11" s="417" t="s">
        <v>25</v>
      </c>
      <c r="BB11" s="417" t="s">
        <v>25</v>
      </c>
      <c r="BC11" s="417" t="s">
        <v>25</v>
      </c>
      <c r="BD11" s="417" t="s">
        <v>25</v>
      </c>
      <c r="BE11" s="417" t="s">
        <v>25</v>
      </c>
      <c r="BF11" s="418" t="s">
        <v>25</v>
      </c>
      <c r="BG11" s="417" t="s">
        <v>25</v>
      </c>
      <c r="BH11" s="417" t="s">
        <v>25</v>
      </c>
      <c r="BI11" s="417" t="s">
        <v>25</v>
      </c>
      <c r="BJ11" s="417" t="s">
        <v>25</v>
      </c>
      <c r="BK11" s="417" t="s">
        <v>25</v>
      </c>
      <c r="BL11" s="417" t="s">
        <v>25</v>
      </c>
      <c r="BM11" s="417" t="s">
        <v>25</v>
      </c>
      <c r="BN11" s="417" t="s">
        <v>25</v>
      </c>
      <c r="BO11" s="417" t="s">
        <v>25</v>
      </c>
      <c r="BP11" s="417" t="s">
        <v>25</v>
      </c>
      <c r="BQ11" s="417" t="s">
        <v>25</v>
      </c>
      <c r="BR11" s="417" t="s">
        <v>25</v>
      </c>
      <c r="BS11" s="417" t="s">
        <v>25</v>
      </c>
      <c r="BT11" s="418" t="s">
        <v>25</v>
      </c>
      <c r="BU11" s="417" t="s">
        <v>25</v>
      </c>
      <c r="BV11" s="417" t="s">
        <v>25</v>
      </c>
      <c r="BW11" s="417" t="s">
        <v>25</v>
      </c>
      <c r="BX11" s="417" t="s">
        <v>25</v>
      </c>
      <c r="BY11" s="417" t="s">
        <v>25</v>
      </c>
      <c r="BZ11" s="417" t="s">
        <v>25</v>
      </c>
      <c r="CA11" s="417" t="s">
        <v>25</v>
      </c>
      <c r="CB11" s="417" t="s">
        <v>25</v>
      </c>
      <c r="CC11" s="417" t="s">
        <v>25</v>
      </c>
      <c r="CD11" s="417" t="s">
        <v>25</v>
      </c>
      <c r="CE11" s="417" t="s">
        <v>25</v>
      </c>
      <c r="CF11" s="417" t="s">
        <v>25</v>
      </c>
      <c r="CG11" s="417" t="s">
        <v>25</v>
      </c>
      <c r="CH11" s="418" t="s">
        <v>25</v>
      </c>
    </row>
    <row r="12" spans="1:86" ht="12" customHeight="1">
      <c r="A12" s="21" t="s">
        <v>39</v>
      </c>
      <c r="C12" s="419" t="s">
        <v>25</v>
      </c>
      <c r="D12" s="419" t="s">
        <v>25</v>
      </c>
      <c r="E12" s="419" t="s">
        <v>25</v>
      </c>
      <c r="F12" s="419" t="s">
        <v>25</v>
      </c>
      <c r="G12" s="419" t="s">
        <v>25</v>
      </c>
      <c r="H12" s="419" t="s">
        <v>25</v>
      </c>
      <c r="I12" s="419" t="s">
        <v>25</v>
      </c>
      <c r="J12" s="419" t="s">
        <v>25</v>
      </c>
      <c r="K12" s="419" t="s">
        <v>25</v>
      </c>
      <c r="L12" s="419" t="s">
        <v>25</v>
      </c>
      <c r="M12" s="419" t="s">
        <v>25</v>
      </c>
      <c r="N12" s="419" t="s">
        <v>25</v>
      </c>
      <c r="O12" s="419" t="s">
        <v>25</v>
      </c>
      <c r="P12" s="420" t="s">
        <v>25</v>
      </c>
      <c r="Q12" s="419" t="s">
        <v>25</v>
      </c>
      <c r="R12" s="419" t="s">
        <v>25</v>
      </c>
      <c r="S12" s="419" t="s">
        <v>25</v>
      </c>
      <c r="T12" s="419" t="s">
        <v>25</v>
      </c>
      <c r="U12" s="419" t="s">
        <v>25</v>
      </c>
      <c r="V12" s="419" t="s">
        <v>25</v>
      </c>
      <c r="W12" s="419" t="s">
        <v>25</v>
      </c>
      <c r="X12" s="419" t="s">
        <v>25</v>
      </c>
      <c r="Y12" s="419" t="s">
        <v>25</v>
      </c>
      <c r="Z12" s="419" t="s">
        <v>25</v>
      </c>
      <c r="AA12" s="419" t="s">
        <v>25</v>
      </c>
      <c r="AB12" s="419" t="s">
        <v>25</v>
      </c>
      <c r="AC12" s="419" t="s">
        <v>25</v>
      </c>
      <c r="AD12" s="420" t="s">
        <v>25</v>
      </c>
      <c r="AE12" s="419" t="s">
        <v>25</v>
      </c>
      <c r="AF12" s="419" t="s">
        <v>25</v>
      </c>
      <c r="AG12" s="419" t="s">
        <v>25</v>
      </c>
      <c r="AH12" s="419" t="s">
        <v>25</v>
      </c>
      <c r="AI12" s="419" t="s">
        <v>25</v>
      </c>
      <c r="AJ12" s="419" t="s">
        <v>25</v>
      </c>
      <c r="AK12" s="419" t="s">
        <v>25</v>
      </c>
      <c r="AL12" s="419" t="s">
        <v>25</v>
      </c>
      <c r="AM12" s="419" t="s">
        <v>25</v>
      </c>
      <c r="AN12" s="419" t="s">
        <v>25</v>
      </c>
      <c r="AO12" s="419" t="s">
        <v>25</v>
      </c>
      <c r="AP12" s="419" t="s">
        <v>25</v>
      </c>
      <c r="AQ12" s="419" t="s">
        <v>25</v>
      </c>
      <c r="AR12" s="420" t="s">
        <v>25</v>
      </c>
      <c r="AS12" s="419" t="s">
        <v>25</v>
      </c>
      <c r="AT12" s="419" t="s">
        <v>25</v>
      </c>
      <c r="AU12" s="419" t="s">
        <v>25</v>
      </c>
      <c r="AV12" s="419" t="s">
        <v>25</v>
      </c>
      <c r="AW12" s="419" t="s">
        <v>25</v>
      </c>
      <c r="AX12" s="419" t="s">
        <v>25</v>
      </c>
      <c r="AY12" s="419" t="s">
        <v>25</v>
      </c>
      <c r="AZ12" s="419" t="s">
        <v>25</v>
      </c>
      <c r="BA12" s="419" t="s">
        <v>25</v>
      </c>
      <c r="BB12" s="419" t="s">
        <v>25</v>
      </c>
      <c r="BC12" s="419" t="s">
        <v>25</v>
      </c>
      <c r="BD12" s="419" t="s">
        <v>25</v>
      </c>
      <c r="BE12" s="419" t="s">
        <v>25</v>
      </c>
      <c r="BF12" s="420" t="s">
        <v>25</v>
      </c>
      <c r="BG12" s="419" t="s">
        <v>25</v>
      </c>
      <c r="BH12" s="419" t="s">
        <v>25</v>
      </c>
      <c r="BI12" s="419" t="s">
        <v>25</v>
      </c>
      <c r="BJ12" s="419" t="s">
        <v>25</v>
      </c>
      <c r="BK12" s="419" t="s">
        <v>25</v>
      </c>
      <c r="BL12" s="419" t="s">
        <v>25</v>
      </c>
      <c r="BM12" s="419" t="s">
        <v>25</v>
      </c>
      <c r="BN12" s="419" t="s">
        <v>25</v>
      </c>
      <c r="BO12" s="419" t="s">
        <v>25</v>
      </c>
      <c r="BP12" s="419" t="s">
        <v>25</v>
      </c>
      <c r="BQ12" s="419" t="s">
        <v>25</v>
      </c>
      <c r="BR12" s="419" t="s">
        <v>25</v>
      </c>
      <c r="BS12" s="419" t="s">
        <v>25</v>
      </c>
      <c r="BT12" s="420" t="s">
        <v>25</v>
      </c>
      <c r="BU12" s="419" t="s">
        <v>25</v>
      </c>
      <c r="BV12" s="419" t="s">
        <v>25</v>
      </c>
      <c r="BW12" s="419" t="s">
        <v>25</v>
      </c>
      <c r="BX12" s="419" t="s">
        <v>25</v>
      </c>
      <c r="BY12" s="419" t="s">
        <v>25</v>
      </c>
      <c r="BZ12" s="419" t="s">
        <v>25</v>
      </c>
      <c r="CA12" s="419" t="s">
        <v>25</v>
      </c>
      <c r="CB12" s="419" t="s">
        <v>25</v>
      </c>
      <c r="CC12" s="419" t="s">
        <v>25</v>
      </c>
      <c r="CD12" s="419" t="s">
        <v>25</v>
      </c>
      <c r="CE12" s="419" t="s">
        <v>25</v>
      </c>
      <c r="CF12" s="419" t="s">
        <v>25</v>
      </c>
      <c r="CG12" s="419" t="s">
        <v>25</v>
      </c>
      <c r="CH12" s="420" t="s">
        <v>25</v>
      </c>
    </row>
    <row r="13" spans="1:86" ht="12" customHeight="1">
      <c r="A13" s="21"/>
      <c r="B13" s="1" t="s">
        <v>25</v>
      </c>
      <c r="C13" s="419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419"/>
      <c r="O13" s="419"/>
      <c r="P13" s="420"/>
      <c r="Q13" s="419"/>
      <c r="R13" s="419"/>
      <c r="S13" s="419"/>
      <c r="T13" s="419"/>
      <c r="U13" s="419"/>
      <c r="V13" s="419"/>
      <c r="W13" s="419"/>
      <c r="X13" s="419"/>
      <c r="Y13" s="419"/>
      <c r="Z13" s="419"/>
      <c r="AA13" s="419"/>
      <c r="AB13" s="419"/>
      <c r="AC13" s="419"/>
      <c r="AD13" s="420"/>
      <c r="AE13" s="419"/>
      <c r="AF13" s="419"/>
      <c r="AG13" s="419"/>
      <c r="AH13" s="419"/>
      <c r="AI13" s="419"/>
      <c r="AJ13" s="419"/>
      <c r="AK13" s="419"/>
      <c r="AL13" s="419"/>
      <c r="AM13" s="419"/>
      <c r="AN13" s="419"/>
      <c r="AO13" s="419"/>
      <c r="AP13" s="419"/>
      <c r="AQ13" s="419"/>
      <c r="AR13" s="420"/>
      <c r="AS13" s="419"/>
      <c r="AT13" s="419"/>
      <c r="AU13" s="419"/>
      <c r="AV13" s="419"/>
      <c r="AW13" s="419"/>
      <c r="AX13" s="419"/>
      <c r="AY13" s="419"/>
      <c r="AZ13" s="419"/>
      <c r="BA13" s="419"/>
      <c r="BB13" s="419"/>
      <c r="BC13" s="419"/>
      <c r="BD13" s="419"/>
      <c r="BE13" s="419"/>
      <c r="BF13" s="420"/>
      <c r="BG13" s="419"/>
      <c r="BH13" s="419"/>
      <c r="BI13" s="419"/>
      <c r="BJ13" s="419"/>
      <c r="BK13" s="419"/>
      <c r="BL13" s="419"/>
      <c r="BM13" s="419"/>
      <c r="BN13" s="419"/>
      <c r="BO13" s="419"/>
      <c r="BP13" s="419"/>
      <c r="BQ13" s="419"/>
      <c r="BR13" s="419"/>
      <c r="BS13" s="419"/>
      <c r="BT13" s="420"/>
      <c r="BU13" s="419"/>
      <c r="BV13" s="419"/>
      <c r="BW13" s="419"/>
      <c r="BX13" s="419"/>
      <c r="BY13" s="419"/>
      <c r="BZ13" s="419"/>
      <c r="CA13" s="419"/>
      <c r="CB13" s="419"/>
      <c r="CC13" s="419"/>
      <c r="CD13" s="419"/>
      <c r="CE13" s="419"/>
      <c r="CF13" s="419"/>
      <c r="CG13" s="419"/>
      <c r="CH13" s="420"/>
    </row>
    <row r="14" spans="1:86" ht="12" hidden="1" customHeight="1" outlineLevel="1">
      <c r="A14" s="21" t="s">
        <v>78</v>
      </c>
      <c r="C14" s="421" t="s">
        <v>25</v>
      </c>
      <c r="D14" s="421" t="s">
        <v>25</v>
      </c>
      <c r="E14" s="421" t="s">
        <v>25</v>
      </c>
      <c r="F14" s="421" t="s">
        <v>25</v>
      </c>
      <c r="G14" s="421" t="s">
        <v>25</v>
      </c>
      <c r="H14" s="421" t="s">
        <v>25</v>
      </c>
      <c r="I14" s="421" t="s">
        <v>25</v>
      </c>
      <c r="J14" s="421" t="s">
        <v>25</v>
      </c>
      <c r="K14" s="421" t="s">
        <v>25</v>
      </c>
      <c r="L14" s="421" t="s">
        <v>25</v>
      </c>
      <c r="M14" s="421" t="s">
        <v>25</v>
      </c>
      <c r="N14" s="421" t="s">
        <v>25</v>
      </c>
      <c r="O14" s="421" t="s">
        <v>25</v>
      </c>
      <c r="P14" s="422" t="s">
        <v>25</v>
      </c>
      <c r="Q14" s="421" t="s">
        <v>25</v>
      </c>
      <c r="R14" s="421" t="s">
        <v>25</v>
      </c>
      <c r="S14" s="421" t="s">
        <v>25</v>
      </c>
      <c r="T14" s="421" t="s">
        <v>25</v>
      </c>
      <c r="U14" s="421" t="s">
        <v>25</v>
      </c>
      <c r="V14" s="421" t="s">
        <v>25</v>
      </c>
      <c r="W14" s="421" t="s">
        <v>25</v>
      </c>
      <c r="X14" s="421" t="s">
        <v>25</v>
      </c>
      <c r="Y14" s="421" t="s">
        <v>25</v>
      </c>
      <c r="Z14" s="421" t="s">
        <v>25</v>
      </c>
      <c r="AA14" s="421" t="s">
        <v>25</v>
      </c>
      <c r="AB14" s="421" t="s">
        <v>25</v>
      </c>
      <c r="AC14" s="421" t="s">
        <v>25</v>
      </c>
      <c r="AD14" s="422" t="s">
        <v>25</v>
      </c>
      <c r="AE14" s="421" t="s">
        <v>25</v>
      </c>
      <c r="AF14" s="421" t="s">
        <v>25</v>
      </c>
      <c r="AG14" s="421" t="s">
        <v>25</v>
      </c>
      <c r="AH14" s="421" t="s">
        <v>25</v>
      </c>
      <c r="AI14" s="421" t="s">
        <v>25</v>
      </c>
      <c r="AJ14" s="421" t="s">
        <v>25</v>
      </c>
      <c r="AK14" s="421" t="s">
        <v>25</v>
      </c>
      <c r="AL14" s="421" t="s">
        <v>25</v>
      </c>
      <c r="AM14" s="421" t="s">
        <v>25</v>
      </c>
      <c r="AN14" s="421" t="s">
        <v>25</v>
      </c>
      <c r="AO14" s="421" t="s">
        <v>25</v>
      </c>
      <c r="AP14" s="421" t="s">
        <v>25</v>
      </c>
      <c r="AQ14" s="421" t="s">
        <v>25</v>
      </c>
      <c r="AR14" s="422" t="s">
        <v>25</v>
      </c>
      <c r="AS14" s="421" t="s">
        <v>25</v>
      </c>
      <c r="AT14" s="421" t="s">
        <v>25</v>
      </c>
      <c r="AU14" s="421" t="s">
        <v>25</v>
      </c>
      <c r="AV14" s="421" t="s">
        <v>25</v>
      </c>
      <c r="AW14" s="421" t="s">
        <v>25</v>
      </c>
      <c r="AX14" s="421" t="s">
        <v>25</v>
      </c>
      <c r="AY14" s="421" t="s">
        <v>25</v>
      </c>
      <c r="AZ14" s="421" t="s">
        <v>25</v>
      </c>
      <c r="BA14" s="421" t="s">
        <v>25</v>
      </c>
      <c r="BB14" s="421" t="s">
        <v>25</v>
      </c>
      <c r="BC14" s="421" t="s">
        <v>25</v>
      </c>
      <c r="BD14" s="421" t="s">
        <v>25</v>
      </c>
      <c r="BE14" s="421" t="s">
        <v>25</v>
      </c>
      <c r="BF14" s="422" t="s">
        <v>25</v>
      </c>
      <c r="BG14" s="421" t="s">
        <v>25</v>
      </c>
      <c r="BH14" s="421" t="s">
        <v>25</v>
      </c>
      <c r="BI14" s="421" t="s">
        <v>25</v>
      </c>
      <c r="BJ14" s="421" t="s">
        <v>25</v>
      </c>
      <c r="BK14" s="421" t="s">
        <v>25</v>
      </c>
      <c r="BL14" s="421" t="s">
        <v>25</v>
      </c>
      <c r="BM14" s="421" t="s">
        <v>25</v>
      </c>
      <c r="BN14" s="421" t="s">
        <v>25</v>
      </c>
      <c r="BO14" s="421" t="s">
        <v>25</v>
      </c>
      <c r="BP14" s="421" t="s">
        <v>25</v>
      </c>
      <c r="BQ14" s="421" t="s">
        <v>25</v>
      </c>
      <c r="BR14" s="421" t="s">
        <v>25</v>
      </c>
      <c r="BS14" s="421" t="s">
        <v>25</v>
      </c>
      <c r="BT14" s="422" t="s">
        <v>25</v>
      </c>
      <c r="BU14" s="421" t="s">
        <v>25</v>
      </c>
      <c r="BV14" s="421" t="s">
        <v>25</v>
      </c>
      <c r="BW14" s="421" t="s">
        <v>25</v>
      </c>
      <c r="BX14" s="421" t="s">
        <v>25</v>
      </c>
      <c r="BY14" s="421" t="s">
        <v>25</v>
      </c>
      <c r="BZ14" s="421" t="s">
        <v>25</v>
      </c>
      <c r="CA14" s="421" t="s">
        <v>25</v>
      </c>
      <c r="CB14" s="421" t="s">
        <v>25</v>
      </c>
      <c r="CC14" s="421" t="s">
        <v>25</v>
      </c>
      <c r="CD14" s="421" t="s">
        <v>25</v>
      </c>
      <c r="CE14" s="421" t="s">
        <v>25</v>
      </c>
      <c r="CF14" s="421" t="s">
        <v>25</v>
      </c>
      <c r="CG14" s="421" t="s">
        <v>25</v>
      </c>
      <c r="CH14" s="422" t="s">
        <v>25</v>
      </c>
    </row>
    <row r="15" spans="1:86" ht="12" hidden="1" customHeight="1" outlineLevel="1">
      <c r="A15" s="22" t="s">
        <v>25</v>
      </c>
      <c r="C15" s="421"/>
      <c r="D15" s="421"/>
      <c r="E15" s="421"/>
      <c r="F15" s="421"/>
      <c r="G15" s="421"/>
      <c r="H15" s="421"/>
      <c r="I15" s="421"/>
      <c r="J15" s="421"/>
      <c r="K15" s="421"/>
      <c r="L15" s="421"/>
      <c r="M15" s="421"/>
      <c r="N15" s="421"/>
      <c r="O15" s="421"/>
      <c r="P15" s="422">
        <f t="shared" ref="P15:P55" si="60">O15-SUM(C15:N15)</f>
        <v>0</v>
      </c>
      <c r="Q15" s="421"/>
      <c r="R15" s="421"/>
      <c r="S15" s="421"/>
      <c r="T15" s="421"/>
      <c r="U15" s="421"/>
      <c r="V15" s="421"/>
      <c r="W15" s="421"/>
      <c r="X15" s="421"/>
      <c r="Y15" s="421"/>
      <c r="Z15" s="421"/>
      <c r="AA15" s="421"/>
      <c r="AB15" s="421"/>
      <c r="AC15" s="421"/>
      <c r="AD15" s="422">
        <f t="shared" ref="AD15:AD55" si="61">AC15-SUM(Q15:AB15)</f>
        <v>0</v>
      </c>
      <c r="AE15" s="421"/>
      <c r="AF15" s="421"/>
      <c r="AG15" s="421"/>
      <c r="AH15" s="421"/>
      <c r="AI15" s="421"/>
      <c r="AJ15" s="421"/>
      <c r="AK15" s="421"/>
      <c r="AL15" s="421"/>
      <c r="AM15" s="421"/>
      <c r="AN15" s="421"/>
      <c r="AO15" s="421"/>
      <c r="AP15" s="421"/>
      <c r="AQ15" s="421"/>
      <c r="AR15" s="422">
        <f t="shared" ref="AR15:AR55" si="62">AQ15-SUM(AE15:AP15)</f>
        <v>0</v>
      </c>
      <c r="AS15" s="421"/>
      <c r="AT15" s="421"/>
      <c r="AU15" s="421"/>
      <c r="AV15" s="421"/>
      <c r="AW15" s="421"/>
      <c r="AX15" s="421"/>
      <c r="AY15" s="421"/>
      <c r="AZ15" s="421"/>
      <c r="BA15" s="421"/>
      <c r="BB15" s="421"/>
      <c r="BC15" s="421"/>
      <c r="BD15" s="421"/>
      <c r="BE15" s="421"/>
      <c r="BF15" s="422">
        <f t="shared" ref="BF15:BF55" si="63">BE15-SUM(AS15:BD15)</f>
        <v>0</v>
      </c>
      <c r="BG15" s="421"/>
      <c r="BH15" s="421"/>
      <c r="BI15" s="421"/>
      <c r="BJ15" s="421"/>
      <c r="BK15" s="421"/>
      <c r="BL15" s="421"/>
      <c r="BM15" s="421"/>
      <c r="BN15" s="421"/>
      <c r="BO15" s="421"/>
      <c r="BP15" s="421"/>
      <c r="BQ15" s="421"/>
      <c r="BR15" s="421"/>
      <c r="BS15" s="421"/>
      <c r="BT15" s="422">
        <f t="shared" ref="BT15:BT55" si="64">BS15-SUM(BG15:BR15)</f>
        <v>0</v>
      </c>
      <c r="BU15" s="421"/>
      <c r="BV15" s="421"/>
      <c r="BW15" s="421"/>
      <c r="BX15" s="421"/>
      <c r="BY15" s="421"/>
      <c r="BZ15" s="421"/>
      <c r="CA15" s="421"/>
      <c r="CB15" s="421"/>
      <c r="CC15" s="421"/>
      <c r="CD15" s="421"/>
      <c r="CE15" s="421"/>
      <c r="CF15" s="421"/>
      <c r="CG15" s="421"/>
      <c r="CH15" s="422">
        <f t="shared" ref="CH15:CH55" si="65">CG15-SUM(BU15:CF15)</f>
        <v>0</v>
      </c>
    </row>
    <row r="16" spans="1:86" s="402" customFormat="1" ht="12" hidden="1" customHeight="1" outlineLevel="1">
      <c r="A16" s="22">
        <v>43000</v>
      </c>
      <c r="B16" s="402" t="s">
        <v>162</v>
      </c>
      <c r="C16" s="421">
        <v>0</v>
      </c>
      <c r="D16" s="421">
        <v>0</v>
      </c>
      <c r="E16" s="421">
        <v>0</v>
      </c>
      <c r="F16" s="421">
        <v>0</v>
      </c>
      <c r="G16" s="421">
        <v>0</v>
      </c>
      <c r="H16" s="421">
        <v>0</v>
      </c>
      <c r="I16" s="421">
        <v>0</v>
      </c>
      <c r="J16" s="421">
        <v>0</v>
      </c>
      <c r="K16" s="421">
        <v>0</v>
      </c>
      <c r="L16" s="421">
        <v>0</v>
      </c>
      <c r="M16" s="421">
        <v>0</v>
      </c>
      <c r="N16" s="421">
        <v>0</v>
      </c>
      <c r="O16" s="421">
        <v>0</v>
      </c>
      <c r="P16" s="422">
        <f t="shared" ref="P16:P53" si="66">O16-SUM(C16:N16)</f>
        <v>0</v>
      </c>
      <c r="Q16" s="421">
        <v>0</v>
      </c>
      <c r="R16" s="421">
        <v>0</v>
      </c>
      <c r="S16" s="421">
        <v>0</v>
      </c>
      <c r="T16" s="421">
        <v>0</v>
      </c>
      <c r="U16" s="421">
        <v>0</v>
      </c>
      <c r="V16" s="421">
        <v>0</v>
      </c>
      <c r="W16" s="421">
        <v>0</v>
      </c>
      <c r="X16" s="421">
        <v>0</v>
      </c>
      <c r="Y16" s="421">
        <v>0</v>
      </c>
      <c r="Z16" s="421">
        <v>0</v>
      </c>
      <c r="AA16" s="421">
        <v>0</v>
      </c>
      <c r="AB16" s="421">
        <v>0</v>
      </c>
      <c r="AC16" s="421">
        <v>0</v>
      </c>
      <c r="AD16" s="422">
        <f t="shared" ref="AD16:AD53" si="67">AC16-SUM(Q16:AB16)</f>
        <v>0</v>
      </c>
      <c r="AE16" s="421">
        <v>0</v>
      </c>
      <c r="AF16" s="421">
        <v>0</v>
      </c>
      <c r="AG16" s="421">
        <v>0</v>
      </c>
      <c r="AH16" s="421">
        <v>0</v>
      </c>
      <c r="AI16" s="421">
        <v>0</v>
      </c>
      <c r="AJ16" s="421">
        <v>0</v>
      </c>
      <c r="AK16" s="421">
        <v>0</v>
      </c>
      <c r="AL16" s="421">
        <v>0</v>
      </c>
      <c r="AM16" s="421">
        <v>0</v>
      </c>
      <c r="AN16" s="421">
        <v>0</v>
      </c>
      <c r="AO16" s="421">
        <v>0</v>
      </c>
      <c r="AP16" s="421">
        <v>0</v>
      </c>
      <c r="AQ16" s="421">
        <v>0</v>
      </c>
      <c r="AR16" s="422">
        <f t="shared" ref="AR16:AR53" si="68">AQ16-SUM(AE16:AP16)</f>
        <v>0</v>
      </c>
      <c r="AS16" s="421">
        <v>0</v>
      </c>
      <c r="AT16" s="421">
        <v>0</v>
      </c>
      <c r="AU16" s="421">
        <v>0</v>
      </c>
      <c r="AV16" s="421">
        <v>0</v>
      </c>
      <c r="AW16" s="421">
        <v>0</v>
      </c>
      <c r="AX16" s="421">
        <v>0</v>
      </c>
      <c r="AY16" s="421">
        <v>0</v>
      </c>
      <c r="AZ16" s="421">
        <v>0</v>
      </c>
      <c r="BA16" s="421">
        <v>0</v>
      </c>
      <c r="BB16" s="421">
        <v>0</v>
      </c>
      <c r="BC16" s="421">
        <v>0</v>
      </c>
      <c r="BD16" s="421">
        <v>0</v>
      </c>
      <c r="BE16" s="421">
        <v>0</v>
      </c>
      <c r="BF16" s="422">
        <f t="shared" ref="BF16:BF53" si="69">BE16-SUM(AS16:BD16)</f>
        <v>0</v>
      </c>
      <c r="BG16" s="421">
        <v>0</v>
      </c>
      <c r="BH16" s="421">
        <v>0</v>
      </c>
      <c r="BI16" s="421">
        <v>0</v>
      </c>
      <c r="BJ16" s="421">
        <v>0</v>
      </c>
      <c r="BK16" s="421">
        <v>0</v>
      </c>
      <c r="BL16" s="421">
        <v>0</v>
      </c>
      <c r="BM16" s="421">
        <v>0</v>
      </c>
      <c r="BN16" s="421">
        <v>0</v>
      </c>
      <c r="BO16" s="421">
        <v>0</v>
      </c>
      <c r="BP16" s="421">
        <v>0</v>
      </c>
      <c r="BQ16" s="421">
        <v>0</v>
      </c>
      <c r="BR16" s="421">
        <v>0</v>
      </c>
      <c r="BS16" s="421">
        <v>0</v>
      </c>
      <c r="BT16" s="422">
        <f t="shared" ref="BT16:BT53" si="70">BS16-SUM(BG16:BR16)</f>
        <v>0</v>
      </c>
      <c r="BU16" s="421">
        <v>0</v>
      </c>
      <c r="BV16" s="421">
        <v>0</v>
      </c>
      <c r="BW16" s="421">
        <v>0</v>
      </c>
      <c r="BX16" s="421">
        <v>0</v>
      </c>
      <c r="BY16" s="421">
        <v>0</v>
      </c>
      <c r="BZ16" s="421">
        <v>0</v>
      </c>
      <c r="CA16" s="421">
        <v>0</v>
      </c>
      <c r="CB16" s="421">
        <v>0</v>
      </c>
      <c r="CC16" s="421">
        <v>0</v>
      </c>
      <c r="CD16" s="421">
        <v>0</v>
      </c>
      <c r="CE16" s="421">
        <v>0</v>
      </c>
      <c r="CF16" s="421">
        <v>0</v>
      </c>
      <c r="CG16" s="421">
        <v>0</v>
      </c>
      <c r="CH16" s="422">
        <f t="shared" ref="CH16:CH53" si="71">CG16-SUM(BU16:CF16)</f>
        <v>0</v>
      </c>
    </row>
    <row r="17" spans="1:86" s="402" customFormat="1" ht="12" hidden="1" customHeight="1" outlineLevel="1">
      <c r="A17" s="22">
        <v>43500</v>
      </c>
      <c r="B17" s="402" t="s">
        <v>163</v>
      </c>
      <c r="C17" s="421">
        <v>0</v>
      </c>
      <c r="D17" s="421">
        <v>0</v>
      </c>
      <c r="E17" s="421">
        <v>0</v>
      </c>
      <c r="F17" s="421">
        <v>0</v>
      </c>
      <c r="G17" s="421">
        <v>0</v>
      </c>
      <c r="H17" s="421">
        <v>0</v>
      </c>
      <c r="I17" s="421">
        <v>0</v>
      </c>
      <c r="J17" s="421">
        <v>0</v>
      </c>
      <c r="K17" s="421">
        <v>0</v>
      </c>
      <c r="L17" s="421">
        <v>0</v>
      </c>
      <c r="M17" s="421">
        <v>0</v>
      </c>
      <c r="N17" s="421">
        <v>0</v>
      </c>
      <c r="O17" s="421">
        <v>0</v>
      </c>
      <c r="P17" s="422">
        <f t="shared" si="66"/>
        <v>0</v>
      </c>
      <c r="Q17" s="421">
        <v>0</v>
      </c>
      <c r="R17" s="421">
        <v>0</v>
      </c>
      <c r="S17" s="421">
        <v>0</v>
      </c>
      <c r="T17" s="421">
        <v>0</v>
      </c>
      <c r="U17" s="421">
        <v>0</v>
      </c>
      <c r="V17" s="421">
        <v>0</v>
      </c>
      <c r="W17" s="421">
        <v>0</v>
      </c>
      <c r="X17" s="421">
        <v>0</v>
      </c>
      <c r="Y17" s="421">
        <v>0</v>
      </c>
      <c r="Z17" s="421">
        <v>0</v>
      </c>
      <c r="AA17" s="421">
        <v>0</v>
      </c>
      <c r="AB17" s="421">
        <v>0</v>
      </c>
      <c r="AC17" s="421">
        <v>0</v>
      </c>
      <c r="AD17" s="422">
        <f t="shared" si="67"/>
        <v>0</v>
      </c>
      <c r="AE17" s="421">
        <v>0</v>
      </c>
      <c r="AF17" s="421">
        <v>0</v>
      </c>
      <c r="AG17" s="421">
        <v>0</v>
      </c>
      <c r="AH17" s="421">
        <v>0</v>
      </c>
      <c r="AI17" s="421">
        <v>0</v>
      </c>
      <c r="AJ17" s="421">
        <v>0</v>
      </c>
      <c r="AK17" s="421">
        <v>0</v>
      </c>
      <c r="AL17" s="421">
        <v>0</v>
      </c>
      <c r="AM17" s="421">
        <v>0</v>
      </c>
      <c r="AN17" s="421">
        <v>0</v>
      </c>
      <c r="AO17" s="421">
        <v>0</v>
      </c>
      <c r="AP17" s="421">
        <v>0</v>
      </c>
      <c r="AQ17" s="421">
        <v>0</v>
      </c>
      <c r="AR17" s="422">
        <f t="shared" si="68"/>
        <v>0</v>
      </c>
      <c r="AS17" s="421">
        <v>0</v>
      </c>
      <c r="AT17" s="421">
        <v>0</v>
      </c>
      <c r="AU17" s="421">
        <v>0</v>
      </c>
      <c r="AV17" s="421">
        <v>0</v>
      </c>
      <c r="AW17" s="421">
        <v>0</v>
      </c>
      <c r="AX17" s="421">
        <v>0</v>
      </c>
      <c r="AY17" s="421">
        <v>0</v>
      </c>
      <c r="AZ17" s="421">
        <v>0</v>
      </c>
      <c r="BA17" s="421">
        <v>0</v>
      </c>
      <c r="BB17" s="421">
        <v>0</v>
      </c>
      <c r="BC17" s="421">
        <v>0</v>
      </c>
      <c r="BD17" s="421">
        <v>0</v>
      </c>
      <c r="BE17" s="421">
        <v>0</v>
      </c>
      <c r="BF17" s="422">
        <f t="shared" si="69"/>
        <v>0</v>
      </c>
      <c r="BG17" s="421">
        <v>0</v>
      </c>
      <c r="BH17" s="421">
        <v>0</v>
      </c>
      <c r="BI17" s="421">
        <v>0</v>
      </c>
      <c r="BJ17" s="421">
        <v>0</v>
      </c>
      <c r="BK17" s="421">
        <v>0</v>
      </c>
      <c r="BL17" s="421">
        <v>0</v>
      </c>
      <c r="BM17" s="421">
        <v>0</v>
      </c>
      <c r="BN17" s="421">
        <v>0</v>
      </c>
      <c r="BO17" s="421">
        <v>0</v>
      </c>
      <c r="BP17" s="421">
        <v>0</v>
      </c>
      <c r="BQ17" s="421">
        <v>0</v>
      </c>
      <c r="BR17" s="421">
        <v>0</v>
      </c>
      <c r="BS17" s="421">
        <v>0</v>
      </c>
      <c r="BT17" s="422">
        <f t="shared" si="70"/>
        <v>0</v>
      </c>
      <c r="BU17" s="421">
        <v>0</v>
      </c>
      <c r="BV17" s="421">
        <v>0</v>
      </c>
      <c r="BW17" s="421">
        <v>0</v>
      </c>
      <c r="BX17" s="421">
        <v>0</v>
      </c>
      <c r="BY17" s="421">
        <v>0</v>
      </c>
      <c r="BZ17" s="421">
        <v>0</v>
      </c>
      <c r="CA17" s="421">
        <v>0</v>
      </c>
      <c r="CB17" s="421">
        <v>0</v>
      </c>
      <c r="CC17" s="421">
        <v>0</v>
      </c>
      <c r="CD17" s="421">
        <v>0</v>
      </c>
      <c r="CE17" s="421">
        <v>0</v>
      </c>
      <c r="CF17" s="421">
        <v>0</v>
      </c>
      <c r="CG17" s="421">
        <v>0</v>
      </c>
      <c r="CH17" s="422">
        <f t="shared" si="71"/>
        <v>0</v>
      </c>
    </row>
    <row r="18" spans="1:86" s="402" customFormat="1" ht="12" hidden="1" customHeight="1" outlineLevel="1">
      <c r="A18" s="22">
        <v>43511</v>
      </c>
      <c r="B18" s="402" t="s">
        <v>164</v>
      </c>
      <c r="C18" s="421">
        <v>0</v>
      </c>
      <c r="D18" s="421">
        <v>0</v>
      </c>
      <c r="E18" s="421">
        <v>0</v>
      </c>
      <c r="F18" s="421">
        <v>0</v>
      </c>
      <c r="G18" s="421">
        <v>0</v>
      </c>
      <c r="H18" s="421">
        <v>0</v>
      </c>
      <c r="I18" s="421">
        <v>0</v>
      </c>
      <c r="J18" s="421">
        <v>0</v>
      </c>
      <c r="K18" s="421">
        <v>0</v>
      </c>
      <c r="L18" s="421">
        <v>0</v>
      </c>
      <c r="M18" s="421">
        <v>0</v>
      </c>
      <c r="N18" s="421">
        <v>0</v>
      </c>
      <c r="O18" s="421">
        <v>0</v>
      </c>
      <c r="P18" s="422">
        <f t="shared" si="66"/>
        <v>0</v>
      </c>
      <c r="Q18" s="421">
        <v>0</v>
      </c>
      <c r="R18" s="421">
        <v>0</v>
      </c>
      <c r="S18" s="421">
        <v>0</v>
      </c>
      <c r="T18" s="421">
        <v>0</v>
      </c>
      <c r="U18" s="421">
        <v>0</v>
      </c>
      <c r="V18" s="421">
        <v>0</v>
      </c>
      <c r="W18" s="421">
        <v>0</v>
      </c>
      <c r="X18" s="421">
        <v>0</v>
      </c>
      <c r="Y18" s="421">
        <v>0</v>
      </c>
      <c r="Z18" s="421">
        <v>0</v>
      </c>
      <c r="AA18" s="421">
        <v>0</v>
      </c>
      <c r="AB18" s="421">
        <v>0</v>
      </c>
      <c r="AC18" s="421">
        <v>0</v>
      </c>
      <c r="AD18" s="422">
        <f t="shared" si="67"/>
        <v>0</v>
      </c>
      <c r="AE18" s="421">
        <v>0</v>
      </c>
      <c r="AF18" s="421">
        <v>0</v>
      </c>
      <c r="AG18" s="421">
        <v>0</v>
      </c>
      <c r="AH18" s="421">
        <v>0</v>
      </c>
      <c r="AI18" s="421">
        <v>0</v>
      </c>
      <c r="AJ18" s="421">
        <v>0</v>
      </c>
      <c r="AK18" s="421">
        <v>0</v>
      </c>
      <c r="AL18" s="421">
        <v>0</v>
      </c>
      <c r="AM18" s="421">
        <v>0</v>
      </c>
      <c r="AN18" s="421">
        <v>0</v>
      </c>
      <c r="AO18" s="421">
        <v>0</v>
      </c>
      <c r="AP18" s="421">
        <v>0</v>
      </c>
      <c r="AQ18" s="421">
        <v>0</v>
      </c>
      <c r="AR18" s="422">
        <f t="shared" si="68"/>
        <v>0</v>
      </c>
      <c r="AS18" s="421">
        <v>0</v>
      </c>
      <c r="AT18" s="421">
        <v>0</v>
      </c>
      <c r="AU18" s="421">
        <v>0</v>
      </c>
      <c r="AV18" s="421">
        <v>0</v>
      </c>
      <c r="AW18" s="421">
        <v>0</v>
      </c>
      <c r="AX18" s="421">
        <v>0</v>
      </c>
      <c r="AY18" s="421">
        <v>0</v>
      </c>
      <c r="AZ18" s="421">
        <v>0</v>
      </c>
      <c r="BA18" s="421">
        <v>0</v>
      </c>
      <c r="BB18" s="421">
        <v>0</v>
      </c>
      <c r="BC18" s="421">
        <v>0</v>
      </c>
      <c r="BD18" s="421">
        <v>0</v>
      </c>
      <c r="BE18" s="421">
        <v>0</v>
      </c>
      <c r="BF18" s="422">
        <f t="shared" si="69"/>
        <v>0</v>
      </c>
      <c r="BG18" s="421">
        <v>0</v>
      </c>
      <c r="BH18" s="421">
        <v>0</v>
      </c>
      <c r="BI18" s="421">
        <v>0</v>
      </c>
      <c r="BJ18" s="421">
        <v>0</v>
      </c>
      <c r="BK18" s="421">
        <v>0</v>
      </c>
      <c r="BL18" s="421">
        <v>0</v>
      </c>
      <c r="BM18" s="421">
        <v>0</v>
      </c>
      <c r="BN18" s="421">
        <v>0</v>
      </c>
      <c r="BO18" s="421">
        <v>0</v>
      </c>
      <c r="BP18" s="421">
        <v>0</v>
      </c>
      <c r="BQ18" s="421">
        <v>0</v>
      </c>
      <c r="BR18" s="421">
        <v>0</v>
      </c>
      <c r="BS18" s="421">
        <v>0</v>
      </c>
      <c r="BT18" s="422">
        <f t="shared" si="70"/>
        <v>0</v>
      </c>
      <c r="BU18" s="421">
        <v>0</v>
      </c>
      <c r="BV18" s="421">
        <v>0</v>
      </c>
      <c r="BW18" s="421">
        <v>0</v>
      </c>
      <c r="BX18" s="421">
        <v>0</v>
      </c>
      <c r="BY18" s="421">
        <v>0</v>
      </c>
      <c r="BZ18" s="421">
        <v>0</v>
      </c>
      <c r="CA18" s="421">
        <v>0</v>
      </c>
      <c r="CB18" s="421">
        <v>0</v>
      </c>
      <c r="CC18" s="421">
        <v>0</v>
      </c>
      <c r="CD18" s="421">
        <v>0</v>
      </c>
      <c r="CE18" s="421">
        <v>0</v>
      </c>
      <c r="CF18" s="421">
        <v>0</v>
      </c>
      <c r="CG18" s="421">
        <v>0</v>
      </c>
      <c r="CH18" s="422">
        <f t="shared" si="71"/>
        <v>0</v>
      </c>
    </row>
    <row r="19" spans="1:86" s="402" customFormat="1" ht="12" hidden="1" customHeight="1" outlineLevel="1">
      <c r="A19" s="22">
        <v>43513</v>
      </c>
      <c r="B19" s="402" t="s">
        <v>165</v>
      </c>
      <c r="C19" s="421">
        <v>0</v>
      </c>
      <c r="D19" s="421">
        <v>0</v>
      </c>
      <c r="E19" s="421">
        <v>0</v>
      </c>
      <c r="F19" s="421">
        <v>0</v>
      </c>
      <c r="G19" s="421">
        <v>0</v>
      </c>
      <c r="H19" s="421">
        <v>0</v>
      </c>
      <c r="I19" s="421">
        <v>0</v>
      </c>
      <c r="J19" s="421">
        <v>0</v>
      </c>
      <c r="K19" s="421">
        <v>0</v>
      </c>
      <c r="L19" s="421">
        <v>0</v>
      </c>
      <c r="M19" s="421">
        <v>0</v>
      </c>
      <c r="N19" s="421">
        <v>0</v>
      </c>
      <c r="O19" s="421">
        <v>0</v>
      </c>
      <c r="P19" s="422">
        <f t="shared" si="66"/>
        <v>0</v>
      </c>
      <c r="Q19" s="421">
        <v>0</v>
      </c>
      <c r="R19" s="421">
        <v>0</v>
      </c>
      <c r="S19" s="421">
        <v>0</v>
      </c>
      <c r="T19" s="421">
        <v>0</v>
      </c>
      <c r="U19" s="421">
        <v>0</v>
      </c>
      <c r="V19" s="421">
        <v>0</v>
      </c>
      <c r="W19" s="421">
        <v>0</v>
      </c>
      <c r="X19" s="421">
        <v>0</v>
      </c>
      <c r="Y19" s="421">
        <v>0</v>
      </c>
      <c r="Z19" s="421">
        <v>0</v>
      </c>
      <c r="AA19" s="421">
        <v>0</v>
      </c>
      <c r="AB19" s="421">
        <v>0</v>
      </c>
      <c r="AC19" s="421">
        <v>0</v>
      </c>
      <c r="AD19" s="422">
        <f t="shared" si="67"/>
        <v>0</v>
      </c>
      <c r="AE19" s="421">
        <v>0</v>
      </c>
      <c r="AF19" s="421">
        <v>0</v>
      </c>
      <c r="AG19" s="421">
        <v>0</v>
      </c>
      <c r="AH19" s="421">
        <v>0</v>
      </c>
      <c r="AI19" s="421">
        <v>0</v>
      </c>
      <c r="AJ19" s="421">
        <v>0</v>
      </c>
      <c r="AK19" s="421">
        <v>0</v>
      </c>
      <c r="AL19" s="421">
        <v>0</v>
      </c>
      <c r="AM19" s="421">
        <v>0</v>
      </c>
      <c r="AN19" s="421">
        <v>0</v>
      </c>
      <c r="AO19" s="421">
        <v>0</v>
      </c>
      <c r="AP19" s="421">
        <v>0</v>
      </c>
      <c r="AQ19" s="421">
        <v>0</v>
      </c>
      <c r="AR19" s="422">
        <f t="shared" si="68"/>
        <v>0</v>
      </c>
      <c r="AS19" s="421">
        <v>0</v>
      </c>
      <c r="AT19" s="421">
        <v>0</v>
      </c>
      <c r="AU19" s="421">
        <v>0</v>
      </c>
      <c r="AV19" s="421">
        <v>0</v>
      </c>
      <c r="AW19" s="421">
        <v>0</v>
      </c>
      <c r="AX19" s="421">
        <v>0</v>
      </c>
      <c r="AY19" s="421">
        <v>0</v>
      </c>
      <c r="AZ19" s="421">
        <v>0</v>
      </c>
      <c r="BA19" s="421">
        <v>0</v>
      </c>
      <c r="BB19" s="421">
        <v>0</v>
      </c>
      <c r="BC19" s="421">
        <v>0</v>
      </c>
      <c r="BD19" s="421">
        <v>0</v>
      </c>
      <c r="BE19" s="421">
        <v>0</v>
      </c>
      <c r="BF19" s="422">
        <f t="shared" si="69"/>
        <v>0</v>
      </c>
      <c r="BG19" s="421">
        <v>0</v>
      </c>
      <c r="BH19" s="421">
        <v>0</v>
      </c>
      <c r="BI19" s="421">
        <v>0</v>
      </c>
      <c r="BJ19" s="421">
        <v>0</v>
      </c>
      <c r="BK19" s="421">
        <v>0</v>
      </c>
      <c r="BL19" s="421">
        <v>0</v>
      </c>
      <c r="BM19" s="421">
        <v>0</v>
      </c>
      <c r="BN19" s="421">
        <v>0</v>
      </c>
      <c r="BO19" s="421">
        <v>0</v>
      </c>
      <c r="BP19" s="421">
        <v>0</v>
      </c>
      <c r="BQ19" s="421">
        <v>0</v>
      </c>
      <c r="BR19" s="421">
        <v>0</v>
      </c>
      <c r="BS19" s="421">
        <v>0</v>
      </c>
      <c r="BT19" s="422">
        <f t="shared" si="70"/>
        <v>0</v>
      </c>
      <c r="BU19" s="421">
        <v>0</v>
      </c>
      <c r="BV19" s="421">
        <v>0</v>
      </c>
      <c r="BW19" s="421">
        <v>0</v>
      </c>
      <c r="BX19" s="421">
        <v>0</v>
      </c>
      <c r="BY19" s="421">
        <v>0</v>
      </c>
      <c r="BZ19" s="421">
        <v>0</v>
      </c>
      <c r="CA19" s="421">
        <v>0</v>
      </c>
      <c r="CB19" s="421">
        <v>0</v>
      </c>
      <c r="CC19" s="421">
        <v>0</v>
      </c>
      <c r="CD19" s="421">
        <v>0</v>
      </c>
      <c r="CE19" s="421">
        <v>0</v>
      </c>
      <c r="CF19" s="421">
        <v>0</v>
      </c>
      <c r="CG19" s="421">
        <v>0</v>
      </c>
      <c r="CH19" s="422">
        <f t="shared" si="71"/>
        <v>0</v>
      </c>
    </row>
    <row r="20" spans="1:86" s="402" customFormat="1" ht="12" hidden="1" customHeight="1" outlineLevel="1">
      <c r="A20" s="22">
        <v>43515</v>
      </c>
      <c r="B20" s="402" t="s">
        <v>166</v>
      </c>
      <c r="C20" s="421">
        <v>0</v>
      </c>
      <c r="D20" s="421">
        <v>0</v>
      </c>
      <c r="E20" s="421">
        <v>0</v>
      </c>
      <c r="F20" s="421">
        <v>0</v>
      </c>
      <c r="G20" s="421">
        <v>0</v>
      </c>
      <c r="H20" s="421">
        <v>0</v>
      </c>
      <c r="I20" s="421">
        <v>0</v>
      </c>
      <c r="J20" s="421">
        <v>0</v>
      </c>
      <c r="K20" s="421">
        <v>0</v>
      </c>
      <c r="L20" s="421">
        <v>0</v>
      </c>
      <c r="M20" s="421">
        <v>0</v>
      </c>
      <c r="N20" s="421">
        <v>0</v>
      </c>
      <c r="O20" s="421">
        <v>0</v>
      </c>
      <c r="P20" s="422">
        <f t="shared" si="66"/>
        <v>0</v>
      </c>
      <c r="Q20" s="421">
        <v>0</v>
      </c>
      <c r="R20" s="421">
        <v>0</v>
      </c>
      <c r="S20" s="421">
        <v>0</v>
      </c>
      <c r="T20" s="421">
        <v>0</v>
      </c>
      <c r="U20" s="421">
        <v>0</v>
      </c>
      <c r="V20" s="421">
        <v>0</v>
      </c>
      <c r="W20" s="421">
        <v>0</v>
      </c>
      <c r="X20" s="421">
        <v>0</v>
      </c>
      <c r="Y20" s="421">
        <v>0</v>
      </c>
      <c r="Z20" s="421">
        <v>0</v>
      </c>
      <c r="AA20" s="421">
        <v>0</v>
      </c>
      <c r="AB20" s="421">
        <v>0</v>
      </c>
      <c r="AC20" s="421">
        <v>0</v>
      </c>
      <c r="AD20" s="422">
        <f t="shared" si="67"/>
        <v>0</v>
      </c>
      <c r="AE20" s="421">
        <v>0</v>
      </c>
      <c r="AF20" s="421">
        <v>0</v>
      </c>
      <c r="AG20" s="421">
        <v>0</v>
      </c>
      <c r="AH20" s="421">
        <v>0</v>
      </c>
      <c r="AI20" s="421">
        <v>0</v>
      </c>
      <c r="AJ20" s="421">
        <v>0</v>
      </c>
      <c r="AK20" s="421">
        <v>0</v>
      </c>
      <c r="AL20" s="421">
        <v>0</v>
      </c>
      <c r="AM20" s="421">
        <v>0</v>
      </c>
      <c r="AN20" s="421">
        <v>0</v>
      </c>
      <c r="AO20" s="421">
        <v>0</v>
      </c>
      <c r="AP20" s="421">
        <v>0</v>
      </c>
      <c r="AQ20" s="421">
        <v>0</v>
      </c>
      <c r="AR20" s="422">
        <f t="shared" si="68"/>
        <v>0</v>
      </c>
      <c r="AS20" s="421">
        <v>0</v>
      </c>
      <c r="AT20" s="421">
        <v>0</v>
      </c>
      <c r="AU20" s="421">
        <v>0</v>
      </c>
      <c r="AV20" s="421">
        <v>0</v>
      </c>
      <c r="AW20" s="421">
        <v>0</v>
      </c>
      <c r="AX20" s="421">
        <v>0</v>
      </c>
      <c r="AY20" s="421">
        <v>0</v>
      </c>
      <c r="AZ20" s="421">
        <v>0</v>
      </c>
      <c r="BA20" s="421">
        <v>0</v>
      </c>
      <c r="BB20" s="421">
        <v>0</v>
      </c>
      <c r="BC20" s="421">
        <v>0</v>
      </c>
      <c r="BD20" s="421">
        <v>0</v>
      </c>
      <c r="BE20" s="421">
        <v>0</v>
      </c>
      <c r="BF20" s="422">
        <f t="shared" si="69"/>
        <v>0</v>
      </c>
      <c r="BG20" s="421">
        <v>0</v>
      </c>
      <c r="BH20" s="421">
        <v>0</v>
      </c>
      <c r="BI20" s="421">
        <v>0</v>
      </c>
      <c r="BJ20" s="421">
        <v>0</v>
      </c>
      <c r="BK20" s="421">
        <v>0</v>
      </c>
      <c r="BL20" s="421">
        <v>0</v>
      </c>
      <c r="BM20" s="421">
        <v>0</v>
      </c>
      <c r="BN20" s="421">
        <v>0</v>
      </c>
      <c r="BO20" s="421">
        <v>0</v>
      </c>
      <c r="BP20" s="421">
        <v>0</v>
      </c>
      <c r="BQ20" s="421">
        <v>0</v>
      </c>
      <c r="BR20" s="421">
        <v>0</v>
      </c>
      <c r="BS20" s="421">
        <v>0</v>
      </c>
      <c r="BT20" s="422">
        <f t="shared" si="70"/>
        <v>0</v>
      </c>
      <c r="BU20" s="421">
        <v>0</v>
      </c>
      <c r="BV20" s="421">
        <v>0</v>
      </c>
      <c r="BW20" s="421">
        <v>0</v>
      </c>
      <c r="BX20" s="421">
        <v>0</v>
      </c>
      <c r="BY20" s="421">
        <v>0</v>
      </c>
      <c r="BZ20" s="421">
        <v>0</v>
      </c>
      <c r="CA20" s="421">
        <v>0</v>
      </c>
      <c r="CB20" s="421">
        <v>0</v>
      </c>
      <c r="CC20" s="421">
        <v>0</v>
      </c>
      <c r="CD20" s="421">
        <v>0</v>
      </c>
      <c r="CE20" s="421">
        <v>0</v>
      </c>
      <c r="CF20" s="421">
        <v>0</v>
      </c>
      <c r="CG20" s="421">
        <v>0</v>
      </c>
      <c r="CH20" s="422">
        <f t="shared" si="71"/>
        <v>0</v>
      </c>
    </row>
    <row r="21" spans="1:86" s="402" customFormat="1" ht="12" hidden="1" customHeight="1" outlineLevel="1">
      <c r="A21" s="22">
        <v>43516</v>
      </c>
      <c r="B21" s="402" t="s">
        <v>167</v>
      </c>
      <c r="C21" s="421">
        <v>0</v>
      </c>
      <c r="D21" s="421">
        <v>0</v>
      </c>
      <c r="E21" s="421">
        <v>0</v>
      </c>
      <c r="F21" s="421">
        <v>0</v>
      </c>
      <c r="G21" s="421">
        <v>0</v>
      </c>
      <c r="H21" s="421">
        <v>0</v>
      </c>
      <c r="I21" s="421">
        <v>0</v>
      </c>
      <c r="J21" s="421">
        <v>0</v>
      </c>
      <c r="K21" s="421">
        <v>0</v>
      </c>
      <c r="L21" s="421">
        <v>0</v>
      </c>
      <c r="M21" s="421">
        <v>0</v>
      </c>
      <c r="N21" s="421">
        <v>0</v>
      </c>
      <c r="O21" s="421">
        <v>0</v>
      </c>
      <c r="P21" s="422">
        <f t="shared" si="66"/>
        <v>0</v>
      </c>
      <c r="Q21" s="421">
        <v>0</v>
      </c>
      <c r="R21" s="421">
        <v>0</v>
      </c>
      <c r="S21" s="421">
        <v>0</v>
      </c>
      <c r="T21" s="421">
        <v>0</v>
      </c>
      <c r="U21" s="421">
        <v>0</v>
      </c>
      <c r="V21" s="421">
        <v>0</v>
      </c>
      <c r="W21" s="421">
        <v>0</v>
      </c>
      <c r="X21" s="421">
        <v>0</v>
      </c>
      <c r="Y21" s="421">
        <v>0</v>
      </c>
      <c r="Z21" s="421">
        <v>0</v>
      </c>
      <c r="AA21" s="421">
        <v>0</v>
      </c>
      <c r="AB21" s="421">
        <v>0</v>
      </c>
      <c r="AC21" s="421">
        <v>0</v>
      </c>
      <c r="AD21" s="422">
        <f t="shared" si="67"/>
        <v>0</v>
      </c>
      <c r="AE21" s="421">
        <v>0</v>
      </c>
      <c r="AF21" s="421">
        <v>0</v>
      </c>
      <c r="AG21" s="421">
        <v>0</v>
      </c>
      <c r="AH21" s="421">
        <v>0</v>
      </c>
      <c r="AI21" s="421">
        <v>0</v>
      </c>
      <c r="AJ21" s="421">
        <v>0</v>
      </c>
      <c r="AK21" s="421">
        <v>0</v>
      </c>
      <c r="AL21" s="421">
        <v>0</v>
      </c>
      <c r="AM21" s="421">
        <v>0</v>
      </c>
      <c r="AN21" s="421">
        <v>0</v>
      </c>
      <c r="AO21" s="421">
        <v>0</v>
      </c>
      <c r="AP21" s="421">
        <v>0</v>
      </c>
      <c r="AQ21" s="421">
        <v>0</v>
      </c>
      <c r="AR21" s="422">
        <f t="shared" si="68"/>
        <v>0</v>
      </c>
      <c r="AS21" s="421">
        <v>0</v>
      </c>
      <c r="AT21" s="421">
        <v>0</v>
      </c>
      <c r="AU21" s="421">
        <v>0</v>
      </c>
      <c r="AV21" s="421">
        <v>0</v>
      </c>
      <c r="AW21" s="421">
        <v>0</v>
      </c>
      <c r="AX21" s="421">
        <v>0</v>
      </c>
      <c r="AY21" s="421">
        <v>0</v>
      </c>
      <c r="AZ21" s="421">
        <v>0</v>
      </c>
      <c r="BA21" s="421">
        <v>0</v>
      </c>
      <c r="BB21" s="421">
        <v>0</v>
      </c>
      <c r="BC21" s="421">
        <v>0</v>
      </c>
      <c r="BD21" s="421">
        <v>0</v>
      </c>
      <c r="BE21" s="421">
        <v>0</v>
      </c>
      <c r="BF21" s="422">
        <f t="shared" si="69"/>
        <v>0</v>
      </c>
      <c r="BG21" s="421">
        <v>0</v>
      </c>
      <c r="BH21" s="421">
        <v>0</v>
      </c>
      <c r="BI21" s="421">
        <v>0</v>
      </c>
      <c r="BJ21" s="421">
        <v>0</v>
      </c>
      <c r="BK21" s="421">
        <v>0</v>
      </c>
      <c r="BL21" s="421">
        <v>0</v>
      </c>
      <c r="BM21" s="421">
        <v>0</v>
      </c>
      <c r="BN21" s="421">
        <v>0</v>
      </c>
      <c r="BO21" s="421">
        <v>0</v>
      </c>
      <c r="BP21" s="421">
        <v>0</v>
      </c>
      <c r="BQ21" s="421">
        <v>0</v>
      </c>
      <c r="BR21" s="421">
        <v>0</v>
      </c>
      <c r="BS21" s="421">
        <v>0</v>
      </c>
      <c r="BT21" s="422">
        <f t="shared" si="70"/>
        <v>0</v>
      </c>
      <c r="BU21" s="421">
        <v>0</v>
      </c>
      <c r="BV21" s="421">
        <v>0</v>
      </c>
      <c r="BW21" s="421">
        <v>0</v>
      </c>
      <c r="BX21" s="421">
        <v>0</v>
      </c>
      <c r="BY21" s="421">
        <v>0</v>
      </c>
      <c r="BZ21" s="421">
        <v>0</v>
      </c>
      <c r="CA21" s="421">
        <v>0</v>
      </c>
      <c r="CB21" s="421">
        <v>0</v>
      </c>
      <c r="CC21" s="421">
        <v>0</v>
      </c>
      <c r="CD21" s="421">
        <v>0</v>
      </c>
      <c r="CE21" s="421">
        <v>0</v>
      </c>
      <c r="CF21" s="421">
        <v>0</v>
      </c>
      <c r="CG21" s="421">
        <v>0</v>
      </c>
      <c r="CH21" s="422">
        <f t="shared" si="71"/>
        <v>0</v>
      </c>
    </row>
    <row r="22" spans="1:86" s="402" customFormat="1" ht="12" hidden="1" customHeight="1" outlineLevel="1">
      <c r="A22" s="22">
        <v>43517</v>
      </c>
      <c r="B22" s="402" t="s">
        <v>168</v>
      </c>
      <c r="C22" s="421">
        <v>0</v>
      </c>
      <c r="D22" s="421">
        <v>0</v>
      </c>
      <c r="E22" s="421">
        <v>0</v>
      </c>
      <c r="F22" s="421">
        <v>0</v>
      </c>
      <c r="G22" s="421">
        <v>0</v>
      </c>
      <c r="H22" s="421">
        <v>0</v>
      </c>
      <c r="I22" s="421">
        <v>0</v>
      </c>
      <c r="J22" s="421">
        <v>0</v>
      </c>
      <c r="K22" s="421">
        <v>0</v>
      </c>
      <c r="L22" s="421">
        <v>0</v>
      </c>
      <c r="M22" s="421">
        <v>0</v>
      </c>
      <c r="N22" s="421">
        <v>0</v>
      </c>
      <c r="O22" s="421">
        <v>0</v>
      </c>
      <c r="P22" s="422">
        <f t="shared" si="66"/>
        <v>0</v>
      </c>
      <c r="Q22" s="421">
        <v>0</v>
      </c>
      <c r="R22" s="421">
        <v>0</v>
      </c>
      <c r="S22" s="421">
        <v>0</v>
      </c>
      <c r="T22" s="421">
        <v>0</v>
      </c>
      <c r="U22" s="421">
        <v>0</v>
      </c>
      <c r="V22" s="421">
        <v>0</v>
      </c>
      <c r="W22" s="421">
        <v>0</v>
      </c>
      <c r="X22" s="421">
        <v>0</v>
      </c>
      <c r="Y22" s="421">
        <v>0</v>
      </c>
      <c r="Z22" s="421">
        <v>0</v>
      </c>
      <c r="AA22" s="421">
        <v>0</v>
      </c>
      <c r="AB22" s="421">
        <v>0</v>
      </c>
      <c r="AC22" s="421">
        <v>0</v>
      </c>
      <c r="AD22" s="422">
        <f t="shared" si="67"/>
        <v>0</v>
      </c>
      <c r="AE22" s="421">
        <v>0</v>
      </c>
      <c r="AF22" s="421">
        <v>0</v>
      </c>
      <c r="AG22" s="421">
        <v>0</v>
      </c>
      <c r="AH22" s="421">
        <v>0</v>
      </c>
      <c r="AI22" s="421">
        <v>0</v>
      </c>
      <c r="AJ22" s="421">
        <v>0</v>
      </c>
      <c r="AK22" s="421">
        <v>0</v>
      </c>
      <c r="AL22" s="421">
        <v>0</v>
      </c>
      <c r="AM22" s="421">
        <v>0</v>
      </c>
      <c r="AN22" s="421">
        <v>0</v>
      </c>
      <c r="AO22" s="421">
        <v>0</v>
      </c>
      <c r="AP22" s="421">
        <v>0</v>
      </c>
      <c r="AQ22" s="421">
        <v>0</v>
      </c>
      <c r="AR22" s="422">
        <f t="shared" si="68"/>
        <v>0</v>
      </c>
      <c r="AS22" s="421">
        <v>0</v>
      </c>
      <c r="AT22" s="421">
        <v>0</v>
      </c>
      <c r="AU22" s="421">
        <v>0</v>
      </c>
      <c r="AV22" s="421">
        <v>0</v>
      </c>
      <c r="AW22" s="421">
        <v>0</v>
      </c>
      <c r="AX22" s="421">
        <v>0</v>
      </c>
      <c r="AY22" s="421">
        <v>0</v>
      </c>
      <c r="AZ22" s="421">
        <v>0</v>
      </c>
      <c r="BA22" s="421">
        <v>0</v>
      </c>
      <c r="BB22" s="421">
        <v>0</v>
      </c>
      <c r="BC22" s="421">
        <v>0</v>
      </c>
      <c r="BD22" s="421">
        <v>0</v>
      </c>
      <c r="BE22" s="421">
        <v>0</v>
      </c>
      <c r="BF22" s="422">
        <f t="shared" si="69"/>
        <v>0</v>
      </c>
      <c r="BG22" s="421">
        <v>0</v>
      </c>
      <c r="BH22" s="421">
        <v>0</v>
      </c>
      <c r="BI22" s="421">
        <v>0</v>
      </c>
      <c r="BJ22" s="421">
        <v>0</v>
      </c>
      <c r="BK22" s="421">
        <v>0</v>
      </c>
      <c r="BL22" s="421">
        <v>0</v>
      </c>
      <c r="BM22" s="421">
        <v>0</v>
      </c>
      <c r="BN22" s="421">
        <v>0</v>
      </c>
      <c r="BO22" s="421">
        <v>0</v>
      </c>
      <c r="BP22" s="421">
        <v>0</v>
      </c>
      <c r="BQ22" s="421">
        <v>0</v>
      </c>
      <c r="BR22" s="421">
        <v>0</v>
      </c>
      <c r="BS22" s="421">
        <v>0</v>
      </c>
      <c r="BT22" s="422">
        <f t="shared" si="70"/>
        <v>0</v>
      </c>
      <c r="BU22" s="421">
        <v>0</v>
      </c>
      <c r="BV22" s="421">
        <v>0</v>
      </c>
      <c r="BW22" s="421">
        <v>0</v>
      </c>
      <c r="BX22" s="421">
        <v>0</v>
      </c>
      <c r="BY22" s="421">
        <v>0</v>
      </c>
      <c r="BZ22" s="421">
        <v>0</v>
      </c>
      <c r="CA22" s="421">
        <v>0</v>
      </c>
      <c r="CB22" s="421">
        <v>0</v>
      </c>
      <c r="CC22" s="421">
        <v>0</v>
      </c>
      <c r="CD22" s="421">
        <v>0</v>
      </c>
      <c r="CE22" s="421">
        <v>0</v>
      </c>
      <c r="CF22" s="421">
        <v>0</v>
      </c>
      <c r="CG22" s="421">
        <v>0</v>
      </c>
      <c r="CH22" s="422">
        <f t="shared" si="71"/>
        <v>0</v>
      </c>
    </row>
    <row r="23" spans="1:86" s="402" customFormat="1" ht="12" hidden="1" customHeight="1" outlineLevel="1">
      <c r="A23" s="22">
        <v>43518</v>
      </c>
      <c r="B23" s="402" t="s">
        <v>169</v>
      </c>
      <c r="C23" s="421">
        <v>0</v>
      </c>
      <c r="D23" s="421">
        <v>0</v>
      </c>
      <c r="E23" s="421">
        <v>0</v>
      </c>
      <c r="F23" s="421">
        <v>0</v>
      </c>
      <c r="G23" s="421">
        <v>0</v>
      </c>
      <c r="H23" s="421">
        <v>0</v>
      </c>
      <c r="I23" s="421">
        <v>0</v>
      </c>
      <c r="J23" s="421">
        <v>0</v>
      </c>
      <c r="K23" s="421">
        <v>0</v>
      </c>
      <c r="L23" s="421">
        <v>0</v>
      </c>
      <c r="M23" s="421">
        <v>0</v>
      </c>
      <c r="N23" s="421">
        <v>0</v>
      </c>
      <c r="O23" s="421">
        <v>0</v>
      </c>
      <c r="P23" s="422">
        <f t="shared" si="66"/>
        <v>0</v>
      </c>
      <c r="Q23" s="421">
        <v>0</v>
      </c>
      <c r="R23" s="421">
        <v>0</v>
      </c>
      <c r="S23" s="421">
        <v>0</v>
      </c>
      <c r="T23" s="421">
        <v>0</v>
      </c>
      <c r="U23" s="421">
        <v>0</v>
      </c>
      <c r="V23" s="421">
        <v>0</v>
      </c>
      <c r="W23" s="421">
        <v>0</v>
      </c>
      <c r="X23" s="421">
        <v>0</v>
      </c>
      <c r="Y23" s="421">
        <v>0</v>
      </c>
      <c r="Z23" s="421">
        <v>0</v>
      </c>
      <c r="AA23" s="421">
        <v>0</v>
      </c>
      <c r="AB23" s="421">
        <v>0</v>
      </c>
      <c r="AC23" s="421">
        <v>0</v>
      </c>
      <c r="AD23" s="422">
        <f t="shared" si="67"/>
        <v>0</v>
      </c>
      <c r="AE23" s="421">
        <v>0</v>
      </c>
      <c r="AF23" s="421">
        <v>0</v>
      </c>
      <c r="AG23" s="421">
        <v>0</v>
      </c>
      <c r="AH23" s="421">
        <v>0</v>
      </c>
      <c r="AI23" s="421">
        <v>0</v>
      </c>
      <c r="AJ23" s="421">
        <v>0</v>
      </c>
      <c r="AK23" s="421">
        <v>0</v>
      </c>
      <c r="AL23" s="421">
        <v>0</v>
      </c>
      <c r="AM23" s="421">
        <v>0</v>
      </c>
      <c r="AN23" s="421">
        <v>0</v>
      </c>
      <c r="AO23" s="421">
        <v>0</v>
      </c>
      <c r="AP23" s="421">
        <v>0</v>
      </c>
      <c r="AQ23" s="421">
        <v>0</v>
      </c>
      <c r="AR23" s="422">
        <f t="shared" si="68"/>
        <v>0</v>
      </c>
      <c r="AS23" s="421">
        <v>0</v>
      </c>
      <c r="AT23" s="421">
        <v>0</v>
      </c>
      <c r="AU23" s="421">
        <v>0</v>
      </c>
      <c r="AV23" s="421">
        <v>0</v>
      </c>
      <c r="AW23" s="421">
        <v>0</v>
      </c>
      <c r="AX23" s="421">
        <v>0</v>
      </c>
      <c r="AY23" s="421">
        <v>0</v>
      </c>
      <c r="AZ23" s="421">
        <v>0</v>
      </c>
      <c r="BA23" s="421">
        <v>0</v>
      </c>
      <c r="BB23" s="421">
        <v>0</v>
      </c>
      <c r="BC23" s="421">
        <v>0</v>
      </c>
      <c r="BD23" s="421">
        <v>0</v>
      </c>
      <c r="BE23" s="421">
        <v>0</v>
      </c>
      <c r="BF23" s="422">
        <f t="shared" si="69"/>
        <v>0</v>
      </c>
      <c r="BG23" s="421">
        <v>0</v>
      </c>
      <c r="BH23" s="421">
        <v>0</v>
      </c>
      <c r="BI23" s="421">
        <v>0</v>
      </c>
      <c r="BJ23" s="421">
        <v>0</v>
      </c>
      <c r="BK23" s="421">
        <v>0</v>
      </c>
      <c r="BL23" s="421">
        <v>0</v>
      </c>
      <c r="BM23" s="421">
        <v>0</v>
      </c>
      <c r="BN23" s="421">
        <v>0</v>
      </c>
      <c r="BO23" s="421">
        <v>0</v>
      </c>
      <c r="BP23" s="421">
        <v>0</v>
      </c>
      <c r="BQ23" s="421">
        <v>0</v>
      </c>
      <c r="BR23" s="421">
        <v>0</v>
      </c>
      <c r="BS23" s="421">
        <v>0</v>
      </c>
      <c r="BT23" s="422">
        <f t="shared" si="70"/>
        <v>0</v>
      </c>
      <c r="BU23" s="421">
        <v>0</v>
      </c>
      <c r="BV23" s="421">
        <v>0</v>
      </c>
      <c r="BW23" s="421">
        <v>0</v>
      </c>
      <c r="BX23" s="421">
        <v>0</v>
      </c>
      <c r="BY23" s="421">
        <v>0</v>
      </c>
      <c r="BZ23" s="421">
        <v>0</v>
      </c>
      <c r="CA23" s="421">
        <v>0</v>
      </c>
      <c r="CB23" s="421">
        <v>0</v>
      </c>
      <c r="CC23" s="421">
        <v>0</v>
      </c>
      <c r="CD23" s="421">
        <v>0</v>
      </c>
      <c r="CE23" s="421">
        <v>0</v>
      </c>
      <c r="CF23" s="421">
        <v>0</v>
      </c>
      <c r="CG23" s="421">
        <v>0</v>
      </c>
      <c r="CH23" s="422">
        <f t="shared" si="71"/>
        <v>0</v>
      </c>
    </row>
    <row r="24" spans="1:86" s="402" customFormat="1" ht="12" hidden="1" customHeight="1" outlineLevel="1">
      <c r="A24" s="22">
        <v>43519</v>
      </c>
      <c r="B24" s="402" t="s">
        <v>170</v>
      </c>
      <c r="C24" s="421">
        <v>0</v>
      </c>
      <c r="D24" s="421">
        <v>0</v>
      </c>
      <c r="E24" s="421">
        <v>0</v>
      </c>
      <c r="F24" s="421">
        <v>0</v>
      </c>
      <c r="G24" s="421">
        <v>0</v>
      </c>
      <c r="H24" s="421">
        <v>0</v>
      </c>
      <c r="I24" s="421">
        <v>0</v>
      </c>
      <c r="J24" s="421">
        <v>0</v>
      </c>
      <c r="K24" s="421">
        <v>0</v>
      </c>
      <c r="L24" s="421">
        <v>0</v>
      </c>
      <c r="M24" s="421">
        <v>0</v>
      </c>
      <c r="N24" s="421">
        <v>0</v>
      </c>
      <c r="O24" s="421">
        <v>0</v>
      </c>
      <c r="P24" s="422">
        <f t="shared" si="66"/>
        <v>0</v>
      </c>
      <c r="Q24" s="421">
        <v>0</v>
      </c>
      <c r="R24" s="421">
        <v>0</v>
      </c>
      <c r="S24" s="421">
        <v>0</v>
      </c>
      <c r="T24" s="421">
        <v>0</v>
      </c>
      <c r="U24" s="421">
        <v>0</v>
      </c>
      <c r="V24" s="421">
        <v>0</v>
      </c>
      <c r="W24" s="421">
        <v>0</v>
      </c>
      <c r="X24" s="421">
        <v>0</v>
      </c>
      <c r="Y24" s="421">
        <v>0</v>
      </c>
      <c r="Z24" s="421">
        <v>0</v>
      </c>
      <c r="AA24" s="421">
        <v>0</v>
      </c>
      <c r="AB24" s="421">
        <v>0</v>
      </c>
      <c r="AC24" s="421">
        <v>0</v>
      </c>
      <c r="AD24" s="422">
        <f t="shared" si="67"/>
        <v>0</v>
      </c>
      <c r="AE24" s="421">
        <v>0</v>
      </c>
      <c r="AF24" s="421">
        <v>0</v>
      </c>
      <c r="AG24" s="421">
        <v>0</v>
      </c>
      <c r="AH24" s="421">
        <v>0</v>
      </c>
      <c r="AI24" s="421">
        <v>0</v>
      </c>
      <c r="AJ24" s="421">
        <v>0</v>
      </c>
      <c r="AK24" s="421">
        <v>0</v>
      </c>
      <c r="AL24" s="421">
        <v>0</v>
      </c>
      <c r="AM24" s="421">
        <v>0</v>
      </c>
      <c r="AN24" s="421">
        <v>0</v>
      </c>
      <c r="AO24" s="421">
        <v>0</v>
      </c>
      <c r="AP24" s="421">
        <v>0</v>
      </c>
      <c r="AQ24" s="421">
        <v>0</v>
      </c>
      <c r="AR24" s="422">
        <f t="shared" si="68"/>
        <v>0</v>
      </c>
      <c r="AS24" s="421">
        <v>0</v>
      </c>
      <c r="AT24" s="421">
        <v>0</v>
      </c>
      <c r="AU24" s="421">
        <v>0</v>
      </c>
      <c r="AV24" s="421">
        <v>0</v>
      </c>
      <c r="AW24" s="421">
        <v>0</v>
      </c>
      <c r="AX24" s="421">
        <v>0</v>
      </c>
      <c r="AY24" s="421">
        <v>0</v>
      </c>
      <c r="AZ24" s="421">
        <v>0</v>
      </c>
      <c r="BA24" s="421">
        <v>0</v>
      </c>
      <c r="BB24" s="421">
        <v>0</v>
      </c>
      <c r="BC24" s="421">
        <v>0</v>
      </c>
      <c r="BD24" s="421">
        <v>0</v>
      </c>
      <c r="BE24" s="421">
        <v>0</v>
      </c>
      <c r="BF24" s="422">
        <f t="shared" si="69"/>
        <v>0</v>
      </c>
      <c r="BG24" s="421">
        <v>0</v>
      </c>
      <c r="BH24" s="421">
        <v>0</v>
      </c>
      <c r="BI24" s="421">
        <v>0</v>
      </c>
      <c r="BJ24" s="421">
        <v>0</v>
      </c>
      <c r="BK24" s="421">
        <v>0</v>
      </c>
      <c r="BL24" s="421">
        <v>0</v>
      </c>
      <c r="BM24" s="421">
        <v>0</v>
      </c>
      <c r="BN24" s="421">
        <v>0</v>
      </c>
      <c r="BO24" s="421">
        <v>0</v>
      </c>
      <c r="BP24" s="421">
        <v>0</v>
      </c>
      <c r="BQ24" s="421">
        <v>0</v>
      </c>
      <c r="BR24" s="421">
        <v>0</v>
      </c>
      <c r="BS24" s="421">
        <v>0</v>
      </c>
      <c r="BT24" s="422">
        <f t="shared" si="70"/>
        <v>0</v>
      </c>
      <c r="BU24" s="421">
        <v>0</v>
      </c>
      <c r="BV24" s="421">
        <v>0</v>
      </c>
      <c r="BW24" s="421">
        <v>0</v>
      </c>
      <c r="BX24" s="421">
        <v>0</v>
      </c>
      <c r="BY24" s="421">
        <v>0</v>
      </c>
      <c r="BZ24" s="421">
        <v>0</v>
      </c>
      <c r="CA24" s="421">
        <v>0</v>
      </c>
      <c r="CB24" s="421">
        <v>0</v>
      </c>
      <c r="CC24" s="421">
        <v>0</v>
      </c>
      <c r="CD24" s="421">
        <v>0</v>
      </c>
      <c r="CE24" s="421">
        <v>0</v>
      </c>
      <c r="CF24" s="421">
        <v>0</v>
      </c>
      <c r="CG24" s="421">
        <v>0</v>
      </c>
      <c r="CH24" s="422">
        <f t="shared" si="71"/>
        <v>0</v>
      </c>
    </row>
    <row r="25" spans="1:86" s="402" customFormat="1" ht="12" hidden="1" customHeight="1" outlineLevel="1">
      <c r="A25" s="22">
        <v>43521</v>
      </c>
      <c r="B25" s="402" t="s">
        <v>171</v>
      </c>
      <c r="C25" s="421">
        <v>0</v>
      </c>
      <c r="D25" s="421">
        <v>0</v>
      </c>
      <c r="E25" s="421">
        <v>0</v>
      </c>
      <c r="F25" s="421">
        <v>0</v>
      </c>
      <c r="G25" s="421">
        <v>0</v>
      </c>
      <c r="H25" s="421">
        <v>0</v>
      </c>
      <c r="I25" s="421">
        <v>0</v>
      </c>
      <c r="J25" s="421">
        <v>0</v>
      </c>
      <c r="K25" s="421">
        <v>0</v>
      </c>
      <c r="L25" s="421">
        <v>0</v>
      </c>
      <c r="M25" s="421">
        <v>0</v>
      </c>
      <c r="N25" s="421">
        <v>0</v>
      </c>
      <c r="O25" s="421">
        <v>0</v>
      </c>
      <c r="P25" s="422">
        <f t="shared" si="66"/>
        <v>0</v>
      </c>
      <c r="Q25" s="421">
        <v>0</v>
      </c>
      <c r="R25" s="421">
        <v>0</v>
      </c>
      <c r="S25" s="421">
        <v>0</v>
      </c>
      <c r="T25" s="421">
        <v>0</v>
      </c>
      <c r="U25" s="421">
        <v>0</v>
      </c>
      <c r="V25" s="421">
        <v>0</v>
      </c>
      <c r="W25" s="421">
        <v>0</v>
      </c>
      <c r="X25" s="421">
        <v>0</v>
      </c>
      <c r="Y25" s="421">
        <v>0</v>
      </c>
      <c r="Z25" s="421">
        <v>0</v>
      </c>
      <c r="AA25" s="421">
        <v>0</v>
      </c>
      <c r="AB25" s="421">
        <v>0</v>
      </c>
      <c r="AC25" s="421">
        <v>0</v>
      </c>
      <c r="AD25" s="422">
        <f t="shared" si="67"/>
        <v>0</v>
      </c>
      <c r="AE25" s="421">
        <v>0</v>
      </c>
      <c r="AF25" s="421">
        <v>0</v>
      </c>
      <c r="AG25" s="421">
        <v>0</v>
      </c>
      <c r="AH25" s="421">
        <v>0</v>
      </c>
      <c r="AI25" s="421">
        <v>0</v>
      </c>
      <c r="AJ25" s="421">
        <v>0</v>
      </c>
      <c r="AK25" s="421">
        <v>0</v>
      </c>
      <c r="AL25" s="421">
        <v>0</v>
      </c>
      <c r="AM25" s="421">
        <v>0</v>
      </c>
      <c r="AN25" s="421">
        <v>0</v>
      </c>
      <c r="AO25" s="421">
        <v>0</v>
      </c>
      <c r="AP25" s="421">
        <v>0</v>
      </c>
      <c r="AQ25" s="421">
        <v>0</v>
      </c>
      <c r="AR25" s="422">
        <f t="shared" si="68"/>
        <v>0</v>
      </c>
      <c r="AS25" s="421">
        <v>0</v>
      </c>
      <c r="AT25" s="421">
        <v>0</v>
      </c>
      <c r="AU25" s="421">
        <v>0</v>
      </c>
      <c r="AV25" s="421">
        <v>0</v>
      </c>
      <c r="AW25" s="421">
        <v>0</v>
      </c>
      <c r="AX25" s="421">
        <v>0</v>
      </c>
      <c r="AY25" s="421">
        <v>0</v>
      </c>
      <c r="AZ25" s="421">
        <v>0</v>
      </c>
      <c r="BA25" s="421">
        <v>0</v>
      </c>
      <c r="BB25" s="421">
        <v>0</v>
      </c>
      <c r="BC25" s="421">
        <v>0</v>
      </c>
      <c r="BD25" s="421">
        <v>0</v>
      </c>
      <c r="BE25" s="421">
        <v>0</v>
      </c>
      <c r="BF25" s="422">
        <f t="shared" si="69"/>
        <v>0</v>
      </c>
      <c r="BG25" s="421">
        <v>0</v>
      </c>
      <c r="BH25" s="421">
        <v>0</v>
      </c>
      <c r="BI25" s="421">
        <v>0</v>
      </c>
      <c r="BJ25" s="421">
        <v>0</v>
      </c>
      <c r="BK25" s="421">
        <v>0</v>
      </c>
      <c r="BL25" s="421">
        <v>0</v>
      </c>
      <c r="BM25" s="421">
        <v>0</v>
      </c>
      <c r="BN25" s="421">
        <v>0</v>
      </c>
      <c r="BO25" s="421">
        <v>0</v>
      </c>
      <c r="BP25" s="421">
        <v>0</v>
      </c>
      <c r="BQ25" s="421">
        <v>0</v>
      </c>
      <c r="BR25" s="421">
        <v>0</v>
      </c>
      <c r="BS25" s="421">
        <v>0</v>
      </c>
      <c r="BT25" s="422">
        <f t="shared" si="70"/>
        <v>0</v>
      </c>
      <c r="BU25" s="421">
        <v>0</v>
      </c>
      <c r="BV25" s="421">
        <v>0</v>
      </c>
      <c r="BW25" s="421">
        <v>0</v>
      </c>
      <c r="BX25" s="421">
        <v>0</v>
      </c>
      <c r="BY25" s="421">
        <v>0</v>
      </c>
      <c r="BZ25" s="421">
        <v>0</v>
      </c>
      <c r="CA25" s="421">
        <v>0</v>
      </c>
      <c r="CB25" s="421">
        <v>0</v>
      </c>
      <c r="CC25" s="421">
        <v>0</v>
      </c>
      <c r="CD25" s="421">
        <v>0</v>
      </c>
      <c r="CE25" s="421">
        <v>0</v>
      </c>
      <c r="CF25" s="421">
        <v>0</v>
      </c>
      <c r="CG25" s="421">
        <v>0</v>
      </c>
      <c r="CH25" s="422">
        <f t="shared" si="71"/>
        <v>0</v>
      </c>
    </row>
    <row r="26" spans="1:86" s="402" customFormat="1" ht="12" hidden="1" customHeight="1" outlineLevel="1">
      <c r="A26" s="22">
        <v>43522</v>
      </c>
      <c r="B26" s="402" t="s">
        <v>172</v>
      </c>
      <c r="C26" s="421">
        <v>0</v>
      </c>
      <c r="D26" s="421">
        <v>0</v>
      </c>
      <c r="E26" s="421">
        <v>0</v>
      </c>
      <c r="F26" s="421">
        <v>0</v>
      </c>
      <c r="G26" s="421">
        <v>0</v>
      </c>
      <c r="H26" s="421">
        <v>0</v>
      </c>
      <c r="I26" s="421">
        <v>0</v>
      </c>
      <c r="J26" s="421">
        <v>0</v>
      </c>
      <c r="K26" s="421">
        <v>0</v>
      </c>
      <c r="L26" s="421">
        <v>0</v>
      </c>
      <c r="M26" s="421">
        <v>0</v>
      </c>
      <c r="N26" s="421">
        <v>0</v>
      </c>
      <c r="O26" s="421">
        <v>0</v>
      </c>
      <c r="P26" s="422">
        <f t="shared" si="66"/>
        <v>0</v>
      </c>
      <c r="Q26" s="421">
        <v>0</v>
      </c>
      <c r="R26" s="421">
        <v>0</v>
      </c>
      <c r="S26" s="421">
        <v>0</v>
      </c>
      <c r="T26" s="421">
        <v>0</v>
      </c>
      <c r="U26" s="421">
        <v>0</v>
      </c>
      <c r="V26" s="421">
        <v>0</v>
      </c>
      <c r="W26" s="421">
        <v>0</v>
      </c>
      <c r="X26" s="421">
        <v>0</v>
      </c>
      <c r="Y26" s="421">
        <v>0</v>
      </c>
      <c r="Z26" s="421">
        <v>0</v>
      </c>
      <c r="AA26" s="421">
        <v>0</v>
      </c>
      <c r="AB26" s="421">
        <v>0</v>
      </c>
      <c r="AC26" s="421">
        <v>0</v>
      </c>
      <c r="AD26" s="422">
        <f t="shared" si="67"/>
        <v>0</v>
      </c>
      <c r="AE26" s="421">
        <v>0</v>
      </c>
      <c r="AF26" s="421">
        <v>0</v>
      </c>
      <c r="AG26" s="421">
        <v>0</v>
      </c>
      <c r="AH26" s="421">
        <v>0</v>
      </c>
      <c r="AI26" s="421">
        <v>0</v>
      </c>
      <c r="AJ26" s="421">
        <v>0</v>
      </c>
      <c r="AK26" s="421">
        <v>0</v>
      </c>
      <c r="AL26" s="421">
        <v>0</v>
      </c>
      <c r="AM26" s="421">
        <v>0</v>
      </c>
      <c r="AN26" s="421">
        <v>0</v>
      </c>
      <c r="AO26" s="421">
        <v>0</v>
      </c>
      <c r="AP26" s="421">
        <v>0</v>
      </c>
      <c r="AQ26" s="421">
        <v>0</v>
      </c>
      <c r="AR26" s="422">
        <f t="shared" si="68"/>
        <v>0</v>
      </c>
      <c r="AS26" s="421">
        <v>0</v>
      </c>
      <c r="AT26" s="421">
        <v>0</v>
      </c>
      <c r="AU26" s="421">
        <v>0</v>
      </c>
      <c r="AV26" s="421">
        <v>0</v>
      </c>
      <c r="AW26" s="421">
        <v>0</v>
      </c>
      <c r="AX26" s="421">
        <v>0</v>
      </c>
      <c r="AY26" s="421">
        <v>0</v>
      </c>
      <c r="AZ26" s="421">
        <v>0</v>
      </c>
      <c r="BA26" s="421">
        <v>0</v>
      </c>
      <c r="BB26" s="421">
        <v>0</v>
      </c>
      <c r="BC26" s="421">
        <v>0</v>
      </c>
      <c r="BD26" s="421">
        <v>0</v>
      </c>
      <c r="BE26" s="421">
        <v>0</v>
      </c>
      <c r="BF26" s="422">
        <f t="shared" si="69"/>
        <v>0</v>
      </c>
      <c r="BG26" s="421">
        <v>0</v>
      </c>
      <c r="BH26" s="421">
        <v>0</v>
      </c>
      <c r="BI26" s="421">
        <v>0</v>
      </c>
      <c r="BJ26" s="421">
        <v>0</v>
      </c>
      <c r="BK26" s="421">
        <v>0</v>
      </c>
      <c r="BL26" s="421">
        <v>0</v>
      </c>
      <c r="BM26" s="421">
        <v>0</v>
      </c>
      <c r="BN26" s="421">
        <v>0</v>
      </c>
      <c r="BO26" s="421">
        <v>0</v>
      </c>
      <c r="BP26" s="421">
        <v>0</v>
      </c>
      <c r="BQ26" s="421">
        <v>0</v>
      </c>
      <c r="BR26" s="421">
        <v>0</v>
      </c>
      <c r="BS26" s="421">
        <v>0</v>
      </c>
      <c r="BT26" s="422">
        <f t="shared" si="70"/>
        <v>0</v>
      </c>
      <c r="BU26" s="421">
        <v>0</v>
      </c>
      <c r="BV26" s="421">
        <v>0</v>
      </c>
      <c r="BW26" s="421">
        <v>0</v>
      </c>
      <c r="BX26" s="421">
        <v>0</v>
      </c>
      <c r="BY26" s="421">
        <v>0</v>
      </c>
      <c r="BZ26" s="421">
        <v>0</v>
      </c>
      <c r="CA26" s="421">
        <v>0</v>
      </c>
      <c r="CB26" s="421">
        <v>0</v>
      </c>
      <c r="CC26" s="421">
        <v>0</v>
      </c>
      <c r="CD26" s="421">
        <v>0</v>
      </c>
      <c r="CE26" s="421">
        <v>0</v>
      </c>
      <c r="CF26" s="421">
        <v>0</v>
      </c>
      <c r="CG26" s="421">
        <v>0</v>
      </c>
      <c r="CH26" s="422">
        <f t="shared" si="71"/>
        <v>0</v>
      </c>
    </row>
    <row r="27" spans="1:86" s="402" customFormat="1" ht="12" hidden="1" customHeight="1" outlineLevel="1">
      <c r="A27" s="22">
        <v>43523</v>
      </c>
      <c r="B27" s="402" t="s">
        <v>173</v>
      </c>
      <c r="C27" s="421">
        <v>0</v>
      </c>
      <c r="D27" s="421">
        <v>0</v>
      </c>
      <c r="E27" s="421">
        <v>0</v>
      </c>
      <c r="F27" s="421">
        <v>0</v>
      </c>
      <c r="G27" s="421">
        <v>0</v>
      </c>
      <c r="H27" s="421">
        <v>0</v>
      </c>
      <c r="I27" s="421">
        <v>0</v>
      </c>
      <c r="J27" s="421">
        <v>0</v>
      </c>
      <c r="K27" s="421">
        <v>0</v>
      </c>
      <c r="L27" s="421">
        <v>0</v>
      </c>
      <c r="M27" s="421">
        <v>0</v>
      </c>
      <c r="N27" s="421">
        <v>0</v>
      </c>
      <c r="O27" s="421">
        <v>0</v>
      </c>
      <c r="P27" s="422">
        <f t="shared" si="66"/>
        <v>0</v>
      </c>
      <c r="Q27" s="421">
        <v>0</v>
      </c>
      <c r="R27" s="421">
        <v>0</v>
      </c>
      <c r="S27" s="421">
        <v>0</v>
      </c>
      <c r="T27" s="421">
        <v>0</v>
      </c>
      <c r="U27" s="421">
        <v>0</v>
      </c>
      <c r="V27" s="421">
        <v>0</v>
      </c>
      <c r="W27" s="421">
        <v>0</v>
      </c>
      <c r="X27" s="421">
        <v>0</v>
      </c>
      <c r="Y27" s="421">
        <v>0</v>
      </c>
      <c r="Z27" s="421">
        <v>0</v>
      </c>
      <c r="AA27" s="421">
        <v>0</v>
      </c>
      <c r="AB27" s="421">
        <v>0</v>
      </c>
      <c r="AC27" s="421">
        <v>0</v>
      </c>
      <c r="AD27" s="422">
        <f t="shared" si="67"/>
        <v>0</v>
      </c>
      <c r="AE27" s="421">
        <v>0</v>
      </c>
      <c r="AF27" s="421">
        <v>0</v>
      </c>
      <c r="AG27" s="421">
        <v>0</v>
      </c>
      <c r="AH27" s="421">
        <v>0</v>
      </c>
      <c r="AI27" s="421">
        <v>0</v>
      </c>
      <c r="AJ27" s="421">
        <v>0</v>
      </c>
      <c r="AK27" s="421">
        <v>0</v>
      </c>
      <c r="AL27" s="421">
        <v>0</v>
      </c>
      <c r="AM27" s="421">
        <v>0</v>
      </c>
      <c r="AN27" s="421">
        <v>0</v>
      </c>
      <c r="AO27" s="421">
        <v>0</v>
      </c>
      <c r="AP27" s="421">
        <v>0</v>
      </c>
      <c r="AQ27" s="421">
        <v>0</v>
      </c>
      <c r="AR27" s="422">
        <f t="shared" si="68"/>
        <v>0</v>
      </c>
      <c r="AS27" s="421">
        <v>0</v>
      </c>
      <c r="AT27" s="421">
        <v>0</v>
      </c>
      <c r="AU27" s="421">
        <v>0</v>
      </c>
      <c r="AV27" s="421">
        <v>0</v>
      </c>
      <c r="AW27" s="421">
        <v>0</v>
      </c>
      <c r="AX27" s="421">
        <v>0</v>
      </c>
      <c r="AY27" s="421">
        <v>0</v>
      </c>
      <c r="AZ27" s="421">
        <v>0</v>
      </c>
      <c r="BA27" s="421">
        <v>0</v>
      </c>
      <c r="BB27" s="421">
        <v>0</v>
      </c>
      <c r="BC27" s="421">
        <v>0</v>
      </c>
      <c r="BD27" s="421">
        <v>0</v>
      </c>
      <c r="BE27" s="421">
        <v>0</v>
      </c>
      <c r="BF27" s="422">
        <f t="shared" si="69"/>
        <v>0</v>
      </c>
      <c r="BG27" s="421">
        <v>0</v>
      </c>
      <c r="BH27" s="421">
        <v>0</v>
      </c>
      <c r="BI27" s="421">
        <v>0</v>
      </c>
      <c r="BJ27" s="421">
        <v>0</v>
      </c>
      <c r="BK27" s="421">
        <v>0</v>
      </c>
      <c r="BL27" s="421">
        <v>0</v>
      </c>
      <c r="BM27" s="421">
        <v>0</v>
      </c>
      <c r="BN27" s="421">
        <v>0</v>
      </c>
      <c r="BO27" s="421">
        <v>0</v>
      </c>
      <c r="BP27" s="421">
        <v>0</v>
      </c>
      <c r="BQ27" s="421">
        <v>0</v>
      </c>
      <c r="BR27" s="421">
        <v>0</v>
      </c>
      <c r="BS27" s="421">
        <v>0</v>
      </c>
      <c r="BT27" s="422">
        <f t="shared" si="70"/>
        <v>0</v>
      </c>
      <c r="BU27" s="421">
        <v>0</v>
      </c>
      <c r="BV27" s="421">
        <v>0</v>
      </c>
      <c r="BW27" s="421">
        <v>0</v>
      </c>
      <c r="BX27" s="421">
        <v>0</v>
      </c>
      <c r="BY27" s="421">
        <v>0</v>
      </c>
      <c r="BZ27" s="421">
        <v>0</v>
      </c>
      <c r="CA27" s="421">
        <v>0</v>
      </c>
      <c r="CB27" s="421">
        <v>0</v>
      </c>
      <c r="CC27" s="421">
        <v>0</v>
      </c>
      <c r="CD27" s="421">
        <v>0</v>
      </c>
      <c r="CE27" s="421">
        <v>0</v>
      </c>
      <c r="CF27" s="421">
        <v>0</v>
      </c>
      <c r="CG27" s="421">
        <v>0</v>
      </c>
      <c r="CH27" s="422">
        <f t="shared" si="71"/>
        <v>0</v>
      </c>
    </row>
    <row r="28" spans="1:86" s="402" customFormat="1" ht="12" hidden="1" customHeight="1" outlineLevel="1">
      <c r="A28" s="22">
        <v>43524</v>
      </c>
      <c r="B28" s="402" t="s">
        <v>174</v>
      </c>
      <c r="C28" s="421">
        <v>0</v>
      </c>
      <c r="D28" s="421">
        <v>0</v>
      </c>
      <c r="E28" s="421">
        <v>0</v>
      </c>
      <c r="F28" s="421">
        <v>0</v>
      </c>
      <c r="G28" s="421">
        <v>0</v>
      </c>
      <c r="H28" s="421">
        <v>0</v>
      </c>
      <c r="I28" s="421">
        <v>0</v>
      </c>
      <c r="J28" s="421">
        <v>0</v>
      </c>
      <c r="K28" s="421">
        <v>0</v>
      </c>
      <c r="L28" s="421">
        <v>0</v>
      </c>
      <c r="M28" s="421">
        <v>0</v>
      </c>
      <c r="N28" s="421">
        <v>0</v>
      </c>
      <c r="O28" s="421">
        <v>0</v>
      </c>
      <c r="P28" s="422">
        <f t="shared" si="66"/>
        <v>0</v>
      </c>
      <c r="Q28" s="421">
        <v>0</v>
      </c>
      <c r="R28" s="421">
        <v>0</v>
      </c>
      <c r="S28" s="421">
        <v>0</v>
      </c>
      <c r="T28" s="421">
        <v>0</v>
      </c>
      <c r="U28" s="421">
        <v>0</v>
      </c>
      <c r="V28" s="421">
        <v>0</v>
      </c>
      <c r="W28" s="421">
        <v>0</v>
      </c>
      <c r="X28" s="421">
        <v>0</v>
      </c>
      <c r="Y28" s="421">
        <v>0</v>
      </c>
      <c r="Z28" s="421">
        <v>0</v>
      </c>
      <c r="AA28" s="421">
        <v>0</v>
      </c>
      <c r="AB28" s="421">
        <v>0</v>
      </c>
      <c r="AC28" s="421">
        <v>0</v>
      </c>
      <c r="AD28" s="422">
        <f t="shared" si="67"/>
        <v>0</v>
      </c>
      <c r="AE28" s="421">
        <v>0</v>
      </c>
      <c r="AF28" s="421">
        <v>0</v>
      </c>
      <c r="AG28" s="421">
        <v>0</v>
      </c>
      <c r="AH28" s="421">
        <v>0</v>
      </c>
      <c r="AI28" s="421">
        <v>0</v>
      </c>
      <c r="AJ28" s="421">
        <v>0</v>
      </c>
      <c r="AK28" s="421">
        <v>0</v>
      </c>
      <c r="AL28" s="421">
        <v>0</v>
      </c>
      <c r="AM28" s="421">
        <v>0</v>
      </c>
      <c r="AN28" s="421">
        <v>0</v>
      </c>
      <c r="AO28" s="421">
        <v>0</v>
      </c>
      <c r="AP28" s="421">
        <v>0</v>
      </c>
      <c r="AQ28" s="421">
        <v>0</v>
      </c>
      <c r="AR28" s="422">
        <f t="shared" si="68"/>
        <v>0</v>
      </c>
      <c r="AS28" s="421">
        <v>0</v>
      </c>
      <c r="AT28" s="421">
        <v>0</v>
      </c>
      <c r="AU28" s="421">
        <v>0</v>
      </c>
      <c r="AV28" s="421">
        <v>0</v>
      </c>
      <c r="AW28" s="421">
        <v>0</v>
      </c>
      <c r="AX28" s="421">
        <v>0</v>
      </c>
      <c r="AY28" s="421">
        <v>0</v>
      </c>
      <c r="AZ28" s="421">
        <v>0</v>
      </c>
      <c r="BA28" s="421">
        <v>0</v>
      </c>
      <c r="BB28" s="421">
        <v>0</v>
      </c>
      <c r="BC28" s="421">
        <v>0</v>
      </c>
      <c r="BD28" s="421">
        <v>0</v>
      </c>
      <c r="BE28" s="421">
        <v>0</v>
      </c>
      <c r="BF28" s="422">
        <f t="shared" si="69"/>
        <v>0</v>
      </c>
      <c r="BG28" s="421">
        <v>0</v>
      </c>
      <c r="BH28" s="421">
        <v>0</v>
      </c>
      <c r="BI28" s="421">
        <v>0</v>
      </c>
      <c r="BJ28" s="421">
        <v>0</v>
      </c>
      <c r="BK28" s="421">
        <v>0</v>
      </c>
      <c r="BL28" s="421">
        <v>0</v>
      </c>
      <c r="BM28" s="421">
        <v>0</v>
      </c>
      <c r="BN28" s="421">
        <v>0</v>
      </c>
      <c r="BO28" s="421">
        <v>0</v>
      </c>
      <c r="BP28" s="421">
        <v>0</v>
      </c>
      <c r="BQ28" s="421">
        <v>0</v>
      </c>
      <c r="BR28" s="421">
        <v>0</v>
      </c>
      <c r="BS28" s="421">
        <v>0</v>
      </c>
      <c r="BT28" s="422">
        <f t="shared" si="70"/>
        <v>0</v>
      </c>
      <c r="BU28" s="421">
        <v>0</v>
      </c>
      <c r="BV28" s="421">
        <v>0</v>
      </c>
      <c r="BW28" s="421">
        <v>0</v>
      </c>
      <c r="BX28" s="421">
        <v>0</v>
      </c>
      <c r="BY28" s="421">
        <v>0</v>
      </c>
      <c r="BZ28" s="421">
        <v>0</v>
      </c>
      <c r="CA28" s="421">
        <v>0</v>
      </c>
      <c r="CB28" s="421">
        <v>0</v>
      </c>
      <c r="CC28" s="421">
        <v>0</v>
      </c>
      <c r="CD28" s="421">
        <v>0</v>
      </c>
      <c r="CE28" s="421">
        <v>0</v>
      </c>
      <c r="CF28" s="421">
        <v>0</v>
      </c>
      <c r="CG28" s="421">
        <v>0</v>
      </c>
      <c r="CH28" s="422">
        <f t="shared" si="71"/>
        <v>0</v>
      </c>
    </row>
    <row r="29" spans="1:86" s="402" customFormat="1" ht="12" hidden="1" customHeight="1" outlineLevel="1">
      <c r="A29" s="22">
        <v>43525</v>
      </c>
      <c r="B29" s="402" t="s">
        <v>175</v>
      </c>
      <c r="C29" s="421">
        <v>0</v>
      </c>
      <c r="D29" s="421">
        <v>0</v>
      </c>
      <c r="E29" s="421">
        <v>0</v>
      </c>
      <c r="F29" s="421">
        <v>0</v>
      </c>
      <c r="G29" s="421">
        <v>0</v>
      </c>
      <c r="H29" s="421">
        <v>0</v>
      </c>
      <c r="I29" s="421">
        <v>0</v>
      </c>
      <c r="J29" s="421">
        <v>0</v>
      </c>
      <c r="K29" s="421">
        <v>0</v>
      </c>
      <c r="L29" s="421">
        <v>0</v>
      </c>
      <c r="M29" s="421">
        <v>0</v>
      </c>
      <c r="N29" s="421">
        <v>0</v>
      </c>
      <c r="O29" s="421">
        <v>0</v>
      </c>
      <c r="P29" s="422">
        <f t="shared" si="66"/>
        <v>0</v>
      </c>
      <c r="Q29" s="421">
        <v>0</v>
      </c>
      <c r="R29" s="421">
        <v>0</v>
      </c>
      <c r="S29" s="421">
        <v>0</v>
      </c>
      <c r="T29" s="421">
        <v>0</v>
      </c>
      <c r="U29" s="421">
        <v>0</v>
      </c>
      <c r="V29" s="421">
        <v>0</v>
      </c>
      <c r="W29" s="421">
        <v>0</v>
      </c>
      <c r="X29" s="421">
        <v>0</v>
      </c>
      <c r="Y29" s="421">
        <v>0</v>
      </c>
      <c r="Z29" s="421">
        <v>0</v>
      </c>
      <c r="AA29" s="421">
        <v>0</v>
      </c>
      <c r="AB29" s="421">
        <v>0</v>
      </c>
      <c r="AC29" s="421">
        <v>0</v>
      </c>
      <c r="AD29" s="422">
        <f t="shared" si="67"/>
        <v>0</v>
      </c>
      <c r="AE29" s="421">
        <v>0</v>
      </c>
      <c r="AF29" s="421">
        <v>0</v>
      </c>
      <c r="AG29" s="421">
        <v>0</v>
      </c>
      <c r="AH29" s="421">
        <v>0</v>
      </c>
      <c r="AI29" s="421">
        <v>0</v>
      </c>
      <c r="AJ29" s="421">
        <v>0</v>
      </c>
      <c r="AK29" s="421">
        <v>0</v>
      </c>
      <c r="AL29" s="421">
        <v>0</v>
      </c>
      <c r="AM29" s="421">
        <v>0</v>
      </c>
      <c r="AN29" s="421">
        <v>0</v>
      </c>
      <c r="AO29" s="421">
        <v>0</v>
      </c>
      <c r="AP29" s="421">
        <v>0</v>
      </c>
      <c r="AQ29" s="421">
        <v>0</v>
      </c>
      <c r="AR29" s="422">
        <f t="shared" si="68"/>
        <v>0</v>
      </c>
      <c r="AS29" s="421">
        <v>0</v>
      </c>
      <c r="AT29" s="421">
        <v>0</v>
      </c>
      <c r="AU29" s="421">
        <v>0</v>
      </c>
      <c r="AV29" s="421">
        <v>0</v>
      </c>
      <c r="AW29" s="421">
        <v>0</v>
      </c>
      <c r="AX29" s="421">
        <v>0</v>
      </c>
      <c r="AY29" s="421">
        <v>0</v>
      </c>
      <c r="AZ29" s="421">
        <v>0</v>
      </c>
      <c r="BA29" s="421">
        <v>0</v>
      </c>
      <c r="BB29" s="421">
        <v>0</v>
      </c>
      <c r="BC29" s="421">
        <v>0</v>
      </c>
      <c r="BD29" s="421">
        <v>0</v>
      </c>
      <c r="BE29" s="421">
        <v>0</v>
      </c>
      <c r="BF29" s="422">
        <f t="shared" si="69"/>
        <v>0</v>
      </c>
      <c r="BG29" s="421">
        <v>0</v>
      </c>
      <c r="BH29" s="421">
        <v>0</v>
      </c>
      <c r="BI29" s="421">
        <v>0</v>
      </c>
      <c r="BJ29" s="421">
        <v>0</v>
      </c>
      <c r="BK29" s="421">
        <v>0</v>
      </c>
      <c r="BL29" s="421">
        <v>0</v>
      </c>
      <c r="BM29" s="421">
        <v>0</v>
      </c>
      <c r="BN29" s="421">
        <v>0</v>
      </c>
      <c r="BO29" s="421">
        <v>0</v>
      </c>
      <c r="BP29" s="421">
        <v>0</v>
      </c>
      <c r="BQ29" s="421">
        <v>0</v>
      </c>
      <c r="BR29" s="421">
        <v>0</v>
      </c>
      <c r="BS29" s="421">
        <v>0</v>
      </c>
      <c r="BT29" s="422">
        <f t="shared" si="70"/>
        <v>0</v>
      </c>
      <c r="BU29" s="421">
        <v>0</v>
      </c>
      <c r="BV29" s="421">
        <v>0</v>
      </c>
      <c r="BW29" s="421">
        <v>0</v>
      </c>
      <c r="BX29" s="421">
        <v>0</v>
      </c>
      <c r="BY29" s="421">
        <v>0</v>
      </c>
      <c r="BZ29" s="421">
        <v>0</v>
      </c>
      <c r="CA29" s="421">
        <v>0</v>
      </c>
      <c r="CB29" s="421">
        <v>0</v>
      </c>
      <c r="CC29" s="421">
        <v>0</v>
      </c>
      <c r="CD29" s="421">
        <v>0</v>
      </c>
      <c r="CE29" s="421">
        <v>0</v>
      </c>
      <c r="CF29" s="421">
        <v>0</v>
      </c>
      <c r="CG29" s="421">
        <v>0</v>
      </c>
      <c r="CH29" s="422">
        <f t="shared" si="71"/>
        <v>0</v>
      </c>
    </row>
    <row r="30" spans="1:86" s="402" customFormat="1" ht="12" hidden="1" customHeight="1" outlineLevel="1">
      <c r="A30" s="22">
        <v>43526</v>
      </c>
      <c r="B30" s="402" t="s">
        <v>176</v>
      </c>
      <c r="C30" s="421">
        <v>0</v>
      </c>
      <c r="D30" s="421">
        <v>0</v>
      </c>
      <c r="E30" s="421">
        <v>0</v>
      </c>
      <c r="F30" s="421">
        <v>0</v>
      </c>
      <c r="G30" s="421">
        <v>0</v>
      </c>
      <c r="H30" s="421">
        <v>0</v>
      </c>
      <c r="I30" s="421">
        <v>30</v>
      </c>
      <c r="J30" s="421">
        <v>0</v>
      </c>
      <c r="K30" s="421">
        <v>0</v>
      </c>
      <c r="L30" s="421">
        <v>0</v>
      </c>
      <c r="M30" s="421">
        <v>0</v>
      </c>
      <c r="N30" s="421">
        <v>0</v>
      </c>
      <c r="O30" s="421">
        <v>30</v>
      </c>
      <c r="P30" s="422">
        <f t="shared" si="66"/>
        <v>0</v>
      </c>
      <c r="Q30" s="421">
        <v>0</v>
      </c>
      <c r="R30" s="421">
        <v>0</v>
      </c>
      <c r="S30" s="421">
        <v>0</v>
      </c>
      <c r="T30" s="421">
        <v>0</v>
      </c>
      <c r="U30" s="421">
        <v>0</v>
      </c>
      <c r="V30" s="421">
        <v>0</v>
      </c>
      <c r="W30" s="421">
        <v>0</v>
      </c>
      <c r="X30" s="421">
        <v>0</v>
      </c>
      <c r="Y30" s="421">
        <v>0</v>
      </c>
      <c r="Z30" s="421">
        <v>0</v>
      </c>
      <c r="AA30" s="421">
        <v>0</v>
      </c>
      <c r="AB30" s="421">
        <v>0</v>
      </c>
      <c r="AC30" s="421">
        <v>0</v>
      </c>
      <c r="AD30" s="422">
        <f t="shared" si="67"/>
        <v>0</v>
      </c>
      <c r="AE30" s="421">
        <v>0</v>
      </c>
      <c r="AF30" s="421">
        <v>0</v>
      </c>
      <c r="AG30" s="421">
        <v>0</v>
      </c>
      <c r="AH30" s="421">
        <v>0</v>
      </c>
      <c r="AI30" s="421">
        <v>0</v>
      </c>
      <c r="AJ30" s="421">
        <v>0</v>
      </c>
      <c r="AK30" s="421">
        <v>0</v>
      </c>
      <c r="AL30" s="421">
        <v>0</v>
      </c>
      <c r="AM30" s="421">
        <v>0</v>
      </c>
      <c r="AN30" s="421">
        <v>0</v>
      </c>
      <c r="AO30" s="421">
        <v>0</v>
      </c>
      <c r="AP30" s="421">
        <v>0</v>
      </c>
      <c r="AQ30" s="421">
        <v>0</v>
      </c>
      <c r="AR30" s="422">
        <f t="shared" si="68"/>
        <v>0</v>
      </c>
      <c r="AS30" s="421">
        <v>0</v>
      </c>
      <c r="AT30" s="421">
        <v>0</v>
      </c>
      <c r="AU30" s="421">
        <v>0</v>
      </c>
      <c r="AV30" s="421">
        <v>0</v>
      </c>
      <c r="AW30" s="421">
        <v>0</v>
      </c>
      <c r="AX30" s="421">
        <v>0</v>
      </c>
      <c r="AY30" s="421">
        <v>0</v>
      </c>
      <c r="AZ30" s="421">
        <v>0</v>
      </c>
      <c r="BA30" s="421">
        <v>0</v>
      </c>
      <c r="BB30" s="421">
        <v>0</v>
      </c>
      <c r="BC30" s="421">
        <v>0</v>
      </c>
      <c r="BD30" s="421">
        <v>0</v>
      </c>
      <c r="BE30" s="421">
        <v>0</v>
      </c>
      <c r="BF30" s="422">
        <f t="shared" si="69"/>
        <v>0</v>
      </c>
      <c r="BG30" s="421">
        <v>0</v>
      </c>
      <c r="BH30" s="421">
        <v>0</v>
      </c>
      <c r="BI30" s="421">
        <v>0</v>
      </c>
      <c r="BJ30" s="421">
        <v>0</v>
      </c>
      <c r="BK30" s="421">
        <v>0</v>
      </c>
      <c r="BL30" s="421">
        <v>0</v>
      </c>
      <c r="BM30" s="421">
        <v>0</v>
      </c>
      <c r="BN30" s="421">
        <v>0</v>
      </c>
      <c r="BO30" s="421">
        <v>0</v>
      </c>
      <c r="BP30" s="421">
        <v>0</v>
      </c>
      <c r="BQ30" s="421">
        <v>0</v>
      </c>
      <c r="BR30" s="421">
        <v>0</v>
      </c>
      <c r="BS30" s="421">
        <v>0</v>
      </c>
      <c r="BT30" s="422">
        <f t="shared" si="70"/>
        <v>0</v>
      </c>
      <c r="BU30" s="421">
        <v>0</v>
      </c>
      <c r="BV30" s="421">
        <v>0</v>
      </c>
      <c r="BW30" s="421">
        <v>0</v>
      </c>
      <c r="BX30" s="421">
        <v>0</v>
      </c>
      <c r="BY30" s="421">
        <v>0</v>
      </c>
      <c r="BZ30" s="421">
        <v>0</v>
      </c>
      <c r="CA30" s="421">
        <v>0</v>
      </c>
      <c r="CB30" s="421">
        <v>0</v>
      </c>
      <c r="CC30" s="421">
        <v>0</v>
      </c>
      <c r="CD30" s="421">
        <v>0</v>
      </c>
      <c r="CE30" s="421">
        <v>0</v>
      </c>
      <c r="CF30" s="421">
        <v>0</v>
      </c>
      <c r="CG30" s="421">
        <v>0</v>
      </c>
      <c r="CH30" s="422">
        <f t="shared" si="71"/>
        <v>0</v>
      </c>
    </row>
    <row r="31" spans="1:86" s="402" customFormat="1" ht="12" hidden="1" customHeight="1" outlineLevel="1">
      <c r="A31" s="22">
        <v>43527</v>
      </c>
      <c r="B31" s="402" t="s">
        <v>177</v>
      </c>
      <c r="C31" s="421">
        <v>5760.31</v>
      </c>
      <c r="D31" s="421">
        <v>3166.8</v>
      </c>
      <c r="E31" s="421">
        <v>1084</v>
      </c>
      <c r="F31" s="421">
        <v>815</v>
      </c>
      <c r="G31" s="421">
        <v>0</v>
      </c>
      <c r="H31" s="421">
        <v>25</v>
      </c>
      <c r="I31" s="421">
        <v>18</v>
      </c>
      <c r="J31" s="421">
        <v>0</v>
      </c>
      <c r="K31" s="421">
        <v>0</v>
      </c>
      <c r="L31" s="421">
        <v>0</v>
      </c>
      <c r="M31" s="421">
        <v>3955.61</v>
      </c>
      <c r="N31" s="421">
        <v>0</v>
      </c>
      <c r="O31" s="421">
        <v>14824.72</v>
      </c>
      <c r="P31" s="422">
        <f t="shared" si="66"/>
        <v>0</v>
      </c>
      <c r="Q31" s="421">
        <v>13770</v>
      </c>
      <c r="R31" s="421">
        <v>0</v>
      </c>
      <c r="S31" s="421">
        <v>0</v>
      </c>
      <c r="T31" s="421">
        <v>0</v>
      </c>
      <c r="U31" s="421">
        <v>0</v>
      </c>
      <c r="V31" s="421">
        <v>0</v>
      </c>
      <c r="W31" s="421">
        <v>0</v>
      </c>
      <c r="X31" s="421">
        <v>0</v>
      </c>
      <c r="Y31" s="421">
        <v>0</v>
      </c>
      <c r="Z31" s="421">
        <v>0</v>
      </c>
      <c r="AA31" s="421">
        <v>0</v>
      </c>
      <c r="AB31" s="421">
        <v>0</v>
      </c>
      <c r="AC31" s="421">
        <v>13770</v>
      </c>
      <c r="AD31" s="422">
        <f t="shared" si="67"/>
        <v>0</v>
      </c>
      <c r="AE31" s="421">
        <v>15284.7</v>
      </c>
      <c r="AF31" s="421">
        <v>0</v>
      </c>
      <c r="AG31" s="421">
        <v>0</v>
      </c>
      <c r="AH31" s="421">
        <v>0</v>
      </c>
      <c r="AI31" s="421">
        <v>0</v>
      </c>
      <c r="AJ31" s="421">
        <v>0</v>
      </c>
      <c r="AK31" s="421">
        <v>0</v>
      </c>
      <c r="AL31" s="421">
        <v>0</v>
      </c>
      <c r="AM31" s="421">
        <v>0</v>
      </c>
      <c r="AN31" s="421">
        <v>0</v>
      </c>
      <c r="AO31" s="421">
        <v>0</v>
      </c>
      <c r="AP31" s="421">
        <v>0</v>
      </c>
      <c r="AQ31" s="421">
        <v>15284.7</v>
      </c>
      <c r="AR31" s="422">
        <f t="shared" si="68"/>
        <v>0</v>
      </c>
      <c r="AS31" s="421">
        <v>15590.394</v>
      </c>
      <c r="AT31" s="421">
        <v>0</v>
      </c>
      <c r="AU31" s="421">
        <v>0</v>
      </c>
      <c r="AV31" s="421">
        <v>0</v>
      </c>
      <c r="AW31" s="421">
        <v>0</v>
      </c>
      <c r="AX31" s="421">
        <v>0</v>
      </c>
      <c r="AY31" s="421">
        <v>0</v>
      </c>
      <c r="AZ31" s="421">
        <v>0</v>
      </c>
      <c r="BA31" s="421">
        <v>0</v>
      </c>
      <c r="BB31" s="421">
        <v>0</v>
      </c>
      <c r="BC31" s="421">
        <v>0</v>
      </c>
      <c r="BD31" s="421">
        <v>0</v>
      </c>
      <c r="BE31" s="421">
        <v>15590.394</v>
      </c>
      <c r="BF31" s="422">
        <f t="shared" si="69"/>
        <v>0</v>
      </c>
      <c r="BG31" s="421">
        <v>15902.201880000001</v>
      </c>
      <c r="BH31" s="421">
        <v>0</v>
      </c>
      <c r="BI31" s="421">
        <v>0</v>
      </c>
      <c r="BJ31" s="421">
        <v>0</v>
      </c>
      <c r="BK31" s="421">
        <v>0</v>
      </c>
      <c r="BL31" s="421">
        <v>0</v>
      </c>
      <c r="BM31" s="421">
        <v>0</v>
      </c>
      <c r="BN31" s="421">
        <v>0</v>
      </c>
      <c r="BO31" s="421">
        <v>0</v>
      </c>
      <c r="BP31" s="421">
        <v>0</v>
      </c>
      <c r="BQ31" s="421">
        <v>0</v>
      </c>
      <c r="BR31" s="421">
        <v>0</v>
      </c>
      <c r="BS31" s="421">
        <v>15902.201880000001</v>
      </c>
      <c r="BT31" s="422">
        <f t="shared" si="70"/>
        <v>0</v>
      </c>
      <c r="BU31" s="421">
        <v>16220.245917599999</v>
      </c>
      <c r="BV31" s="421">
        <v>0</v>
      </c>
      <c r="BW31" s="421">
        <v>0</v>
      </c>
      <c r="BX31" s="421">
        <v>0</v>
      </c>
      <c r="BY31" s="421">
        <v>0</v>
      </c>
      <c r="BZ31" s="421">
        <v>0</v>
      </c>
      <c r="CA31" s="421">
        <v>0</v>
      </c>
      <c r="CB31" s="421">
        <v>0</v>
      </c>
      <c r="CC31" s="421">
        <v>0</v>
      </c>
      <c r="CD31" s="421">
        <v>0</v>
      </c>
      <c r="CE31" s="421">
        <v>0</v>
      </c>
      <c r="CF31" s="421">
        <v>0</v>
      </c>
      <c r="CG31" s="421">
        <v>16220.245917599999</v>
      </c>
      <c r="CH31" s="422">
        <f t="shared" si="71"/>
        <v>0</v>
      </c>
    </row>
    <row r="32" spans="1:86" s="402" customFormat="1" ht="12" hidden="1" customHeight="1" outlineLevel="1">
      <c r="A32" s="22">
        <v>43531</v>
      </c>
      <c r="B32" s="402" t="s">
        <v>178</v>
      </c>
      <c r="C32" s="421">
        <v>0</v>
      </c>
      <c r="D32" s="421">
        <v>0</v>
      </c>
      <c r="E32" s="421">
        <v>0</v>
      </c>
      <c r="F32" s="421">
        <v>0</v>
      </c>
      <c r="G32" s="421">
        <v>0</v>
      </c>
      <c r="H32" s="421">
        <v>0</v>
      </c>
      <c r="I32" s="421">
        <v>0</v>
      </c>
      <c r="J32" s="421">
        <v>0</v>
      </c>
      <c r="K32" s="421">
        <v>0</v>
      </c>
      <c r="L32" s="421">
        <v>0</v>
      </c>
      <c r="M32" s="421">
        <v>0</v>
      </c>
      <c r="N32" s="421">
        <v>0</v>
      </c>
      <c r="O32" s="421">
        <v>0</v>
      </c>
      <c r="P32" s="422">
        <f t="shared" si="66"/>
        <v>0</v>
      </c>
      <c r="Q32" s="421">
        <v>0</v>
      </c>
      <c r="R32" s="421">
        <v>0</v>
      </c>
      <c r="S32" s="421">
        <v>0</v>
      </c>
      <c r="T32" s="421">
        <v>0</v>
      </c>
      <c r="U32" s="421">
        <v>0</v>
      </c>
      <c r="V32" s="421">
        <v>0</v>
      </c>
      <c r="W32" s="421">
        <v>0</v>
      </c>
      <c r="X32" s="421">
        <v>0</v>
      </c>
      <c r="Y32" s="421">
        <v>0</v>
      </c>
      <c r="Z32" s="421">
        <v>0</v>
      </c>
      <c r="AA32" s="421">
        <v>0</v>
      </c>
      <c r="AB32" s="421">
        <v>0</v>
      </c>
      <c r="AC32" s="421">
        <v>0</v>
      </c>
      <c r="AD32" s="422">
        <f t="shared" si="67"/>
        <v>0</v>
      </c>
      <c r="AE32" s="421">
        <v>0</v>
      </c>
      <c r="AF32" s="421">
        <v>0</v>
      </c>
      <c r="AG32" s="421">
        <v>0</v>
      </c>
      <c r="AH32" s="421">
        <v>0</v>
      </c>
      <c r="AI32" s="421">
        <v>0</v>
      </c>
      <c r="AJ32" s="421">
        <v>0</v>
      </c>
      <c r="AK32" s="421">
        <v>0</v>
      </c>
      <c r="AL32" s="421">
        <v>0</v>
      </c>
      <c r="AM32" s="421">
        <v>0</v>
      </c>
      <c r="AN32" s="421">
        <v>0</v>
      </c>
      <c r="AO32" s="421">
        <v>0</v>
      </c>
      <c r="AP32" s="421">
        <v>0</v>
      </c>
      <c r="AQ32" s="421">
        <v>0</v>
      </c>
      <c r="AR32" s="422">
        <f t="shared" si="68"/>
        <v>0</v>
      </c>
      <c r="AS32" s="421">
        <v>0</v>
      </c>
      <c r="AT32" s="421">
        <v>0</v>
      </c>
      <c r="AU32" s="421">
        <v>0</v>
      </c>
      <c r="AV32" s="421">
        <v>0</v>
      </c>
      <c r="AW32" s="421">
        <v>0</v>
      </c>
      <c r="AX32" s="421">
        <v>0</v>
      </c>
      <c r="AY32" s="421">
        <v>0</v>
      </c>
      <c r="AZ32" s="421">
        <v>0</v>
      </c>
      <c r="BA32" s="421">
        <v>0</v>
      </c>
      <c r="BB32" s="421">
        <v>0</v>
      </c>
      <c r="BC32" s="421">
        <v>0</v>
      </c>
      <c r="BD32" s="421">
        <v>0</v>
      </c>
      <c r="BE32" s="421">
        <v>0</v>
      </c>
      <c r="BF32" s="422">
        <f t="shared" si="69"/>
        <v>0</v>
      </c>
      <c r="BG32" s="421">
        <v>0</v>
      </c>
      <c r="BH32" s="421">
        <v>0</v>
      </c>
      <c r="BI32" s="421">
        <v>0</v>
      </c>
      <c r="BJ32" s="421">
        <v>0</v>
      </c>
      <c r="BK32" s="421">
        <v>0</v>
      </c>
      <c r="BL32" s="421">
        <v>0</v>
      </c>
      <c r="BM32" s="421">
        <v>0</v>
      </c>
      <c r="BN32" s="421">
        <v>0</v>
      </c>
      <c r="BO32" s="421">
        <v>0</v>
      </c>
      <c r="BP32" s="421">
        <v>0</v>
      </c>
      <c r="BQ32" s="421">
        <v>0</v>
      </c>
      <c r="BR32" s="421">
        <v>0</v>
      </c>
      <c r="BS32" s="421">
        <v>0</v>
      </c>
      <c r="BT32" s="422">
        <f t="shared" si="70"/>
        <v>0</v>
      </c>
      <c r="BU32" s="421">
        <v>0</v>
      </c>
      <c r="BV32" s="421">
        <v>0</v>
      </c>
      <c r="BW32" s="421">
        <v>0</v>
      </c>
      <c r="BX32" s="421">
        <v>0</v>
      </c>
      <c r="BY32" s="421">
        <v>0</v>
      </c>
      <c r="BZ32" s="421">
        <v>0</v>
      </c>
      <c r="CA32" s="421">
        <v>0</v>
      </c>
      <c r="CB32" s="421">
        <v>0</v>
      </c>
      <c r="CC32" s="421">
        <v>0</v>
      </c>
      <c r="CD32" s="421">
        <v>0</v>
      </c>
      <c r="CE32" s="421">
        <v>0</v>
      </c>
      <c r="CF32" s="421">
        <v>0</v>
      </c>
      <c r="CG32" s="421">
        <v>0</v>
      </c>
      <c r="CH32" s="422">
        <f t="shared" si="71"/>
        <v>0</v>
      </c>
    </row>
    <row r="33" spans="1:86" s="402" customFormat="1" ht="12" hidden="1" customHeight="1" outlineLevel="1">
      <c r="A33" s="22">
        <v>43532</v>
      </c>
      <c r="B33" s="402" t="s">
        <v>179</v>
      </c>
      <c r="C33" s="421">
        <v>0</v>
      </c>
      <c r="D33" s="421">
        <v>0</v>
      </c>
      <c r="E33" s="421">
        <v>0</v>
      </c>
      <c r="F33" s="421">
        <v>0</v>
      </c>
      <c r="G33" s="421">
        <v>0</v>
      </c>
      <c r="H33" s="421">
        <v>0</v>
      </c>
      <c r="I33" s="421">
        <v>0</v>
      </c>
      <c r="J33" s="421">
        <v>0</v>
      </c>
      <c r="K33" s="421">
        <v>0</v>
      </c>
      <c r="L33" s="421">
        <v>0</v>
      </c>
      <c r="M33" s="421">
        <v>0</v>
      </c>
      <c r="N33" s="421">
        <v>0</v>
      </c>
      <c r="O33" s="421">
        <v>0</v>
      </c>
      <c r="P33" s="422">
        <f t="shared" si="66"/>
        <v>0</v>
      </c>
      <c r="Q33" s="421">
        <v>0</v>
      </c>
      <c r="R33" s="421">
        <v>0</v>
      </c>
      <c r="S33" s="421">
        <v>0</v>
      </c>
      <c r="T33" s="421">
        <v>0</v>
      </c>
      <c r="U33" s="421">
        <v>0</v>
      </c>
      <c r="V33" s="421">
        <v>0</v>
      </c>
      <c r="W33" s="421">
        <v>0</v>
      </c>
      <c r="X33" s="421">
        <v>0</v>
      </c>
      <c r="Y33" s="421">
        <v>0</v>
      </c>
      <c r="Z33" s="421">
        <v>0</v>
      </c>
      <c r="AA33" s="421">
        <v>0</v>
      </c>
      <c r="AB33" s="421">
        <v>0</v>
      </c>
      <c r="AC33" s="421">
        <v>0</v>
      </c>
      <c r="AD33" s="422">
        <f t="shared" si="67"/>
        <v>0</v>
      </c>
      <c r="AE33" s="421">
        <v>0</v>
      </c>
      <c r="AF33" s="421">
        <v>0</v>
      </c>
      <c r="AG33" s="421">
        <v>0</v>
      </c>
      <c r="AH33" s="421">
        <v>0</v>
      </c>
      <c r="AI33" s="421">
        <v>0</v>
      </c>
      <c r="AJ33" s="421">
        <v>0</v>
      </c>
      <c r="AK33" s="421">
        <v>0</v>
      </c>
      <c r="AL33" s="421">
        <v>0</v>
      </c>
      <c r="AM33" s="421">
        <v>0</v>
      </c>
      <c r="AN33" s="421">
        <v>0</v>
      </c>
      <c r="AO33" s="421">
        <v>0</v>
      </c>
      <c r="AP33" s="421">
        <v>0</v>
      </c>
      <c r="AQ33" s="421">
        <v>0</v>
      </c>
      <c r="AR33" s="422">
        <f t="shared" si="68"/>
        <v>0</v>
      </c>
      <c r="AS33" s="421">
        <v>0</v>
      </c>
      <c r="AT33" s="421">
        <v>0</v>
      </c>
      <c r="AU33" s="421">
        <v>0</v>
      </c>
      <c r="AV33" s="421">
        <v>0</v>
      </c>
      <c r="AW33" s="421">
        <v>0</v>
      </c>
      <c r="AX33" s="421">
        <v>0</v>
      </c>
      <c r="AY33" s="421">
        <v>0</v>
      </c>
      <c r="AZ33" s="421">
        <v>0</v>
      </c>
      <c r="BA33" s="421">
        <v>0</v>
      </c>
      <c r="BB33" s="421">
        <v>0</v>
      </c>
      <c r="BC33" s="421">
        <v>0</v>
      </c>
      <c r="BD33" s="421">
        <v>0</v>
      </c>
      <c r="BE33" s="421">
        <v>0</v>
      </c>
      <c r="BF33" s="422">
        <f t="shared" si="69"/>
        <v>0</v>
      </c>
      <c r="BG33" s="421">
        <v>0</v>
      </c>
      <c r="BH33" s="421">
        <v>0</v>
      </c>
      <c r="BI33" s="421">
        <v>0</v>
      </c>
      <c r="BJ33" s="421">
        <v>0</v>
      </c>
      <c r="BK33" s="421">
        <v>0</v>
      </c>
      <c r="BL33" s="421">
        <v>0</v>
      </c>
      <c r="BM33" s="421">
        <v>0</v>
      </c>
      <c r="BN33" s="421">
        <v>0</v>
      </c>
      <c r="BO33" s="421">
        <v>0</v>
      </c>
      <c r="BP33" s="421">
        <v>0</v>
      </c>
      <c r="BQ33" s="421">
        <v>0</v>
      </c>
      <c r="BR33" s="421">
        <v>0</v>
      </c>
      <c r="BS33" s="421">
        <v>0</v>
      </c>
      <c r="BT33" s="422">
        <f t="shared" si="70"/>
        <v>0</v>
      </c>
      <c r="BU33" s="421">
        <v>0</v>
      </c>
      <c r="BV33" s="421">
        <v>0</v>
      </c>
      <c r="BW33" s="421">
        <v>0</v>
      </c>
      <c r="BX33" s="421">
        <v>0</v>
      </c>
      <c r="BY33" s="421">
        <v>0</v>
      </c>
      <c r="BZ33" s="421">
        <v>0</v>
      </c>
      <c r="CA33" s="421">
        <v>0</v>
      </c>
      <c r="CB33" s="421">
        <v>0</v>
      </c>
      <c r="CC33" s="421">
        <v>0</v>
      </c>
      <c r="CD33" s="421">
        <v>0</v>
      </c>
      <c r="CE33" s="421">
        <v>0</v>
      </c>
      <c r="CF33" s="421">
        <v>0</v>
      </c>
      <c r="CG33" s="421">
        <v>0</v>
      </c>
      <c r="CH33" s="422">
        <f t="shared" si="71"/>
        <v>0</v>
      </c>
    </row>
    <row r="34" spans="1:86" s="402" customFormat="1" ht="12" hidden="1" customHeight="1" outlineLevel="1">
      <c r="A34" s="22">
        <v>43533</v>
      </c>
      <c r="B34" s="402" t="s">
        <v>180</v>
      </c>
      <c r="C34" s="421">
        <v>0</v>
      </c>
      <c r="D34" s="421">
        <v>0</v>
      </c>
      <c r="E34" s="421">
        <v>0</v>
      </c>
      <c r="F34" s="421">
        <v>0</v>
      </c>
      <c r="G34" s="421">
        <v>0</v>
      </c>
      <c r="H34" s="421">
        <v>0</v>
      </c>
      <c r="I34" s="421">
        <v>0</v>
      </c>
      <c r="J34" s="421">
        <v>0</v>
      </c>
      <c r="K34" s="421">
        <v>0</v>
      </c>
      <c r="L34" s="421">
        <v>0</v>
      </c>
      <c r="M34" s="421">
        <v>0</v>
      </c>
      <c r="N34" s="421">
        <v>0</v>
      </c>
      <c r="O34" s="421">
        <v>0</v>
      </c>
      <c r="P34" s="422">
        <f t="shared" si="66"/>
        <v>0</v>
      </c>
      <c r="Q34" s="421">
        <v>0</v>
      </c>
      <c r="R34" s="421">
        <v>0</v>
      </c>
      <c r="S34" s="421">
        <v>0</v>
      </c>
      <c r="T34" s="421">
        <v>0</v>
      </c>
      <c r="U34" s="421">
        <v>0</v>
      </c>
      <c r="V34" s="421">
        <v>0</v>
      </c>
      <c r="W34" s="421">
        <v>0</v>
      </c>
      <c r="X34" s="421">
        <v>0</v>
      </c>
      <c r="Y34" s="421">
        <v>0</v>
      </c>
      <c r="Z34" s="421">
        <v>0</v>
      </c>
      <c r="AA34" s="421">
        <v>0</v>
      </c>
      <c r="AB34" s="421">
        <v>0</v>
      </c>
      <c r="AC34" s="421">
        <v>0</v>
      </c>
      <c r="AD34" s="422">
        <f t="shared" si="67"/>
        <v>0</v>
      </c>
      <c r="AE34" s="421">
        <v>0</v>
      </c>
      <c r="AF34" s="421">
        <v>0</v>
      </c>
      <c r="AG34" s="421">
        <v>0</v>
      </c>
      <c r="AH34" s="421">
        <v>0</v>
      </c>
      <c r="AI34" s="421">
        <v>0</v>
      </c>
      <c r="AJ34" s="421">
        <v>0</v>
      </c>
      <c r="AK34" s="421">
        <v>0</v>
      </c>
      <c r="AL34" s="421">
        <v>0</v>
      </c>
      <c r="AM34" s="421">
        <v>0</v>
      </c>
      <c r="AN34" s="421">
        <v>0</v>
      </c>
      <c r="AO34" s="421">
        <v>0</v>
      </c>
      <c r="AP34" s="421">
        <v>0</v>
      </c>
      <c r="AQ34" s="421">
        <v>0</v>
      </c>
      <c r="AR34" s="422">
        <f t="shared" si="68"/>
        <v>0</v>
      </c>
      <c r="AS34" s="421">
        <v>0</v>
      </c>
      <c r="AT34" s="421">
        <v>0</v>
      </c>
      <c r="AU34" s="421">
        <v>0</v>
      </c>
      <c r="AV34" s="421">
        <v>0</v>
      </c>
      <c r="AW34" s="421">
        <v>0</v>
      </c>
      <c r="AX34" s="421">
        <v>0</v>
      </c>
      <c r="AY34" s="421">
        <v>0</v>
      </c>
      <c r="AZ34" s="421">
        <v>0</v>
      </c>
      <c r="BA34" s="421">
        <v>0</v>
      </c>
      <c r="BB34" s="421">
        <v>0</v>
      </c>
      <c r="BC34" s="421">
        <v>0</v>
      </c>
      <c r="BD34" s="421">
        <v>0</v>
      </c>
      <c r="BE34" s="421">
        <v>0</v>
      </c>
      <c r="BF34" s="422">
        <f t="shared" si="69"/>
        <v>0</v>
      </c>
      <c r="BG34" s="421">
        <v>0</v>
      </c>
      <c r="BH34" s="421">
        <v>0</v>
      </c>
      <c r="BI34" s="421">
        <v>0</v>
      </c>
      <c r="BJ34" s="421">
        <v>0</v>
      </c>
      <c r="BK34" s="421">
        <v>0</v>
      </c>
      <c r="BL34" s="421">
        <v>0</v>
      </c>
      <c r="BM34" s="421">
        <v>0</v>
      </c>
      <c r="BN34" s="421">
        <v>0</v>
      </c>
      <c r="BO34" s="421">
        <v>0</v>
      </c>
      <c r="BP34" s="421">
        <v>0</v>
      </c>
      <c r="BQ34" s="421">
        <v>0</v>
      </c>
      <c r="BR34" s="421">
        <v>0</v>
      </c>
      <c r="BS34" s="421">
        <v>0</v>
      </c>
      <c r="BT34" s="422">
        <f t="shared" si="70"/>
        <v>0</v>
      </c>
      <c r="BU34" s="421">
        <v>0</v>
      </c>
      <c r="BV34" s="421">
        <v>0</v>
      </c>
      <c r="BW34" s="421">
        <v>0</v>
      </c>
      <c r="BX34" s="421">
        <v>0</v>
      </c>
      <c r="BY34" s="421">
        <v>0</v>
      </c>
      <c r="BZ34" s="421">
        <v>0</v>
      </c>
      <c r="CA34" s="421">
        <v>0</v>
      </c>
      <c r="CB34" s="421">
        <v>0</v>
      </c>
      <c r="CC34" s="421">
        <v>0</v>
      </c>
      <c r="CD34" s="421">
        <v>0</v>
      </c>
      <c r="CE34" s="421">
        <v>0</v>
      </c>
      <c r="CF34" s="421">
        <v>0</v>
      </c>
      <c r="CG34" s="421">
        <v>0</v>
      </c>
      <c r="CH34" s="422">
        <f t="shared" si="71"/>
        <v>0</v>
      </c>
    </row>
    <row r="35" spans="1:86" s="402" customFormat="1" ht="12" hidden="1" customHeight="1" outlineLevel="1">
      <c r="A35" s="22">
        <v>43541</v>
      </c>
      <c r="B35" s="402" t="s">
        <v>181</v>
      </c>
      <c r="C35" s="421">
        <v>0</v>
      </c>
      <c r="D35" s="421">
        <v>0</v>
      </c>
      <c r="E35" s="421">
        <v>0</v>
      </c>
      <c r="F35" s="421">
        <v>0</v>
      </c>
      <c r="G35" s="421">
        <v>0</v>
      </c>
      <c r="H35" s="421">
        <v>0</v>
      </c>
      <c r="I35" s="421">
        <v>0</v>
      </c>
      <c r="J35" s="421">
        <v>0</v>
      </c>
      <c r="K35" s="421">
        <v>0</v>
      </c>
      <c r="L35" s="421">
        <v>0</v>
      </c>
      <c r="M35" s="421">
        <v>0</v>
      </c>
      <c r="N35" s="421">
        <v>0</v>
      </c>
      <c r="O35" s="421">
        <v>0</v>
      </c>
      <c r="P35" s="422">
        <f t="shared" si="66"/>
        <v>0</v>
      </c>
      <c r="Q35" s="421">
        <v>0</v>
      </c>
      <c r="R35" s="421">
        <v>0</v>
      </c>
      <c r="S35" s="421">
        <v>0</v>
      </c>
      <c r="T35" s="421">
        <v>0</v>
      </c>
      <c r="U35" s="421">
        <v>0</v>
      </c>
      <c r="V35" s="421">
        <v>0</v>
      </c>
      <c r="W35" s="421">
        <v>0</v>
      </c>
      <c r="X35" s="421">
        <v>0</v>
      </c>
      <c r="Y35" s="421">
        <v>0</v>
      </c>
      <c r="Z35" s="421">
        <v>0</v>
      </c>
      <c r="AA35" s="421">
        <v>0</v>
      </c>
      <c r="AB35" s="421">
        <v>0</v>
      </c>
      <c r="AC35" s="421">
        <v>0</v>
      </c>
      <c r="AD35" s="422">
        <f t="shared" si="67"/>
        <v>0</v>
      </c>
      <c r="AE35" s="421">
        <v>0</v>
      </c>
      <c r="AF35" s="421">
        <v>0</v>
      </c>
      <c r="AG35" s="421">
        <v>0</v>
      </c>
      <c r="AH35" s="421">
        <v>0</v>
      </c>
      <c r="AI35" s="421">
        <v>0</v>
      </c>
      <c r="AJ35" s="421">
        <v>0</v>
      </c>
      <c r="AK35" s="421">
        <v>0</v>
      </c>
      <c r="AL35" s="421">
        <v>0</v>
      </c>
      <c r="AM35" s="421">
        <v>0</v>
      </c>
      <c r="AN35" s="421">
        <v>0</v>
      </c>
      <c r="AO35" s="421">
        <v>0</v>
      </c>
      <c r="AP35" s="421">
        <v>0</v>
      </c>
      <c r="AQ35" s="421">
        <v>0</v>
      </c>
      <c r="AR35" s="422">
        <f t="shared" si="68"/>
        <v>0</v>
      </c>
      <c r="AS35" s="421">
        <v>0</v>
      </c>
      <c r="AT35" s="421">
        <v>0</v>
      </c>
      <c r="AU35" s="421">
        <v>0</v>
      </c>
      <c r="AV35" s="421">
        <v>0</v>
      </c>
      <c r="AW35" s="421">
        <v>0</v>
      </c>
      <c r="AX35" s="421">
        <v>0</v>
      </c>
      <c r="AY35" s="421">
        <v>0</v>
      </c>
      <c r="AZ35" s="421">
        <v>0</v>
      </c>
      <c r="BA35" s="421">
        <v>0</v>
      </c>
      <c r="BB35" s="421">
        <v>0</v>
      </c>
      <c r="BC35" s="421">
        <v>0</v>
      </c>
      <c r="BD35" s="421">
        <v>0</v>
      </c>
      <c r="BE35" s="421">
        <v>0</v>
      </c>
      <c r="BF35" s="422">
        <f t="shared" si="69"/>
        <v>0</v>
      </c>
      <c r="BG35" s="421">
        <v>0</v>
      </c>
      <c r="BH35" s="421">
        <v>0</v>
      </c>
      <c r="BI35" s="421">
        <v>0</v>
      </c>
      <c r="BJ35" s="421">
        <v>0</v>
      </c>
      <c r="BK35" s="421">
        <v>0</v>
      </c>
      <c r="BL35" s="421">
        <v>0</v>
      </c>
      <c r="BM35" s="421">
        <v>0</v>
      </c>
      <c r="BN35" s="421">
        <v>0</v>
      </c>
      <c r="BO35" s="421">
        <v>0</v>
      </c>
      <c r="BP35" s="421">
        <v>0</v>
      </c>
      <c r="BQ35" s="421">
        <v>0</v>
      </c>
      <c r="BR35" s="421">
        <v>0</v>
      </c>
      <c r="BS35" s="421">
        <v>0</v>
      </c>
      <c r="BT35" s="422">
        <f t="shared" si="70"/>
        <v>0</v>
      </c>
      <c r="BU35" s="421">
        <v>0</v>
      </c>
      <c r="BV35" s="421">
        <v>0</v>
      </c>
      <c r="BW35" s="421">
        <v>0</v>
      </c>
      <c r="BX35" s="421">
        <v>0</v>
      </c>
      <c r="BY35" s="421">
        <v>0</v>
      </c>
      <c r="BZ35" s="421">
        <v>0</v>
      </c>
      <c r="CA35" s="421">
        <v>0</v>
      </c>
      <c r="CB35" s="421">
        <v>0</v>
      </c>
      <c r="CC35" s="421">
        <v>0</v>
      </c>
      <c r="CD35" s="421">
        <v>0</v>
      </c>
      <c r="CE35" s="421">
        <v>0</v>
      </c>
      <c r="CF35" s="421">
        <v>0</v>
      </c>
      <c r="CG35" s="421">
        <v>0</v>
      </c>
      <c r="CH35" s="422">
        <f t="shared" si="71"/>
        <v>0</v>
      </c>
    </row>
    <row r="36" spans="1:86" s="402" customFormat="1" ht="12" hidden="1" customHeight="1" outlineLevel="1">
      <c r="A36" s="22">
        <v>43542</v>
      </c>
      <c r="B36" s="402" t="s">
        <v>182</v>
      </c>
      <c r="C36" s="421">
        <v>0</v>
      </c>
      <c r="D36" s="421">
        <v>0</v>
      </c>
      <c r="E36" s="421">
        <v>0</v>
      </c>
      <c r="F36" s="421">
        <v>0</v>
      </c>
      <c r="G36" s="421">
        <v>0</v>
      </c>
      <c r="H36" s="421">
        <v>0</v>
      </c>
      <c r="I36" s="421">
        <v>0</v>
      </c>
      <c r="J36" s="421">
        <v>0</v>
      </c>
      <c r="K36" s="421">
        <v>0</v>
      </c>
      <c r="L36" s="421">
        <v>0</v>
      </c>
      <c r="M36" s="421">
        <v>0</v>
      </c>
      <c r="N36" s="421">
        <v>0</v>
      </c>
      <c r="O36" s="421">
        <v>0</v>
      </c>
      <c r="P36" s="422">
        <f t="shared" si="66"/>
        <v>0</v>
      </c>
      <c r="Q36" s="421">
        <v>0</v>
      </c>
      <c r="R36" s="421">
        <v>0</v>
      </c>
      <c r="S36" s="421">
        <v>0</v>
      </c>
      <c r="T36" s="421">
        <v>0</v>
      </c>
      <c r="U36" s="421">
        <v>0</v>
      </c>
      <c r="V36" s="421">
        <v>0</v>
      </c>
      <c r="W36" s="421">
        <v>0</v>
      </c>
      <c r="X36" s="421">
        <v>0</v>
      </c>
      <c r="Y36" s="421">
        <v>0</v>
      </c>
      <c r="Z36" s="421">
        <v>0</v>
      </c>
      <c r="AA36" s="421">
        <v>0</v>
      </c>
      <c r="AB36" s="421">
        <v>0</v>
      </c>
      <c r="AC36" s="421">
        <v>0</v>
      </c>
      <c r="AD36" s="422">
        <f t="shared" si="67"/>
        <v>0</v>
      </c>
      <c r="AE36" s="421">
        <v>0</v>
      </c>
      <c r="AF36" s="421">
        <v>0</v>
      </c>
      <c r="AG36" s="421">
        <v>0</v>
      </c>
      <c r="AH36" s="421">
        <v>0</v>
      </c>
      <c r="AI36" s="421">
        <v>0</v>
      </c>
      <c r="AJ36" s="421">
        <v>0</v>
      </c>
      <c r="AK36" s="421">
        <v>0</v>
      </c>
      <c r="AL36" s="421">
        <v>0</v>
      </c>
      <c r="AM36" s="421">
        <v>0</v>
      </c>
      <c r="AN36" s="421">
        <v>0</v>
      </c>
      <c r="AO36" s="421">
        <v>0</v>
      </c>
      <c r="AP36" s="421">
        <v>0</v>
      </c>
      <c r="AQ36" s="421">
        <v>0</v>
      </c>
      <c r="AR36" s="422">
        <f t="shared" si="68"/>
        <v>0</v>
      </c>
      <c r="AS36" s="421">
        <v>0</v>
      </c>
      <c r="AT36" s="421">
        <v>0</v>
      </c>
      <c r="AU36" s="421">
        <v>0</v>
      </c>
      <c r="AV36" s="421">
        <v>0</v>
      </c>
      <c r="AW36" s="421">
        <v>0</v>
      </c>
      <c r="AX36" s="421">
        <v>0</v>
      </c>
      <c r="AY36" s="421">
        <v>0</v>
      </c>
      <c r="AZ36" s="421">
        <v>0</v>
      </c>
      <c r="BA36" s="421">
        <v>0</v>
      </c>
      <c r="BB36" s="421">
        <v>0</v>
      </c>
      <c r="BC36" s="421">
        <v>0</v>
      </c>
      <c r="BD36" s="421">
        <v>0</v>
      </c>
      <c r="BE36" s="421">
        <v>0</v>
      </c>
      <c r="BF36" s="422">
        <f t="shared" si="69"/>
        <v>0</v>
      </c>
      <c r="BG36" s="421">
        <v>0</v>
      </c>
      <c r="BH36" s="421">
        <v>0</v>
      </c>
      <c r="BI36" s="421">
        <v>0</v>
      </c>
      <c r="BJ36" s="421">
        <v>0</v>
      </c>
      <c r="BK36" s="421">
        <v>0</v>
      </c>
      <c r="BL36" s="421">
        <v>0</v>
      </c>
      <c r="BM36" s="421">
        <v>0</v>
      </c>
      <c r="BN36" s="421">
        <v>0</v>
      </c>
      <c r="BO36" s="421">
        <v>0</v>
      </c>
      <c r="BP36" s="421">
        <v>0</v>
      </c>
      <c r="BQ36" s="421">
        <v>0</v>
      </c>
      <c r="BR36" s="421">
        <v>0</v>
      </c>
      <c r="BS36" s="421">
        <v>0</v>
      </c>
      <c r="BT36" s="422">
        <f t="shared" si="70"/>
        <v>0</v>
      </c>
      <c r="BU36" s="421">
        <v>0</v>
      </c>
      <c r="BV36" s="421">
        <v>0</v>
      </c>
      <c r="BW36" s="421">
        <v>0</v>
      </c>
      <c r="BX36" s="421">
        <v>0</v>
      </c>
      <c r="BY36" s="421">
        <v>0</v>
      </c>
      <c r="BZ36" s="421">
        <v>0</v>
      </c>
      <c r="CA36" s="421">
        <v>0</v>
      </c>
      <c r="CB36" s="421">
        <v>0</v>
      </c>
      <c r="CC36" s="421">
        <v>0</v>
      </c>
      <c r="CD36" s="421">
        <v>0</v>
      </c>
      <c r="CE36" s="421">
        <v>0</v>
      </c>
      <c r="CF36" s="421">
        <v>0</v>
      </c>
      <c r="CG36" s="421">
        <v>0</v>
      </c>
      <c r="CH36" s="422">
        <f t="shared" si="71"/>
        <v>0</v>
      </c>
    </row>
    <row r="37" spans="1:86" s="402" customFormat="1" ht="12" hidden="1" customHeight="1" outlineLevel="1">
      <c r="A37" s="22">
        <v>43543</v>
      </c>
      <c r="B37" s="402" t="s">
        <v>183</v>
      </c>
      <c r="C37" s="421">
        <v>0</v>
      </c>
      <c r="D37" s="421">
        <v>0</v>
      </c>
      <c r="E37" s="421">
        <v>0</v>
      </c>
      <c r="F37" s="421">
        <v>0</v>
      </c>
      <c r="G37" s="421">
        <v>0</v>
      </c>
      <c r="H37" s="421">
        <v>0</v>
      </c>
      <c r="I37" s="421">
        <v>0</v>
      </c>
      <c r="J37" s="421">
        <v>0</v>
      </c>
      <c r="K37" s="421">
        <v>0</v>
      </c>
      <c r="L37" s="421">
        <v>0</v>
      </c>
      <c r="M37" s="421">
        <v>0</v>
      </c>
      <c r="N37" s="421">
        <v>0</v>
      </c>
      <c r="O37" s="421">
        <v>0</v>
      </c>
      <c r="P37" s="422">
        <f t="shared" si="66"/>
        <v>0</v>
      </c>
      <c r="Q37" s="421">
        <v>0</v>
      </c>
      <c r="R37" s="421">
        <v>0</v>
      </c>
      <c r="S37" s="421">
        <v>0</v>
      </c>
      <c r="T37" s="421">
        <v>0</v>
      </c>
      <c r="U37" s="421">
        <v>0</v>
      </c>
      <c r="V37" s="421">
        <v>0</v>
      </c>
      <c r="W37" s="421">
        <v>0</v>
      </c>
      <c r="X37" s="421">
        <v>0</v>
      </c>
      <c r="Y37" s="421">
        <v>0</v>
      </c>
      <c r="Z37" s="421">
        <v>0</v>
      </c>
      <c r="AA37" s="421">
        <v>0</v>
      </c>
      <c r="AB37" s="421">
        <v>0</v>
      </c>
      <c r="AC37" s="421">
        <v>0</v>
      </c>
      <c r="AD37" s="422">
        <f t="shared" si="67"/>
        <v>0</v>
      </c>
      <c r="AE37" s="421">
        <v>0</v>
      </c>
      <c r="AF37" s="421">
        <v>0</v>
      </c>
      <c r="AG37" s="421">
        <v>0</v>
      </c>
      <c r="AH37" s="421">
        <v>0</v>
      </c>
      <c r="AI37" s="421">
        <v>0</v>
      </c>
      <c r="AJ37" s="421">
        <v>0</v>
      </c>
      <c r="AK37" s="421">
        <v>0</v>
      </c>
      <c r="AL37" s="421">
        <v>0</v>
      </c>
      <c r="AM37" s="421">
        <v>0</v>
      </c>
      <c r="AN37" s="421">
        <v>0</v>
      </c>
      <c r="AO37" s="421">
        <v>0</v>
      </c>
      <c r="AP37" s="421">
        <v>0</v>
      </c>
      <c r="AQ37" s="421">
        <v>0</v>
      </c>
      <c r="AR37" s="422">
        <f t="shared" si="68"/>
        <v>0</v>
      </c>
      <c r="AS37" s="421">
        <v>0</v>
      </c>
      <c r="AT37" s="421">
        <v>0</v>
      </c>
      <c r="AU37" s="421">
        <v>0</v>
      </c>
      <c r="AV37" s="421">
        <v>0</v>
      </c>
      <c r="AW37" s="421">
        <v>0</v>
      </c>
      <c r="AX37" s="421">
        <v>0</v>
      </c>
      <c r="AY37" s="421">
        <v>0</v>
      </c>
      <c r="AZ37" s="421">
        <v>0</v>
      </c>
      <c r="BA37" s="421">
        <v>0</v>
      </c>
      <c r="BB37" s="421">
        <v>0</v>
      </c>
      <c r="BC37" s="421">
        <v>0</v>
      </c>
      <c r="BD37" s="421">
        <v>0</v>
      </c>
      <c r="BE37" s="421">
        <v>0</v>
      </c>
      <c r="BF37" s="422">
        <f t="shared" si="69"/>
        <v>0</v>
      </c>
      <c r="BG37" s="421">
        <v>0</v>
      </c>
      <c r="BH37" s="421">
        <v>0</v>
      </c>
      <c r="BI37" s="421">
        <v>0</v>
      </c>
      <c r="BJ37" s="421">
        <v>0</v>
      </c>
      <c r="BK37" s="421">
        <v>0</v>
      </c>
      <c r="BL37" s="421">
        <v>0</v>
      </c>
      <c r="BM37" s="421">
        <v>0</v>
      </c>
      <c r="BN37" s="421">
        <v>0</v>
      </c>
      <c r="BO37" s="421">
        <v>0</v>
      </c>
      <c r="BP37" s="421">
        <v>0</v>
      </c>
      <c r="BQ37" s="421">
        <v>0</v>
      </c>
      <c r="BR37" s="421">
        <v>0</v>
      </c>
      <c r="BS37" s="421">
        <v>0</v>
      </c>
      <c r="BT37" s="422">
        <f t="shared" si="70"/>
        <v>0</v>
      </c>
      <c r="BU37" s="421">
        <v>0</v>
      </c>
      <c r="BV37" s="421">
        <v>0</v>
      </c>
      <c r="BW37" s="421">
        <v>0</v>
      </c>
      <c r="BX37" s="421">
        <v>0</v>
      </c>
      <c r="BY37" s="421">
        <v>0</v>
      </c>
      <c r="BZ37" s="421">
        <v>0</v>
      </c>
      <c r="CA37" s="421">
        <v>0</v>
      </c>
      <c r="CB37" s="421">
        <v>0</v>
      </c>
      <c r="CC37" s="421">
        <v>0</v>
      </c>
      <c r="CD37" s="421">
        <v>0</v>
      </c>
      <c r="CE37" s="421">
        <v>0</v>
      </c>
      <c r="CF37" s="421">
        <v>0</v>
      </c>
      <c r="CG37" s="421">
        <v>0</v>
      </c>
      <c r="CH37" s="422">
        <f t="shared" si="71"/>
        <v>0</v>
      </c>
    </row>
    <row r="38" spans="1:86" s="402" customFormat="1" ht="12" hidden="1" customHeight="1" outlineLevel="1">
      <c r="A38" s="22">
        <v>43544</v>
      </c>
      <c r="B38" s="402" t="s">
        <v>184</v>
      </c>
      <c r="C38" s="421">
        <v>0</v>
      </c>
      <c r="D38" s="421">
        <v>0</v>
      </c>
      <c r="E38" s="421">
        <v>0</v>
      </c>
      <c r="F38" s="421">
        <v>0</v>
      </c>
      <c r="G38" s="421">
        <v>0</v>
      </c>
      <c r="H38" s="421">
        <v>0</v>
      </c>
      <c r="I38" s="421">
        <v>0</v>
      </c>
      <c r="J38" s="421">
        <v>0</v>
      </c>
      <c r="K38" s="421">
        <v>0</v>
      </c>
      <c r="L38" s="421">
        <v>0</v>
      </c>
      <c r="M38" s="421">
        <v>0</v>
      </c>
      <c r="N38" s="421">
        <v>0</v>
      </c>
      <c r="O38" s="421">
        <v>0</v>
      </c>
      <c r="P38" s="422">
        <f t="shared" si="66"/>
        <v>0</v>
      </c>
      <c r="Q38" s="421">
        <v>0</v>
      </c>
      <c r="R38" s="421">
        <v>0</v>
      </c>
      <c r="S38" s="421">
        <v>0</v>
      </c>
      <c r="T38" s="421">
        <v>0</v>
      </c>
      <c r="U38" s="421">
        <v>0</v>
      </c>
      <c r="V38" s="421">
        <v>0</v>
      </c>
      <c r="W38" s="421">
        <v>0</v>
      </c>
      <c r="X38" s="421">
        <v>0</v>
      </c>
      <c r="Y38" s="421">
        <v>0</v>
      </c>
      <c r="Z38" s="421">
        <v>0</v>
      </c>
      <c r="AA38" s="421">
        <v>0</v>
      </c>
      <c r="AB38" s="421">
        <v>0</v>
      </c>
      <c r="AC38" s="421">
        <v>0</v>
      </c>
      <c r="AD38" s="422">
        <f t="shared" si="67"/>
        <v>0</v>
      </c>
      <c r="AE38" s="421">
        <v>0</v>
      </c>
      <c r="AF38" s="421">
        <v>0</v>
      </c>
      <c r="AG38" s="421">
        <v>0</v>
      </c>
      <c r="AH38" s="421">
        <v>0</v>
      </c>
      <c r="AI38" s="421">
        <v>0</v>
      </c>
      <c r="AJ38" s="421">
        <v>0</v>
      </c>
      <c r="AK38" s="421">
        <v>0</v>
      </c>
      <c r="AL38" s="421">
        <v>0</v>
      </c>
      <c r="AM38" s="421">
        <v>0</v>
      </c>
      <c r="AN38" s="421">
        <v>0</v>
      </c>
      <c r="AO38" s="421">
        <v>0</v>
      </c>
      <c r="AP38" s="421">
        <v>0</v>
      </c>
      <c r="AQ38" s="421">
        <v>0</v>
      </c>
      <c r="AR38" s="422">
        <f t="shared" si="68"/>
        <v>0</v>
      </c>
      <c r="AS38" s="421">
        <v>0</v>
      </c>
      <c r="AT38" s="421">
        <v>0</v>
      </c>
      <c r="AU38" s="421">
        <v>0</v>
      </c>
      <c r="AV38" s="421">
        <v>0</v>
      </c>
      <c r="AW38" s="421">
        <v>0</v>
      </c>
      <c r="AX38" s="421">
        <v>0</v>
      </c>
      <c r="AY38" s="421">
        <v>0</v>
      </c>
      <c r="AZ38" s="421">
        <v>0</v>
      </c>
      <c r="BA38" s="421">
        <v>0</v>
      </c>
      <c r="BB38" s="421">
        <v>0</v>
      </c>
      <c r="BC38" s="421">
        <v>0</v>
      </c>
      <c r="BD38" s="421">
        <v>0</v>
      </c>
      <c r="BE38" s="421">
        <v>0</v>
      </c>
      <c r="BF38" s="422">
        <f t="shared" si="69"/>
        <v>0</v>
      </c>
      <c r="BG38" s="421">
        <v>0</v>
      </c>
      <c r="BH38" s="421">
        <v>0</v>
      </c>
      <c r="BI38" s="421">
        <v>0</v>
      </c>
      <c r="BJ38" s="421">
        <v>0</v>
      </c>
      <c r="BK38" s="421">
        <v>0</v>
      </c>
      <c r="BL38" s="421">
        <v>0</v>
      </c>
      <c r="BM38" s="421">
        <v>0</v>
      </c>
      <c r="BN38" s="421">
        <v>0</v>
      </c>
      <c r="BO38" s="421">
        <v>0</v>
      </c>
      <c r="BP38" s="421">
        <v>0</v>
      </c>
      <c r="BQ38" s="421">
        <v>0</v>
      </c>
      <c r="BR38" s="421">
        <v>0</v>
      </c>
      <c r="BS38" s="421">
        <v>0</v>
      </c>
      <c r="BT38" s="422">
        <f t="shared" si="70"/>
        <v>0</v>
      </c>
      <c r="BU38" s="421">
        <v>0</v>
      </c>
      <c r="BV38" s="421">
        <v>0</v>
      </c>
      <c r="BW38" s="421">
        <v>0</v>
      </c>
      <c r="BX38" s="421">
        <v>0</v>
      </c>
      <c r="BY38" s="421">
        <v>0</v>
      </c>
      <c r="BZ38" s="421">
        <v>0</v>
      </c>
      <c r="CA38" s="421">
        <v>0</v>
      </c>
      <c r="CB38" s="421">
        <v>0</v>
      </c>
      <c r="CC38" s="421">
        <v>0</v>
      </c>
      <c r="CD38" s="421">
        <v>0</v>
      </c>
      <c r="CE38" s="421">
        <v>0</v>
      </c>
      <c r="CF38" s="421">
        <v>0</v>
      </c>
      <c r="CG38" s="421">
        <v>0</v>
      </c>
      <c r="CH38" s="422">
        <f t="shared" si="71"/>
        <v>0</v>
      </c>
    </row>
    <row r="39" spans="1:86" s="402" customFormat="1" ht="12" hidden="1" customHeight="1" outlineLevel="1">
      <c r="A39" s="22">
        <v>43545</v>
      </c>
      <c r="B39" s="402" t="s">
        <v>185</v>
      </c>
      <c r="C39" s="421">
        <v>0</v>
      </c>
      <c r="D39" s="421">
        <v>0</v>
      </c>
      <c r="E39" s="421">
        <v>0</v>
      </c>
      <c r="F39" s="421">
        <v>0</v>
      </c>
      <c r="G39" s="421">
        <v>0</v>
      </c>
      <c r="H39" s="421">
        <v>0</v>
      </c>
      <c r="I39" s="421">
        <v>0</v>
      </c>
      <c r="J39" s="421">
        <v>0</v>
      </c>
      <c r="K39" s="421">
        <v>0</v>
      </c>
      <c r="L39" s="421">
        <v>0</v>
      </c>
      <c r="M39" s="421">
        <v>0</v>
      </c>
      <c r="N39" s="421">
        <v>0</v>
      </c>
      <c r="O39" s="421">
        <v>0</v>
      </c>
      <c r="P39" s="422">
        <f t="shared" si="66"/>
        <v>0</v>
      </c>
      <c r="Q39" s="421">
        <v>0</v>
      </c>
      <c r="R39" s="421">
        <v>0</v>
      </c>
      <c r="S39" s="421">
        <v>0</v>
      </c>
      <c r="T39" s="421">
        <v>0</v>
      </c>
      <c r="U39" s="421">
        <v>0</v>
      </c>
      <c r="V39" s="421">
        <v>0</v>
      </c>
      <c r="W39" s="421">
        <v>0</v>
      </c>
      <c r="X39" s="421">
        <v>0</v>
      </c>
      <c r="Y39" s="421">
        <v>0</v>
      </c>
      <c r="Z39" s="421">
        <v>0</v>
      </c>
      <c r="AA39" s="421">
        <v>0</v>
      </c>
      <c r="AB39" s="421">
        <v>0</v>
      </c>
      <c r="AC39" s="421">
        <v>0</v>
      </c>
      <c r="AD39" s="422">
        <f t="shared" si="67"/>
        <v>0</v>
      </c>
      <c r="AE39" s="421">
        <v>0</v>
      </c>
      <c r="AF39" s="421">
        <v>0</v>
      </c>
      <c r="AG39" s="421">
        <v>0</v>
      </c>
      <c r="AH39" s="421">
        <v>0</v>
      </c>
      <c r="AI39" s="421">
        <v>0</v>
      </c>
      <c r="AJ39" s="421">
        <v>0</v>
      </c>
      <c r="AK39" s="421">
        <v>0</v>
      </c>
      <c r="AL39" s="421">
        <v>0</v>
      </c>
      <c r="AM39" s="421">
        <v>0</v>
      </c>
      <c r="AN39" s="421">
        <v>0</v>
      </c>
      <c r="AO39" s="421">
        <v>0</v>
      </c>
      <c r="AP39" s="421">
        <v>0</v>
      </c>
      <c r="AQ39" s="421">
        <v>0</v>
      </c>
      <c r="AR39" s="422">
        <f t="shared" si="68"/>
        <v>0</v>
      </c>
      <c r="AS39" s="421">
        <v>0</v>
      </c>
      <c r="AT39" s="421">
        <v>0</v>
      </c>
      <c r="AU39" s="421">
        <v>0</v>
      </c>
      <c r="AV39" s="421">
        <v>0</v>
      </c>
      <c r="AW39" s="421">
        <v>0</v>
      </c>
      <c r="AX39" s="421">
        <v>0</v>
      </c>
      <c r="AY39" s="421">
        <v>0</v>
      </c>
      <c r="AZ39" s="421">
        <v>0</v>
      </c>
      <c r="BA39" s="421">
        <v>0</v>
      </c>
      <c r="BB39" s="421">
        <v>0</v>
      </c>
      <c r="BC39" s="421">
        <v>0</v>
      </c>
      <c r="BD39" s="421">
        <v>0</v>
      </c>
      <c r="BE39" s="421">
        <v>0</v>
      </c>
      <c r="BF39" s="422">
        <f t="shared" si="69"/>
        <v>0</v>
      </c>
      <c r="BG39" s="421">
        <v>0</v>
      </c>
      <c r="BH39" s="421">
        <v>0</v>
      </c>
      <c r="BI39" s="421">
        <v>0</v>
      </c>
      <c r="BJ39" s="421">
        <v>0</v>
      </c>
      <c r="BK39" s="421">
        <v>0</v>
      </c>
      <c r="BL39" s="421">
        <v>0</v>
      </c>
      <c r="BM39" s="421">
        <v>0</v>
      </c>
      <c r="BN39" s="421">
        <v>0</v>
      </c>
      <c r="BO39" s="421">
        <v>0</v>
      </c>
      <c r="BP39" s="421">
        <v>0</v>
      </c>
      <c r="BQ39" s="421">
        <v>0</v>
      </c>
      <c r="BR39" s="421">
        <v>0</v>
      </c>
      <c r="BS39" s="421">
        <v>0</v>
      </c>
      <c r="BT39" s="422">
        <f t="shared" si="70"/>
        <v>0</v>
      </c>
      <c r="BU39" s="421">
        <v>0</v>
      </c>
      <c r="BV39" s="421">
        <v>0</v>
      </c>
      <c r="BW39" s="421">
        <v>0</v>
      </c>
      <c r="BX39" s="421">
        <v>0</v>
      </c>
      <c r="BY39" s="421">
        <v>0</v>
      </c>
      <c r="BZ39" s="421">
        <v>0</v>
      </c>
      <c r="CA39" s="421">
        <v>0</v>
      </c>
      <c r="CB39" s="421">
        <v>0</v>
      </c>
      <c r="CC39" s="421">
        <v>0</v>
      </c>
      <c r="CD39" s="421">
        <v>0</v>
      </c>
      <c r="CE39" s="421">
        <v>0</v>
      </c>
      <c r="CF39" s="421">
        <v>0</v>
      </c>
      <c r="CG39" s="421">
        <v>0</v>
      </c>
      <c r="CH39" s="422">
        <f t="shared" si="71"/>
        <v>0</v>
      </c>
    </row>
    <row r="40" spans="1:86" s="402" customFormat="1" ht="12" hidden="1" customHeight="1" outlineLevel="1">
      <c r="A40" s="22">
        <v>43546</v>
      </c>
      <c r="B40" s="402" t="s">
        <v>186</v>
      </c>
      <c r="C40" s="421">
        <v>0</v>
      </c>
      <c r="D40" s="421">
        <v>0</v>
      </c>
      <c r="E40" s="421">
        <v>0</v>
      </c>
      <c r="F40" s="421">
        <v>0</v>
      </c>
      <c r="G40" s="421">
        <v>0</v>
      </c>
      <c r="H40" s="421">
        <v>0</v>
      </c>
      <c r="I40" s="421">
        <v>0</v>
      </c>
      <c r="J40" s="421">
        <v>0</v>
      </c>
      <c r="K40" s="421">
        <v>0</v>
      </c>
      <c r="L40" s="421">
        <v>0</v>
      </c>
      <c r="M40" s="421">
        <v>0</v>
      </c>
      <c r="N40" s="421">
        <v>0</v>
      </c>
      <c r="O40" s="421">
        <v>0</v>
      </c>
      <c r="P40" s="422">
        <f t="shared" si="66"/>
        <v>0</v>
      </c>
      <c r="Q40" s="421">
        <v>0</v>
      </c>
      <c r="R40" s="421">
        <v>0</v>
      </c>
      <c r="S40" s="421">
        <v>0</v>
      </c>
      <c r="T40" s="421">
        <v>0</v>
      </c>
      <c r="U40" s="421">
        <v>0</v>
      </c>
      <c r="V40" s="421">
        <v>0</v>
      </c>
      <c r="W40" s="421">
        <v>0</v>
      </c>
      <c r="X40" s="421">
        <v>0</v>
      </c>
      <c r="Y40" s="421">
        <v>0</v>
      </c>
      <c r="Z40" s="421">
        <v>0</v>
      </c>
      <c r="AA40" s="421">
        <v>0</v>
      </c>
      <c r="AB40" s="421">
        <v>0</v>
      </c>
      <c r="AC40" s="421">
        <v>0</v>
      </c>
      <c r="AD40" s="422">
        <f t="shared" si="67"/>
        <v>0</v>
      </c>
      <c r="AE40" s="421">
        <v>0</v>
      </c>
      <c r="AF40" s="421">
        <v>0</v>
      </c>
      <c r="AG40" s="421">
        <v>0</v>
      </c>
      <c r="AH40" s="421">
        <v>0</v>
      </c>
      <c r="AI40" s="421">
        <v>0</v>
      </c>
      <c r="AJ40" s="421">
        <v>0</v>
      </c>
      <c r="AK40" s="421">
        <v>0</v>
      </c>
      <c r="AL40" s="421">
        <v>0</v>
      </c>
      <c r="AM40" s="421">
        <v>0</v>
      </c>
      <c r="AN40" s="421">
        <v>0</v>
      </c>
      <c r="AO40" s="421">
        <v>0</v>
      </c>
      <c r="AP40" s="421">
        <v>0</v>
      </c>
      <c r="AQ40" s="421">
        <v>0</v>
      </c>
      <c r="AR40" s="422">
        <f t="shared" si="68"/>
        <v>0</v>
      </c>
      <c r="AS40" s="421">
        <v>0</v>
      </c>
      <c r="AT40" s="421">
        <v>0</v>
      </c>
      <c r="AU40" s="421">
        <v>0</v>
      </c>
      <c r="AV40" s="421">
        <v>0</v>
      </c>
      <c r="AW40" s="421">
        <v>0</v>
      </c>
      <c r="AX40" s="421">
        <v>0</v>
      </c>
      <c r="AY40" s="421">
        <v>0</v>
      </c>
      <c r="AZ40" s="421">
        <v>0</v>
      </c>
      <c r="BA40" s="421">
        <v>0</v>
      </c>
      <c r="BB40" s="421">
        <v>0</v>
      </c>
      <c r="BC40" s="421">
        <v>0</v>
      </c>
      <c r="BD40" s="421">
        <v>0</v>
      </c>
      <c r="BE40" s="421">
        <v>0</v>
      </c>
      <c r="BF40" s="422">
        <f t="shared" si="69"/>
        <v>0</v>
      </c>
      <c r="BG40" s="421">
        <v>0</v>
      </c>
      <c r="BH40" s="421">
        <v>0</v>
      </c>
      <c r="BI40" s="421">
        <v>0</v>
      </c>
      <c r="BJ40" s="421">
        <v>0</v>
      </c>
      <c r="BK40" s="421">
        <v>0</v>
      </c>
      <c r="BL40" s="421">
        <v>0</v>
      </c>
      <c r="BM40" s="421">
        <v>0</v>
      </c>
      <c r="BN40" s="421">
        <v>0</v>
      </c>
      <c r="BO40" s="421">
        <v>0</v>
      </c>
      <c r="BP40" s="421">
        <v>0</v>
      </c>
      <c r="BQ40" s="421">
        <v>0</v>
      </c>
      <c r="BR40" s="421">
        <v>0</v>
      </c>
      <c r="BS40" s="421">
        <v>0</v>
      </c>
      <c r="BT40" s="422">
        <f t="shared" si="70"/>
        <v>0</v>
      </c>
      <c r="BU40" s="421">
        <v>0</v>
      </c>
      <c r="BV40" s="421">
        <v>0</v>
      </c>
      <c r="BW40" s="421">
        <v>0</v>
      </c>
      <c r="BX40" s="421">
        <v>0</v>
      </c>
      <c r="BY40" s="421">
        <v>0</v>
      </c>
      <c r="BZ40" s="421">
        <v>0</v>
      </c>
      <c r="CA40" s="421">
        <v>0</v>
      </c>
      <c r="CB40" s="421">
        <v>0</v>
      </c>
      <c r="CC40" s="421">
        <v>0</v>
      </c>
      <c r="CD40" s="421">
        <v>0</v>
      </c>
      <c r="CE40" s="421">
        <v>0</v>
      </c>
      <c r="CF40" s="421">
        <v>0</v>
      </c>
      <c r="CG40" s="421">
        <v>0</v>
      </c>
      <c r="CH40" s="422">
        <f t="shared" si="71"/>
        <v>0</v>
      </c>
    </row>
    <row r="41" spans="1:86" s="402" customFormat="1" ht="12" hidden="1" customHeight="1" outlineLevel="1">
      <c r="A41" s="22">
        <v>43547</v>
      </c>
      <c r="B41" s="402" t="s">
        <v>187</v>
      </c>
      <c r="C41" s="421">
        <v>0</v>
      </c>
      <c r="D41" s="421">
        <v>0</v>
      </c>
      <c r="E41" s="421">
        <v>0</v>
      </c>
      <c r="F41" s="421">
        <v>0</v>
      </c>
      <c r="G41" s="421">
        <v>0</v>
      </c>
      <c r="H41" s="421">
        <v>0</v>
      </c>
      <c r="I41" s="421">
        <v>0</v>
      </c>
      <c r="J41" s="421">
        <v>0</v>
      </c>
      <c r="K41" s="421">
        <v>0</v>
      </c>
      <c r="L41" s="421">
        <v>0</v>
      </c>
      <c r="M41" s="421">
        <v>0</v>
      </c>
      <c r="N41" s="421">
        <v>0</v>
      </c>
      <c r="O41" s="421">
        <v>0</v>
      </c>
      <c r="P41" s="422">
        <f t="shared" si="66"/>
        <v>0</v>
      </c>
      <c r="Q41" s="421">
        <v>0</v>
      </c>
      <c r="R41" s="421">
        <v>0</v>
      </c>
      <c r="S41" s="421">
        <v>0</v>
      </c>
      <c r="T41" s="421">
        <v>0</v>
      </c>
      <c r="U41" s="421">
        <v>0</v>
      </c>
      <c r="V41" s="421">
        <v>0</v>
      </c>
      <c r="W41" s="421">
        <v>0</v>
      </c>
      <c r="X41" s="421">
        <v>0</v>
      </c>
      <c r="Y41" s="421">
        <v>0</v>
      </c>
      <c r="Z41" s="421">
        <v>0</v>
      </c>
      <c r="AA41" s="421">
        <v>0</v>
      </c>
      <c r="AB41" s="421">
        <v>0</v>
      </c>
      <c r="AC41" s="421">
        <v>0</v>
      </c>
      <c r="AD41" s="422">
        <f t="shared" si="67"/>
        <v>0</v>
      </c>
      <c r="AE41" s="421">
        <v>0</v>
      </c>
      <c r="AF41" s="421">
        <v>0</v>
      </c>
      <c r="AG41" s="421">
        <v>0</v>
      </c>
      <c r="AH41" s="421">
        <v>0</v>
      </c>
      <c r="AI41" s="421">
        <v>0</v>
      </c>
      <c r="AJ41" s="421">
        <v>0</v>
      </c>
      <c r="AK41" s="421">
        <v>0</v>
      </c>
      <c r="AL41" s="421">
        <v>0</v>
      </c>
      <c r="AM41" s="421">
        <v>0</v>
      </c>
      <c r="AN41" s="421">
        <v>0</v>
      </c>
      <c r="AO41" s="421">
        <v>0</v>
      </c>
      <c r="AP41" s="421">
        <v>0</v>
      </c>
      <c r="AQ41" s="421">
        <v>0</v>
      </c>
      <c r="AR41" s="422">
        <f t="shared" si="68"/>
        <v>0</v>
      </c>
      <c r="AS41" s="421">
        <v>0</v>
      </c>
      <c r="AT41" s="421">
        <v>0</v>
      </c>
      <c r="AU41" s="421">
        <v>0</v>
      </c>
      <c r="AV41" s="421">
        <v>0</v>
      </c>
      <c r="AW41" s="421">
        <v>0</v>
      </c>
      <c r="AX41" s="421">
        <v>0</v>
      </c>
      <c r="AY41" s="421">
        <v>0</v>
      </c>
      <c r="AZ41" s="421">
        <v>0</v>
      </c>
      <c r="BA41" s="421">
        <v>0</v>
      </c>
      <c r="BB41" s="421">
        <v>0</v>
      </c>
      <c r="BC41" s="421">
        <v>0</v>
      </c>
      <c r="BD41" s="421">
        <v>0</v>
      </c>
      <c r="BE41" s="421">
        <v>0</v>
      </c>
      <c r="BF41" s="422">
        <f t="shared" si="69"/>
        <v>0</v>
      </c>
      <c r="BG41" s="421">
        <v>0</v>
      </c>
      <c r="BH41" s="421">
        <v>0</v>
      </c>
      <c r="BI41" s="421">
        <v>0</v>
      </c>
      <c r="BJ41" s="421">
        <v>0</v>
      </c>
      <c r="BK41" s="421">
        <v>0</v>
      </c>
      <c r="BL41" s="421">
        <v>0</v>
      </c>
      <c r="BM41" s="421">
        <v>0</v>
      </c>
      <c r="BN41" s="421">
        <v>0</v>
      </c>
      <c r="BO41" s="421">
        <v>0</v>
      </c>
      <c r="BP41" s="421">
        <v>0</v>
      </c>
      <c r="BQ41" s="421">
        <v>0</v>
      </c>
      <c r="BR41" s="421">
        <v>0</v>
      </c>
      <c r="BS41" s="421">
        <v>0</v>
      </c>
      <c r="BT41" s="422">
        <f t="shared" si="70"/>
        <v>0</v>
      </c>
      <c r="BU41" s="421">
        <v>0</v>
      </c>
      <c r="BV41" s="421">
        <v>0</v>
      </c>
      <c r="BW41" s="421">
        <v>0</v>
      </c>
      <c r="BX41" s="421">
        <v>0</v>
      </c>
      <c r="BY41" s="421">
        <v>0</v>
      </c>
      <c r="BZ41" s="421">
        <v>0</v>
      </c>
      <c r="CA41" s="421">
        <v>0</v>
      </c>
      <c r="CB41" s="421">
        <v>0</v>
      </c>
      <c r="CC41" s="421">
        <v>0</v>
      </c>
      <c r="CD41" s="421">
        <v>0</v>
      </c>
      <c r="CE41" s="421">
        <v>0</v>
      </c>
      <c r="CF41" s="421">
        <v>0</v>
      </c>
      <c r="CG41" s="421">
        <v>0</v>
      </c>
      <c r="CH41" s="422">
        <f t="shared" si="71"/>
        <v>0</v>
      </c>
    </row>
    <row r="42" spans="1:86" s="402" customFormat="1" ht="12" hidden="1" customHeight="1" outlineLevel="1">
      <c r="A42" s="22">
        <v>43551</v>
      </c>
      <c r="B42" s="402" t="s">
        <v>188</v>
      </c>
      <c r="C42" s="421">
        <v>0</v>
      </c>
      <c r="D42" s="421">
        <v>0</v>
      </c>
      <c r="E42" s="421">
        <v>0</v>
      </c>
      <c r="F42" s="421">
        <v>0</v>
      </c>
      <c r="G42" s="421">
        <v>0</v>
      </c>
      <c r="H42" s="421">
        <v>0</v>
      </c>
      <c r="I42" s="421">
        <v>0</v>
      </c>
      <c r="J42" s="421">
        <v>0</v>
      </c>
      <c r="K42" s="421">
        <v>0</v>
      </c>
      <c r="L42" s="421">
        <v>0</v>
      </c>
      <c r="M42" s="421">
        <v>0</v>
      </c>
      <c r="N42" s="421">
        <v>0</v>
      </c>
      <c r="O42" s="421">
        <v>0</v>
      </c>
      <c r="P42" s="422">
        <f t="shared" si="66"/>
        <v>0</v>
      </c>
      <c r="Q42" s="421">
        <v>0</v>
      </c>
      <c r="R42" s="421">
        <v>0</v>
      </c>
      <c r="S42" s="421">
        <v>0</v>
      </c>
      <c r="T42" s="421">
        <v>0</v>
      </c>
      <c r="U42" s="421">
        <v>0</v>
      </c>
      <c r="V42" s="421">
        <v>0</v>
      </c>
      <c r="W42" s="421">
        <v>0</v>
      </c>
      <c r="X42" s="421">
        <v>0</v>
      </c>
      <c r="Y42" s="421">
        <v>0</v>
      </c>
      <c r="Z42" s="421">
        <v>0</v>
      </c>
      <c r="AA42" s="421">
        <v>0</v>
      </c>
      <c r="AB42" s="421">
        <v>0</v>
      </c>
      <c r="AC42" s="421">
        <v>0</v>
      </c>
      <c r="AD42" s="422">
        <f t="shared" si="67"/>
        <v>0</v>
      </c>
      <c r="AE42" s="421">
        <v>0</v>
      </c>
      <c r="AF42" s="421">
        <v>0</v>
      </c>
      <c r="AG42" s="421">
        <v>0</v>
      </c>
      <c r="AH42" s="421">
        <v>0</v>
      </c>
      <c r="AI42" s="421">
        <v>0</v>
      </c>
      <c r="AJ42" s="421">
        <v>0</v>
      </c>
      <c r="AK42" s="421">
        <v>0</v>
      </c>
      <c r="AL42" s="421">
        <v>0</v>
      </c>
      <c r="AM42" s="421">
        <v>0</v>
      </c>
      <c r="AN42" s="421">
        <v>0</v>
      </c>
      <c r="AO42" s="421">
        <v>0</v>
      </c>
      <c r="AP42" s="421">
        <v>0</v>
      </c>
      <c r="AQ42" s="421">
        <v>0</v>
      </c>
      <c r="AR42" s="422">
        <f t="shared" si="68"/>
        <v>0</v>
      </c>
      <c r="AS42" s="421">
        <v>0</v>
      </c>
      <c r="AT42" s="421">
        <v>0</v>
      </c>
      <c r="AU42" s="421">
        <v>0</v>
      </c>
      <c r="AV42" s="421">
        <v>0</v>
      </c>
      <c r="AW42" s="421">
        <v>0</v>
      </c>
      <c r="AX42" s="421">
        <v>0</v>
      </c>
      <c r="AY42" s="421">
        <v>0</v>
      </c>
      <c r="AZ42" s="421">
        <v>0</v>
      </c>
      <c r="BA42" s="421">
        <v>0</v>
      </c>
      <c r="BB42" s="421">
        <v>0</v>
      </c>
      <c r="BC42" s="421">
        <v>0</v>
      </c>
      <c r="BD42" s="421">
        <v>0</v>
      </c>
      <c r="BE42" s="421">
        <v>0</v>
      </c>
      <c r="BF42" s="422">
        <f t="shared" si="69"/>
        <v>0</v>
      </c>
      <c r="BG42" s="421">
        <v>0</v>
      </c>
      <c r="BH42" s="421">
        <v>0</v>
      </c>
      <c r="BI42" s="421">
        <v>0</v>
      </c>
      <c r="BJ42" s="421">
        <v>0</v>
      </c>
      <c r="BK42" s="421">
        <v>0</v>
      </c>
      <c r="BL42" s="421">
        <v>0</v>
      </c>
      <c r="BM42" s="421">
        <v>0</v>
      </c>
      <c r="BN42" s="421">
        <v>0</v>
      </c>
      <c r="BO42" s="421">
        <v>0</v>
      </c>
      <c r="BP42" s="421">
        <v>0</v>
      </c>
      <c r="BQ42" s="421">
        <v>0</v>
      </c>
      <c r="BR42" s="421">
        <v>0</v>
      </c>
      <c r="BS42" s="421">
        <v>0</v>
      </c>
      <c r="BT42" s="422">
        <f t="shared" si="70"/>
        <v>0</v>
      </c>
      <c r="BU42" s="421">
        <v>0</v>
      </c>
      <c r="BV42" s="421">
        <v>0</v>
      </c>
      <c r="BW42" s="421">
        <v>0</v>
      </c>
      <c r="BX42" s="421">
        <v>0</v>
      </c>
      <c r="BY42" s="421">
        <v>0</v>
      </c>
      <c r="BZ42" s="421">
        <v>0</v>
      </c>
      <c r="CA42" s="421">
        <v>0</v>
      </c>
      <c r="CB42" s="421">
        <v>0</v>
      </c>
      <c r="CC42" s="421">
        <v>0</v>
      </c>
      <c r="CD42" s="421">
        <v>0</v>
      </c>
      <c r="CE42" s="421">
        <v>0</v>
      </c>
      <c r="CF42" s="421">
        <v>0</v>
      </c>
      <c r="CG42" s="421">
        <v>0</v>
      </c>
      <c r="CH42" s="422">
        <f t="shared" si="71"/>
        <v>0</v>
      </c>
    </row>
    <row r="43" spans="1:86" s="402" customFormat="1" ht="12" hidden="1" customHeight="1" outlineLevel="1">
      <c r="A43" s="22">
        <v>43570</v>
      </c>
      <c r="B43" s="402" t="s">
        <v>189</v>
      </c>
      <c r="C43" s="421">
        <v>0</v>
      </c>
      <c r="D43" s="421">
        <v>0</v>
      </c>
      <c r="E43" s="421">
        <v>0</v>
      </c>
      <c r="F43" s="421">
        <v>0</v>
      </c>
      <c r="G43" s="421">
        <v>0</v>
      </c>
      <c r="H43" s="421">
        <v>0</v>
      </c>
      <c r="I43" s="421">
        <v>0</v>
      </c>
      <c r="J43" s="421">
        <v>0</v>
      </c>
      <c r="K43" s="421">
        <v>0</v>
      </c>
      <c r="L43" s="421">
        <v>0</v>
      </c>
      <c r="M43" s="421">
        <v>0</v>
      </c>
      <c r="N43" s="421">
        <v>0</v>
      </c>
      <c r="O43" s="421">
        <v>0</v>
      </c>
      <c r="P43" s="422">
        <f t="shared" si="66"/>
        <v>0</v>
      </c>
      <c r="Q43" s="421">
        <v>0</v>
      </c>
      <c r="R43" s="421">
        <v>0</v>
      </c>
      <c r="S43" s="421">
        <v>0</v>
      </c>
      <c r="T43" s="421">
        <v>0</v>
      </c>
      <c r="U43" s="421">
        <v>0</v>
      </c>
      <c r="V43" s="421">
        <v>0</v>
      </c>
      <c r="W43" s="421">
        <v>0</v>
      </c>
      <c r="X43" s="421">
        <v>0</v>
      </c>
      <c r="Y43" s="421">
        <v>0</v>
      </c>
      <c r="Z43" s="421">
        <v>0</v>
      </c>
      <c r="AA43" s="421">
        <v>0</v>
      </c>
      <c r="AB43" s="421">
        <v>0</v>
      </c>
      <c r="AC43" s="421">
        <v>0</v>
      </c>
      <c r="AD43" s="422">
        <f t="shared" si="67"/>
        <v>0</v>
      </c>
      <c r="AE43" s="421">
        <v>0</v>
      </c>
      <c r="AF43" s="421">
        <v>0</v>
      </c>
      <c r="AG43" s="421">
        <v>0</v>
      </c>
      <c r="AH43" s="421">
        <v>0</v>
      </c>
      <c r="AI43" s="421">
        <v>0</v>
      </c>
      <c r="AJ43" s="421">
        <v>0</v>
      </c>
      <c r="AK43" s="421">
        <v>0</v>
      </c>
      <c r="AL43" s="421">
        <v>0</v>
      </c>
      <c r="AM43" s="421">
        <v>0</v>
      </c>
      <c r="AN43" s="421">
        <v>0</v>
      </c>
      <c r="AO43" s="421">
        <v>0</v>
      </c>
      <c r="AP43" s="421">
        <v>0</v>
      </c>
      <c r="AQ43" s="421">
        <v>0</v>
      </c>
      <c r="AR43" s="422">
        <f t="shared" si="68"/>
        <v>0</v>
      </c>
      <c r="AS43" s="421">
        <v>0</v>
      </c>
      <c r="AT43" s="421">
        <v>0</v>
      </c>
      <c r="AU43" s="421">
        <v>0</v>
      </c>
      <c r="AV43" s="421">
        <v>0</v>
      </c>
      <c r="AW43" s="421">
        <v>0</v>
      </c>
      <c r="AX43" s="421">
        <v>0</v>
      </c>
      <c r="AY43" s="421">
        <v>0</v>
      </c>
      <c r="AZ43" s="421">
        <v>0</v>
      </c>
      <c r="BA43" s="421">
        <v>0</v>
      </c>
      <c r="BB43" s="421">
        <v>0</v>
      </c>
      <c r="BC43" s="421">
        <v>0</v>
      </c>
      <c r="BD43" s="421">
        <v>0</v>
      </c>
      <c r="BE43" s="421">
        <v>0</v>
      </c>
      <c r="BF43" s="422">
        <f t="shared" si="69"/>
        <v>0</v>
      </c>
      <c r="BG43" s="421">
        <v>0</v>
      </c>
      <c r="BH43" s="421">
        <v>0</v>
      </c>
      <c r="BI43" s="421">
        <v>0</v>
      </c>
      <c r="BJ43" s="421">
        <v>0</v>
      </c>
      <c r="BK43" s="421">
        <v>0</v>
      </c>
      <c r="BL43" s="421">
        <v>0</v>
      </c>
      <c r="BM43" s="421">
        <v>0</v>
      </c>
      <c r="BN43" s="421">
        <v>0</v>
      </c>
      <c r="BO43" s="421">
        <v>0</v>
      </c>
      <c r="BP43" s="421">
        <v>0</v>
      </c>
      <c r="BQ43" s="421">
        <v>0</v>
      </c>
      <c r="BR43" s="421">
        <v>0</v>
      </c>
      <c r="BS43" s="421">
        <v>0</v>
      </c>
      <c r="BT43" s="422">
        <f t="shared" si="70"/>
        <v>0</v>
      </c>
      <c r="BU43" s="421">
        <v>0</v>
      </c>
      <c r="BV43" s="421">
        <v>0</v>
      </c>
      <c r="BW43" s="421">
        <v>0</v>
      </c>
      <c r="BX43" s="421">
        <v>0</v>
      </c>
      <c r="BY43" s="421">
        <v>0</v>
      </c>
      <c r="BZ43" s="421">
        <v>0</v>
      </c>
      <c r="CA43" s="421">
        <v>0</v>
      </c>
      <c r="CB43" s="421">
        <v>0</v>
      </c>
      <c r="CC43" s="421">
        <v>0</v>
      </c>
      <c r="CD43" s="421">
        <v>0</v>
      </c>
      <c r="CE43" s="421">
        <v>0</v>
      </c>
      <c r="CF43" s="421">
        <v>0</v>
      </c>
      <c r="CG43" s="421">
        <v>0</v>
      </c>
      <c r="CH43" s="422">
        <f t="shared" si="71"/>
        <v>0</v>
      </c>
    </row>
    <row r="44" spans="1:86" s="402" customFormat="1" ht="12" hidden="1" customHeight="1" outlineLevel="1">
      <c r="A44" s="22">
        <v>43581</v>
      </c>
      <c r="B44" s="402" t="s">
        <v>190</v>
      </c>
      <c r="C44" s="421">
        <v>0</v>
      </c>
      <c r="D44" s="421">
        <v>0</v>
      </c>
      <c r="E44" s="421">
        <v>0</v>
      </c>
      <c r="F44" s="421">
        <v>0</v>
      </c>
      <c r="G44" s="421">
        <v>0</v>
      </c>
      <c r="H44" s="421">
        <v>0</v>
      </c>
      <c r="I44" s="421">
        <v>0</v>
      </c>
      <c r="J44" s="421">
        <v>0</v>
      </c>
      <c r="K44" s="421">
        <v>0</v>
      </c>
      <c r="L44" s="421">
        <v>0</v>
      </c>
      <c r="M44" s="421">
        <v>0</v>
      </c>
      <c r="N44" s="421">
        <v>0</v>
      </c>
      <c r="O44" s="421">
        <v>0</v>
      </c>
      <c r="P44" s="422">
        <f t="shared" si="66"/>
        <v>0</v>
      </c>
      <c r="Q44" s="421">
        <v>0</v>
      </c>
      <c r="R44" s="421">
        <v>0</v>
      </c>
      <c r="S44" s="421">
        <v>0</v>
      </c>
      <c r="T44" s="421">
        <v>0</v>
      </c>
      <c r="U44" s="421">
        <v>0</v>
      </c>
      <c r="V44" s="421">
        <v>0</v>
      </c>
      <c r="W44" s="421">
        <v>0</v>
      </c>
      <c r="X44" s="421">
        <v>0</v>
      </c>
      <c r="Y44" s="421">
        <v>0</v>
      </c>
      <c r="Z44" s="421">
        <v>0</v>
      </c>
      <c r="AA44" s="421">
        <v>0</v>
      </c>
      <c r="AB44" s="421">
        <v>0</v>
      </c>
      <c r="AC44" s="421">
        <v>0</v>
      </c>
      <c r="AD44" s="422">
        <f t="shared" si="67"/>
        <v>0</v>
      </c>
      <c r="AE44" s="421">
        <v>0</v>
      </c>
      <c r="AF44" s="421">
        <v>0</v>
      </c>
      <c r="AG44" s="421">
        <v>0</v>
      </c>
      <c r="AH44" s="421">
        <v>0</v>
      </c>
      <c r="AI44" s="421">
        <v>0</v>
      </c>
      <c r="AJ44" s="421">
        <v>0</v>
      </c>
      <c r="AK44" s="421">
        <v>0</v>
      </c>
      <c r="AL44" s="421">
        <v>0</v>
      </c>
      <c r="AM44" s="421">
        <v>0</v>
      </c>
      <c r="AN44" s="421">
        <v>0</v>
      </c>
      <c r="AO44" s="421">
        <v>0</v>
      </c>
      <c r="AP44" s="421">
        <v>0</v>
      </c>
      <c r="AQ44" s="421">
        <v>0</v>
      </c>
      <c r="AR44" s="422">
        <f t="shared" si="68"/>
        <v>0</v>
      </c>
      <c r="AS44" s="421">
        <v>0</v>
      </c>
      <c r="AT44" s="421">
        <v>0</v>
      </c>
      <c r="AU44" s="421">
        <v>0</v>
      </c>
      <c r="AV44" s="421">
        <v>0</v>
      </c>
      <c r="AW44" s="421">
        <v>0</v>
      </c>
      <c r="AX44" s="421">
        <v>0</v>
      </c>
      <c r="AY44" s="421">
        <v>0</v>
      </c>
      <c r="AZ44" s="421">
        <v>0</v>
      </c>
      <c r="BA44" s="421">
        <v>0</v>
      </c>
      <c r="BB44" s="421">
        <v>0</v>
      </c>
      <c r="BC44" s="421">
        <v>0</v>
      </c>
      <c r="BD44" s="421">
        <v>0</v>
      </c>
      <c r="BE44" s="421">
        <v>0</v>
      </c>
      <c r="BF44" s="422">
        <f t="shared" si="69"/>
        <v>0</v>
      </c>
      <c r="BG44" s="421">
        <v>0</v>
      </c>
      <c r="BH44" s="421">
        <v>0</v>
      </c>
      <c r="BI44" s="421">
        <v>0</v>
      </c>
      <c r="BJ44" s="421">
        <v>0</v>
      </c>
      <c r="BK44" s="421">
        <v>0</v>
      </c>
      <c r="BL44" s="421">
        <v>0</v>
      </c>
      <c r="BM44" s="421">
        <v>0</v>
      </c>
      <c r="BN44" s="421">
        <v>0</v>
      </c>
      <c r="BO44" s="421">
        <v>0</v>
      </c>
      <c r="BP44" s="421">
        <v>0</v>
      </c>
      <c r="BQ44" s="421">
        <v>0</v>
      </c>
      <c r="BR44" s="421">
        <v>0</v>
      </c>
      <c r="BS44" s="421">
        <v>0</v>
      </c>
      <c r="BT44" s="422">
        <f t="shared" si="70"/>
        <v>0</v>
      </c>
      <c r="BU44" s="421">
        <v>0</v>
      </c>
      <c r="BV44" s="421">
        <v>0</v>
      </c>
      <c r="BW44" s="421">
        <v>0</v>
      </c>
      <c r="BX44" s="421">
        <v>0</v>
      </c>
      <c r="BY44" s="421">
        <v>0</v>
      </c>
      <c r="BZ44" s="421">
        <v>0</v>
      </c>
      <c r="CA44" s="421">
        <v>0</v>
      </c>
      <c r="CB44" s="421">
        <v>0</v>
      </c>
      <c r="CC44" s="421">
        <v>0</v>
      </c>
      <c r="CD44" s="421">
        <v>0</v>
      </c>
      <c r="CE44" s="421">
        <v>0</v>
      </c>
      <c r="CF44" s="421">
        <v>0</v>
      </c>
      <c r="CG44" s="421">
        <v>0</v>
      </c>
      <c r="CH44" s="422">
        <f t="shared" si="71"/>
        <v>0</v>
      </c>
    </row>
    <row r="45" spans="1:86" s="402" customFormat="1" ht="12" hidden="1" customHeight="1" outlineLevel="1">
      <c r="A45" s="22">
        <v>43582</v>
      </c>
      <c r="B45" s="402" t="s">
        <v>191</v>
      </c>
      <c r="C45" s="421">
        <v>0</v>
      </c>
      <c r="D45" s="421">
        <v>0</v>
      </c>
      <c r="E45" s="421">
        <v>0</v>
      </c>
      <c r="F45" s="421">
        <v>0</v>
      </c>
      <c r="G45" s="421">
        <v>0</v>
      </c>
      <c r="H45" s="421">
        <v>0</v>
      </c>
      <c r="I45" s="421">
        <v>0</v>
      </c>
      <c r="J45" s="421">
        <v>0</v>
      </c>
      <c r="K45" s="421">
        <v>0</v>
      </c>
      <c r="L45" s="421">
        <v>0</v>
      </c>
      <c r="M45" s="421">
        <v>0</v>
      </c>
      <c r="N45" s="421">
        <v>0</v>
      </c>
      <c r="O45" s="421">
        <v>0</v>
      </c>
      <c r="P45" s="422">
        <f t="shared" si="66"/>
        <v>0</v>
      </c>
      <c r="Q45" s="421">
        <v>0</v>
      </c>
      <c r="R45" s="421">
        <v>0</v>
      </c>
      <c r="S45" s="421">
        <v>0</v>
      </c>
      <c r="T45" s="421">
        <v>0</v>
      </c>
      <c r="U45" s="421">
        <v>0</v>
      </c>
      <c r="V45" s="421">
        <v>0</v>
      </c>
      <c r="W45" s="421">
        <v>0</v>
      </c>
      <c r="X45" s="421">
        <v>0</v>
      </c>
      <c r="Y45" s="421">
        <v>0</v>
      </c>
      <c r="Z45" s="421">
        <v>0</v>
      </c>
      <c r="AA45" s="421">
        <v>0</v>
      </c>
      <c r="AB45" s="421">
        <v>0</v>
      </c>
      <c r="AC45" s="421">
        <v>0</v>
      </c>
      <c r="AD45" s="422">
        <f t="shared" si="67"/>
        <v>0</v>
      </c>
      <c r="AE45" s="421">
        <v>0</v>
      </c>
      <c r="AF45" s="421">
        <v>0</v>
      </c>
      <c r="AG45" s="421">
        <v>0</v>
      </c>
      <c r="AH45" s="421">
        <v>0</v>
      </c>
      <c r="AI45" s="421">
        <v>0</v>
      </c>
      <c r="AJ45" s="421">
        <v>0</v>
      </c>
      <c r="AK45" s="421">
        <v>0</v>
      </c>
      <c r="AL45" s="421">
        <v>0</v>
      </c>
      <c r="AM45" s="421">
        <v>0</v>
      </c>
      <c r="AN45" s="421">
        <v>0</v>
      </c>
      <c r="AO45" s="421">
        <v>0</v>
      </c>
      <c r="AP45" s="421">
        <v>0</v>
      </c>
      <c r="AQ45" s="421">
        <v>0</v>
      </c>
      <c r="AR45" s="422">
        <f t="shared" si="68"/>
        <v>0</v>
      </c>
      <c r="AS45" s="421">
        <v>0</v>
      </c>
      <c r="AT45" s="421">
        <v>0</v>
      </c>
      <c r="AU45" s="421">
        <v>0</v>
      </c>
      <c r="AV45" s="421">
        <v>0</v>
      </c>
      <c r="AW45" s="421">
        <v>0</v>
      </c>
      <c r="AX45" s="421">
        <v>0</v>
      </c>
      <c r="AY45" s="421">
        <v>0</v>
      </c>
      <c r="AZ45" s="421">
        <v>0</v>
      </c>
      <c r="BA45" s="421">
        <v>0</v>
      </c>
      <c r="BB45" s="421">
        <v>0</v>
      </c>
      <c r="BC45" s="421">
        <v>0</v>
      </c>
      <c r="BD45" s="421">
        <v>0</v>
      </c>
      <c r="BE45" s="421">
        <v>0</v>
      </c>
      <c r="BF45" s="422">
        <f t="shared" si="69"/>
        <v>0</v>
      </c>
      <c r="BG45" s="421">
        <v>0</v>
      </c>
      <c r="BH45" s="421">
        <v>0</v>
      </c>
      <c r="BI45" s="421">
        <v>0</v>
      </c>
      <c r="BJ45" s="421">
        <v>0</v>
      </c>
      <c r="BK45" s="421">
        <v>0</v>
      </c>
      <c r="BL45" s="421">
        <v>0</v>
      </c>
      <c r="BM45" s="421">
        <v>0</v>
      </c>
      <c r="BN45" s="421">
        <v>0</v>
      </c>
      <c r="BO45" s="421">
        <v>0</v>
      </c>
      <c r="BP45" s="421">
        <v>0</v>
      </c>
      <c r="BQ45" s="421">
        <v>0</v>
      </c>
      <c r="BR45" s="421">
        <v>0</v>
      </c>
      <c r="BS45" s="421">
        <v>0</v>
      </c>
      <c r="BT45" s="422">
        <f t="shared" si="70"/>
        <v>0</v>
      </c>
      <c r="BU45" s="421">
        <v>0</v>
      </c>
      <c r="BV45" s="421">
        <v>0</v>
      </c>
      <c r="BW45" s="421">
        <v>0</v>
      </c>
      <c r="BX45" s="421">
        <v>0</v>
      </c>
      <c r="BY45" s="421">
        <v>0</v>
      </c>
      <c r="BZ45" s="421">
        <v>0</v>
      </c>
      <c r="CA45" s="421">
        <v>0</v>
      </c>
      <c r="CB45" s="421">
        <v>0</v>
      </c>
      <c r="CC45" s="421">
        <v>0</v>
      </c>
      <c r="CD45" s="421">
        <v>0</v>
      </c>
      <c r="CE45" s="421">
        <v>0</v>
      </c>
      <c r="CF45" s="421">
        <v>0</v>
      </c>
      <c r="CG45" s="421">
        <v>0</v>
      </c>
      <c r="CH45" s="422">
        <f t="shared" si="71"/>
        <v>0</v>
      </c>
    </row>
    <row r="46" spans="1:86" s="402" customFormat="1" ht="12" hidden="1" customHeight="1" outlineLevel="1">
      <c r="A46" s="22">
        <v>43583</v>
      </c>
      <c r="B46" s="402" t="s">
        <v>192</v>
      </c>
      <c r="C46" s="421">
        <v>0</v>
      </c>
      <c r="D46" s="421">
        <v>0</v>
      </c>
      <c r="E46" s="421">
        <v>0</v>
      </c>
      <c r="F46" s="421">
        <v>0</v>
      </c>
      <c r="G46" s="421">
        <v>0</v>
      </c>
      <c r="H46" s="421">
        <v>0</v>
      </c>
      <c r="I46" s="421">
        <v>0</v>
      </c>
      <c r="J46" s="421">
        <v>0</v>
      </c>
      <c r="K46" s="421">
        <v>0</v>
      </c>
      <c r="L46" s="421">
        <v>0</v>
      </c>
      <c r="M46" s="421">
        <v>0</v>
      </c>
      <c r="N46" s="421">
        <v>0</v>
      </c>
      <c r="O46" s="421">
        <v>0</v>
      </c>
      <c r="P46" s="422">
        <f t="shared" si="66"/>
        <v>0</v>
      </c>
      <c r="Q46" s="421">
        <v>0</v>
      </c>
      <c r="R46" s="421">
        <v>0</v>
      </c>
      <c r="S46" s="421">
        <v>0</v>
      </c>
      <c r="T46" s="421">
        <v>0</v>
      </c>
      <c r="U46" s="421">
        <v>0</v>
      </c>
      <c r="V46" s="421">
        <v>0</v>
      </c>
      <c r="W46" s="421">
        <v>0</v>
      </c>
      <c r="X46" s="421">
        <v>0</v>
      </c>
      <c r="Y46" s="421">
        <v>0</v>
      </c>
      <c r="Z46" s="421">
        <v>0</v>
      </c>
      <c r="AA46" s="421">
        <v>0</v>
      </c>
      <c r="AB46" s="421">
        <v>0</v>
      </c>
      <c r="AC46" s="421">
        <v>0</v>
      </c>
      <c r="AD46" s="422">
        <f t="shared" si="67"/>
        <v>0</v>
      </c>
      <c r="AE46" s="421">
        <v>0</v>
      </c>
      <c r="AF46" s="421">
        <v>0</v>
      </c>
      <c r="AG46" s="421">
        <v>0</v>
      </c>
      <c r="AH46" s="421">
        <v>0</v>
      </c>
      <c r="AI46" s="421">
        <v>0</v>
      </c>
      <c r="AJ46" s="421">
        <v>0</v>
      </c>
      <c r="AK46" s="421">
        <v>0</v>
      </c>
      <c r="AL46" s="421">
        <v>0</v>
      </c>
      <c r="AM46" s="421">
        <v>0</v>
      </c>
      <c r="AN46" s="421">
        <v>0</v>
      </c>
      <c r="AO46" s="421">
        <v>0</v>
      </c>
      <c r="AP46" s="421">
        <v>0</v>
      </c>
      <c r="AQ46" s="421">
        <v>0</v>
      </c>
      <c r="AR46" s="422">
        <f t="shared" si="68"/>
        <v>0</v>
      </c>
      <c r="AS46" s="421">
        <v>0</v>
      </c>
      <c r="AT46" s="421">
        <v>0</v>
      </c>
      <c r="AU46" s="421">
        <v>0</v>
      </c>
      <c r="AV46" s="421">
        <v>0</v>
      </c>
      <c r="AW46" s="421">
        <v>0</v>
      </c>
      <c r="AX46" s="421">
        <v>0</v>
      </c>
      <c r="AY46" s="421">
        <v>0</v>
      </c>
      <c r="AZ46" s="421">
        <v>0</v>
      </c>
      <c r="BA46" s="421">
        <v>0</v>
      </c>
      <c r="BB46" s="421">
        <v>0</v>
      </c>
      <c r="BC46" s="421">
        <v>0</v>
      </c>
      <c r="BD46" s="421">
        <v>0</v>
      </c>
      <c r="BE46" s="421">
        <v>0</v>
      </c>
      <c r="BF46" s="422">
        <f t="shared" si="69"/>
        <v>0</v>
      </c>
      <c r="BG46" s="421">
        <v>0</v>
      </c>
      <c r="BH46" s="421">
        <v>0</v>
      </c>
      <c r="BI46" s="421">
        <v>0</v>
      </c>
      <c r="BJ46" s="421">
        <v>0</v>
      </c>
      <c r="BK46" s="421">
        <v>0</v>
      </c>
      <c r="BL46" s="421">
        <v>0</v>
      </c>
      <c r="BM46" s="421">
        <v>0</v>
      </c>
      <c r="BN46" s="421">
        <v>0</v>
      </c>
      <c r="BO46" s="421">
        <v>0</v>
      </c>
      <c r="BP46" s="421">
        <v>0</v>
      </c>
      <c r="BQ46" s="421">
        <v>0</v>
      </c>
      <c r="BR46" s="421">
        <v>0</v>
      </c>
      <c r="BS46" s="421">
        <v>0</v>
      </c>
      <c r="BT46" s="422">
        <f t="shared" si="70"/>
        <v>0</v>
      </c>
      <c r="BU46" s="421">
        <v>0</v>
      </c>
      <c r="BV46" s="421">
        <v>0</v>
      </c>
      <c r="BW46" s="421">
        <v>0</v>
      </c>
      <c r="BX46" s="421">
        <v>0</v>
      </c>
      <c r="BY46" s="421">
        <v>0</v>
      </c>
      <c r="BZ46" s="421">
        <v>0</v>
      </c>
      <c r="CA46" s="421">
        <v>0</v>
      </c>
      <c r="CB46" s="421">
        <v>0</v>
      </c>
      <c r="CC46" s="421">
        <v>0</v>
      </c>
      <c r="CD46" s="421">
        <v>0</v>
      </c>
      <c r="CE46" s="421">
        <v>0</v>
      </c>
      <c r="CF46" s="421">
        <v>0</v>
      </c>
      <c r="CG46" s="421">
        <v>0</v>
      </c>
      <c r="CH46" s="422">
        <f t="shared" si="71"/>
        <v>0</v>
      </c>
    </row>
    <row r="47" spans="1:86" s="402" customFormat="1" ht="12" hidden="1" customHeight="1" outlineLevel="1">
      <c r="A47" s="22">
        <v>43990</v>
      </c>
      <c r="B47" s="402" t="s">
        <v>193</v>
      </c>
      <c r="C47" s="421">
        <v>0</v>
      </c>
      <c r="D47" s="421">
        <v>0</v>
      </c>
      <c r="E47" s="421">
        <v>0</v>
      </c>
      <c r="F47" s="421">
        <v>0</v>
      </c>
      <c r="G47" s="421">
        <v>0</v>
      </c>
      <c r="H47" s="421">
        <v>0</v>
      </c>
      <c r="I47" s="421">
        <v>0</v>
      </c>
      <c r="J47" s="421">
        <v>0</v>
      </c>
      <c r="K47" s="421">
        <v>0</v>
      </c>
      <c r="L47" s="421">
        <v>0</v>
      </c>
      <c r="M47" s="421">
        <v>0</v>
      </c>
      <c r="N47" s="421">
        <v>0</v>
      </c>
      <c r="O47" s="421">
        <v>0</v>
      </c>
      <c r="P47" s="422">
        <f t="shared" si="66"/>
        <v>0</v>
      </c>
      <c r="Q47" s="421">
        <v>0</v>
      </c>
      <c r="R47" s="421">
        <v>0</v>
      </c>
      <c r="S47" s="421">
        <v>0</v>
      </c>
      <c r="T47" s="421">
        <v>0</v>
      </c>
      <c r="U47" s="421">
        <v>0</v>
      </c>
      <c r="V47" s="421">
        <v>0</v>
      </c>
      <c r="W47" s="421">
        <v>0</v>
      </c>
      <c r="X47" s="421">
        <v>0</v>
      </c>
      <c r="Y47" s="421">
        <v>0</v>
      </c>
      <c r="Z47" s="421">
        <v>0</v>
      </c>
      <c r="AA47" s="421">
        <v>0</v>
      </c>
      <c r="AB47" s="421">
        <v>0</v>
      </c>
      <c r="AC47" s="421">
        <v>0</v>
      </c>
      <c r="AD47" s="422">
        <f t="shared" si="67"/>
        <v>0</v>
      </c>
      <c r="AE47" s="421">
        <v>0</v>
      </c>
      <c r="AF47" s="421">
        <v>0</v>
      </c>
      <c r="AG47" s="421">
        <v>0</v>
      </c>
      <c r="AH47" s="421">
        <v>0</v>
      </c>
      <c r="AI47" s="421">
        <v>0</v>
      </c>
      <c r="AJ47" s="421">
        <v>0</v>
      </c>
      <c r="AK47" s="421">
        <v>0</v>
      </c>
      <c r="AL47" s="421">
        <v>0</v>
      </c>
      <c r="AM47" s="421">
        <v>0</v>
      </c>
      <c r="AN47" s="421">
        <v>0</v>
      </c>
      <c r="AO47" s="421">
        <v>0</v>
      </c>
      <c r="AP47" s="421">
        <v>0</v>
      </c>
      <c r="AQ47" s="421">
        <v>0</v>
      </c>
      <c r="AR47" s="422">
        <f t="shared" si="68"/>
        <v>0</v>
      </c>
      <c r="AS47" s="421">
        <v>0</v>
      </c>
      <c r="AT47" s="421">
        <v>0</v>
      </c>
      <c r="AU47" s="421">
        <v>0</v>
      </c>
      <c r="AV47" s="421">
        <v>0</v>
      </c>
      <c r="AW47" s="421">
        <v>0</v>
      </c>
      <c r="AX47" s="421">
        <v>0</v>
      </c>
      <c r="AY47" s="421">
        <v>0</v>
      </c>
      <c r="AZ47" s="421">
        <v>0</v>
      </c>
      <c r="BA47" s="421">
        <v>0</v>
      </c>
      <c r="BB47" s="421">
        <v>0</v>
      </c>
      <c r="BC47" s="421">
        <v>0</v>
      </c>
      <c r="BD47" s="421">
        <v>0</v>
      </c>
      <c r="BE47" s="421">
        <v>0</v>
      </c>
      <c r="BF47" s="422">
        <f t="shared" si="69"/>
        <v>0</v>
      </c>
      <c r="BG47" s="421">
        <v>0</v>
      </c>
      <c r="BH47" s="421">
        <v>0</v>
      </c>
      <c r="BI47" s="421">
        <v>0</v>
      </c>
      <c r="BJ47" s="421">
        <v>0</v>
      </c>
      <c r="BK47" s="421">
        <v>0</v>
      </c>
      <c r="BL47" s="421">
        <v>0</v>
      </c>
      <c r="BM47" s="421">
        <v>0</v>
      </c>
      <c r="BN47" s="421">
        <v>0</v>
      </c>
      <c r="BO47" s="421">
        <v>0</v>
      </c>
      <c r="BP47" s="421">
        <v>0</v>
      </c>
      <c r="BQ47" s="421">
        <v>0</v>
      </c>
      <c r="BR47" s="421">
        <v>0</v>
      </c>
      <c r="BS47" s="421">
        <v>0</v>
      </c>
      <c r="BT47" s="422">
        <f t="shared" si="70"/>
        <v>0</v>
      </c>
      <c r="BU47" s="421">
        <v>0</v>
      </c>
      <c r="BV47" s="421">
        <v>0</v>
      </c>
      <c r="BW47" s="421">
        <v>0</v>
      </c>
      <c r="BX47" s="421">
        <v>0</v>
      </c>
      <c r="BY47" s="421">
        <v>0</v>
      </c>
      <c r="BZ47" s="421">
        <v>0</v>
      </c>
      <c r="CA47" s="421">
        <v>0</v>
      </c>
      <c r="CB47" s="421">
        <v>0</v>
      </c>
      <c r="CC47" s="421">
        <v>0</v>
      </c>
      <c r="CD47" s="421">
        <v>0</v>
      </c>
      <c r="CE47" s="421">
        <v>0</v>
      </c>
      <c r="CF47" s="421">
        <v>0</v>
      </c>
      <c r="CG47" s="421">
        <v>0</v>
      </c>
      <c r="CH47" s="422">
        <f t="shared" si="71"/>
        <v>0</v>
      </c>
    </row>
    <row r="48" spans="1:86" s="402" customFormat="1" ht="12" hidden="1" customHeight="1" outlineLevel="1">
      <c r="A48" s="22">
        <v>43990.13</v>
      </c>
      <c r="B48" s="402" t="s">
        <v>194</v>
      </c>
      <c r="C48" s="421">
        <v>0</v>
      </c>
      <c r="D48" s="421">
        <v>0</v>
      </c>
      <c r="E48" s="421">
        <v>0</v>
      </c>
      <c r="F48" s="421">
        <v>0</v>
      </c>
      <c r="G48" s="421">
        <v>0</v>
      </c>
      <c r="H48" s="421">
        <v>0</v>
      </c>
      <c r="I48" s="421">
        <v>0</v>
      </c>
      <c r="J48" s="421">
        <v>0</v>
      </c>
      <c r="K48" s="421">
        <v>0</v>
      </c>
      <c r="L48" s="421">
        <v>0</v>
      </c>
      <c r="M48" s="421">
        <v>0</v>
      </c>
      <c r="N48" s="421">
        <v>0</v>
      </c>
      <c r="O48" s="421">
        <v>0</v>
      </c>
      <c r="P48" s="422">
        <f t="shared" si="66"/>
        <v>0</v>
      </c>
      <c r="Q48" s="421">
        <v>0</v>
      </c>
      <c r="R48" s="421">
        <v>0</v>
      </c>
      <c r="S48" s="421">
        <v>0</v>
      </c>
      <c r="T48" s="421">
        <v>0</v>
      </c>
      <c r="U48" s="421">
        <v>0</v>
      </c>
      <c r="V48" s="421">
        <v>0</v>
      </c>
      <c r="W48" s="421">
        <v>0</v>
      </c>
      <c r="X48" s="421">
        <v>0</v>
      </c>
      <c r="Y48" s="421">
        <v>0</v>
      </c>
      <c r="Z48" s="421">
        <v>0</v>
      </c>
      <c r="AA48" s="421">
        <v>0</v>
      </c>
      <c r="AB48" s="421">
        <v>0</v>
      </c>
      <c r="AC48" s="421">
        <v>0</v>
      </c>
      <c r="AD48" s="422">
        <f t="shared" si="67"/>
        <v>0</v>
      </c>
      <c r="AE48" s="421">
        <v>0</v>
      </c>
      <c r="AF48" s="421">
        <v>0</v>
      </c>
      <c r="AG48" s="421">
        <v>0</v>
      </c>
      <c r="AH48" s="421">
        <v>0</v>
      </c>
      <c r="AI48" s="421">
        <v>0</v>
      </c>
      <c r="AJ48" s="421">
        <v>0</v>
      </c>
      <c r="AK48" s="421">
        <v>0</v>
      </c>
      <c r="AL48" s="421">
        <v>0</v>
      </c>
      <c r="AM48" s="421">
        <v>0</v>
      </c>
      <c r="AN48" s="421">
        <v>0</v>
      </c>
      <c r="AO48" s="421">
        <v>0</v>
      </c>
      <c r="AP48" s="421">
        <v>0</v>
      </c>
      <c r="AQ48" s="421">
        <v>0</v>
      </c>
      <c r="AR48" s="422">
        <f t="shared" si="68"/>
        <v>0</v>
      </c>
      <c r="AS48" s="421">
        <v>0</v>
      </c>
      <c r="AT48" s="421">
        <v>0</v>
      </c>
      <c r="AU48" s="421">
        <v>0</v>
      </c>
      <c r="AV48" s="421">
        <v>0</v>
      </c>
      <c r="AW48" s="421">
        <v>0</v>
      </c>
      <c r="AX48" s="421">
        <v>0</v>
      </c>
      <c r="AY48" s="421">
        <v>0</v>
      </c>
      <c r="AZ48" s="421">
        <v>0</v>
      </c>
      <c r="BA48" s="421">
        <v>0</v>
      </c>
      <c r="BB48" s="421">
        <v>0</v>
      </c>
      <c r="BC48" s="421">
        <v>0</v>
      </c>
      <c r="BD48" s="421">
        <v>0</v>
      </c>
      <c r="BE48" s="421">
        <v>0</v>
      </c>
      <c r="BF48" s="422">
        <f t="shared" si="69"/>
        <v>0</v>
      </c>
      <c r="BG48" s="421">
        <v>0</v>
      </c>
      <c r="BH48" s="421">
        <v>0</v>
      </c>
      <c r="BI48" s="421">
        <v>0</v>
      </c>
      <c r="BJ48" s="421">
        <v>0</v>
      </c>
      <c r="BK48" s="421">
        <v>0</v>
      </c>
      <c r="BL48" s="421">
        <v>0</v>
      </c>
      <c r="BM48" s="421">
        <v>0</v>
      </c>
      <c r="BN48" s="421">
        <v>0</v>
      </c>
      <c r="BO48" s="421">
        <v>0</v>
      </c>
      <c r="BP48" s="421">
        <v>0</v>
      </c>
      <c r="BQ48" s="421">
        <v>0</v>
      </c>
      <c r="BR48" s="421">
        <v>0</v>
      </c>
      <c r="BS48" s="421">
        <v>0</v>
      </c>
      <c r="BT48" s="422">
        <f t="shared" si="70"/>
        <v>0</v>
      </c>
      <c r="BU48" s="421">
        <v>0</v>
      </c>
      <c r="BV48" s="421">
        <v>0</v>
      </c>
      <c r="BW48" s="421">
        <v>0</v>
      </c>
      <c r="BX48" s="421">
        <v>0</v>
      </c>
      <c r="BY48" s="421">
        <v>0</v>
      </c>
      <c r="BZ48" s="421">
        <v>0</v>
      </c>
      <c r="CA48" s="421">
        <v>0</v>
      </c>
      <c r="CB48" s="421">
        <v>0</v>
      </c>
      <c r="CC48" s="421">
        <v>0</v>
      </c>
      <c r="CD48" s="421">
        <v>0</v>
      </c>
      <c r="CE48" s="421">
        <v>0</v>
      </c>
      <c r="CF48" s="421">
        <v>0</v>
      </c>
      <c r="CG48" s="421">
        <v>0</v>
      </c>
      <c r="CH48" s="422">
        <f t="shared" si="71"/>
        <v>0</v>
      </c>
    </row>
    <row r="49" spans="1:86" s="402" customFormat="1" ht="12" hidden="1" customHeight="1" outlineLevel="1">
      <c r="A49" s="22">
        <v>43990.133000000002</v>
      </c>
      <c r="B49" s="402">
        <v>43990.133000000002</v>
      </c>
      <c r="C49" s="421">
        <v>0</v>
      </c>
      <c r="D49" s="421">
        <v>0</v>
      </c>
      <c r="E49" s="421">
        <v>0</v>
      </c>
      <c r="F49" s="421">
        <v>0</v>
      </c>
      <c r="G49" s="421">
        <v>0</v>
      </c>
      <c r="H49" s="421">
        <v>0</v>
      </c>
      <c r="I49" s="421">
        <v>0</v>
      </c>
      <c r="J49" s="421">
        <v>0</v>
      </c>
      <c r="K49" s="421">
        <v>0</v>
      </c>
      <c r="L49" s="421">
        <v>0</v>
      </c>
      <c r="M49" s="421">
        <v>0</v>
      </c>
      <c r="N49" s="421">
        <v>0</v>
      </c>
      <c r="O49" s="421">
        <v>0</v>
      </c>
      <c r="P49" s="422">
        <f t="shared" si="66"/>
        <v>0</v>
      </c>
      <c r="Q49" s="421">
        <v>0</v>
      </c>
      <c r="R49" s="421">
        <v>0</v>
      </c>
      <c r="S49" s="421">
        <v>0</v>
      </c>
      <c r="T49" s="421">
        <v>0</v>
      </c>
      <c r="U49" s="421">
        <v>0</v>
      </c>
      <c r="V49" s="421">
        <v>0</v>
      </c>
      <c r="W49" s="421">
        <v>0</v>
      </c>
      <c r="X49" s="421">
        <v>0</v>
      </c>
      <c r="Y49" s="421">
        <v>0</v>
      </c>
      <c r="Z49" s="421">
        <v>0</v>
      </c>
      <c r="AA49" s="421">
        <v>0</v>
      </c>
      <c r="AB49" s="421">
        <v>0</v>
      </c>
      <c r="AC49" s="421">
        <v>0</v>
      </c>
      <c r="AD49" s="422">
        <f t="shared" si="67"/>
        <v>0</v>
      </c>
      <c r="AE49" s="421">
        <v>0</v>
      </c>
      <c r="AF49" s="421">
        <v>0</v>
      </c>
      <c r="AG49" s="421">
        <v>0</v>
      </c>
      <c r="AH49" s="421">
        <v>0</v>
      </c>
      <c r="AI49" s="421">
        <v>0</v>
      </c>
      <c r="AJ49" s="421">
        <v>0</v>
      </c>
      <c r="AK49" s="421">
        <v>0</v>
      </c>
      <c r="AL49" s="421">
        <v>0</v>
      </c>
      <c r="AM49" s="421">
        <v>0</v>
      </c>
      <c r="AN49" s="421">
        <v>0</v>
      </c>
      <c r="AO49" s="421">
        <v>0</v>
      </c>
      <c r="AP49" s="421">
        <v>0</v>
      </c>
      <c r="AQ49" s="421">
        <v>0</v>
      </c>
      <c r="AR49" s="422">
        <f t="shared" si="68"/>
        <v>0</v>
      </c>
      <c r="AS49" s="421">
        <v>0</v>
      </c>
      <c r="AT49" s="421">
        <v>0</v>
      </c>
      <c r="AU49" s="421">
        <v>0</v>
      </c>
      <c r="AV49" s="421">
        <v>0</v>
      </c>
      <c r="AW49" s="421">
        <v>0</v>
      </c>
      <c r="AX49" s="421">
        <v>0</v>
      </c>
      <c r="AY49" s="421">
        <v>0</v>
      </c>
      <c r="AZ49" s="421">
        <v>0</v>
      </c>
      <c r="BA49" s="421">
        <v>0</v>
      </c>
      <c r="BB49" s="421">
        <v>0</v>
      </c>
      <c r="BC49" s="421">
        <v>0</v>
      </c>
      <c r="BD49" s="421">
        <v>0</v>
      </c>
      <c r="BE49" s="421">
        <v>0</v>
      </c>
      <c r="BF49" s="422">
        <f t="shared" si="69"/>
        <v>0</v>
      </c>
      <c r="BG49" s="421">
        <v>0</v>
      </c>
      <c r="BH49" s="421">
        <v>0</v>
      </c>
      <c r="BI49" s="421">
        <v>0</v>
      </c>
      <c r="BJ49" s="421">
        <v>0</v>
      </c>
      <c r="BK49" s="421">
        <v>0</v>
      </c>
      <c r="BL49" s="421">
        <v>0</v>
      </c>
      <c r="BM49" s="421">
        <v>0</v>
      </c>
      <c r="BN49" s="421">
        <v>0</v>
      </c>
      <c r="BO49" s="421">
        <v>0</v>
      </c>
      <c r="BP49" s="421">
        <v>0</v>
      </c>
      <c r="BQ49" s="421">
        <v>0</v>
      </c>
      <c r="BR49" s="421">
        <v>0</v>
      </c>
      <c r="BS49" s="421">
        <v>0</v>
      </c>
      <c r="BT49" s="422">
        <f t="shared" si="70"/>
        <v>0</v>
      </c>
      <c r="BU49" s="421">
        <v>0</v>
      </c>
      <c r="BV49" s="421">
        <v>0</v>
      </c>
      <c r="BW49" s="421">
        <v>0</v>
      </c>
      <c r="BX49" s="421">
        <v>0</v>
      </c>
      <c r="BY49" s="421">
        <v>0</v>
      </c>
      <c r="BZ49" s="421">
        <v>0</v>
      </c>
      <c r="CA49" s="421">
        <v>0</v>
      </c>
      <c r="CB49" s="421">
        <v>0</v>
      </c>
      <c r="CC49" s="421">
        <v>0</v>
      </c>
      <c r="CD49" s="421">
        <v>0</v>
      </c>
      <c r="CE49" s="421">
        <v>0</v>
      </c>
      <c r="CF49" s="421">
        <v>0</v>
      </c>
      <c r="CG49" s="421">
        <v>0</v>
      </c>
      <c r="CH49" s="422">
        <f t="shared" si="71"/>
        <v>0</v>
      </c>
    </row>
    <row r="50" spans="1:86" s="402" customFormat="1" ht="12" hidden="1" customHeight="1" outlineLevel="1">
      <c r="A50" s="22">
        <v>43990.133999999998</v>
      </c>
      <c r="B50" s="402">
        <v>43990.133999999998</v>
      </c>
      <c r="C50" s="421">
        <v>0</v>
      </c>
      <c r="D50" s="421">
        <v>0</v>
      </c>
      <c r="E50" s="421">
        <v>0</v>
      </c>
      <c r="F50" s="421">
        <v>0</v>
      </c>
      <c r="G50" s="421">
        <v>0</v>
      </c>
      <c r="H50" s="421">
        <v>0</v>
      </c>
      <c r="I50" s="421">
        <v>0</v>
      </c>
      <c r="J50" s="421">
        <v>0</v>
      </c>
      <c r="K50" s="421">
        <v>0</v>
      </c>
      <c r="L50" s="421">
        <v>0</v>
      </c>
      <c r="M50" s="421">
        <v>0</v>
      </c>
      <c r="N50" s="421">
        <v>0</v>
      </c>
      <c r="O50" s="421">
        <v>0</v>
      </c>
      <c r="P50" s="422">
        <f t="shared" si="66"/>
        <v>0</v>
      </c>
      <c r="Q50" s="421">
        <v>0</v>
      </c>
      <c r="R50" s="421">
        <v>0</v>
      </c>
      <c r="S50" s="421">
        <v>0</v>
      </c>
      <c r="T50" s="421">
        <v>0</v>
      </c>
      <c r="U50" s="421">
        <v>0</v>
      </c>
      <c r="V50" s="421">
        <v>0</v>
      </c>
      <c r="W50" s="421">
        <v>0</v>
      </c>
      <c r="X50" s="421">
        <v>0</v>
      </c>
      <c r="Y50" s="421">
        <v>0</v>
      </c>
      <c r="Z50" s="421">
        <v>0</v>
      </c>
      <c r="AA50" s="421">
        <v>0</v>
      </c>
      <c r="AB50" s="421">
        <v>0</v>
      </c>
      <c r="AC50" s="421">
        <v>0</v>
      </c>
      <c r="AD50" s="422">
        <f t="shared" si="67"/>
        <v>0</v>
      </c>
      <c r="AE50" s="421">
        <v>0</v>
      </c>
      <c r="AF50" s="421">
        <v>0</v>
      </c>
      <c r="AG50" s="421">
        <v>0</v>
      </c>
      <c r="AH50" s="421">
        <v>0</v>
      </c>
      <c r="AI50" s="421">
        <v>0</v>
      </c>
      <c r="AJ50" s="421">
        <v>0</v>
      </c>
      <c r="AK50" s="421">
        <v>0</v>
      </c>
      <c r="AL50" s="421">
        <v>0</v>
      </c>
      <c r="AM50" s="421">
        <v>0</v>
      </c>
      <c r="AN50" s="421">
        <v>0</v>
      </c>
      <c r="AO50" s="421">
        <v>0</v>
      </c>
      <c r="AP50" s="421">
        <v>0</v>
      </c>
      <c r="AQ50" s="421">
        <v>0</v>
      </c>
      <c r="AR50" s="422">
        <f t="shared" si="68"/>
        <v>0</v>
      </c>
      <c r="AS50" s="421">
        <v>0</v>
      </c>
      <c r="AT50" s="421">
        <v>0</v>
      </c>
      <c r="AU50" s="421">
        <v>0</v>
      </c>
      <c r="AV50" s="421">
        <v>0</v>
      </c>
      <c r="AW50" s="421">
        <v>0</v>
      </c>
      <c r="AX50" s="421">
        <v>0</v>
      </c>
      <c r="AY50" s="421">
        <v>0</v>
      </c>
      <c r="AZ50" s="421">
        <v>0</v>
      </c>
      <c r="BA50" s="421">
        <v>0</v>
      </c>
      <c r="BB50" s="421">
        <v>0</v>
      </c>
      <c r="BC50" s="421">
        <v>0</v>
      </c>
      <c r="BD50" s="421">
        <v>0</v>
      </c>
      <c r="BE50" s="421">
        <v>0</v>
      </c>
      <c r="BF50" s="422">
        <f t="shared" si="69"/>
        <v>0</v>
      </c>
      <c r="BG50" s="421">
        <v>0</v>
      </c>
      <c r="BH50" s="421">
        <v>0</v>
      </c>
      <c r="BI50" s="421">
        <v>0</v>
      </c>
      <c r="BJ50" s="421">
        <v>0</v>
      </c>
      <c r="BK50" s="421">
        <v>0</v>
      </c>
      <c r="BL50" s="421">
        <v>0</v>
      </c>
      <c r="BM50" s="421">
        <v>0</v>
      </c>
      <c r="BN50" s="421">
        <v>0</v>
      </c>
      <c r="BO50" s="421">
        <v>0</v>
      </c>
      <c r="BP50" s="421">
        <v>0</v>
      </c>
      <c r="BQ50" s="421">
        <v>0</v>
      </c>
      <c r="BR50" s="421">
        <v>0</v>
      </c>
      <c r="BS50" s="421">
        <v>0</v>
      </c>
      <c r="BT50" s="422">
        <f t="shared" si="70"/>
        <v>0</v>
      </c>
      <c r="BU50" s="421">
        <v>0</v>
      </c>
      <c r="BV50" s="421">
        <v>0</v>
      </c>
      <c r="BW50" s="421">
        <v>0</v>
      </c>
      <c r="BX50" s="421">
        <v>0</v>
      </c>
      <c r="BY50" s="421">
        <v>0</v>
      </c>
      <c r="BZ50" s="421">
        <v>0</v>
      </c>
      <c r="CA50" s="421">
        <v>0</v>
      </c>
      <c r="CB50" s="421">
        <v>0</v>
      </c>
      <c r="CC50" s="421">
        <v>0</v>
      </c>
      <c r="CD50" s="421">
        <v>0</v>
      </c>
      <c r="CE50" s="421">
        <v>0</v>
      </c>
      <c r="CF50" s="421">
        <v>0</v>
      </c>
      <c r="CG50" s="421">
        <v>0</v>
      </c>
      <c r="CH50" s="422">
        <f t="shared" si="71"/>
        <v>0</v>
      </c>
    </row>
    <row r="51" spans="1:86" s="402" customFormat="1" ht="12" hidden="1" customHeight="1" outlineLevel="1">
      <c r="A51" s="22">
        <v>43990.135000000002</v>
      </c>
      <c r="B51" s="402">
        <v>43990.135000000002</v>
      </c>
      <c r="C51" s="421">
        <v>0</v>
      </c>
      <c r="D51" s="421">
        <v>0</v>
      </c>
      <c r="E51" s="421">
        <v>0</v>
      </c>
      <c r="F51" s="421">
        <v>0</v>
      </c>
      <c r="G51" s="421">
        <v>0</v>
      </c>
      <c r="H51" s="421">
        <v>0</v>
      </c>
      <c r="I51" s="421">
        <v>0</v>
      </c>
      <c r="J51" s="421">
        <v>0</v>
      </c>
      <c r="K51" s="421">
        <v>0</v>
      </c>
      <c r="L51" s="421">
        <v>0</v>
      </c>
      <c r="M51" s="421">
        <v>0</v>
      </c>
      <c r="N51" s="421">
        <v>0</v>
      </c>
      <c r="O51" s="421">
        <v>0</v>
      </c>
      <c r="P51" s="422">
        <f t="shared" si="66"/>
        <v>0</v>
      </c>
      <c r="Q51" s="421">
        <v>0</v>
      </c>
      <c r="R51" s="421">
        <v>0</v>
      </c>
      <c r="S51" s="421">
        <v>0</v>
      </c>
      <c r="T51" s="421">
        <v>0</v>
      </c>
      <c r="U51" s="421">
        <v>0</v>
      </c>
      <c r="V51" s="421">
        <v>0</v>
      </c>
      <c r="W51" s="421">
        <v>0</v>
      </c>
      <c r="X51" s="421">
        <v>0</v>
      </c>
      <c r="Y51" s="421">
        <v>0</v>
      </c>
      <c r="Z51" s="421">
        <v>0</v>
      </c>
      <c r="AA51" s="421">
        <v>0</v>
      </c>
      <c r="AB51" s="421">
        <v>0</v>
      </c>
      <c r="AC51" s="421">
        <v>0</v>
      </c>
      <c r="AD51" s="422">
        <f t="shared" si="67"/>
        <v>0</v>
      </c>
      <c r="AE51" s="421">
        <v>0</v>
      </c>
      <c r="AF51" s="421">
        <v>0</v>
      </c>
      <c r="AG51" s="421">
        <v>0</v>
      </c>
      <c r="AH51" s="421">
        <v>0</v>
      </c>
      <c r="AI51" s="421">
        <v>0</v>
      </c>
      <c r="AJ51" s="421">
        <v>0</v>
      </c>
      <c r="AK51" s="421">
        <v>0</v>
      </c>
      <c r="AL51" s="421">
        <v>0</v>
      </c>
      <c r="AM51" s="421">
        <v>0</v>
      </c>
      <c r="AN51" s="421">
        <v>0</v>
      </c>
      <c r="AO51" s="421">
        <v>0</v>
      </c>
      <c r="AP51" s="421">
        <v>0</v>
      </c>
      <c r="AQ51" s="421">
        <v>0</v>
      </c>
      <c r="AR51" s="422">
        <f t="shared" si="68"/>
        <v>0</v>
      </c>
      <c r="AS51" s="421">
        <v>0</v>
      </c>
      <c r="AT51" s="421">
        <v>0</v>
      </c>
      <c r="AU51" s="421">
        <v>0</v>
      </c>
      <c r="AV51" s="421">
        <v>0</v>
      </c>
      <c r="AW51" s="421">
        <v>0</v>
      </c>
      <c r="AX51" s="421">
        <v>0</v>
      </c>
      <c r="AY51" s="421">
        <v>0</v>
      </c>
      <c r="AZ51" s="421">
        <v>0</v>
      </c>
      <c r="BA51" s="421">
        <v>0</v>
      </c>
      <c r="BB51" s="421">
        <v>0</v>
      </c>
      <c r="BC51" s="421">
        <v>0</v>
      </c>
      <c r="BD51" s="421">
        <v>0</v>
      </c>
      <c r="BE51" s="421">
        <v>0</v>
      </c>
      <c r="BF51" s="422">
        <f t="shared" si="69"/>
        <v>0</v>
      </c>
      <c r="BG51" s="421">
        <v>0</v>
      </c>
      <c r="BH51" s="421">
        <v>0</v>
      </c>
      <c r="BI51" s="421">
        <v>0</v>
      </c>
      <c r="BJ51" s="421">
        <v>0</v>
      </c>
      <c r="BK51" s="421">
        <v>0</v>
      </c>
      <c r="BL51" s="421">
        <v>0</v>
      </c>
      <c r="BM51" s="421">
        <v>0</v>
      </c>
      <c r="BN51" s="421">
        <v>0</v>
      </c>
      <c r="BO51" s="421">
        <v>0</v>
      </c>
      <c r="BP51" s="421">
        <v>0</v>
      </c>
      <c r="BQ51" s="421">
        <v>0</v>
      </c>
      <c r="BR51" s="421">
        <v>0</v>
      </c>
      <c r="BS51" s="421">
        <v>0</v>
      </c>
      <c r="BT51" s="422">
        <f t="shared" si="70"/>
        <v>0</v>
      </c>
      <c r="BU51" s="421">
        <v>0</v>
      </c>
      <c r="BV51" s="421">
        <v>0</v>
      </c>
      <c r="BW51" s="421">
        <v>0</v>
      </c>
      <c r="BX51" s="421">
        <v>0</v>
      </c>
      <c r="BY51" s="421">
        <v>0</v>
      </c>
      <c r="BZ51" s="421">
        <v>0</v>
      </c>
      <c r="CA51" s="421">
        <v>0</v>
      </c>
      <c r="CB51" s="421">
        <v>0</v>
      </c>
      <c r="CC51" s="421">
        <v>0</v>
      </c>
      <c r="CD51" s="421">
        <v>0</v>
      </c>
      <c r="CE51" s="421">
        <v>0</v>
      </c>
      <c r="CF51" s="421">
        <v>0</v>
      </c>
      <c r="CG51" s="421">
        <v>0</v>
      </c>
      <c r="CH51" s="422">
        <f t="shared" si="71"/>
        <v>0</v>
      </c>
    </row>
    <row r="52" spans="1:86" s="402" customFormat="1" ht="12" hidden="1" customHeight="1" outlineLevel="1">
      <c r="A52" s="22">
        <v>43990.137999999999</v>
      </c>
      <c r="B52" s="402">
        <v>43990.137999999999</v>
      </c>
      <c r="C52" s="421"/>
      <c r="D52" s="421"/>
      <c r="E52" s="421"/>
      <c r="F52" s="421"/>
      <c r="G52" s="421"/>
      <c r="H52" s="421"/>
      <c r="I52" s="421"/>
      <c r="J52" s="421"/>
      <c r="K52" s="421"/>
      <c r="L52" s="421"/>
      <c r="M52" s="421"/>
      <c r="N52" s="421"/>
      <c r="O52" s="421"/>
      <c r="P52" s="422">
        <f t="shared" si="66"/>
        <v>0</v>
      </c>
      <c r="Q52" s="421"/>
      <c r="R52" s="421"/>
      <c r="S52" s="421"/>
      <c r="T52" s="421"/>
      <c r="U52" s="421"/>
      <c r="V52" s="421"/>
      <c r="W52" s="421"/>
      <c r="X52" s="421"/>
      <c r="Y52" s="421"/>
      <c r="Z52" s="421"/>
      <c r="AA52" s="421"/>
      <c r="AB52" s="421"/>
      <c r="AC52" s="421"/>
      <c r="AD52" s="422">
        <f t="shared" si="67"/>
        <v>0</v>
      </c>
      <c r="AE52" s="421"/>
      <c r="AF52" s="421"/>
      <c r="AG52" s="421"/>
      <c r="AH52" s="421"/>
      <c r="AI52" s="421"/>
      <c r="AJ52" s="421"/>
      <c r="AK52" s="421"/>
      <c r="AL52" s="421"/>
      <c r="AM52" s="421"/>
      <c r="AN52" s="421"/>
      <c r="AO52" s="421"/>
      <c r="AP52" s="421"/>
      <c r="AQ52" s="421"/>
      <c r="AR52" s="422">
        <f t="shared" si="68"/>
        <v>0</v>
      </c>
      <c r="AS52" s="421"/>
      <c r="AT52" s="421"/>
      <c r="AU52" s="421"/>
      <c r="AV52" s="421"/>
      <c r="AW52" s="421"/>
      <c r="AX52" s="421"/>
      <c r="AY52" s="421"/>
      <c r="AZ52" s="421"/>
      <c r="BA52" s="421"/>
      <c r="BB52" s="421"/>
      <c r="BC52" s="421"/>
      <c r="BD52" s="421"/>
      <c r="BE52" s="421"/>
      <c r="BF52" s="422">
        <f t="shared" si="69"/>
        <v>0</v>
      </c>
      <c r="BG52" s="421"/>
      <c r="BH52" s="421"/>
      <c r="BI52" s="421"/>
      <c r="BJ52" s="421"/>
      <c r="BK52" s="421"/>
      <c r="BL52" s="421"/>
      <c r="BM52" s="421"/>
      <c r="BN52" s="421"/>
      <c r="BO52" s="421"/>
      <c r="BP52" s="421"/>
      <c r="BQ52" s="421"/>
      <c r="BR52" s="421"/>
      <c r="BS52" s="421"/>
      <c r="BT52" s="422">
        <f t="shared" si="70"/>
        <v>0</v>
      </c>
      <c r="BU52" s="421"/>
      <c r="BV52" s="421"/>
      <c r="BW52" s="421"/>
      <c r="BX52" s="421"/>
      <c r="BY52" s="421"/>
      <c r="BZ52" s="421"/>
      <c r="CA52" s="421"/>
      <c r="CB52" s="421"/>
      <c r="CC52" s="421"/>
      <c r="CD52" s="421"/>
      <c r="CE52" s="421"/>
      <c r="CF52" s="421"/>
      <c r="CG52" s="421"/>
      <c r="CH52" s="422">
        <f t="shared" si="71"/>
        <v>0</v>
      </c>
    </row>
    <row r="53" spans="1:86" s="402" customFormat="1" ht="12" hidden="1" customHeight="1" outlineLevel="1">
      <c r="A53" s="22">
        <v>43990.14</v>
      </c>
      <c r="B53" s="402" t="s">
        <v>195</v>
      </c>
      <c r="C53" s="421">
        <v>0</v>
      </c>
      <c r="D53" s="421">
        <v>0</v>
      </c>
      <c r="E53" s="421">
        <v>0</v>
      </c>
      <c r="F53" s="421">
        <v>0</v>
      </c>
      <c r="G53" s="421">
        <v>0</v>
      </c>
      <c r="H53" s="421">
        <v>0</v>
      </c>
      <c r="I53" s="421">
        <v>0</v>
      </c>
      <c r="J53" s="421">
        <v>0</v>
      </c>
      <c r="K53" s="421">
        <v>0</v>
      </c>
      <c r="L53" s="421">
        <v>0</v>
      </c>
      <c r="M53" s="421">
        <v>0</v>
      </c>
      <c r="N53" s="421">
        <v>0</v>
      </c>
      <c r="O53" s="421">
        <v>0</v>
      </c>
      <c r="P53" s="422">
        <f t="shared" si="66"/>
        <v>0</v>
      </c>
      <c r="Q53" s="421">
        <v>0</v>
      </c>
      <c r="R53" s="421">
        <v>0</v>
      </c>
      <c r="S53" s="421">
        <v>0</v>
      </c>
      <c r="T53" s="421">
        <v>0</v>
      </c>
      <c r="U53" s="421">
        <v>0</v>
      </c>
      <c r="V53" s="421">
        <v>0</v>
      </c>
      <c r="W53" s="421">
        <v>0</v>
      </c>
      <c r="X53" s="421">
        <v>0</v>
      </c>
      <c r="Y53" s="421">
        <v>0</v>
      </c>
      <c r="Z53" s="421">
        <v>0</v>
      </c>
      <c r="AA53" s="421">
        <v>0</v>
      </c>
      <c r="AB53" s="421">
        <v>0</v>
      </c>
      <c r="AC53" s="421">
        <v>0</v>
      </c>
      <c r="AD53" s="422">
        <f t="shared" si="67"/>
        <v>0</v>
      </c>
      <c r="AE53" s="421">
        <v>0</v>
      </c>
      <c r="AF53" s="421">
        <v>0</v>
      </c>
      <c r="AG53" s="421">
        <v>0</v>
      </c>
      <c r="AH53" s="421">
        <v>0</v>
      </c>
      <c r="AI53" s="421">
        <v>0</v>
      </c>
      <c r="AJ53" s="421">
        <v>0</v>
      </c>
      <c r="AK53" s="421">
        <v>0</v>
      </c>
      <c r="AL53" s="421">
        <v>0</v>
      </c>
      <c r="AM53" s="421">
        <v>0</v>
      </c>
      <c r="AN53" s="421">
        <v>0</v>
      </c>
      <c r="AO53" s="421">
        <v>0</v>
      </c>
      <c r="AP53" s="421">
        <v>0</v>
      </c>
      <c r="AQ53" s="421">
        <v>0</v>
      </c>
      <c r="AR53" s="422">
        <f t="shared" si="68"/>
        <v>0</v>
      </c>
      <c r="AS53" s="421">
        <v>0</v>
      </c>
      <c r="AT53" s="421">
        <v>0</v>
      </c>
      <c r="AU53" s="421">
        <v>0</v>
      </c>
      <c r="AV53" s="421">
        <v>0</v>
      </c>
      <c r="AW53" s="421">
        <v>0</v>
      </c>
      <c r="AX53" s="421">
        <v>0</v>
      </c>
      <c r="AY53" s="421">
        <v>0</v>
      </c>
      <c r="AZ53" s="421">
        <v>0</v>
      </c>
      <c r="BA53" s="421">
        <v>0</v>
      </c>
      <c r="BB53" s="421">
        <v>0</v>
      </c>
      <c r="BC53" s="421">
        <v>0</v>
      </c>
      <c r="BD53" s="421">
        <v>0</v>
      </c>
      <c r="BE53" s="421">
        <v>0</v>
      </c>
      <c r="BF53" s="422">
        <f t="shared" si="69"/>
        <v>0</v>
      </c>
      <c r="BG53" s="421">
        <v>0</v>
      </c>
      <c r="BH53" s="421">
        <v>0</v>
      </c>
      <c r="BI53" s="421">
        <v>0</v>
      </c>
      <c r="BJ53" s="421">
        <v>0</v>
      </c>
      <c r="BK53" s="421">
        <v>0</v>
      </c>
      <c r="BL53" s="421">
        <v>0</v>
      </c>
      <c r="BM53" s="421">
        <v>0</v>
      </c>
      <c r="BN53" s="421">
        <v>0</v>
      </c>
      <c r="BO53" s="421">
        <v>0</v>
      </c>
      <c r="BP53" s="421">
        <v>0</v>
      </c>
      <c r="BQ53" s="421">
        <v>0</v>
      </c>
      <c r="BR53" s="421">
        <v>0</v>
      </c>
      <c r="BS53" s="421">
        <v>0</v>
      </c>
      <c r="BT53" s="422">
        <f t="shared" si="70"/>
        <v>0</v>
      </c>
      <c r="BU53" s="421">
        <v>0</v>
      </c>
      <c r="BV53" s="421">
        <v>0</v>
      </c>
      <c r="BW53" s="421">
        <v>0</v>
      </c>
      <c r="BX53" s="421">
        <v>0</v>
      </c>
      <c r="BY53" s="421">
        <v>0</v>
      </c>
      <c r="BZ53" s="421">
        <v>0</v>
      </c>
      <c r="CA53" s="421">
        <v>0</v>
      </c>
      <c r="CB53" s="421">
        <v>0</v>
      </c>
      <c r="CC53" s="421">
        <v>0</v>
      </c>
      <c r="CD53" s="421">
        <v>0</v>
      </c>
      <c r="CE53" s="421">
        <v>0</v>
      </c>
      <c r="CF53" s="421">
        <v>0</v>
      </c>
      <c r="CG53" s="421">
        <v>0</v>
      </c>
      <c r="CH53" s="422">
        <f t="shared" si="71"/>
        <v>0</v>
      </c>
    </row>
    <row r="54" spans="1:86" ht="12" hidden="1" customHeight="1" outlineLevel="1">
      <c r="A54" s="22"/>
      <c r="C54" s="421"/>
      <c r="D54" s="421"/>
      <c r="E54" s="421"/>
      <c r="F54" s="421"/>
      <c r="G54" s="421"/>
      <c r="H54" s="421"/>
      <c r="I54" s="421"/>
      <c r="J54" s="421"/>
      <c r="K54" s="421"/>
      <c r="L54" s="421"/>
      <c r="M54" s="421"/>
      <c r="N54" s="421"/>
      <c r="O54" s="421"/>
      <c r="P54" s="422"/>
      <c r="Q54" s="421"/>
      <c r="R54" s="421"/>
      <c r="S54" s="421"/>
      <c r="T54" s="421"/>
      <c r="U54" s="421"/>
      <c r="V54" s="421"/>
      <c r="W54" s="421"/>
      <c r="X54" s="421"/>
      <c r="Y54" s="421"/>
      <c r="Z54" s="421"/>
      <c r="AA54" s="421"/>
      <c r="AB54" s="421"/>
      <c r="AC54" s="421"/>
      <c r="AD54" s="422"/>
      <c r="AE54" s="421"/>
      <c r="AF54" s="421"/>
      <c r="AG54" s="421"/>
      <c r="AH54" s="421"/>
      <c r="AI54" s="421"/>
      <c r="AJ54" s="421"/>
      <c r="AK54" s="421"/>
      <c r="AL54" s="421"/>
      <c r="AM54" s="421"/>
      <c r="AN54" s="421"/>
      <c r="AO54" s="421"/>
      <c r="AP54" s="421"/>
      <c r="AQ54" s="421"/>
      <c r="AR54" s="422"/>
      <c r="AS54" s="421"/>
      <c r="AT54" s="421"/>
      <c r="AU54" s="421"/>
      <c r="AV54" s="421"/>
      <c r="AW54" s="421"/>
      <c r="AX54" s="421"/>
      <c r="AY54" s="421"/>
      <c r="AZ54" s="421"/>
      <c r="BA54" s="421"/>
      <c r="BB54" s="421"/>
      <c r="BC54" s="421"/>
      <c r="BD54" s="421"/>
      <c r="BE54" s="421"/>
      <c r="BF54" s="422"/>
      <c r="BG54" s="421"/>
      <c r="BH54" s="421"/>
      <c r="BI54" s="421"/>
      <c r="BJ54" s="421"/>
      <c r="BK54" s="421"/>
      <c r="BL54" s="421"/>
      <c r="BM54" s="421"/>
      <c r="BN54" s="421"/>
      <c r="BO54" s="421"/>
      <c r="BP54" s="421"/>
      <c r="BQ54" s="421"/>
      <c r="BR54" s="421"/>
      <c r="BS54" s="421"/>
      <c r="BT54" s="422"/>
      <c r="BU54" s="421"/>
      <c r="BV54" s="421"/>
      <c r="BW54" s="421"/>
      <c r="BX54" s="421"/>
      <c r="BY54" s="421"/>
      <c r="BZ54" s="421"/>
      <c r="CA54" s="421"/>
      <c r="CB54" s="421"/>
      <c r="CC54" s="421"/>
      <c r="CD54" s="421"/>
      <c r="CE54" s="421"/>
      <c r="CF54" s="421"/>
      <c r="CG54" s="421"/>
      <c r="CH54" s="422"/>
    </row>
    <row r="55" spans="1:86" ht="12" customHeight="1" collapsed="1">
      <c r="A55" s="23"/>
      <c r="B55" s="1" t="s">
        <v>78</v>
      </c>
      <c r="C55" s="421">
        <f t="shared" ref="C55:O55" si="72">SUM(C15:C54)</f>
        <v>5760.31</v>
      </c>
      <c r="D55" s="421">
        <f t="shared" si="72"/>
        <v>3166.8</v>
      </c>
      <c r="E55" s="421">
        <f t="shared" si="72"/>
        <v>1084</v>
      </c>
      <c r="F55" s="421">
        <f t="shared" si="72"/>
        <v>815</v>
      </c>
      <c r="G55" s="421">
        <f t="shared" si="72"/>
        <v>0</v>
      </c>
      <c r="H55" s="421">
        <f t="shared" si="72"/>
        <v>25</v>
      </c>
      <c r="I55" s="421">
        <f t="shared" si="72"/>
        <v>48</v>
      </c>
      <c r="J55" s="421">
        <f t="shared" si="72"/>
        <v>0</v>
      </c>
      <c r="K55" s="421">
        <f t="shared" si="72"/>
        <v>0</v>
      </c>
      <c r="L55" s="421">
        <f t="shared" si="72"/>
        <v>0</v>
      </c>
      <c r="M55" s="421">
        <f t="shared" si="72"/>
        <v>3955.61</v>
      </c>
      <c r="N55" s="421">
        <f t="shared" si="72"/>
        <v>0</v>
      </c>
      <c r="O55" s="421">
        <f t="shared" si="72"/>
        <v>14854.72</v>
      </c>
      <c r="P55" s="422">
        <f t="shared" si="60"/>
        <v>0</v>
      </c>
      <c r="Q55" s="421">
        <f t="shared" ref="Q55:AC55" si="73">SUM(Q15:Q54)</f>
        <v>13770</v>
      </c>
      <c r="R55" s="421">
        <f t="shared" si="73"/>
        <v>0</v>
      </c>
      <c r="S55" s="421">
        <f t="shared" si="73"/>
        <v>0</v>
      </c>
      <c r="T55" s="421">
        <f t="shared" si="73"/>
        <v>0</v>
      </c>
      <c r="U55" s="421">
        <f t="shared" si="73"/>
        <v>0</v>
      </c>
      <c r="V55" s="421">
        <f t="shared" si="73"/>
        <v>0</v>
      </c>
      <c r="W55" s="421">
        <f t="shared" si="73"/>
        <v>0</v>
      </c>
      <c r="X55" s="421">
        <f t="shared" si="73"/>
        <v>0</v>
      </c>
      <c r="Y55" s="421">
        <f t="shared" si="73"/>
        <v>0</v>
      </c>
      <c r="Z55" s="421">
        <f t="shared" si="73"/>
        <v>0</v>
      </c>
      <c r="AA55" s="421">
        <f t="shared" si="73"/>
        <v>0</v>
      </c>
      <c r="AB55" s="421">
        <f t="shared" si="73"/>
        <v>0</v>
      </c>
      <c r="AC55" s="421">
        <f t="shared" si="73"/>
        <v>13770</v>
      </c>
      <c r="AD55" s="422">
        <f t="shared" si="61"/>
        <v>0</v>
      </c>
      <c r="AE55" s="421">
        <f t="shared" ref="AE55:AQ55" si="74">SUM(AE15:AE54)</f>
        <v>15284.7</v>
      </c>
      <c r="AF55" s="421">
        <f t="shared" si="74"/>
        <v>0</v>
      </c>
      <c r="AG55" s="421">
        <f t="shared" si="74"/>
        <v>0</v>
      </c>
      <c r="AH55" s="421">
        <f t="shared" si="74"/>
        <v>0</v>
      </c>
      <c r="AI55" s="421">
        <f t="shared" si="74"/>
        <v>0</v>
      </c>
      <c r="AJ55" s="421">
        <f t="shared" si="74"/>
        <v>0</v>
      </c>
      <c r="AK55" s="421">
        <f t="shared" si="74"/>
        <v>0</v>
      </c>
      <c r="AL55" s="421">
        <f t="shared" si="74"/>
        <v>0</v>
      </c>
      <c r="AM55" s="421">
        <f t="shared" si="74"/>
        <v>0</v>
      </c>
      <c r="AN55" s="421">
        <f t="shared" si="74"/>
        <v>0</v>
      </c>
      <c r="AO55" s="421">
        <f t="shared" si="74"/>
        <v>0</v>
      </c>
      <c r="AP55" s="421">
        <f t="shared" si="74"/>
        <v>0</v>
      </c>
      <c r="AQ55" s="421">
        <f t="shared" si="74"/>
        <v>15284.7</v>
      </c>
      <c r="AR55" s="422">
        <f t="shared" si="62"/>
        <v>0</v>
      </c>
      <c r="AS55" s="421">
        <f t="shared" ref="AS55:BE55" si="75">SUM(AS15:AS54)</f>
        <v>15590.394</v>
      </c>
      <c r="AT55" s="421">
        <f t="shared" si="75"/>
        <v>0</v>
      </c>
      <c r="AU55" s="421">
        <f t="shared" si="75"/>
        <v>0</v>
      </c>
      <c r="AV55" s="421">
        <f t="shared" si="75"/>
        <v>0</v>
      </c>
      <c r="AW55" s="421">
        <f t="shared" si="75"/>
        <v>0</v>
      </c>
      <c r="AX55" s="421">
        <f t="shared" si="75"/>
        <v>0</v>
      </c>
      <c r="AY55" s="421">
        <f t="shared" si="75"/>
        <v>0</v>
      </c>
      <c r="AZ55" s="421">
        <f t="shared" si="75"/>
        <v>0</v>
      </c>
      <c r="BA55" s="421">
        <f t="shared" si="75"/>
        <v>0</v>
      </c>
      <c r="BB55" s="421">
        <f t="shared" si="75"/>
        <v>0</v>
      </c>
      <c r="BC55" s="421">
        <f t="shared" si="75"/>
        <v>0</v>
      </c>
      <c r="BD55" s="421">
        <f t="shared" si="75"/>
        <v>0</v>
      </c>
      <c r="BE55" s="421">
        <f t="shared" si="75"/>
        <v>15590.394</v>
      </c>
      <c r="BF55" s="422">
        <f t="shared" si="63"/>
        <v>0</v>
      </c>
      <c r="BG55" s="421">
        <f t="shared" ref="BG55:BS55" si="76">SUM(BG15:BG54)</f>
        <v>15902.201880000001</v>
      </c>
      <c r="BH55" s="421">
        <f t="shared" si="76"/>
        <v>0</v>
      </c>
      <c r="BI55" s="421">
        <f t="shared" si="76"/>
        <v>0</v>
      </c>
      <c r="BJ55" s="421">
        <f t="shared" si="76"/>
        <v>0</v>
      </c>
      <c r="BK55" s="421">
        <f t="shared" si="76"/>
        <v>0</v>
      </c>
      <c r="BL55" s="421">
        <f t="shared" si="76"/>
        <v>0</v>
      </c>
      <c r="BM55" s="421">
        <f t="shared" si="76"/>
        <v>0</v>
      </c>
      <c r="BN55" s="421">
        <f t="shared" si="76"/>
        <v>0</v>
      </c>
      <c r="BO55" s="421">
        <f t="shared" si="76"/>
        <v>0</v>
      </c>
      <c r="BP55" s="421">
        <f t="shared" si="76"/>
        <v>0</v>
      </c>
      <c r="BQ55" s="421">
        <f t="shared" si="76"/>
        <v>0</v>
      </c>
      <c r="BR55" s="421">
        <f t="shared" si="76"/>
        <v>0</v>
      </c>
      <c r="BS55" s="421">
        <f t="shared" si="76"/>
        <v>15902.201880000001</v>
      </c>
      <c r="BT55" s="422">
        <f t="shared" si="64"/>
        <v>0</v>
      </c>
      <c r="BU55" s="421">
        <f t="shared" ref="BU55:CG55" si="77">SUM(BU15:BU54)</f>
        <v>16220.245917599999</v>
      </c>
      <c r="BV55" s="421">
        <f t="shared" si="77"/>
        <v>0</v>
      </c>
      <c r="BW55" s="421">
        <f t="shared" si="77"/>
        <v>0</v>
      </c>
      <c r="BX55" s="421">
        <f t="shared" si="77"/>
        <v>0</v>
      </c>
      <c r="BY55" s="421">
        <f t="shared" si="77"/>
        <v>0</v>
      </c>
      <c r="BZ55" s="421">
        <f t="shared" si="77"/>
        <v>0</v>
      </c>
      <c r="CA55" s="421">
        <f t="shared" si="77"/>
        <v>0</v>
      </c>
      <c r="CB55" s="421">
        <f t="shared" si="77"/>
        <v>0</v>
      </c>
      <c r="CC55" s="421">
        <f t="shared" si="77"/>
        <v>0</v>
      </c>
      <c r="CD55" s="421">
        <f t="shared" si="77"/>
        <v>0</v>
      </c>
      <c r="CE55" s="421">
        <f t="shared" si="77"/>
        <v>0</v>
      </c>
      <c r="CF55" s="421">
        <f t="shared" si="77"/>
        <v>0</v>
      </c>
      <c r="CG55" s="421">
        <f t="shared" si="77"/>
        <v>16220.245917599999</v>
      </c>
      <c r="CH55" s="422">
        <f t="shared" si="65"/>
        <v>0</v>
      </c>
    </row>
    <row r="56" spans="1:86" ht="12" hidden="1" customHeight="1" outlineLevel="1">
      <c r="A56" s="23"/>
      <c r="B56" s="9"/>
      <c r="C56" s="421"/>
      <c r="D56" s="421"/>
      <c r="E56" s="421"/>
      <c r="F56" s="421"/>
      <c r="G56" s="421"/>
      <c r="H56" s="421"/>
      <c r="I56" s="421"/>
      <c r="J56" s="421"/>
      <c r="K56" s="421"/>
      <c r="L56" s="421"/>
      <c r="M56" s="421"/>
      <c r="N56" s="421"/>
      <c r="O56" s="421"/>
      <c r="P56" s="422"/>
      <c r="Q56" s="421"/>
      <c r="R56" s="421"/>
      <c r="S56" s="421"/>
      <c r="T56" s="421"/>
      <c r="U56" s="421"/>
      <c r="V56" s="421"/>
      <c r="W56" s="421"/>
      <c r="X56" s="421"/>
      <c r="Y56" s="421"/>
      <c r="Z56" s="421"/>
      <c r="AA56" s="421"/>
      <c r="AB56" s="421"/>
      <c r="AC56" s="421"/>
      <c r="AD56" s="422"/>
      <c r="AE56" s="421"/>
      <c r="AF56" s="421"/>
      <c r="AG56" s="421"/>
      <c r="AH56" s="421"/>
      <c r="AI56" s="421"/>
      <c r="AJ56" s="421"/>
      <c r="AK56" s="421"/>
      <c r="AL56" s="421"/>
      <c r="AM56" s="421"/>
      <c r="AN56" s="421"/>
      <c r="AO56" s="421"/>
      <c r="AP56" s="421"/>
      <c r="AQ56" s="421"/>
      <c r="AR56" s="422"/>
      <c r="AS56" s="421"/>
      <c r="AT56" s="421"/>
      <c r="AU56" s="421"/>
      <c r="AV56" s="421"/>
      <c r="AW56" s="421"/>
      <c r="AX56" s="421"/>
      <c r="AY56" s="421"/>
      <c r="AZ56" s="421"/>
      <c r="BA56" s="421"/>
      <c r="BB56" s="421"/>
      <c r="BC56" s="421"/>
      <c r="BD56" s="421"/>
      <c r="BE56" s="421"/>
      <c r="BF56" s="422"/>
      <c r="BG56" s="421"/>
      <c r="BH56" s="421"/>
      <c r="BI56" s="421"/>
      <c r="BJ56" s="421"/>
      <c r="BK56" s="421"/>
      <c r="BL56" s="421"/>
      <c r="BM56" s="421"/>
      <c r="BN56" s="421"/>
      <c r="BO56" s="421"/>
      <c r="BP56" s="421"/>
      <c r="BQ56" s="421"/>
      <c r="BR56" s="421"/>
      <c r="BS56" s="421"/>
      <c r="BT56" s="422"/>
      <c r="BU56" s="421"/>
      <c r="BV56" s="421"/>
      <c r="BW56" s="421"/>
      <c r="BX56" s="421"/>
      <c r="BY56" s="421"/>
      <c r="BZ56" s="421"/>
      <c r="CA56" s="421"/>
      <c r="CB56" s="421"/>
      <c r="CC56" s="421"/>
      <c r="CD56" s="421"/>
      <c r="CE56" s="421"/>
      <c r="CF56" s="421"/>
      <c r="CG56" s="421"/>
      <c r="CH56" s="422"/>
    </row>
    <row r="57" spans="1:86" ht="12" hidden="1" customHeight="1" outlineLevel="1">
      <c r="A57" s="21" t="s">
        <v>77</v>
      </c>
      <c r="C57" s="421" t="s">
        <v>25</v>
      </c>
      <c r="D57" s="421" t="s">
        <v>25</v>
      </c>
      <c r="E57" s="421" t="s">
        <v>25</v>
      </c>
      <c r="F57" s="421" t="s">
        <v>25</v>
      </c>
      <c r="G57" s="421" t="s">
        <v>25</v>
      </c>
      <c r="H57" s="421" t="s">
        <v>25</v>
      </c>
      <c r="I57" s="421" t="s">
        <v>25</v>
      </c>
      <c r="J57" s="421" t="s">
        <v>25</v>
      </c>
      <c r="K57" s="421" t="s">
        <v>25</v>
      </c>
      <c r="L57" s="421" t="s">
        <v>25</v>
      </c>
      <c r="M57" s="421" t="s">
        <v>25</v>
      </c>
      <c r="N57" s="421" t="s">
        <v>25</v>
      </c>
      <c r="O57" s="421" t="s">
        <v>25</v>
      </c>
      <c r="P57" s="422" t="s">
        <v>25</v>
      </c>
      <c r="Q57" s="421" t="s">
        <v>25</v>
      </c>
      <c r="R57" s="421" t="s">
        <v>25</v>
      </c>
      <c r="S57" s="421" t="s">
        <v>25</v>
      </c>
      <c r="T57" s="421" t="s">
        <v>25</v>
      </c>
      <c r="U57" s="421" t="s">
        <v>25</v>
      </c>
      <c r="V57" s="421" t="s">
        <v>25</v>
      </c>
      <c r="W57" s="421" t="s">
        <v>25</v>
      </c>
      <c r="X57" s="421" t="s">
        <v>25</v>
      </c>
      <c r="Y57" s="421" t="s">
        <v>25</v>
      </c>
      <c r="Z57" s="421" t="s">
        <v>25</v>
      </c>
      <c r="AA57" s="421" t="s">
        <v>25</v>
      </c>
      <c r="AB57" s="421" t="s">
        <v>25</v>
      </c>
      <c r="AC57" s="421" t="s">
        <v>25</v>
      </c>
      <c r="AD57" s="422" t="s">
        <v>25</v>
      </c>
      <c r="AE57" s="421" t="s">
        <v>25</v>
      </c>
      <c r="AF57" s="421" t="s">
        <v>25</v>
      </c>
      <c r="AG57" s="421" t="s">
        <v>25</v>
      </c>
      <c r="AH57" s="421" t="s">
        <v>25</v>
      </c>
      <c r="AI57" s="421" t="s">
        <v>25</v>
      </c>
      <c r="AJ57" s="421" t="s">
        <v>25</v>
      </c>
      <c r="AK57" s="421" t="s">
        <v>25</v>
      </c>
      <c r="AL57" s="421" t="s">
        <v>25</v>
      </c>
      <c r="AM57" s="421" t="s">
        <v>25</v>
      </c>
      <c r="AN57" s="421" t="s">
        <v>25</v>
      </c>
      <c r="AO57" s="421" t="s">
        <v>25</v>
      </c>
      <c r="AP57" s="421" t="s">
        <v>25</v>
      </c>
      <c r="AQ57" s="421" t="s">
        <v>25</v>
      </c>
      <c r="AR57" s="422" t="s">
        <v>25</v>
      </c>
      <c r="AS57" s="421" t="s">
        <v>25</v>
      </c>
      <c r="AT57" s="421" t="s">
        <v>25</v>
      </c>
      <c r="AU57" s="421" t="s">
        <v>25</v>
      </c>
      <c r="AV57" s="421" t="s">
        <v>25</v>
      </c>
      <c r="AW57" s="421" t="s">
        <v>25</v>
      </c>
      <c r="AX57" s="421" t="s">
        <v>25</v>
      </c>
      <c r="AY57" s="421" t="s">
        <v>25</v>
      </c>
      <c r="AZ57" s="421" t="s">
        <v>25</v>
      </c>
      <c r="BA57" s="421" t="s">
        <v>25</v>
      </c>
      <c r="BB57" s="421" t="s">
        <v>25</v>
      </c>
      <c r="BC57" s="421" t="s">
        <v>25</v>
      </c>
      <c r="BD57" s="421" t="s">
        <v>25</v>
      </c>
      <c r="BE57" s="421" t="s">
        <v>25</v>
      </c>
      <c r="BF57" s="422" t="s">
        <v>25</v>
      </c>
      <c r="BG57" s="421" t="s">
        <v>25</v>
      </c>
      <c r="BH57" s="421" t="s">
        <v>25</v>
      </c>
      <c r="BI57" s="421" t="s">
        <v>25</v>
      </c>
      <c r="BJ57" s="421" t="s">
        <v>25</v>
      </c>
      <c r="BK57" s="421" t="s">
        <v>25</v>
      </c>
      <c r="BL57" s="421" t="s">
        <v>25</v>
      </c>
      <c r="BM57" s="421" t="s">
        <v>25</v>
      </c>
      <c r="BN57" s="421" t="s">
        <v>25</v>
      </c>
      <c r="BO57" s="421" t="s">
        <v>25</v>
      </c>
      <c r="BP57" s="421" t="s">
        <v>25</v>
      </c>
      <c r="BQ57" s="421" t="s">
        <v>25</v>
      </c>
      <c r="BR57" s="421" t="s">
        <v>25</v>
      </c>
      <c r="BS57" s="421" t="s">
        <v>25</v>
      </c>
      <c r="BT57" s="422" t="s">
        <v>25</v>
      </c>
      <c r="BU57" s="421" t="s">
        <v>25</v>
      </c>
      <c r="BV57" s="421" t="s">
        <v>25</v>
      </c>
      <c r="BW57" s="421" t="s">
        <v>25</v>
      </c>
      <c r="BX57" s="421" t="s">
        <v>25</v>
      </c>
      <c r="BY57" s="421" t="s">
        <v>25</v>
      </c>
      <c r="BZ57" s="421" t="s">
        <v>25</v>
      </c>
      <c r="CA57" s="421" t="s">
        <v>25</v>
      </c>
      <c r="CB57" s="421" t="s">
        <v>25</v>
      </c>
      <c r="CC57" s="421" t="s">
        <v>25</v>
      </c>
      <c r="CD57" s="421" t="s">
        <v>25</v>
      </c>
      <c r="CE57" s="421" t="s">
        <v>25</v>
      </c>
      <c r="CF57" s="421" t="s">
        <v>25</v>
      </c>
      <c r="CG57" s="421" t="s">
        <v>25</v>
      </c>
      <c r="CH57" s="422" t="s">
        <v>25</v>
      </c>
    </row>
    <row r="58" spans="1:86" ht="12" hidden="1" customHeight="1" outlineLevel="1">
      <c r="A58" s="22" t="s">
        <v>25</v>
      </c>
      <c r="B58" s="9"/>
      <c r="C58" s="421"/>
      <c r="D58" s="421"/>
      <c r="E58" s="421"/>
      <c r="F58" s="421"/>
      <c r="G58" s="421"/>
      <c r="H58" s="421"/>
      <c r="I58" s="421"/>
      <c r="J58" s="421"/>
      <c r="K58" s="421"/>
      <c r="L58" s="421"/>
      <c r="M58" s="421"/>
      <c r="N58" s="421"/>
      <c r="O58" s="421"/>
      <c r="P58" s="422">
        <f t="shared" ref="P58:P92" si="78">O58-SUM(C58:N58)</f>
        <v>0</v>
      </c>
      <c r="Q58" s="421"/>
      <c r="R58" s="421"/>
      <c r="S58" s="421"/>
      <c r="T58" s="421"/>
      <c r="U58" s="421"/>
      <c r="V58" s="421"/>
      <c r="W58" s="421"/>
      <c r="X58" s="421"/>
      <c r="Y58" s="421"/>
      <c r="Z58" s="421"/>
      <c r="AA58" s="421"/>
      <c r="AB58" s="421"/>
      <c r="AC58" s="421"/>
      <c r="AD58" s="422">
        <f t="shared" ref="AD58:AD92" si="79">AC58-SUM(Q58:AB58)</f>
        <v>0</v>
      </c>
      <c r="AE58" s="421"/>
      <c r="AF58" s="421"/>
      <c r="AG58" s="421"/>
      <c r="AH58" s="421"/>
      <c r="AI58" s="421"/>
      <c r="AJ58" s="421"/>
      <c r="AK58" s="421"/>
      <c r="AL58" s="421"/>
      <c r="AM58" s="421"/>
      <c r="AN58" s="421"/>
      <c r="AO58" s="421"/>
      <c r="AP58" s="421"/>
      <c r="AQ58" s="421"/>
      <c r="AR58" s="422">
        <f t="shared" ref="AR58:AR92" si="80">AQ58-SUM(AE58:AP58)</f>
        <v>0</v>
      </c>
      <c r="AS58" s="421"/>
      <c r="AT58" s="421"/>
      <c r="AU58" s="421"/>
      <c r="AV58" s="421"/>
      <c r="AW58" s="421"/>
      <c r="AX58" s="421"/>
      <c r="AY58" s="421"/>
      <c r="AZ58" s="421"/>
      <c r="BA58" s="421"/>
      <c r="BB58" s="421"/>
      <c r="BC58" s="421"/>
      <c r="BD58" s="421"/>
      <c r="BE58" s="421"/>
      <c r="BF58" s="422">
        <f t="shared" ref="BF58:BF92" si="81">BE58-SUM(AS58:BD58)</f>
        <v>0</v>
      </c>
      <c r="BG58" s="421"/>
      <c r="BH58" s="421"/>
      <c r="BI58" s="421"/>
      <c r="BJ58" s="421"/>
      <c r="BK58" s="421"/>
      <c r="BL58" s="421"/>
      <c r="BM58" s="421"/>
      <c r="BN58" s="421"/>
      <c r="BO58" s="421"/>
      <c r="BP58" s="421"/>
      <c r="BQ58" s="421"/>
      <c r="BR58" s="421"/>
      <c r="BS58" s="421"/>
      <c r="BT58" s="422">
        <f t="shared" ref="BT58:BT92" si="82">BS58-SUM(BG58:BR58)</f>
        <v>0</v>
      </c>
      <c r="BU58" s="421"/>
      <c r="BV58" s="421"/>
      <c r="BW58" s="421"/>
      <c r="BX58" s="421"/>
      <c r="BY58" s="421"/>
      <c r="BZ58" s="421"/>
      <c r="CA58" s="421"/>
      <c r="CB58" s="421"/>
      <c r="CC58" s="421"/>
      <c r="CD58" s="421"/>
      <c r="CE58" s="421"/>
      <c r="CF58" s="421"/>
      <c r="CG58" s="421"/>
      <c r="CH58" s="422">
        <f t="shared" ref="CH58:CH92" si="83">CG58-SUM(BU58:CF58)</f>
        <v>0</v>
      </c>
    </row>
    <row r="59" spans="1:86" s="402" customFormat="1" ht="12" hidden="1" customHeight="1" outlineLevel="1">
      <c r="A59" s="22">
        <v>44000</v>
      </c>
      <c r="B59" s="9" t="s">
        <v>77</v>
      </c>
      <c r="C59" s="421">
        <v>0</v>
      </c>
      <c r="D59" s="421">
        <v>0</v>
      </c>
      <c r="E59" s="421">
        <v>0</v>
      </c>
      <c r="F59" s="421">
        <v>0</v>
      </c>
      <c r="G59" s="421">
        <v>0</v>
      </c>
      <c r="H59" s="421">
        <v>0</v>
      </c>
      <c r="I59" s="421">
        <v>0</v>
      </c>
      <c r="J59" s="421">
        <v>0</v>
      </c>
      <c r="K59" s="421">
        <v>0</v>
      </c>
      <c r="L59" s="421">
        <v>0</v>
      </c>
      <c r="M59" s="421">
        <v>0</v>
      </c>
      <c r="N59" s="421">
        <v>0</v>
      </c>
      <c r="O59" s="421">
        <v>0</v>
      </c>
      <c r="P59" s="422">
        <f t="shared" ref="P59:P90" si="84">O59-SUM(C59:N59)</f>
        <v>0</v>
      </c>
      <c r="Q59" s="421">
        <v>0</v>
      </c>
      <c r="R59" s="421">
        <v>0</v>
      </c>
      <c r="S59" s="421">
        <v>0</v>
      </c>
      <c r="T59" s="421">
        <v>0</v>
      </c>
      <c r="U59" s="421">
        <v>0</v>
      </c>
      <c r="V59" s="421">
        <v>0</v>
      </c>
      <c r="W59" s="421">
        <v>0</v>
      </c>
      <c r="X59" s="421">
        <v>0</v>
      </c>
      <c r="Y59" s="421">
        <v>0</v>
      </c>
      <c r="Z59" s="421">
        <v>0</v>
      </c>
      <c r="AA59" s="421">
        <v>0</v>
      </c>
      <c r="AB59" s="421">
        <v>0</v>
      </c>
      <c r="AC59" s="421">
        <v>0</v>
      </c>
      <c r="AD59" s="422">
        <f t="shared" ref="AD59:AD90" si="85">AC59-SUM(Q59:AB59)</f>
        <v>0</v>
      </c>
      <c r="AE59" s="421">
        <v>0</v>
      </c>
      <c r="AF59" s="421">
        <v>0</v>
      </c>
      <c r="AG59" s="421">
        <v>0</v>
      </c>
      <c r="AH59" s="421">
        <v>0</v>
      </c>
      <c r="AI59" s="421">
        <v>0</v>
      </c>
      <c r="AJ59" s="421">
        <v>0</v>
      </c>
      <c r="AK59" s="421">
        <v>0</v>
      </c>
      <c r="AL59" s="421">
        <v>0</v>
      </c>
      <c r="AM59" s="421">
        <v>0</v>
      </c>
      <c r="AN59" s="421">
        <v>0</v>
      </c>
      <c r="AO59" s="421">
        <v>0</v>
      </c>
      <c r="AP59" s="421">
        <v>0</v>
      </c>
      <c r="AQ59" s="421">
        <v>0</v>
      </c>
      <c r="AR59" s="422">
        <f t="shared" ref="AR59:AR90" si="86">AQ59-SUM(AE59:AP59)</f>
        <v>0</v>
      </c>
      <c r="AS59" s="421">
        <v>0</v>
      </c>
      <c r="AT59" s="421">
        <v>0</v>
      </c>
      <c r="AU59" s="421">
        <v>0</v>
      </c>
      <c r="AV59" s="421">
        <v>0</v>
      </c>
      <c r="AW59" s="421">
        <v>0</v>
      </c>
      <c r="AX59" s="421">
        <v>0</v>
      </c>
      <c r="AY59" s="421">
        <v>0</v>
      </c>
      <c r="AZ59" s="421">
        <v>0</v>
      </c>
      <c r="BA59" s="421">
        <v>0</v>
      </c>
      <c r="BB59" s="421">
        <v>0</v>
      </c>
      <c r="BC59" s="421">
        <v>0</v>
      </c>
      <c r="BD59" s="421">
        <v>0</v>
      </c>
      <c r="BE59" s="421">
        <v>0</v>
      </c>
      <c r="BF59" s="422">
        <f t="shared" ref="BF59:BF90" si="87">BE59-SUM(AS59:BD59)</f>
        <v>0</v>
      </c>
      <c r="BG59" s="421">
        <v>0</v>
      </c>
      <c r="BH59" s="421">
        <v>0</v>
      </c>
      <c r="BI59" s="421">
        <v>0</v>
      </c>
      <c r="BJ59" s="421">
        <v>0</v>
      </c>
      <c r="BK59" s="421">
        <v>0</v>
      </c>
      <c r="BL59" s="421">
        <v>0</v>
      </c>
      <c r="BM59" s="421">
        <v>0</v>
      </c>
      <c r="BN59" s="421">
        <v>0</v>
      </c>
      <c r="BO59" s="421">
        <v>0</v>
      </c>
      <c r="BP59" s="421">
        <v>0</v>
      </c>
      <c r="BQ59" s="421">
        <v>0</v>
      </c>
      <c r="BR59" s="421">
        <v>0</v>
      </c>
      <c r="BS59" s="421">
        <v>0</v>
      </c>
      <c r="BT59" s="422">
        <f t="shared" ref="BT59:BT90" si="88">BS59-SUM(BG59:BR59)</f>
        <v>0</v>
      </c>
      <c r="BU59" s="421">
        <v>0</v>
      </c>
      <c r="BV59" s="421">
        <v>0</v>
      </c>
      <c r="BW59" s="421">
        <v>0</v>
      </c>
      <c r="BX59" s="421">
        <v>0</v>
      </c>
      <c r="BY59" s="421">
        <v>0</v>
      </c>
      <c r="BZ59" s="421">
        <v>0</v>
      </c>
      <c r="CA59" s="421">
        <v>0</v>
      </c>
      <c r="CB59" s="421">
        <v>0</v>
      </c>
      <c r="CC59" s="421">
        <v>0</v>
      </c>
      <c r="CD59" s="421">
        <v>0</v>
      </c>
      <c r="CE59" s="421">
        <v>0</v>
      </c>
      <c r="CF59" s="421">
        <v>0</v>
      </c>
      <c r="CG59" s="421">
        <v>0</v>
      </c>
      <c r="CH59" s="422">
        <f t="shared" ref="CH59:CH90" si="89">CG59-SUM(BU59:CF59)</f>
        <v>0</v>
      </c>
    </row>
    <row r="60" spans="1:86" s="402" customFormat="1" ht="12" hidden="1" customHeight="1" outlineLevel="1">
      <c r="A60" s="22">
        <v>44100</v>
      </c>
      <c r="B60" s="9" t="s">
        <v>196</v>
      </c>
      <c r="C60" s="421">
        <v>0</v>
      </c>
      <c r="D60" s="421">
        <v>0</v>
      </c>
      <c r="E60" s="421">
        <v>0</v>
      </c>
      <c r="F60" s="421">
        <v>0</v>
      </c>
      <c r="G60" s="421">
        <v>0</v>
      </c>
      <c r="H60" s="421">
        <v>0</v>
      </c>
      <c r="I60" s="421">
        <v>0</v>
      </c>
      <c r="J60" s="421">
        <v>0</v>
      </c>
      <c r="K60" s="421">
        <v>0</v>
      </c>
      <c r="L60" s="421">
        <v>0</v>
      </c>
      <c r="M60" s="421">
        <v>0</v>
      </c>
      <c r="N60" s="421">
        <v>0</v>
      </c>
      <c r="O60" s="421">
        <v>0</v>
      </c>
      <c r="P60" s="422">
        <f t="shared" si="84"/>
        <v>0</v>
      </c>
      <c r="Q60" s="421">
        <v>0</v>
      </c>
      <c r="R60" s="421">
        <v>0</v>
      </c>
      <c r="S60" s="421">
        <v>0</v>
      </c>
      <c r="T60" s="421">
        <v>0</v>
      </c>
      <c r="U60" s="421">
        <v>0</v>
      </c>
      <c r="V60" s="421">
        <v>0</v>
      </c>
      <c r="W60" s="421">
        <v>0</v>
      </c>
      <c r="X60" s="421">
        <v>0</v>
      </c>
      <c r="Y60" s="421">
        <v>0</v>
      </c>
      <c r="Z60" s="421">
        <v>0</v>
      </c>
      <c r="AA60" s="421">
        <v>0</v>
      </c>
      <c r="AB60" s="421">
        <v>0</v>
      </c>
      <c r="AC60" s="421">
        <v>0</v>
      </c>
      <c r="AD60" s="422">
        <f t="shared" si="85"/>
        <v>0</v>
      </c>
      <c r="AE60" s="421">
        <v>0</v>
      </c>
      <c r="AF60" s="421">
        <v>0</v>
      </c>
      <c r="AG60" s="421">
        <v>0</v>
      </c>
      <c r="AH60" s="421">
        <v>0</v>
      </c>
      <c r="AI60" s="421">
        <v>0</v>
      </c>
      <c r="AJ60" s="421">
        <v>0</v>
      </c>
      <c r="AK60" s="421">
        <v>0</v>
      </c>
      <c r="AL60" s="421">
        <v>0</v>
      </c>
      <c r="AM60" s="421">
        <v>0</v>
      </c>
      <c r="AN60" s="421">
        <v>0</v>
      </c>
      <c r="AO60" s="421">
        <v>0</v>
      </c>
      <c r="AP60" s="421">
        <v>0</v>
      </c>
      <c r="AQ60" s="421">
        <v>0</v>
      </c>
      <c r="AR60" s="422">
        <f t="shared" si="86"/>
        <v>0</v>
      </c>
      <c r="AS60" s="421">
        <v>0</v>
      </c>
      <c r="AT60" s="421">
        <v>0</v>
      </c>
      <c r="AU60" s="421">
        <v>0</v>
      </c>
      <c r="AV60" s="421">
        <v>0</v>
      </c>
      <c r="AW60" s="421">
        <v>0</v>
      </c>
      <c r="AX60" s="421">
        <v>0</v>
      </c>
      <c r="AY60" s="421">
        <v>0</v>
      </c>
      <c r="AZ60" s="421">
        <v>0</v>
      </c>
      <c r="BA60" s="421">
        <v>0</v>
      </c>
      <c r="BB60" s="421">
        <v>0</v>
      </c>
      <c r="BC60" s="421">
        <v>0</v>
      </c>
      <c r="BD60" s="421">
        <v>0</v>
      </c>
      <c r="BE60" s="421">
        <v>0</v>
      </c>
      <c r="BF60" s="422">
        <f t="shared" si="87"/>
        <v>0</v>
      </c>
      <c r="BG60" s="421">
        <v>0</v>
      </c>
      <c r="BH60" s="421">
        <v>0</v>
      </c>
      <c r="BI60" s="421">
        <v>0</v>
      </c>
      <c r="BJ60" s="421">
        <v>0</v>
      </c>
      <c r="BK60" s="421">
        <v>0</v>
      </c>
      <c r="BL60" s="421">
        <v>0</v>
      </c>
      <c r="BM60" s="421">
        <v>0</v>
      </c>
      <c r="BN60" s="421">
        <v>0</v>
      </c>
      <c r="BO60" s="421">
        <v>0</v>
      </c>
      <c r="BP60" s="421">
        <v>0</v>
      </c>
      <c r="BQ60" s="421">
        <v>0</v>
      </c>
      <c r="BR60" s="421">
        <v>0</v>
      </c>
      <c r="BS60" s="421">
        <v>0</v>
      </c>
      <c r="BT60" s="422">
        <f t="shared" si="88"/>
        <v>0</v>
      </c>
      <c r="BU60" s="421">
        <v>0</v>
      </c>
      <c r="BV60" s="421">
        <v>0</v>
      </c>
      <c r="BW60" s="421">
        <v>0</v>
      </c>
      <c r="BX60" s="421">
        <v>0</v>
      </c>
      <c r="BY60" s="421">
        <v>0</v>
      </c>
      <c r="BZ60" s="421">
        <v>0</v>
      </c>
      <c r="CA60" s="421">
        <v>0</v>
      </c>
      <c r="CB60" s="421">
        <v>0</v>
      </c>
      <c r="CC60" s="421">
        <v>0</v>
      </c>
      <c r="CD60" s="421">
        <v>0</v>
      </c>
      <c r="CE60" s="421">
        <v>0</v>
      </c>
      <c r="CF60" s="421">
        <v>0</v>
      </c>
      <c r="CG60" s="421">
        <v>0</v>
      </c>
      <c r="CH60" s="422">
        <f t="shared" si="89"/>
        <v>0</v>
      </c>
    </row>
    <row r="61" spans="1:86" s="402" customFormat="1" ht="12" hidden="1" customHeight="1" outlineLevel="1">
      <c r="A61" s="22">
        <v>44110</v>
      </c>
      <c r="B61" s="9" t="s">
        <v>197</v>
      </c>
      <c r="C61" s="421">
        <v>0</v>
      </c>
      <c r="D61" s="421">
        <v>0</v>
      </c>
      <c r="E61" s="421">
        <v>0</v>
      </c>
      <c r="F61" s="421">
        <v>0</v>
      </c>
      <c r="G61" s="421">
        <v>0</v>
      </c>
      <c r="H61" s="421">
        <v>0</v>
      </c>
      <c r="I61" s="421">
        <v>0</v>
      </c>
      <c r="J61" s="421">
        <v>0</v>
      </c>
      <c r="K61" s="421">
        <v>0</v>
      </c>
      <c r="L61" s="421">
        <v>0</v>
      </c>
      <c r="M61" s="421">
        <v>0</v>
      </c>
      <c r="N61" s="421">
        <v>0</v>
      </c>
      <c r="O61" s="421">
        <v>0</v>
      </c>
      <c r="P61" s="422">
        <f t="shared" si="84"/>
        <v>0</v>
      </c>
      <c r="Q61" s="421">
        <v>0</v>
      </c>
      <c r="R61" s="421">
        <v>0</v>
      </c>
      <c r="S61" s="421">
        <v>0</v>
      </c>
      <c r="T61" s="421">
        <v>0</v>
      </c>
      <c r="U61" s="421">
        <v>0</v>
      </c>
      <c r="V61" s="421">
        <v>0</v>
      </c>
      <c r="W61" s="421">
        <v>0</v>
      </c>
      <c r="X61" s="421">
        <v>0</v>
      </c>
      <c r="Y61" s="421">
        <v>0</v>
      </c>
      <c r="Z61" s="421">
        <v>0</v>
      </c>
      <c r="AA61" s="421">
        <v>0</v>
      </c>
      <c r="AB61" s="421">
        <v>0</v>
      </c>
      <c r="AC61" s="421">
        <v>0</v>
      </c>
      <c r="AD61" s="422">
        <f t="shared" si="85"/>
        <v>0</v>
      </c>
      <c r="AE61" s="421">
        <v>0</v>
      </c>
      <c r="AF61" s="421">
        <v>0</v>
      </c>
      <c r="AG61" s="421">
        <v>0</v>
      </c>
      <c r="AH61" s="421">
        <v>0</v>
      </c>
      <c r="AI61" s="421">
        <v>0</v>
      </c>
      <c r="AJ61" s="421">
        <v>0</v>
      </c>
      <c r="AK61" s="421">
        <v>0</v>
      </c>
      <c r="AL61" s="421">
        <v>0</v>
      </c>
      <c r="AM61" s="421">
        <v>0</v>
      </c>
      <c r="AN61" s="421">
        <v>0</v>
      </c>
      <c r="AO61" s="421">
        <v>0</v>
      </c>
      <c r="AP61" s="421">
        <v>0</v>
      </c>
      <c r="AQ61" s="421">
        <v>0</v>
      </c>
      <c r="AR61" s="422">
        <f t="shared" si="86"/>
        <v>0</v>
      </c>
      <c r="AS61" s="421">
        <v>0</v>
      </c>
      <c r="AT61" s="421">
        <v>0</v>
      </c>
      <c r="AU61" s="421">
        <v>0</v>
      </c>
      <c r="AV61" s="421">
        <v>0</v>
      </c>
      <c r="AW61" s="421">
        <v>0</v>
      </c>
      <c r="AX61" s="421">
        <v>0</v>
      </c>
      <c r="AY61" s="421">
        <v>0</v>
      </c>
      <c r="AZ61" s="421">
        <v>0</v>
      </c>
      <c r="BA61" s="421">
        <v>0</v>
      </c>
      <c r="BB61" s="421">
        <v>0</v>
      </c>
      <c r="BC61" s="421">
        <v>0</v>
      </c>
      <c r="BD61" s="421">
        <v>0</v>
      </c>
      <c r="BE61" s="421">
        <v>0</v>
      </c>
      <c r="BF61" s="422">
        <f t="shared" si="87"/>
        <v>0</v>
      </c>
      <c r="BG61" s="421">
        <v>0</v>
      </c>
      <c r="BH61" s="421">
        <v>0</v>
      </c>
      <c r="BI61" s="421">
        <v>0</v>
      </c>
      <c r="BJ61" s="421">
        <v>0</v>
      </c>
      <c r="BK61" s="421">
        <v>0</v>
      </c>
      <c r="BL61" s="421">
        <v>0</v>
      </c>
      <c r="BM61" s="421">
        <v>0</v>
      </c>
      <c r="BN61" s="421">
        <v>0</v>
      </c>
      <c r="BO61" s="421">
        <v>0</v>
      </c>
      <c r="BP61" s="421">
        <v>0</v>
      </c>
      <c r="BQ61" s="421">
        <v>0</v>
      </c>
      <c r="BR61" s="421">
        <v>0</v>
      </c>
      <c r="BS61" s="421">
        <v>0</v>
      </c>
      <c r="BT61" s="422">
        <f t="shared" si="88"/>
        <v>0</v>
      </c>
      <c r="BU61" s="421">
        <v>0</v>
      </c>
      <c r="BV61" s="421">
        <v>0</v>
      </c>
      <c r="BW61" s="421">
        <v>0</v>
      </c>
      <c r="BX61" s="421">
        <v>0</v>
      </c>
      <c r="BY61" s="421">
        <v>0</v>
      </c>
      <c r="BZ61" s="421">
        <v>0</v>
      </c>
      <c r="CA61" s="421">
        <v>0</v>
      </c>
      <c r="CB61" s="421">
        <v>0</v>
      </c>
      <c r="CC61" s="421">
        <v>0</v>
      </c>
      <c r="CD61" s="421">
        <v>0</v>
      </c>
      <c r="CE61" s="421">
        <v>0</v>
      </c>
      <c r="CF61" s="421">
        <v>0</v>
      </c>
      <c r="CG61" s="421">
        <v>0</v>
      </c>
      <c r="CH61" s="422">
        <f t="shared" si="89"/>
        <v>0</v>
      </c>
    </row>
    <row r="62" spans="1:86" s="402" customFormat="1" ht="12" hidden="1" customHeight="1" outlineLevel="1">
      <c r="A62" s="22">
        <v>44116</v>
      </c>
      <c r="B62" s="9" t="s">
        <v>198</v>
      </c>
      <c r="C62" s="421">
        <v>638.91</v>
      </c>
      <c r="D62" s="421">
        <v>547.27</v>
      </c>
      <c r="E62" s="421">
        <v>607.09</v>
      </c>
      <c r="F62" s="421">
        <v>585.87</v>
      </c>
      <c r="G62" s="421">
        <v>605.94000000000005</v>
      </c>
      <c r="H62" s="421">
        <v>669.27</v>
      </c>
      <c r="I62" s="421">
        <v>693.03</v>
      </c>
      <c r="J62" s="421">
        <v>1004.78</v>
      </c>
      <c r="K62" s="421">
        <v>901.34</v>
      </c>
      <c r="L62" s="421">
        <v>544.66</v>
      </c>
      <c r="M62" s="421">
        <v>682</v>
      </c>
      <c r="N62" s="421">
        <v>0</v>
      </c>
      <c r="O62" s="421">
        <v>8080</v>
      </c>
      <c r="P62" s="422">
        <f t="shared" si="84"/>
        <v>599.84000000000015</v>
      </c>
      <c r="Q62" s="421">
        <v>686.8</v>
      </c>
      <c r="R62" s="421">
        <v>686.8</v>
      </c>
      <c r="S62" s="421">
        <v>686.8</v>
      </c>
      <c r="T62" s="421">
        <v>686.8</v>
      </c>
      <c r="U62" s="421">
        <v>686.8</v>
      </c>
      <c r="V62" s="421">
        <v>686.8</v>
      </c>
      <c r="W62" s="421">
        <v>686.8</v>
      </c>
      <c r="X62" s="421">
        <v>686.8</v>
      </c>
      <c r="Y62" s="421">
        <v>686.8</v>
      </c>
      <c r="Z62" s="421">
        <v>686.8</v>
      </c>
      <c r="AA62" s="421">
        <v>686.8</v>
      </c>
      <c r="AB62" s="421">
        <v>686.8</v>
      </c>
      <c r="AC62" s="421">
        <v>8241.6</v>
      </c>
      <c r="AD62" s="422">
        <f t="shared" si="85"/>
        <v>0</v>
      </c>
      <c r="AE62" s="421">
        <v>700.53599999999994</v>
      </c>
      <c r="AF62" s="421">
        <v>700.53599999999994</v>
      </c>
      <c r="AG62" s="421">
        <v>700.53599999999994</v>
      </c>
      <c r="AH62" s="421">
        <v>700.53599999999994</v>
      </c>
      <c r="AI62" s="421">
        <v>700.53599999999994</v>
      </c>
      <c r="AJ62" s="421">
        <v>700.53599999999994</v>
      </c>
      <c r="AK62" s="421">
        <v>700.53599999999994</v>
      </c>
      <c r="AL62" s="421">
        <v>700.53599999999994</v>
      </c>
      <c r="AM62" s="421">
        <v>700.53599999999994</v>
      </c>
      <c r="AN62" s="421">
        <v>700.53599999999994</v>
      </c>
      <c r="AO62" s="421">
        <v>700.53599999999994</v>
      </c>
      <c r="AP62" s="421">
        <v>700.53599999999994</v>
      </c>
      <c r="AQ62" s="421">
        <v>8406.4320000000007</v>
      </c>
      <c r="AR62" s="422">
        <f t="shared" si="86"/>
        <v>0</v>
      </c>
      <c r="AS62" s="421">
        <v>714.54672000000005</v>
      </c>
      <c r="AT62" s="421">
        <v>714.54672000000005</v>
      </c>
      <c r="AU62" s="421">
        <v>714.54672000000005</v>
      </c>
      <c r="AV62" s="421">
        <v>714.54672000000005</v>
      </c>
      <c r="AW62" s="421">
        <v>714.54672000000005</v>
      </c>
      <c r="AX62" s="421">
        <v>714.54672000000005</v>
      </c>
      <c r="AY62" s="421">
        <v>714.54672000000005</v>
      </c>
      <c r="AZ62" s="421">
        <v>714.54672000000005</v>
      </c>
      <c r="BA62" s="421">
        <v>714.54672000000005</v>
      </c>
      <c r="BB62" s="421">
        <v>714.54672000000005</v>
      </c>
      <c r="BC62" s="421">
        <v>714.54672000000005</v>
      </c>
      <c r="BD62" s="421">
        <v>714.54672000000005</v>
      </c>
      <c r="BE62" s="421">
        <v>8574.5606399999997</v>
      </c>
      <c r="BF62" s="422">
        <f t="shared" si="87"/>
        <v>0</v>
      </c>
      <c r="BG62" s="421">
        <v>728.83765440000002</v>
      </c>
      <c r="BH62" s="421">
        <v>728.83765440000002</v>
      </c>
      <c r="BI62" s="421">
        <v>728.83765440000002</v>
      </c>
      <c r="BJ62" s="421">
        <v>728.83765440000002</v>
      </c>
      <c r="BK62" s="421">
        <v>728.83765440000002</v>
      </c>
      <c r="BL62" s="421">
        <v>728.83765440000002</v>
      </c>
      <c r="BM62" s="421">
        <v>728.83765440000002</v>
      </c>
      <c r="BN62" s="421">
        <v>728.83765440000002</v>
      </c>
      <c r="BO62" s="421">
        <v>728.83765440000002</v>
      </c>
      <c r="BP62" s="421">
        <v>728.83765440000002</v>
      </c>
      <c r="BQ62" s="421">
        <v>728.83765440000002</v>
      </c>
      <c r="BR62" s="421">
        <v>728.83765440000002</v>
      </c>
      <c r="BS62" s="421">
        <v>8746.0518527999993</v>
      </c>
      <c r="BT62" s="422">
        <f t="shared" si="88"/>
        <v>0</v>
      </c>
      <c r="BU62" s="421">
        <v>743.41440748800005</v>
      </c>
      <c r="BV62" s="421">
        <v>743.41440748800005</v>
      </c>
      <c r="BW62" s="421">
        <v>743.41440748800005</v>
      </c>
      <c r="BX62" s="421">
        <v>743.41440748800005</v>
      </c>
      <c r="BY62" s="421">
        <v>743.41440748800005</v>
      </c>
      <c r="BZ62" s="421">
        <v>743.41440748800005</v>
      </c>
      <c r="CA62" s="421">
        <v>743.41440748800005</v>
      </c>
      <c r="CB62" s="421">
        <v>743.41440748800005</v>
      </c>
      <c r="CC62" s="421">
        <v>743.41440748800005</v>
      </c>
      <c r="CD62" s="421">
        <v>743.41440748800005</v>
      </c>
      <c r="CE62" s="421">
        <v>743.41440748800005</v>
      </c>
      <c r="CF62" s="421">
        <v>743.41440748800005</v>
      </c>
      <c r="CG62" s="421">
        <v>8920.9728898560006</v>
      </c>
      <c r="CH62" s="422">
        <f t="shared" si="89"/>
        <v>0</v>
      </c>
    </row>
    <row r="63" spans="1:86" s="402" customFormat="1" ht="12" hidden="1" customHeight="1" outlineLevel="1">
      <c r="A63" s="22">
        <v>44117</v>
      </c>
      <c r="B63" s="9" t="s">
        <v>199</v>
      </c>
      <c r="C63" s="421">
        <v>0</v>
      </c>
      <c r="D63" s="421">
        <v>0</v>
      </c>
      <c r="E63" s="421">
        <v>0</v>
      </c>
      <c r="F63" s="421">
        <v>0</v>
      </c>
      <c r="G63" s="421">
        <v>0</v>
      </c>
      <c r="H63" s="421">
        <v>0</v>
      </c>
      <c r="I63" s="421">
        <v>0</v>
      </c>
      <c r="J63" s="421">
        <v>0</v>
      </c>
      <c r="K63" s="421">
        <v>0</v>
      </c>
      <c r="L63" s="421">
        <v>0</v>
      </c>
      <c r="M63" s="421">
        <v>0</v>
      </c>
      <c r="N63" s="421">
        <v>0</v>
      </c>
      <c r="O63" s="421">
        <v>0</v>
      </c>
      <c r="P63" s="422">
        <f t="shared" si="84"/>
        <v>0</v>
      </c>
      <c r="Q63" s="421">
        <v>0</v>
      </c>
      <c r="R63" s="421">
        <v>0</v>
      </c>
      <c r="S63" s="421">
        <v>0</v>
      </c>
      <c r="T63" s="421">
        <v>0</v>
      </c>
      <c r="U63" s="421">
        <v>0</v>
      </c>
      <c r="V63" s="421">
        <v>0</v>
      </c>
      <c r="W63" s="421">
        <v>0</v>
      </c>
      <c r="X63" s="421">
        <v>0</v>
      </c>
      <c r="Y63" s="421">
        <v>0</v>
      </c>
      <c r="Z63" s="421">
        <v>0</v>
      </c>
      <c r="AA63" s="421">
        <v>0</v>
      </c>
      <c r="AB63" s="421">
        <v>0</v>
      </c>
      <c r="AC63" s="421">
        <v>0</v>
      </c>
      <c r="AD63" s="422">
        <f t="shared" si="85"/>
        <v>0</v>
      </c>
      <c r="AE63" s="421">
        <v>0</v>
      </c>
      <c r="AF63" s="421">
        <v>0</v>
      </c>
      <c r="AG63" s="421">
        <v>0</v>
      </c>
      <c r="AH63" s="421">
        <v>0</v>
      </c>
      <c r="AI63" s="421">
        <v>0</v>
      </c>
      <c r="AJ63" s="421">
        <v>0</v>
      </c>
      <c r="AK63" s="421">
        <v>0</v>
      </c>
      <c r="AL63" s="421">
        <v>0</v>
      </c>
      <c r="AM63" s="421">
        <v>0</v>
      </c>
      <c r="AN63" s="421">
        <v>0</v>
      </c>
      <c r="AO63" s="421">
        <v>0</v>
      </c>
      <c r="AP63" s="421">
        <v>0</v>
      </c>
      <c r="AQ63" s="421">
        <v>0</v>
      </c>
      <c r="AR63" s="422">
        <f t="shared" si="86"/>
        <v>0</v>
      </c>
      <c r="AS63" s="421">
        <v>0</v>
      </c>
      <c r="AT63" s="421">
        <v>0</v>
      </c>
      <c r="AU63" s="421">
        <v>0</v>
      </c>
      <c r="AV63" s="421">
        <v>0</v>
      </c>
      <c r="AW63" s="421">
        <v>0</v>
      </c>
      <c r="AX63" s="421">
        <v>0</v>
      </c>
      <c r="AY63" s="421">
        <v>0</v>
      </c>
      <c r="AZ63" s="421">
        <v>0</v>
      </c>
      <c r="BA63" s="421">
        <v>0</v>
      </c>
      <c r="BB63" s="421">
        <v>0</v>
      </c>
      <c r="BC63" s="421">
        <v>0</v>
      </c>
      <c r="BD63" s="421">
        <v>0</v>
      </c>
      <c r="BE63" s="421">
        <v>0</v>
      </c>
      <c r="BF63" s="422">
        <f t="shared" si="87"/>
        <v>0</v>
      </c>
      <c r="BG63" s="421">
        <v>0</v>
      </c>
      <c r="BH63" s="421">
        <v>0</v>
      </c>
      <c r="BI63" s="421">
        <v>0</v>
      </c>
      <c r="BJ63" s="421">
        <v>0</v>
      </c>
      <c r="BK63" s="421">
        <v>0</v>
      </c>
      <c r="BL63" s="421">
        <v>0</v>
      </c>
      <c r="BM63" s="421">
        <v>0</v>
      </c>
      <c r="BN63" s="421">
        <v>0</v>
      </c>
      <c r="BO63" s="421">
        <v>0</v>
      </c>
      <c r="BP63" s="421">
        <v>0</v>
      </c>
      <c r="BQ63" s="421">
        <v>0</v>
      </c>
      <c r="BR63" s="421">
        <v>0</v>
      </c>
      <c r="BS63" s="421">
        <v>0</v>
      </c>
      <c r="BT63" s="422">
        <f t="shared" si="88"/>
        <v>0</v>
      </c>
      <c r="BU63" s="421">
        <v>0</v>
      </c>
      <c r="BV63" s="421">
        <v>0</v>
      </c>
      <c r="BW63" s="421">
        <v>0</v>
      </c>
      <c r="BX63" s="421">
        <v>0</v>
      </c>
      <c r="BY63" s="421">
        <v>0</v>
      </c>
      <c r="BZ63" s="421">
        <v>0</v>
      </c>
      <c r="CA63" s="421">
        <v>0</v>
      </c>
      <c r="CB63" s="421">
        <v>0</v>
      </c>
      <c r="CC63" s="421">
        <v>0</v>
      </c>
      <c r="CD63" s="421">
        <v>0</v>
      </c>
      <c r="CE63" s="421">
        <v>0</v>
      </c>
      <c r="CF63" s="421">
        <v>0</v>
      </c>
      <c r="CG63" s="421">
        <v>0</v>
      </c>
      <c r="CH63" s="422">
        <f t="shared" si="89"/>
        <v>0</v>
      </c>
    </row>
    <row r="64" spans="1:86" s="402" customFormat="1" ht="12" hidden="1" customHeight="1" outlineLevel="1">
      <c r="A64" s="22">
        <v>44118</v>
      </c>
      <c r="B64" s="9" t="s">
        <v>200</v>
      </c>
      <c r="C64" s="421">
        <v>0</v>
      </c>
      <c r="D64" s="421">
        <v>0</v>
      </c>
      <c r="E64" s="421">
        <v>0</v>
      </c>
      <c r="F64" s="421">
        <v>0</v>
      </c>
      <c r="G64" s="421">
        <v>0</v>
      </c>
      <c r="H64" s="421">
        <v>0</v>
      </c>
      <c r="I64" s="421">
        <v>0</v>
      </c>
      <c r="J64" s="421">
        <v>0</v>
      </c>
      <c r="K64" s="421">
        <v>0</v>
      </c>
      <c r="L64" s="421">
        <v>0</v>
      </c>
      <c r="M64" s="421">
        <v>0</v>
      </c>
      <c r="N64" s="421">
        <v>0</v>
      </c>
      <c r="O64" s="421">
        <v>0</v>
      </c>
      <c r="P64" s="422">
        <f t="shared" si="84"/>
        <v>0</v>
      </c>
      <c r="Q64" s="421">
        <v>0</v>
      </c>
      <c r="R64" s="421">
        <v>0</v>
      </c>
      <c r="S64" s="421">
        <v>0</v>
      </c>
      <c r="T64" s="421">
        <v>0</v>
      </c>
      <c r="U64" s="421">
        <v>0</v>
      </c>
      <c r="V64" s="421">
        <v>0</v>
      </c>
      <c r="W64" s="421">
        <v>0</v>
      </c>
      <c r="X64" s="421">
        <v>0</v>
      </c>
      <c r="Y64" s="421">
        <v>0</v>
      </c>
      <c r="Z64" s="421">
        <v>0</v>
      </c>
      <c r="AA64" s="421">
        <v>0</v>
      </c>
      <c r="AB64" s="421">
        <v>0</v>
      </c>
      <c r="AC64" s="421">
        <v>0</v>
      </c>
      <c r="AD64" s="422">
        <f t="shared" si="85"/>
        <v>0</v>
      </c>
      <c r="AE64" s="421">
        <v>0</v>
      </c>
      <c r="AF64" s="421">
        <v>0</v>
      </c>
      <c r="AG64" s="421">
        <v>0</v>
      </c>
      <c r="AH64" s="421">
        <v>0</v>
      </c>
      <c r="AI64" s="421">
        <v>0</v>
      </c>
      <c r="AJ64" s="421">
        <v>0</v>
      </c>
      <c r="AK64" s="421">
        <v>0</v>
      </c>
      <c r="AL64" s="421">
        <v>0</v>
      </c>
      <c r="AM64" s="421">
        <v>0</v>
      </c>
      <c r="AN64" s="421">
        <v>0</v>
      </c>
      <c r="AO64" s="421">
        <v>0</v>
      </c>
      <c r="AP64" s="421">
        <v>0</v>
      </c>
      <c r="AQ64" s="421">
        <v>0</v>
      </c>
      <c r="AR64" s="422">
        <f t="shared" si="86"/>
        <v>0</v>
      </c>
      <c r="AS64" s="421">
        <v>0</v>
      </c>
      <c r="AT64" s="421">
        <v>0</v>
      </c>
      <c r="AU64" s="421">
        <v>0</v>
      </c>
      <c r="AV64" s="421">
        <v>0</v>
      </c>
      <c r="AW64" s="421">
        <v>0</v>
      </c>
      <c r="AX64" s="421">
        <v>0</v>
      </c>
      <c r="AY64" s="421">
        <v>0</v>
      </c>
      <c r="AZ64" s="421">
        <v>0</v>
      </c>
      <c r="BA64" s="421">
        <v>0</v>
      </c>
      <c r="BB64" s="421">
        <v>0</v>
      </c>
      <c r="BC64" s="421">
        <v>0</v>
      </c>
      <c r="BD64" s="421">
        <v>0</v>
      </c>
      <c r="BE64" s="421">
        <v>0</v>
      </c>
      <c r="BF64" s="422">
        <f t="shared" si="87"/>
        <v>0</v>
      </c>
      <c r="BG64" s="421">
        <v>0</v>
      </c>
      <c r="BH64" s="421">
        <v>0</v>
      </c>
      <c r="BI64" s="421">
        <v>0</v>
      </c>
      <c r="BJ64" s="421">
        <v>0</v>
      </c>
      <c r="BK64" s="421">
        <v>0</v>
      </c>
      <c r="BL64" s="421">
        <v>0</v>
      </c>
      <c r="BM64" s="421">
        <v>0</v>
      </c>
      <c r="BN64" s="421">
        <v>0</v>
      </c>
      <c r="BO64" s="421">
        <v>0</v>
      </c>
      <c r="BP64" s="421">
        <v>0</v>
      </c>
      <c r="BQ64" s="421">
        <v>0</v>
      </c>
      <c r="BR64" s="421">
        <v>0</v>
      </c>
      <c r="BS64" s="421">
        <v>0</v>
      </c>
      <c r="BT64" s="422">
        <f t="shared" si="88"/>
        <v>0</v>
      </c>
      <c r="BU64" s="421">
        <v>0</v>
      </c>
      <c r="BV64" s="421">
        <v>0</v>
      </c>
      <c r="BW64" s="421">
        <v>0</v>
      </c>
      <c r="BX64" s="421">
        <v>0</v>
      </c>
      <c r="BY64" s="421">
        <v>0</v>
      </c>
      <c r="BZ64" s="421">
        <v>0</v>
      </c>
      <c r="CA64" s="421">
        <v>0</v>
      </c>
      <c r="CB64" s="421">
        <v>0</v>
      </c>
      <c r="CC64" s="421">
        <v>0</v>
      </c>
      <c r="CD64" s="421">
        <v>0</v>
      </c>
      <c r="CE64" s="421">
        <v>0</v>
      </c>
      <c r="CF64" s="421">
        <v>0</v>
      </c>
      <c r="CG64" s="421">
        <v>0</v>
      </c>
      <c r="CH64" s="422">
        <f t="shared" si="89"/>
        <v>0</v>
      </c>
    </row>
    <row r="65" spans="1:86" s="402" customFormat="1" ht="12" hidden="1" customHeight="1" outlineLevel="1">
      <c r="A65" s="22">
        <v>44120</v>
      </c>
      <c r="B65" s="9" t="s">
        <v>201</v>
      </c>
      <c r="C65" s="421">
        <v>0</v>
      </c>
      <c r="D65" s="421">
        <v>0</v>
      </c>
      <c r="E65" s="421">
        <v>0</v>
      </c>
      <c r="F65" s="421">
        <v>0</v>
      </c>
      <c r="G65" s="421">
        <v>0</v>
      </c>
      <c r="H65" s="421">
        <v>0</v>
      </c>
      <c r="I65" s="421">
        <v>0</v>
      </c>
      <c r="J65" s="421">
        <v>0</v>
      </c>
      <c r="K65" s="421">
        <v>0</v>
      </c>
      <c r="L65" s="421">
        <v>0</v>
      </c>
      <c r="M65" s="421">
        <v>0</v>
      </c>
      <c r="N65" s="421">
        <v>0</v>
      </c>
      <c r="O65" s="421">
        <v>0</v>
      </c>
      <c r="P65" s="422">
        <f t="shared" si="84"/>
        <v>0</v>
      </c>
      <c r="Q65" s="421">
        <v>0</v>
      </c>
      <c r="R65" s="421">
        <v>0</v>
      </c>
      <c r="S65" s="421">
        <v>0</v>
      </c>
      <c r="T65" s="421">
        <v>0</v>
      </c>
      <c r="U65" s="421">
        <v>0</v>
      </c>
      <c r="V65" s="421">
        <v>0</v>
      </c>
      <c r="W65" s="421">
        <v>0</v>
      </c>
      <c r="X65" s="421">
        <v>0</v>
      </c>
      <c r="Y65" s="421">
        <v>0</v>
      </c>
      <c r="Z65" s="421">
        <v>0</v>
      </c>
      <c r="AA65" s="421">
        <v>0</v>
      </c>
      <c r="AB65" s="421">
        <v>0</v>
      </c>
      <c r="AC65" s="421">
        <v>0</v>
      </c>
      <c r="AD65" s="422">
        <f t="shared" si="85"/>
        <v>0</v>
      </c>
      <c r="AE65" s="421">
        <v>0</v>
      </c>
      <c r="AF65" s="421">
        <v>0</v>
      </c>
      <c r="AG65" s="421">
        <v>0</v>
      </c>
      <c r="AH65" s="421">
        <v>0</v>
      </c>
      <c r="AI65" s="421">
        <v>0</v>
      </c>
      <c r="AJ65" s="421">
        <v>0</v>
      </c>
      <c r="AK65" s="421">
        <v>0</v>
      </c>
      <c r="AL65" s="421">
        <v>0</v>
      </c>
      <c r="AM65" s="421">
        <v>0</v>
      </c>
      <c r="AN65" s="421">
        <v>0</v>
      </c>
      <c r="AO65" s="421">
        <v>0</v>
      </c>
      <c r="AP65" s="421">
        <v>0</v>
      </c>
      <c r="AQ65" s="421">
        <v>0</v>
      </c>
      <c r="AR65" s="422">
        <f t="shared" si="86"/>
        <v>0</v>
      </c>
      <c r="AS65" s="421">
        <v>0</v>
      </c>
      <c r="AT65" s="421">
        <v>0</v>
      </c>
      <c r="AU65" s="421">
        <v>0</v>
      </c>
      <c r="AV65" s="421">
        <v>0</v>
      </c>
      <c r="AW65" s="421">
        <v>0</v>
      </c>
      <c r="AX65" s="421">
        <v>0</v>
      </c>
      <c r="AY65" s="421">
        <v>0</v>
      </c>
      <c r="AZ65" s="421">
        <v>0</v>
      </c>
      <c r="BA65" s="421">
        <v>0</v>
      </c>
      <c r="BB65" s="421">
        <v>0</v>
      </c>
      <c r="BC65" s="421">
        <v>0</v>
      </c>
      <c r="BD65" s="421">
        <v>0</v>
      </c>
      <c r="BE65" s="421">
        <v>0</v>
      </c>
      <c r="BF65" s="422">
        <f t="shared" si="87"/>
        <v>0</v>
      </c>
      <c r="BG65" s="421">
        <v>0</v>
      </c>
      <c r="BH65" s="421">
        <v>0</v>
      </c>
      <c r="BI65" s="421">
        <v>0</v>
      </c>
      <c r="BJ65" s="421">
        <v>0</v>
      </c>
      <c r="BK65" s="421">
        <v>0</v>
      </c>
      <c r="BL65" s="421">
        <v>0</v>
      </c>
      <c r="BM65" s="421">
        <v>0</v>
      </c>
      <c r="BN65" s="421">
        <v>0</v>
      </c>
      <c r="BO65" s="421">
        <v>0</v>
      </c>
      <c r="BP65" s="421">
        <v>0</v>
      </c>
      <c r="BQ65" s="421">
        <v>0</v>
      </c>
      <c r="BR65" s="421">
        <v>0</v>
      </c>
      <c r="BS65" s="421">
        <v>0</v>
      </c>
      <c r="BT65" s="422">
        <f t="shared" si="88"/>
        <v>0</v>
      </c>
      <c r="BU65" s="421">
        <v>0</v>
      </c>
      <c r="BV65" s="421">
        <v>0</v>
      </c>
      <c r="BW65" s="421">
        <v>0</v>
      </c>
      <c r="BX65" s="421">
        <v>0</v>
      </c>
      <c r="BY65" s="421">
        <v>0</v>
      </c>
      <c r="BZ65" s="421">
        <v>0</v>
      </c>
      <c r="CA65" s="421">
        <v>0</v>
      </c>
      <c r="CB65" s="421">
        <v>0</v>
      </c>
      <c r="CC65" s="421">
        <v>0</v>
      </c>
      <c r="CD65" s="421">
        <v>0</v>
      </c>
      <c r="CE65" s="421">
        <v>0</v>
      </c>
      <c r="CF65" s="421">
        <v>0</v>
      </c>
      <c r="CG65" s="421">
        <v>0</v>
      </c>
      <c r="CH65" s="422">
        <f t="shared" si="89"/>
        <v>0</v>
      </c>
    </row>
    <row r="66" spans="1:86" s="402" customFormat="1" ht="12" hidden="1" customHeight="1" outlineLevel="1">
      <c r="A66" s="22">
        <v>44130</v>
      </c>
      <c r="B66" s="9" t="s">
        <v>202</v>
      </c>
      <c r="C66" s="421">
        <v>0</v>
      </c>
      <c r="D66" s="421">
        <v>0</v>
      </c>
      <c r="E66" s="421">
        <v>0</v>
      </c>
      <c r="F66" s="421">
        <v>0</v>
      </c>
      <c r="G66" s="421">
        <v>0</v>
      </c>
      <c r="H66" s="421">
        <v>0</v>
      </c>
      <c r="I66" s="421">
        <v>0</v>
      </c>
      <c r="J66" s="421">
        <v>0</v>
      </c>
      <c r="K66" s="421">
        <v>0</v>
      </c>
      <c r="L66" s="421">
        <v>0</v>
      </c>
      <c r="M66" s="421">
        <v>0</v>
      </c>
      <c r="N66" s="421">
        <v>0</v>
      </c>
      <c r="O66" s="421">
        <v>0</v>
      </c>
      <c r="P66" s="422">
        <f t="shared" si="84"/>
        <v>0</v>
      </c>
      <c r="Q66" s="421">
        <v>0</v>
      </c>
      <c r="R66" s="421">
        <v>0</v>
      </c>
      <c r="S66" s="421">
        <v>0</v>
      </c>
      <c r="T66" s="421">
        <v>0</v>
      </c>
      <c r="U66" s="421">
        <v>0</v>
      </c>
      <c r="V66" s="421">
        <v>0</v>
      </c>
      <c r="W66" s="421">
        <v>0</v>
      </c>
      <c r="X66" s="421">
        <v>0</v>
      </c>
      <c r="Y66" s="421">
        <v>0</v>
      </c>
      <c r="Z66" s="421">
        <v>0</v>
      </c>
      <c r="AA66" s="421">
        <v>0</v>
      </c>
      <c r="AB66" s="421">
        <v>0</v>
      </c>
      <c r="AC66" s="421">
        <v>0</v>
      </c>
      <c r="AD66" s="422">
        <f t="shared" si="85"/>
        <v>0</v>
      </c>
      <c r="AE66" s="421">
        <v>0</v>
      </c>
      <c r="AF66" s="421">
        <v>0</v>
      </c>
      <c r="AG66" s="421">
        <v>0</v>
      </c>
      <c r="AH66" s="421">
        <v>0</v>
      </c>
      <c r="AI66" s="421">
        <v>0</v>
      </c>
      <c r="AJ66" s="421">
        <v>0</v>
      </c>
      <c r="AK66" s="421">
        <v>0</v>
      </c>
      <c r="AL66" s="421">
        <v>0</v>
      </c>
      <c r="AM66" s="421">
        <v>0</v>
      </c>
      <c r="AN66" s="421">
        <v>0</v>
      </c>
      <c r="AO66" s="421">
        <v>0</v>
      </c>
      <c r="AP66" s="421">
        <v>0</v>
      </c>
      <c r="AQ66" s="421">
        <v>0</v>
      </c>
      <c r="AR66" s="422">
        <f t="shared" si="86"/>
        <v>0</v>
      </c>
      <c r="AS66" s="421">
        <v>0</v>
      </c>
      <c r="AT66" s="421">
        <v>0</v>
      </c>
      <c r="AU66" s="421">
        <v>0</v>
      </c>
      <c r="AV66" s="421">
        <v>0</v>
      </c>
      <c r="AW66" s="421">
        <v>0</v>
      </c>
      <c r="AX66" s="421">
        <v>0</v>
      </c>
      <c r="AY66" s="421">
        <v>0</v>
      </c>
      <c r="AZ66" s="421">
        <v>0</v>
      </c>
      <c r="BA66" s="421">
        <v>0</v>
      </c>
      <c r="BB66" s="421">
        <v>0</v>
      </c>
      <c r="BC66" s="421">
        <v>0</v>
      </c>
      <c r="BD66" s="421">
        <v>0</v>
      </c>
      <c r="BE66" s="421">
        <v>0</v>
      </c>
      <c r="BF66" s="422">
        <f t="shared" si="87"/>
        <v>0</v>
      </c>
      <c r="BG66" s="421">
        <v>0</v>
      </c>
      <c r="BH66" s="421">
        <v>0</v>
      </c>
      <c r="BI66" s="421">
        <v>0</v>
      </c>
      <c r="BJ66" s="421">
        <v>0</v>
      </c>
      <c r="BK66" s="421">
        <v>0</v>
      </c>
      <c r="BL66" s="421">
        <v>0</v>
      </c>
      <c r="BM66" s="421">
        <v>0</v>
      </c>
      <c r="BN66" s="421">
        <v>0</v>
      </c>
      <c r="BO66" s="421">
        <v>0</v>
      </c>
      <c r="BP66" s="421">
        <v>0</v>
      </c>
      <c r="BQ66" s="421">
        <v>0</v>
      </c>
      <c r="BR66" s="421">
        <v>0</v>
      </c>
      <c r="BS66" s="421">
        <v>0</v>
      </c>
      <c r="BT66" s="422">
        <f t="shared" si="88"/>
        <v>0</v>
      </c>
      <c r="BU66" s="421">
        <v>0</v>
      </c>
      <c r="BV66" s="421">
        <v>0</v>
      </c>
      <c r="BW66" s="421">
        <v>0</v>
      </c>
      <c r="BX66" s="421">
        <v>0</v>
      </c>
      <c r="BY66" s="421">
        <v>0</v>
      </c>
      <c r="BZ66" s="421">
        <v>0</v>
      </c>
      <c r="CA66" s="421">
        <v>0</v>
      </c>
      <c r="CB66" s="421">
        <v>0</v>
      </c>
      <c r="CC66" s="421">
        <v>0</v>
      </c>
      <c r="CD66" s="421">
        <v>0</v>
      </c>
      <c r="CE66" s="421">
        <v>0</v>
      </c>
      <c r="CF66" s="421">
        <v>0</v>
      </c>
      <c r="CG66" s="421">
        <v>0</v>
      </c>
      <c r="CH66" s="422">
        <f t="shared" si="89"/>
        <v>0</v>
      </c>
    </row>
    <row r="67" spans="1:86" s="402" customFormat="1" ht="12" hidden="1" customHeight="1" outlineLevel="1">
      <c r="A67" s="22">
        <v>44146</v>
      </c>
      <c r="B67" s="9" t="s">
        <v>203</v>
      </c>
      <c r="C67" s="421">
        <v>0</v>
      </c>
      <c r="D67" s="421">
        <v>0</v>
      </c>
      <c r="E67" s="421">
        <v>0</v>
      </c>
      <c r="F67" s="421">
        <v>0</v>
      </c>
      <c r="G67" s="421">
        <v>0</v>
      </c>
      <c r="H67" s="421">
        <v>0</v>
      </c>
      <c r="I67" s="421">
        <v>0</v>
      </c>
      <c r="J67" s="421">
        <v>0</v>
      </c>
      <c r="K67" s="421">
        <v>0</v>
      </c>
      <c r="L67" s="421">
        <v>0</v>
      </c>
      <c r="M67" s="421">
        <v>0</v>
      </c>
      <c r="N67" s="421">
        <v>0</v>
      </c>
      <c r="O67" s="421">
        <v>0</v>
      </c>
      <c r="P67" s="422">
        <f t="shared" si="84"/>
        <v>0</v>
      </c>
      <c r="Q67" s="421">
        <v>0</v>
      </c>
      <c r="R67" s="421">
        <v>0</v>
      </c>
      <c r="S67" s="421">
        <v>0</v>
      </c>
      <c r="T67" s="421">
        <v>0</v>
      </c>
      <c r="U67" s="421">
        <v>0</v>
      </c>
      <c r="V67" s="421">
        <v>0</v>
      </c>
      <c r="W67" s="421">
        <v>0</v>
      </c>
      <c r="X67" s="421">
        <v>0</v>
      </c>
      <c r="Y67" s="421">
        <v>0</v>
      </c>
      <c r="Z67" s="421">
        <v>0</v>
      </c>
      <c r="AA67" s="421">
        <v>0</v>
      </c>
      <c r="AB67" s="421">
        <v>0</v>
      </c>
      <c r="AC67" s="421">
        <v>0</v>
      </c>
      <c r="AD67" s="422">
        <f t="shared" si="85"/>
        <v>0</v>
      </c>
      <c r="AE67" s="421">
        <v>0</v>
      </c>
      <c r="AF67" s="421">
        <v>0</v>
      </c>
      <c r="AG67" s="421">
        <v>0</v>
      </c>
      <c r="AH67" s="421">
        <v>0</v>
      </c>
      <c r="AI67" s="421">
        <v>0</v>
      </c>
      <c r="AJ67" s="421">
        <v>0</v>
      </c>
      <c r="AK67" s="421">
        <v>0</v>
      </c>
      <c r="AL67" s="421">
        <v>0</v>
      </c>
      <c r="AM67" s="421">
        <v>0</v>
      </c>
      <c r="AN67" s="421">
        <v>0</v>
      </c>
      <c r="AO67" s="421">
        <v>0</v>
      </c>
      <c r="AP67" s="421">
        <v>0</v>
      </c>
      <c r="AQ67" s="421">
        <v>0</v>
      </c>
      <c r="AR67" s="422">
        <f t="shared" si="86"/>
        <v>0</v>
      </c>
      <c r="AS67" s="421">
        <v>0</v>
      </c>
      <c r="AT67" s="421">
        <v>0</v>
      </c>
      <c r="AU67" s="421">
        <v>0</v>
      </c>
      <c r="AV67" s="421">
        <v>0</v>
      </c>
      <c r="AW67" s="421">
        <v>0</v>
      </c>
      <c r="AX67" s="421">
        <v>0</v>
      </c>
      <c r="AY67" s="421">
        <v>0</v>
      </c>
      <c r="AZ67" s="421">
        <v>0</v>
      </c>
      <c r="BA67" s="421">
        <v>0</v>
      </c>
      <c r="BB67" s="421">
        <v>0</v>
      </c>
      <c r="BC67" s="421">
        <v>0</v>
      </c>
      <c r="BD67" s="421">
        <v>0</v>
      </c>
      <c r="BE67" s="421">
        <v>0</v>
      </c>
      <c r="BF67" s="422">
        <f t="shared" si="87"/>
        <v>0</v>
      </c>
      <c r="BG67" s="421">
        <v>0</v>
      </c>
      <c r="BH67" s="421">
        <v>0</v>
      </c>
      <c r="BI67" s="421">
        <v>0</v>
      </c>
      <c r="BJ67" s="421">
        <v>0</v>
      </c>
      <c r="BK67" s="421">
        <v>0</v>
      </c>
      <c r="BL67" s="421">
        <v>0</v>
      </c>
      <c r="BM67" s="421">
        <v>0</v>
      </c>
      <c r="BN67" s="421">
        <v>0</v>
      </c>
      <c r="BO67" s="421">
        <v>0</v>
      </c>
      <c r="BP67" s="421">
        <v>0</v>
      </c>
      <c r="BQ67" s="421">
        <v>0</v>
      </c>
      <c r="BR67" s="421">
        <v>0</v>
      </c>
      <c r="BS67" s="421">
        <v>0</v>
      </c>
      <c r="BT67" s="422">
        <f t="shared" si="88"/>
        <v>0</v>
      </c>
      <c r="BU67" s="421">
        <v>0</v>
      </c>
      <c r="BV67" s="421">
        <v>0</v>
      </c>
      <c r="BW67" s="421">
        <v>0</v>
      </c>
      <c r="BX67" s="421">
        <v>0</v>
      </c>
      <c r="BY67" s="421">
        <v>0</v>
      </c>
      <c r="BZ67" s="421">
        <v>0</v>
      </c>
      <c r="CA67" s="421">
        <v>0</v>
      </c>
      <c r="CB67" s="421">
        <v>0</v>
      </c>
      <c r="CC67" s="421">
        <v>0</v>
      </c>
      <c r="CD67" s="421">
        <v>0</v>
      </c>
      <c r="CE67" s="421">
        <v>0</v>
      </c>
      <c r="CF67" s="421">
        <v>0</v>
      </c>
      <c r="CG67" s="421">
        <v>0</v>
      </c>
      <c r="CH67" s="422">
        <f t="shared" si="89"/>
        <v>0</v>
      </c>
    </row>
    <row r="68" spans="1:86" s="402" customFormat="1" ht="12" hidden="1" customHeight="1" outlineLevel="1">
      <c r="A68" s="22">
        <v>44170</v>
      </c>
      <c r="B68" s="9" t="s">
        <v>204</v>
      </c>
      <c r="C68" s="421">
        <v>0</v>
      </c>
      <c r="D68" s="421">
        <v>0</v>
      </c>
      <c r="E68" s="421">
        <v>0</v>
      </c>
      <c r="F68" s="421">
        <v>0</v>
      </c>
      <c r="G68" s="421">
        <v>0</v>
      </c>
      <c r="H68" s="421">
        <v>0</v>
      </c>
      <c r="I68" s="421">
        <v>0</v>
      </c>
      <c r="J68" s="421">
        <v>0</v>
      </c>
      <c r="K68" s="421">
        <v>0</v>
      </c>
      <c r="L68" s="421">
        <v>0</v>
      </c>
      <c r="M68" s="421">
        <v>0</v>
      </c>
      <c r="N68" s="421">
        <v>0</v>
      </c>
      <c r="O68" s="421">
        <v>0</v>
      </c>
      <c r="P68" s="422">
        <f t="shared" si="84"/>
        <v>0</v>
      </c>
      <c r="Q68" s="421">
        <v>0</v>
      </c>
      <c r="R68" s="421">
        <v>0</v>
      </c>
      <c r="S68" s="421">
        <v>0</v>
      </c>
      <c r="T68" s="421">
        <v>0</v>
      </c>
      <c r="U68" s="421">
        <v>0</v>
      </c>
      <c r="V68" s="421">
        <v>0</v>
      </c>
      <c r="W68" s="421">
        <v>0</v>
      </c>
      <c r="X68" s="421">
        <v>0</v>
      </c>
      <c r="Y68" s="421">
        <v>0</v>
      </c>
      <c r="Z68" s="421">
        <v>0</v>
      </c>
      <c r="AA68" s="421">
        <v>0</v>
      </c>
      <c r="AB68" s="421">
        <v>0</v>
      </c>
      <c r="AC68" s="421">
        <v>0</v>
      </c>
      <c r="AD68" s="422">
        <f t="shared" si="85"/>
        <v>0</v>
      </c>
      <c r="AE68" s="421">
        <v>0</v>
      </c>
      <c r="AF68" s="421">
        <v>0</v>
      </c>
      <c r="AG68" s="421">
        <v>0</v>
      </c>
      <c r="AH68" s="421">
        <v>0</v>
      </c>
      <c r="AI68" s="421">
        <v>0</v>
      </c>
      <c r="AJ68" s="421">
        <v>0</v>
      </c>
      <c r="AK68" s="421">
        <v>0</v>
      </c>
      <c r="AL68" s="421">
        <v>0</v>
      </c>
      <c r="AM68" s="421">
        <v>0</v>
      </c>
      <c r="AN68" s="421">
        <v>0</v>
      </c>
      <c r="AO68" s="421">
        <v>0</v>
      </c>
      <c r="AP68" s="421">
        <v>0</v>
      </c>
      <c r="AQ68" s="421">
        <v>0</v>
      </c>
      <c r="AR68" s="422">
        <f t="shared" si="86"/>
        <v>0</v>
      </c>
      <c r="AS68" s="421">
        <v>0</v>
      </c>
      <c r="AT68" s="421">
        <v>0</v>
      </c>
      <c r="AU68" s="421">
        <v>0</v>
      </c>
      <c r="AV68" s="421">
        <v>0</v>
      </c>
      <c r="AW68" s="421">
        <v>0</v>
      </c>
      <c r="AX68" s="421">
        <v>0</v>
      </c>
      <c r="AY68" s="421">
        <v>0</v>
      </c>
      <c r="AZ68" s="421">
        <v>0</v>
      </c>
      <c r="BA68" s="421">
        <v>0</v>
      </c>
      <c r="BB68" s="421">
        <v>0</v>
      </c>
      <c r="BC68" s="421">
        <v>0</v>
      </c>
      <c r="BD68" s="421">
        <v>0</v>
      </c>
      <c r="BE68" s="421">
        <v>0</v>
      </c>
      <c r="BF68" s="422">
        <f t="shared" si="87"/>
        <v>0</v>
      </c>
      <c r="BG68" s="421">
        <v>0</v>
      </c>
      <c r="BH68" s="421">
        <v>0</v>
      </c>
      <c r="BI68" s="421">
        <v>0</v>
      </c>
      <c r="BJ68" s="421">
        <v>0</v>
      </c>
      <c r="BK68" s="421">
        <v>0</v>
      </c>
      <c r="BL68" s="421">
        <v>0</v>
      </c>
      <c r="BM68" s="421">
        <v>0</v>
      </c>
      <c r="BN68" s="421">
        <v>0</v>
      </c>
      <c r="BO68" s="421">
        <v>0</v>
      </c>
      <c r="BP68" s="421">
        <v>0</v>
      </c>
      <c r="BQ68" s="421">
        <v>0</v>
      </c>
      <c r="BR68" s="421">
        <v>0</v>
      </c>
      <c r="BS68" s="421">
        <v>0</v>
      </c>
      <c r="BT68" s="422">
        <f t="shared" si="88"/>
        <v>0</v>
      </c>
      <c r="BU68" s="421">
        <v>0</v>
      </c>
      <c r="BV68" s="421">
        <v>0</v>
      </c>
      <c r="BW68" s="421">
        <v>0</v>
      </c>
      <c r="BX68" s="421">
        <v>0</v>
      </c>
      <c r="BY68" s="421">
        <v>0</v>
      </c>
      <c r="BZ68" s="421">
        <v>0</v>
      </c>
      <c r="CA68" s="421">
        <v>0</v>
      </c>
      <c r="CB68" s="421">
        <v>0</v>
      </c>
      <c r="CC68" s="421">
        <v>0</v>
      </c>
      <c r="CD68" s="421">
        <v>0</v>
      </c>
      <c r="CE68" s="421">
        <v>0</v>
      </c>
      <c r="CF68" s="421">
        <v>0</v>
      </c>
      <c r="CG68" s="421">
        <v>0</v>
      </c>
      <c r="CH68" s="422">
        <f t="shared" si="89"/>
        <v>0</v>
      </c>
    </row>
    <row r="69" spans="1:86" s="402" customFormat="1" ht="12" hidden="1" customHeight="1" outlineLevel="1">
      <c r="A69" s="22">
        <v>44191</v>
      </c>
      <c r="B69" s="9" t="s">
        <v>205</v>
      </c>
      <c r="C69" s="421">
        <v>0</v>
      </c>
      <c r="D69" s="421">
        <v>0</v>
      </c>
      <c r="E69" s="421">
        <v>0</v>
      </c>
      <c r="F69" s="421">
        <v>0</v>
      </c>
      <c r="G69" s="421">
        <v>0</v>
      </c>
      <c r="H69" s="421">
        <v>0</v>
      </c>
      <c r="I69" s="421">
        <v>0</v>
      </c>
      <c r="J69" s="421">
        <v>0</v>
      </c>
      <c r="K69" s="421">
        <v>0</v>
      </c>
      <c r="L69" s="421">
        <v>0</v>
      </c>
      <c r="M69" s="421">
        <v>0</v>
      </c>
      <c r="N69" s="421">
        <v>0</v>
      </c>
      <c r="O69" s="421">
        <v>0</v>
      </c>
      <c r="P69" s="422">
        <f t="shared" si="84"/>
        <v>0</v>
      </c>
      <c r="Q69" s="421">
        <v>0</v>
      </c>
      <c r="R69" s="421">
        <v>0</v>
      </c>
      <c r="S69" s="421">
        <v>0</v>
      </c>
      <c r="T69" s="421">
        <v>0</v>
      </c>
      <c r="U69" s="421">
        <v>0</v>
      </c>
      <c r="V69" s="421">
        <v>0</v>
      </c>
      <c r="W69" s="421">
        <v>0</v>
      </c>
      <c r="X69" s="421">
        <v>0</v>
      </c>
      <c r="Y69" s="421">
        <v>0</v>
      </c>
      <c r="Z69" s="421">
        <v>0</v>
      </c>
      <c r="AA69" s="421">
        <v>0</v>
      </c>
      <c r="AB69" s="421">
        <v>0</v>
      </c>
      <c r="AC69" s="421">
        <v>0</v>
      </c>
      <c r="AD69" s="422">
        <f t="shared" si="85"/>
        <v>0</v>
      </c>
      <c r="AE69" s="421">
        <v>0</v>
      </c>
      <c r="AF69" s="421">
        <v>0</v>
      </c>
      <c r="AG69" s="421">
        <v>0</v>
      </c>
      <c r="AH69" s="421">
        <v>0</v>
      </c>
      <c r="AI69" s="421">
        <v>0</v>
      </c>
      <c r="AJ69" s="421">
        <v>0</v>
      </c>
      <c r="AK69" s="421">
        <v>0</v>
      </c>
      <c r="AL69" s="421">
        <v>0</v>
      </c>
      <c r="AM69" s="421">
        <v>0</v>
      </c>
      <c r="AN69" s="421">
        <v>0</v>
      </c>
      <c r="AO69" s="421">
        <v>0</v>
      </c>
      <c r="AP69" s="421">
        <v>0</v>
      </c>
      <c r="AQ69" s="421">
        <v>0</v>
      </c>
      <c r="AR69" s="422">
        <f t="shared" si="86"/>
        <v>0</v>
      </c>
      <c r="AS69" s="421">
        <v>0</v>
      </c>
      <c r="AT69" s="421">
        <v>0</v>
      </c>
      <c r="AU69" s="421">
        <v>0</v>
      </c>
      <c r="AV69" s="421">
        <v>0</v>
      </c>
      <c r="AW69" s="421">
        <v>0</v>
      </c>
      <c r="AX69" s="421">
        <v>0</v>
      </c>
      <c r="AY69" s="421">
        <v>0</v>
      </c>
      <c r="AZ69" s="421">
        <v>0</v>
      </c>
      <c r="BA69" s="421">
        <v>0</v>
      </c>
      <c r="BB69" s="421">
        <v>0</v>
      </c>
      <c r="BC69" s="421">
        <v>0</v>
      </c>
      <c r="BD69" s="421">
        <v>0</v>
      </c>
      <c r="BE69" s="421">
        <v>0</v>
      </c>
      <c r="BF69" s="422">
        <f t="shared" si="87"/>
        <v>0</v>
      </c>
      <c r="BG69" s="421">
        <v>0</v>
      </c>
      <c r="BH69" s="421">
        <v>0</v>
      </c>
      <c r="BI69" s="421">
        <v>0</v>
      </c>
      <c r="BJ69" s="421">
        <v>0</v>
      </c>
      <c r="BK69" s="421">
        <v>0</v>
      </c>
      <c r="BL69" s="421">
        <v>0</v>
      </c>
      <c r="BM69" s="421">
        <v>0</v>
      </c>
      <c r="BN69" s="421">
        <v>0</v>
      </c>
      <c r="BO69" s="421">
        <v>0</v>
      </c>
      <c r="BP69" s="421">
        <v>0</v>
      </c>
      <c r="BQ69" s="421">
        <v>0</v>
      </c>
      <c r="BR69" s="421">
        <v>0</v>
      </c>
      <c r="BS69" s="421">
        <v>0</v>
      </c>
      <c r="BT69" s="422">
        <f t="shared" si="88"/>
        <v>0</v>
      </c>
      <c r="BU69" s="421">
        <v>0</v>
      </c>
      <c r="BV69" s="421">
        <v>0</v>
      </c>
      <c r="BW69" s="421">
        <v>0</v>
      </c>
      <c r="BX69" s="421">
        <v>0</v>
      </c>
      <c r="BY69" s="421">
        <v>0</v>
      </c>
      <c r="BZ69" s="421">
        <v>0</v>
      </c>
      <c r="CA69" s="421">
        <v>0</v>
      </c>
      <c r="CB69" s="421">
        <v>0</v>
      </c>
      <c r="CC69" s="421">
        <v>0</v>
      </c>
      <c r="CD69" s="421">
        <v>0</v>
      </c>
      <c r="CE69" s="421">
        <v>0</v>
      </c>
      <c r="CF69" s="421">
        <v>0</v>
      </c>
      <c r="CG69" s="421">
        <v>0</v>
      </c>
      <c r="CH69" s="422">
        <f t="shared" si="89"/>
        <v>0</v>
      </c>
    </row>
    <row r="70" spans="1:86" s="402" customFormat="1" ht="12" hidden="1" customHeight="1" outlineLevel="1">
      <c r="A70" s="22">
        <v>44191.1</v>
      </c>
      <c r="B70" s="9" t="s">
        <v>206</v>
      </c>
      <c r="C70" s="421">
        <v>0</v>
      </c>
      <c r="D70" s="421">
        <v>0</v>
      </c>
      <c r="E70" s="421">
        <v>0</v>
      </c>
      <c r="F70" s="421">
        <v>0</v>
      </c>
      <c r="G70" s="421">
        <v>0</v>
      </c>
      <c r="H70" s="421">
        <v>0</v>
      </c>
      <c r="I70" s="421">
        <v>0</v>
      </c>
      <c r="J70" s="421">
        <v>0</v>
      </c>
      <c r="K70" s="421">
        <v>0</v>
      </c>
      <c r="L70" s="421">
        <v>0</v>
      </c>
      <c r="M70" s="421">
        <v>0</v>
      </c>
      <c r="N70" s="421">
        <v>0</v>
      </c>
      <c r="O70" s="421">
        <v>0</v>
      </c>
      <c r="P70" s="422">
        <f t="shared" si="84"/>
        <v>0</v>
      </c>
      <c r="Q70" s="421">
        <v>0</v>
      </c>
      <c r="R70" s="421">
        <v>0</v>
      </c>
      <c r="S70" s="421">
        <v>0</v>
      </c>
      <c r="T70" s="421">
        <v>0</v>
      </c>
      <c r="U70" s="421">
        <v>0</v>
      </c>
      <c r="V70" s="421">
        <v>0</v>
      </c>
      <c r="W70" s="421">
        <v>0</v>
      </c>
      <c r="X70" s="421">
        <v>0</v>
      </c>
      <c r="Y70" s="421">
        <v>0</v>
      </c>
      <c r="Z70" s="421">
        <v>0</v>
      </c>
      <c r="AA70" s="421">
        <v>0</v>
      </c>
      <c r="AB70" s="421">
        <v>0</v>
      </c>
      <c r="AC70" s="421">
        <v>0</v>
      </c>
      <c r="AD70" s="422">
        <f t="shared" si="85"/>
        <v>0</v>
      </c>
      <c r="AE70" s="421">
        <v>0</v>
      </c>
      <c r="AF70" s="421">
        <v>0</v>
      </c>
      <c r="AG70" s="421">
        <v>0</v>
      </c>
      <c r="AH70" s="421">
        <v>0</v>
      </c>
      <c r="AI70" s="421">
        <v>0</v>
      </c>
      <c r="AJ70" s="421">
        <v>0</v>
      </c>
      <c r="AK70" s="421">
        <v>0</v>
      </c>
      <c r="AL70" s="421">
        <v>0</v>
      </c>
      <c r="AM70" s="421">
        <v>0</v>
      </c>
      <c r="AN70" s="421">
        <v>0</v>
      </c>
      <c r="AO70" s="421">
        <v>0</v>
      </c>
      <c r="AP70" s="421">
        <v>0</v>
      </c>
      <c r="AQ70" s="421">
        <v>0</v>
      </c>
      <c r="AR70" s="422">
        <f t="shared" si="86"/>
        <v>0</v>
      </c>
      <c r="AS70" s="421">
        <v>0</v>
      </c>
      <c r="AT70" s="421">
        <v>0</v>
      </c>
      <c r="AU70" s="421">
        <v>0</v>
      </c>
      <c r="AV70" s="421">
        <v>0</v>
      </c>
      <c r="AW70" s="421">
        <v>0</v>
      </c>
      <c r="AX70" s="421">
        <v>0</v>
      </c>
      <c r="AY70" s="421">
        <v>0</v>
      </c>
      <c r="AZ70" s="421">
        <v>0</v>
      </c>
      <c r="BA70" s="421">
        <v>0</v>
      </c>
      <c r="BB70" s="421">
        <v>0</v>
      </c>
      <c r="BC70" s="421">
        <v>0</v>
      </c>
      <c r="BD70" s="421">
        <v>0</v>
      </c>
      <c r="BE70" s="421">
        <v>0</v>
      </c>
      <c r="BF70" s="422">
        <f t="shared" si="87"/>
        <v>0</v>
      </c>
      <c r="BG70" s="421">
        <v>0</v>
      </c>
      <c r="BH70" s="421">
        <v>0</v>
      </c>
      <c r="BI70" s="421">
        <v>0</v>
      </c>
      <c r="BJ70" s="421">
        <v>0</v>
      </c>
      <c r="BK70" s="421">
        <v>0</v>
      </c>
      <c r="BL70" s="421">
        <v>0</v>
      </c>
      <c r="BM70" s="421">
        <v>0</v>
      </c>
      <c r="BN70" s="421">
        <v>0</v>
      </c>
      <c r="BO70" s="421">
        <v>0</v>
      </c>
      <c r="BP70" s="421">
        <v>0</v>
      </c>
      <c r="BQ70" s="421">
        <v>0</v>
      </c>
      <c r="BR70" s="421">
        <v>0</v>
      </c>
      <c r="BS70" s="421">
        <v>0</v>
      </c>
      <c r="BT70" s="422">
        <f t="shared" si="88"/>
        <v>0</v>
      </c>
      <c r="BU70" s="421">
        <v>0</v>
      </c>
      <c r="BV70" s="421">
        <v>0</v>
      </c>
      <c r="BW70" s="421">
        <v>0</v>
      </c>
      <c r="BX70" s="421">
        <v>0</v>
      </c>
      <c r="BY70" s="421">
        <v>0</v>
      </c>
      <c r="BZ70" s="421">
        <v>0</v>
      </c>
      <c r="CA70" s="421">
        <v>0</v>
      </c>
      <c r="CB70" s="421">
        <v>0</v>
      </c>
      <c r="CC70" s="421">
        <v>0</v>
      </c>
      <c r="CD70" s="421">
        <v>0</v>
      </c>
      <c r="CE70" s="421">
        <v>0</v>
      </c>
      <c r="CF70" s="421">
        <v>0</v>
      </c>
      <c r="CG70" s="421">
        <v>0</v>
      </c>
      <c r="CH70" s="422">
        <f t="shared" si="89"/>
        <v>0</v>
      </c>
    </row>
    <row r="71" spans="1:86" s="402" customFormat="1" ht="12" hidden="1" customHeight="1" outlineLevel="1">
      <c r="A71" s="22">
        <v>44530</v>
      </c>
      <c r="B71" s="9" t="s">
        <v>207</v>
      </c>
      <c r="C71" s="421">
        <v>0</v>
      </c>
      <c r="D71" s="421">
        <v>0</v>
      </c>
      <c r="E71" s="421">
        <v>0</v>
      </c>
      <c r="F71" s="421">
        <v>0</v>
      </c>
      <c r="G71" s="421">
        <v>0</v>
      </c>
      <c r="H71" s="421">
        <v>0</v>
      </c>
      <c r="I71" s="421">
        <v>0</v>
      </c>
      <c r="J71" s="421">
        <v>0</v>
      </c>
      <c r="K71" s="421">
        <v>0</v>
      </c>
      <c r="L71" s="421">
        <v>0</v>
      </c>
      <c r="M71" s="421">
        <v>0</v>
      </c>
      <c r="N71" s="421">
        <v>0</v>
      </c>
      <c r="O71" s="421">
        <v>0</v>
      </c>
      <c r="P71" s="422">
        <f t="shared" si="84"/>
        <v>0</v>
      </c>
      <c r="Q71" s="421">
        <v>0</v>
      </c>
      <c r="R71" s="421">
        <v>0</v>
      </c>
      <c r="S71" s="421">
        <v>0</v>
      </c>
      <c r="T71" s="421">
        <v>0</v>
      </c>
      <c r="U71" s="421">
        <v>0</v>
      </c>
      <c r="V71" s="421">
        <v>0</v>
      </c>
      <c r="W71" s="421">
        <v>0</v>
      </c>
      <c r="X71" s="421">
        <v>0</v>
      </c>
      <c r="Y71" s="421">
        <v>0</v>
      </c>
      <c r="Z71" s="421">
        <v>0</v>
      </c>
      <c r="AA71" s="421">
        <v>0</v>
      </c>
      <c r="AB71" s="421">
        <v>0</v>
      </c>
      <c r="AC71" s="421">
        <v>0</v>
      </c>
      <c r="AD71" s="422">
        <f t="shared" si="85"/>
        <v>0</v>
      </c>
      <c r="AE71" s="421">
        <v>0</v>
      </c>
      <c r="AF71" s="421">
        <v>0</v>
      </c>
      <c r="AG71" s="421">
        <v>0</v>
      </c>
      <c r="AH71" s="421">
        <v>0</v>
      </c>
      <c r="AI71" s="421">
        <v>0</v>
      </c>
      <c r="AJ71" s="421">
        <v>0</v>
      </c>
      <c r="AK71" s="421">
        <v>0</v>
      </c>
      <c r="AL71" s="421">
        <v>0</v>
      </c>
      <c r="AM71" s="421">
        <v>0</v>
      </c>
      <c r="AN71" s="421">
        <v>0</v>
      </c>
      <c r="AO71" s="421">
        <v>0</v>
      </c>
      <c r="AP71" s="421">
        <v>0</v>
      </c>
      <c r="AQ71" s="421">
        <v>0</v>
      </c>
      <c r="AR71" s="422">
        <f t="shared" si="86"/>
        <v>0</v>
      </c>
      <c r="AS71" s="421">
        <v>0</v>
      </c>
      <c r="AT71" s="421">
        <v>0</v>
      </c>
      <c r="AU71" s="421">
        <v>0</v>
      </c>
      <c r="AV71" s="421">
        <v>0</v>
      </c>
      <c r="AW71" s="421">
        <v>0</v>
      </c>
      <c r="AX71" s="421">
        <v>0</v>
      </c>
      <c r="AY71" s="421">
        <v>0</v>
      </c>
      <c r="AZ71" s="421">
        <v>0</v>
      </c>
      <c r="BA71" s="421">
        <v>0</v>
      </c>
      <c r="BB71" s="421">
        <v>0</v>
      </c>
      <c r="BC71" s="421">
        <v>0</v>
      </c>
      <c r="BD71" s="421">
        <v>0</v>
      </c>
      <c r="BE71" s="421">
        <v>0</v>
      </c>
      <c r="BF71" s="422">
        <f t="shared" si="87"/>
        <v>0</v>
      </c>
      <c r="BG71" s="421">
        <v>0</v>
      </c>
      <c r="BH71" s="421">
        <v>0</v>
      </c>
      <c r="BI71" s="421">
        <v>0</v>
      </c>
      <c r="BJ71" s="421">
        <v>0</v>
      </c>
      <c r="BK71" s="421">
        <v>0</v>
      </c>
      <c r="BL71" s="421">
        <v>0</v>
      </c>
      <c r="BM71" s="421">
        <v>0</v>
      </c>
      <c r="BN71" s="421">
        <v>0</v>
      </c>
      <c r="BO71" s="421">
        <v>0</v>
      </c>
      <c r="BP71" s="421">
        <v>0</v>
      </c>
      <c r="BQ71" s="421">
        <v>0</v>
      </c>
      <c r="BR71" s="421">
        <v>0</v>
      </c>
      <c r="BS71" s="421">
        <v>0</v>
      </c>
      <c r="BT71" s="422">
        <f t="shared" si="88"/>
        <v>0</v>
      </c>
      <c r="BU71" s="421">
        <v>0</v>
      </c>
      <c r="BV71" s="421">
        <v>0</v>
      </c>
      <c r="BW71" s="421">
        <v>0</v>
      </c>
      <c r="BX71" s="421">
        <v>0</v>
      </c>
      <c r="BY71" s="421">
        <v>0</v>
      </c>
      <c r="BZ71" s="421">
        <v>0</v>
      </c>
      <c r="CA71" s="421">
        <v>0</v>
      </c>
      <c r="CB71" s="421">
        <v>0</v>
      </c>
      <c r="CC71" s="421">
        <v>0</v>
      </c>
      <c r="CD71" s="421">
        <v>0</v>
      </c>
      <c r="CE71" s="421">
        <v>0</v>
      </c>
      <c r="CF71" s="421">
        <v>0</v>
      </c>
      <c r="CG71" s="421">
        <v>0</v>
      </c>
      <c r="CH71" s="422">
        <f t="shared" si="89"/>
        <v>0</v>
      </c>
    </row>
    <row r="72" spans="1:86" s="402" customFormat="1" ht="12" hidden="1" customHeight="1" outlineLevel="1">
      <c r="A72" s="22">
        <v>44540</v>
      </c>
      <c r="B72" s="9" t="s">
        <v>208</v>
      </c>
      <c r="C72" s="421">
        <v>0</v>
      </c>
      <c r="D72" s="421">
        <v>0</v>
      </c>
      <c r="E72" s="421">
        <v>0</v>
      </c>
      <c r="F72" s="421">
        <v>0</v>
      </c>
      <c r="G72" s="421">
        <v>0</v>
      </c>
      <c r="H72" s="421">
        <v>0</v>
      </c>
      <c r="I72" s="421">
        <v>0</v>
      </c>
      <c r="J72" s="421">
        <v>0</v>
      </c>
      <c r="K72" s="421">
        <v>0</v>
      </c>
      <c r="L72" s="421">
        <v>0</v>
      </c>
      <c r="M72" s="421">
        <v>0</v>
      </c>
      <c r="N72" s="421">
        <v>0</v>
      </c>
      <c r="O72" s="421">
        <v>0</v>
      </c>
      <c r="P72" s="422">
        <f t="shared" si="84"/>
        <v>0</v>
      </c>
      <c r="Q72" s="421">
        <v>0</v>
      </c>
      <c r="R72" s="421">
        <v>0</v>
      </c>
      <c r="S72" s="421">
        <v>0</v>
      </c>
      <c r="T72" s="421">
        <v>0</v>
      </c>
      <c r="U72" s="421">
        <v>0</v>
      </c>
      <c r="V72" s="421">
        <v>0</v>
      </c>
      <c r="W72" s="421">
        <v>0</v>
      </c>
      <c r="X72" s="421">
        <v>0</v>
      </c>
      <c r="Y72" s="421">
        <v>0</v>
      </c>
      <c r="Z72" s="421">
        <v>0</v>
      </c>
      <c r="AA72" s="421">
        <v>0</v>
      </c>
      <c r="AB72" s="421">
        <v>0</v>
      </c>
      <c r="AC72" s="421">
        <v>0</v>
      </c>
      <c r="AD72" s="422">
        <f t="shared" si="85"/>
        <v>0</v>
      </c>
      <c r="AE72" s="421">
        <v>0</v>
      </c>
      <c r="AF72" s="421">
        <v>0</v>
      </c>
      <c r="AG72" s="421">
        <v>0</v>
      </c>
      <c r="AH72" s="421">
        <v>0</v>
      </c>
      <c r="AI72" s="421">
        <v>0</v>
      </c>
      <c r="AJ72" s="421">
        <v>0</v>
      </c>
      <c r="AK72" s="421">
        <v>0</v>
      </c>
      <c r="AL72" s="421">
        <v>0</v>
      </c>
      <c r="AM72" s="421">
        <v>0</v>
      </c>
      <c r="AN72" s="421">
        <v>0</v>
      </c>
      <c r="AO72" s="421">
        <v>0</v>
      </c>
      <c r="AP72" s="421">
        <v>0</v>
      </c>
      <c r="AQ72" s="421">
        <v>0</v>
      </c>
      <c r="AR72" s="422">
        <f t="shared" si="86"/>
        <v>0</v>
      </c>
      <c r="AS72" s="421">
        <v>0</v>
      </c>
      <c r="AT72" s="421">
        <v>0</v>
      </c>
      <c r="AU72" s="421">
        <v>0</v>
      </c>
      <c r="AV72" s="421">
        <v>0</v>
      </c>
      <c r="AW72" s="421">
        <v>0</v>
      </c>
      <c r="AX72" s="421">
        <v>0</v>
      </c>
      <c r="AY72" s="421">
        <v>0</v>
      </c>
      <c r="AZ72" s="421">
        <v>0</v>
      </c>
      <c r="BA72" s="421">
        <v>0</v>
      </c>
      <c r="BB72" s="421">
        <v>0</v>
      </c>
      <c r="BC72" s="421">
        <v>0</v>
      </c>
      <c r="BD72" s="421">
        <v>0</v>
      </c>
      <c r="BE72" s="421">
        <v>0</v>
      </c>
      <c r="BF72" s="422">
        <f t="shared" si="87"/>
        <v>0</v>
      </c>
      <c r="BG72" s="421">
        <v>0</v>
      </c>
      <c r="BH72" s="421">
        <v>0</v>
      </c>
      <c r="BI72" s="421">
        <v>0</v>
      </c>
      <c r="BJ72" s="421">
        <v>0</v>
      </c>
      <c r="BK72" s="421">
        <v>0</v>
      </c>
      <c r="BL72" s="421">
        <v>0</v>
      </c>
      <c r="BM72" s="421">
        <v>0</v>
      </c>
      <c r="BN72" s="421">
        <v>0</v>
      </c>
      <c r="BO72" s="421">
        <v>0</v>
      </c>
      <c r="BP72" s="421">
        <v>0</v>
      </c>
      <c r="BQ72" s="421">
        <v>0</v>
      </c>
      <c r="BR72" s="421">
        <v>0</v>
      </c>
      <c r="BS72" s="421">
        <v>0</v>
      </c>
      <c r="BT72" s="422">
        <f t="shared" si="88"/>
        <v>0</v>
      </c>
      <c r="BU72" s="421">
        <v>0</v>
      </c>
      <c r="BV72" s="421">
        <v>0</v>
      </c>
      <c r="BW72" s="421">
        <v>0</v>
      </c>
      <c r="BX72" s="421">
        <v>0</v>
      </c>
      <c r="BY72" s="421">
        <v>0</v>
      </c>
      <c r="BZ72" s="421">
        <v>0</v>
      </c>
      <c r="CA72" s="421">
        <v>0</v>
      </c>
      <c r="CB72" s="421">
        <v>0</v>
      </c>
      <c r="CC72" s="421">
        <v>0</v>
      </c>
      <c r="CD72" s="421">
        <v>0</v>
      </c>
      <c r="CE72" s="421">
        <v>0</v>
      </c>
      <c r="CF72" s="421">
        <v>0</v>
      </c>
      <c r="CG72" s="421">
        <v>0</v>
      </c>
      <c r="CH72" s="422">
        <f t="shared" si="89"/>
        <v>0</v>
      </c>
    </row>
    <row r="73" spans="1:86" s="402" customFormat="1" ht="12" hidden="1" customHeight="1" outlineLevel="1">
      <c r="A73" s="22">
        <v>44550</v>
      </c>
      <c r="B73" s="9" t="s">
        <v>209</v>
      </c>
      <c r="C73" s="421">
        <v>0</v>
      </c>
      <c r="D73" s="421">
        <v>0</v>
      </c>
      <c r="E73" s="421">
        <v>0</v>
      </c>
      <c r="F73" s="421">
        <v>0</v>
      </c>
      <c r="G73" s="421">
        <v>0</v>
      </c>
      <c r="H73" s="421">
        <v>0</v>
      </c>
      <c r="I73" s="421">
        <v>0</v>
      </c>
      <c r="J73" s="421">
        <v>0</v>
      </c>
      <c r="K73" s="421">
        <v>0</v>
      </c>
      <c r="L73" s="421">
        <v>0</v>
      </c>
      <c r="M73" s="421">
        <v>0</v>
      </c>
      <c r="N73" s="421">
        <v>0</v>
      </c>
      <c r="O73" s="421">
        <v>0</v>
      </c>
      <c r="P73" s="422">
        <f t="shared" si="84"/>
        <v>0</v>
      </c>
      <c r="Q73" s="421">
        <v>0</v>
      </c>
      <c r="R73" s="421">
        <v>0</v>
      </c>
      <c r="S73" s="421">
        <v>0</v>
      </c>
      <c r="T73" s="421">
        <v>0</v>
      </c>
      <c r="U73" s="421">
        <v>0</v>
      </c>
      <c r="V73" s="421">
        <v>0</v>
      </c>
      <c r="W73" s="421">
        <v>0</v>
      </c>
      <c r="X73" s="421">
        <v>0</v>
      </c>
      <c r="Y73" s="421">
        <v>0</v>
      </c>
      <c r="Z73" s="421">
        <v>0</v>
      </c>
      <c r="AA73" s="421">
        <v>0</v>
      </c>
      <c r="AB73" s="421">
        <v>0</v>
      </c>
      <c r="AC73" s="421">
        <v>0</v>
      </c>
      <c r="AD73" s="422">
        <f t="shared" si="85"/>
        <v>0</v>
      </c>
      <c r="AE73" s="421">
        <v>0</v>
      </c>
      <c r="AF73" s="421">
        <v>0</v>
      </c>
      <c r="AG73" s="421">
        <v>0</v>
      </c>
      <c r="AH73" s="421">
        <v>0</v>
      </c>
      <c r="AI73" s="421">
        <v>0</v>
      </c>
      <c r="AJ73" s="421">
        <v>0</v>
      </c>
      <c r="AK73" s="421">
        <v>0</v>
      </c>
      <c r="AL73" s="421">
        <v>0</v>
      </c>
      <c r="AM73" s="421">
        <v>0</v>
      </c>
      <c r="AN73" s="421">
        <v>0</v>
      </c>
      <c r="AO73" s="421">
        <v>0</v>
      </c>
      <c r="AP73" s="421">
        <v>0</v>
      </c>
      <c r="AQ73" s="421">
        <v>0</v>
      </c>
      <c r="AR73" s="422">
        <f t="shared" si="86"/>
        <v>0</v>
      </c>
      <c r="AS73" s="421">
        <v>0</v>
      </c>
      <c r="AT73" s="421">
        <v>0</v>
      </c>
      <c r="AU73" s="421">
        <v>0</v>
      </c>
      <c r="AV73" s="421">
        <v>0</v>
      </c>
      <c r="AW73" s="421">
        <v>0</v>
      </c>
      <c r="AX73" s="421">
        <v>0</v>
      </c>
      <c r="AY73" s="421">
        <v>0</v>
      </c>
      <c r="AZ73" s="421">
        <v>0</v>
      </c>
      <c r="BA73" s="421">
        <v>0</v>
      </c>
      <c r="BB73" s="421">
        <v>0</v>
      </c>
      <c r="BC73" s="421">
        <v>0</v>
      </c>
      <c r="BD73" s="421">
        <v>0</v>
      </c>
      <c r="BE73" s="421">
        <v>0</v>
      </c>
      <c r="BF73" s="422">
        <f t="shared" si="87"/>
        <v>0</v>
      </c>
      <c r="BG73" s="421">
        <v>0</v>
      </c>
      <c r="BH73" s="421">
        <v>0</v>
      </c>
      <c r="BI73" s="421">
        <v>0</v>
      </c>
      <c r="BJ73" s="421">
        <v>0</v>
      </c>
      <c r="BK73" s="421">
        <v>0</v>
      </c>
      <c r="BL73" s="421">
        <v>0</v>
      </c>
      <c r="BM73" s="421">
        <v>0</v>
      </c>
      <c r="BN73" s="421">
        <v>0</v>
      </c>
      <c r="BO73" s="421">
        <v>0</v>
      </c>
      <c r="BP73" s="421">
        <v>0</v>
      </c>
      <c r="BQ73" s="421">
        <v>0</v>
      </c>
      <c r="BR73" s="421">
        <v>0</v>
      </c>
      <c r="BS73" s="421">
        <v>0</v>
      </c>
      <c r="BT73" s="422">
        <f t="shared" si="88"/>
        <v>0</v>
      </c>
      <c r="BU73" s="421">
        <v>0</v>
      </c>
      <c r="BV73" s="421">
        <v>0</v>
      </c>
      <c r="BW73" s="421">
        <v>0</v>
      </c>
      <c r="BX73" s="421">
        <v>0</v>
      </c>
      <c r="BY73" s="421">
        <v>0</v>
      </c>
      <c r="BZ73" s="421">
        <v>0</v>
      </c>
      <c r="CA73" s="421">
        <v>0</v>
      </c>
      <c r="CB73" s="421">
        <v>0</v>
      </c>
      <c r="CC73" s="421">
        <v>0</v>
      </c>
      <c r="CD73" s="421">
        <v>0</v>
      </c>
      <c r="CE73" s="421">
        <v>0</v>
      </c>
      <c r="CF73" s="421">
        <v>0</v>
      </c>
      <c r="CG73" s="421">
        <v>0</v>
      </c>
      <c r="CH73" s="422">
        <f t="shared" si="89"/>
        <v>0</v>
      </c>
    </row>
    <row r="74" spans="1:86" s="402" customFormat="1" ht="12" hidden="1" customHeight="1" outlineLevel="1">
      <c r="A74" s="22">
        <v>44560</v>
      </c>
      <c r="B74" s="9" t="s">
        <v>210</v>
      </c>
      <c r="C74" s="421">
        <v>0</v>
      </c>
      <c r="D74" s="421">
        <v>0</v>
      </c>
      <c r="E74" s="421">
        <v>0</v>
      </c>
      <c r="F74" s="421">
        <v>0</v>
      </c>
      <c r="G74" s="421">
        <v>0</v>
      </c>
      <c r="H74" s="421">
        <v>0</v>
      </c>
      <c r="I74" s="421">
        <v>0</v>
      </c>
      <c r="J74" s="421">
        <v>0</v>
      </c>
      <c r="K74" s="421">
        <v>0</v>
      </c>
      <c r="L74" s="421">
        <v>0</v>
      </c>
      <c r="M74" s="421">
        <v>0</v>
      </c>
      <c r="N74" s="421">
        <v>0</v>
      </c>
      <c r="O74" s="421">
        <v>0</v>
      </c>
      <c r="P74" s="422">
        <f t="shared" si="84"/>
        <v>0</v>
      </c>
      <c r="Q74" s="421">
        <v>0</v>
      </c>
      <c r="R74" s="421">
        <v>0</v>
      </c>
      <c r="S74" s="421">
        <v>0</v>
      </c>
      <c r="T74" s="421">
        <v>0</v>
      </c>
      <c r="U74" s="421">
        <v>0</v>
      </c>
      <c r="V74" s="421">
        <v>0</v>
      </c>
      <c r="W74" s="421">
        <v>0</v>
      </c>
      <c r="X74" s="421">
        <v>0</v>
      </c>
      <c r="Y74" s="421">
        <v>0</v>
      </c>
      <c r="Z74" s="421">
        <v>0</v>
      </c>
      <c r="AA74" s="421">
        <v>0</v>
      </c>
      <c r="AB74" s="421">
        <v>0</v>
      </c>
      <c r="AC74" s="421">
        <v>0</v>
      </c>
      <c r="AD74" s="422">
        <f t="shared" si="85"/>
        <v>0</v>
      </c>
      <c r="AE74" s="421">
        <v>0</v>
      </c>
      <c r="AF74" s="421">
        <v>0</v>
      </c>
      <c r="AG74" s="421">
        <v>0</v>
      </c>
      <c r="AH74" s="421">
        <v>0</v>
      </c>
      <c r="AI74" s="421">
        <v>0</v>
      </c>
      <c r="AJ74" s="421">
        <v>0</v>
      </c>
      <c r="AK74" s="421">
        <v>0</v>
      </c>
      <c r="AL74" s="421">
        <v>0</v>
      </c>
      <c r="AM74" s="421">
        <v>0</v>
      </c>
      <c r="AN74" s="421">
        <v>0</v>
      </c>
      <c r="AO74" s="421">
        <v>0</v>
      </c>
      <c r="AP74" s="421">
        <v>0</v>
      </c>
      <c r="AQ74" s="421">
        <v>0</v>
      </c>
      <c r="AR74" s="422">
        <f t="shared" si="86"/>
        <v>0</v>
      </c>
      <c r="AS74" s="421">
        <v>0</v>
      </c>
      <c r="AT74" s="421">
        <v>0</v>
      </c>
      <c r="AU74" s="421">
        <v>0</v>
      </c>
      <c r="AV74" s="421">
        <v>0</v>
      </c>
      <c r="AW74" s="421">
        <v>0</v>
      </c>
      <c r="AX74" s="421">
        <v>0</v>
      </c>
      <c r="AY74" s="421">
        <v>0</v>
      </c>
      <c r="AZ74" s="421">
        <v>0</v>
      </c>
      <c r="BA74" s="421">
        <v>0</v>
      </c>
      <c r="BB74" s="421">
        <v>0</v>
      </c>
      <c r="BC74" s="421">
        <v>0</v>
      </c>
      <c r="BD74" s="421">
        <v>0</v>
      </c>
      <c r="BE74" s="421">
        <v>0</v>
      </c>
      <c r="BF74" s="422">
        <f t="shared" si="87"/>
        <v>0</v>
      </c>
      <c r="BG74" s="421">
        <v>0</v>
      </c>
      <c r="BH74" s="421">
        <v>0</v>
      </c>
      <c r="BI74" s="421">
        <v>0</v>
      </c>
      <c r="BJ74" s="421">
        <v>0</v>
      </c>
      <c r="BK74" s="421">
        <v>0</v>
      </c>
      <c r="BL74" s="421">
        <v>0</v>
      </c>
      <c r="BM74" s="421">
        <v>0</v>
      </c>
      <c r="BN74" s="421">
        <v>0</v>
      </c>
      <c r="BO74" s="421">
        <v>0</v>
      </c>
      <c r="BP74" s="421">
        <v>0</v>
      </c>
      <c r="BQ74" s="421">
        <v>0</v>
      </c>
      <c r="BR74" s="421">
        <v>0</v>
      </c>
      <c r="BS74" s="421">
        <v>0</v>
      </c>
      <c r="BT74" s="422">
        <f t="shared" si="88"/>
        <v>0</v>
      </c>
      <c r="BU74" s="421">
        <v>0</v>
      </c>
      <c r="BV74" s="421">
        <v>0</v>
      </c>
      <c r="BW74" s="421">
        <v>0</v>
      </c>
      <c r="BX74" s="421">
        <v>0</v>
      </c>
      <c r="BY74" s="421">
        <v>0</v>
      </c>
      <c r="BZ74" s="421">
        <v>0</v>
      </c>
      <c r="CA74" s="421">
        <v>0</v>
      </c>
      <c r="CB74" s="421">
        <v>0</v>
      </c>
      <c r="CC74" s="421">
        <v>0</v>
      </c>
      <c r="CD74" s="421">
        <v>0</v>
      </c>
      <c r="CE74" s="421">
        <v>0</v>
      </c>
      <c r="CF74" s="421">
        <v>0</v>
      </c>
      <c r="CG74" s="421">
        <v>0</v>
      </c>
      <c r="CH74" s="422">
        <f t="shared" si="89"/>
        <v>0</v>
      </c>
    </row>
    <row r="75" spans="1:86" s="402" customFormat="1" ht="12" hidden="1" customHeight="1" outlineLevel="1">
      <c r="A75" s="22">
        <v>44570</v>
      </c>
      <c r="B75" s="9" t="s">
        <v>211</v>
      </c>
      <c r="C75" s="421">
        <v>0</v>
      </c>
      <c r="D75" s="421">
        <v>0</v>
      </c>
      <c r="E75" s="421">
        <v>0</v>
      </c>
      <c r="F75" s="421">
        <v>0</v>
      </c>
      <c r="G75" s="421">
        <v>0</v>
      </c>
      <c r="H75" s="421">
        <v>0</v>
      </c>
      <c r="I75" s="421">
        <v>0</v>
      </c>
      <c r="J75" s="421">
        <v>0</v>
      </c>
      <c r="K75" s="421">
        <v>0</v>
      </c>
      <c r="L75" s="421">
        <v>0</v>
      </c>
      <c r="M75" s="421">
        <v>0</v>
      </c>
      <c r="N75" s="421">
        <v>0</v>
      </c>
      <c r="O75" s="421">
        <v>0</v>
      </c>
      <c r="P75" s="422">
        <f t="shared" si="84"/>
        <v>0</v>
      </c>
      <c r="Q75" s="421">
        <v>0</v>
      </c>
      <c r="R75" s="421">
        <v>0</v>
      </c>
      <c r="S75" s="421">
        <v>0</v>
      </c>
      <c r="T75" s="421">
        <v>0</v>
      </c>
      <c r="U75" s="421">
        <v>0</v>
      </c>
      <c r="V75" s="421">
        <v>0</v>
      </c>
      <c r="W75" s="421">
        <v>0</v>
      </c>
      <c r="X75" s="421">
        <v>0</v>
      </c>
      <c r="Y75" s="421">
        <v>0</v>
      </c>
      <c r="Z75" s="421">
        <v>0</v>
      </c>
      <c r="AA75" s="421">
        <v>0</v>
      </c>
      <c r="AB75" s="421">
        <v>0</v>
      </c>
      <c r="AC75" s="421">
        <v>0</v>
      </c>
      <c r="AD75" s="422">
        <f t="shared" si="85"/>
        <v>0</v>
      </c>
      <c r="AE75" s="421">
        <v>0</v>
      </c>
      <c r="AF75" s="421">
        <v>0</v>
      </c>
      <c r="AG75" s="421">
        <v>0</v>
      </c>
      <c r="AH75" s="421">
        <v>0</v>
      </c>
      <c r="AI75" s="421">
        <v>0</v>
      </c>
      <c r="AJ75" s="421">
        <v>0</v>
      </c>
      <c r="AK75" s="421">
        <v>0</v>
      </c>
      <c r="AL75" s="421">
        <v>0</v>
      </c>
      <c r="AM75" s="421">
        <v>0</v>
      </c>
      <c r="AN75" s="421">
        <v>0</v>
      </c>
      <c r="AO75" s="421">
        <v>0</v>
      </c>
      <c r="AP75" s="421">
        <v>0</v>
      </c>
      <c r="AQ75" s="421">
        <v>0</v>
      </c>
      <c r="AR75" s="422">
        <f t="shared" si="86"/>
        <v>0</v>
      </c>
      <c r="AS75" s="421">
        <v>0</v>
      </c>
      <c r="AT75" s="421">
        <v>0</v>
      </c>
      <c r="AU75" s="421">
        <v>0</v>
      </c>
      <c r="AV75" s="421">
        <v>0</v>
      </c>
      <c r="AW75" s="421">
        <v>0</v>
      </c>
      <c r="AX75" s="421">
        <v>0</v>
      </c>
      <c r="AY75" s="421">
        <v>0</v>
      </c>
      <c r="AZ75" s="421">
        <v>0</v>
      </c>
      <c r="BA75" s="421">
        <v>0</v>
      </c>
      <c r="BB75" s="421">
        <v>0</v>
      </c>
      <c r="BC75" s="421">
        <v>0</v>
      </c>
      <c r="BD75" s="421">
        <v>0</v>
      </c>
      <c r="BE75" s="421">
        <v>0</v>
      </c>
      <c r="BF75" s="422">
        <f t="shared" si="87"/>
        <v>0</v>
      </c>
      <c r="BG75" s="421">
        <v>0</v>
      </c>
      <c r="BH75" s="421">
        <v>0</v>
      </c>
      <c r="BI75" s="421">
        <v>0</v>
      </c>
      <c r="BJ75" s="421">
        <v>0</v>
      </c>
      <c r="BK75" s="421">
        <v>0</v>
      </c>
      <c r="BL75" s="421">
        <v>0</v>
      </c>
      <c r="BM75" s="421">
        <v>0</v>
      </c>
      <c r="BN75" s="421">
        <v>0</v>
      </c>
      <c r="BO75" s="421">
        <v>0</v>
      </c>
      <c r="BP75" s="421">
        <v>0</v>
      </c>
      <c r="BQ75" s="421">
        <v>0</v>
      </c>
      <c r="BR75" s="421">
        <v>0</v>
      </c>
      <c r="BS75" s="421">
        <v>0</v>
      </c>
      <c r="BT75" s="422">
        <f t="shared" si="88"/>
        <v>0</v>
      </c>
      <c r="BU75" s="421">
        <v>0</v>
      </c>
      <c r="BV75" s="421">
        <v>0</v>
      </c>
      <c r="BW75" s="421">
        <v>0</v>
      </c>
      <c r="BX75" s="421">
        <v>0</v>
      </c>
      <c r="BY75" s="421">
        <v>0</v>
      </c>
      <c r="BZ75" s="421">
        <v>0</v>
      </c>
      <c r="CA75" s="421">
        <v>0</v>
      </c>
      <c r="CB75" s="421">
        <v>0</v>
      </c>
      <c r="CC75" s="421">
        <v>0</v>
      </c>
      <c r="CD75" s="421">
        <v>0</v>
      </c>
      <c r="CE75" s="421">
        <v>0</v>
      </c>
      <c r="CF75" s="421">
        <v>0</v>
      </c>
      <c r="CG75" s="421">
        <v>0</v>
      </c>
      <c r="CH75" s="422">
        <f t="shared" si="89"/>
        <v>0</v>
      </c>
    </row>
    <row r="76" spans="1:86" s="402" customFormat="1" ht="12" hidden="1" customHeight="1" outlineLevel="1">
      <c r="A76" s="22">
        <v>44570.1</v>
      </c>
      <c r="B76" s="9" t="s">
        <v>212</v>
      </c>
      <c r="C76" s="421">
        <v>376.49</v>
      </c>
      <c r="D76" s="421">
        <v>0</v>
      </c>
      <c r="E76" s="421">
        <v>0</v>
      </c>
      <c r="F76" s="421">
        <v>406.06</v>
      </c>
      <c r="G76" s="421">
        <v>0</v>
      </c>
      <c r="H76" s="421">
        <v>0</v>
      </c>
      <c r="I76" s="421">
        <v>404.4</v>
      </c>
      <c r="J76" s="421">
        <v>0</v>
      </c>
      <c r="K76" s="421">
        <v>0</v>
      </c>
      <c r="L76" s="421">
        <v>0</v>
      </c>
      <c r="M76" s="421">
        <v>0</v>
      </c>
      <c r="N76" s="421">
        <v>0</v>
      </c>
      <c r="O76" s="421">
        <v>1186.95</v>
      </c>
      <c r="P76" s="422">
        <f t="shared" si="84"/>
        <v>0</v>
      </c>
      <c r="Q76" s="421">
        <v>484.2756</v>
      </c>
      <c r="R76" s="421">
        <v>484.2756</v>
      </c>
      <c r="S76" s="421">
        <v>24.21378</v>
      </c>
      <c r="T76" s="421">
        <v>24.21378</v>
      </c>
      <c r="U76" s="421">
        <v>24.21378</v>
      </c>
      <c r="V76" s="421">
        <v>24.21378</v>
      </c>
      <c r="W76" s="421">
        <v>24.21378</v>
      </c>
      <c r="X76" s="421">
        <v>24.21378</v>
      </c>
      <c r="Y76" s="421">
        <v>24.21378</v>
      </c>
      <c r="Z76" s="421">
        <v>24.21378</v>
      </c>
      <c r="AA76" s="421">
        <v>24.21378</v>
      </c>
      <c r="AB76" s="421">
        <v>24.21378</v>
      </c>
      <c r="AC76" s="421">
        <v>1210.6890000000001</v>
      </c>
      <c r="AD76" s="422">
        <f t="shared" si="85"/>
        <v>0</v>
      </c>
      <c r="AE76" s="421">
        <v>493.96111200000001</v>
      </c>
      <c r="AF76" s="421">
        <v>493.96111200000001</v>
      </c>
      <c r="AG76" s="421">
        <v>24.6980556</v>
      </c>
      <c r="AH76" s="421">
        <v>24.6980556</v>
      </c>
      <c r="AI76" s="421">
        <v>24.6980556</v>
      </c>
      <c r="AJ76" s="421">
        <v>24.6980556</v>
      </c>
      <c r="AK76" s="421">
        <v>24.6980556</v>
      </c>
      <c r="AL76" s="421">
        <v>24.6980556</v>
      </c>
      <c r="AM76" s="421">
        <v>24.6980556</v>
      </c>
      <c r="AN76" s="421">
        <v>24.6980556</v>
      </c>
      <c r="AO76" s="421">
        <v>24.6980556</v>
      </c>
      <c r="AP76" s="421">
        <v>24.6980556</v>
      </c>
      <c r="AQ76" s="421">
        <v>1234.9027799999999</v>
      </c>
      <c r="AR76" s="422">
        <f t="shared" si="86"/>
        <v>0</v>
      </c>
      <c r="AS76" s="421">
        <v>503.84033424</v>
      </c>
      <c r="AT76" s="421">
        <v>503.84033424</v>
      </c>
      <c r="AU76" s="421">
        <v>25.192016712000001</v>
      </c>
      <c r="AV76" s="421">
        <v>25.192016712000001</v>
      </c>
      <c r="AW76" s="421">
        <v>25.192016712000001</v>
      </c>
      <c r="AX76" s="421">
        <v>25.192016712000001</v>
      </c>
      <c r="AY76" s="421">
        <v>25.192016712000001</v>
      </c>
      <c r="AZ76" s="421">
        <v>25.192016712000001</v>
      </c>
      <c r="BA76" s="421">
        <v>25.192016712000001</v>
      </c>
      <c r="BB76" s="421">
        <v>25.192016712000001</v>
      </c>
      <c r="BC76" s="421">
        <v>25.192016712000001</v>
      </c>
      <c r="BD76" s="421">
        <v>25.192016712000001</v>
      </c>
      <c r="BE76" s="421">
        <v>1259.6008356</v>
      </c>
      <c r="BF76" s="422">
        <f t="shared" si="87"/>
        <v>0</v>
      </c>
      <c r="BG76" s="421">
        <v>513.91714092480004</v>
      </c>
      <c r="BH76" s="421">
        <v>513.91714092480004</v>
      </c>
      <c r="BI76" s="421">
        <v>25.69585704624</v>
      </c>
      <c r="BJ76" s="421">
        <v>25.69585704624</v>
      </c>
      <c r="BK76" s="421">
        <v>25.69585704624</v>
      </c>
      <c r="BL76" s="421">
        <v>25.69585704624</v>
      </c>
      <c r="BM76" s="421">
        <v>25.69585704624</v>
      </c>
      <c r="BN76" s="421">
        <v>25.69585704624</v>
      </c>
      <c r="BO76" s="421">
        <v>25.69585704624</v>
      </c>
      <c r="BP76" s="421">
        <v>25.69585704624</v>
      </c>
      <c r="BQ76" s="421">
        <v>25.69585704624</v>
      </c>
      <c r="BR76" s="421">
        <v>25.69585704624</v>
      </c>
      <c r="BS76" s="421">
        <v>1284.7928523119999</v>
      </c>
      <c r="BT76" s="422">
        <f t="shared" si="88"/>
        <v>0</v>
      </c>
      <c r="BU76" s="421">
        <v>524.19548374329599</v>
      </c>
      <c r="BV76" s="421">
        <v>524.19548374329599</v>
      </c>
      <c r="BW76" s="421">
        <v>26.2097741871648</v>
      </c>
      <c r="BX76" s="421">
        <v>26.2097741871648</v>
      </c>
      <c r="BY76" s="421">
        <v>26.2097741871648</v>
      </c>
      <c r="BZ76" s="421">
        <v>26.2097741871648</v>
      </c>
      <c r="CA76" s="421">
        <v>26.2097741871648</v>
      </c>
      <c r="CB76" s="421">
        <v>26.2097741871648</v>
      </c>
      <c r="CC76" s="421">
        <v>26.2097741871648</v>
      </c>
      <c r="CD76" s="421">
        <v>26.2097741871648</v>
      </c>
      <c r="CE76" s="421">
        <v>26.2097741871648</v>
      </c>
      <c r="CF76" s="421">
        <v>26.2097741871648</v>
      </c>
      <c r="CG76" s="421">
        <v>1310.4887093582399</v>
      </c>
      <c r="CH76" s="422">
        <f t="shared" si="89"/>
        <v>0</v>
      </c>
    </row>
    <row r="77" spans="1:86" s="402" customFormat="1" ht="12" hidden="1" customHeight="1" outlineLevel="1">
      <c r="A77" s="22">
        <v>44570.11</v>
      </c>
      <c r="B77" s="9" t="s">
        <v>213</v>
      </c>
      <c r="C77" s="421">
        <v>0</v>
      </c>
      <c r="D77" s="421">
        <v>0</v>
      </c>
      <c r="E77" s="421">
        <v>0</v>
      </c>
      <c r="F77" s="421">
        <v>0</v>
      </c>
      <c r="G77" s="421">
        <v>0</v>
      </c>
      <c r="H77" s="421">
        <v>0</v>
      </c>
      <c r="I77" s="421">
        <v>0</v>
      </c>
      <c r="J77" s="421">
        <v>0</v>
      </c>
      <c r="K77" s="421">
        <v>0</v>
      </c>
      <c r="L77" s="421">
        <v>0</v>
      </c>
      <c r="M77" s="421">
        <v>0</v>
      </c>
      <c r="N77" s="421">
        <v>0</v>
      </c>
      <c r="O77" s="421">
        <v>0</v>
      </c>
      <c r="P77" s="422">
        <f t="shared" si="84"/>
        <v>0</v>
      </c>
      <c r="Q77" s="421">
        <v>0</v>
      </c>
      <c r="R77" s="421">
        <v>0</v>
      </c>
      <c r="S77" s="421">
        <v>0</v>
      </c>
      <c r="T77" s="421">
        <v>0</v>
      </c>
      <c r="U77" s="421">
        <v>0</v>
      </c>
      <c r="V77" s="421">
        <v>0</v>
      </c>
      <c r="W77" s="421">
        <v>0</v>
      </c>
      <c r="X77" s="421">
        <v>0</v>
      </c>
      <c r="Y77" s="421">
        <v>0</v>
      </c>
      <c r="Z77" s="421">
        <v>0</v>
      </c>
      <c r="AA77" s="421">
        <v>0</v>
      </c>
      <c r="AB77" s="421">
        <v>0</v>
      </c>
      <c r="AC77" s="421">
        <v>0</v>
      </c>
      <c r="AD77" s="422">
        <f t="shared" si="85"/>
        <v>0</v>
      </c>
      <c r="AE77" s="421">
        <v>0</v>
      </c>
      <c r="AF77" s="421">
        <v>0</v>
      </c>
      <c r="AG77" s="421">
        <v>0</v>
      </c>
      <c r="AH77" s="421">
        <v>0</v>
      </c>
      <c r="AI77" s="421">
        <v>0</v>
      </c>
      <c r="AJ77" s="421">
        <v>0</v>
      </c>
      <c r="AK77" s="421">
        <v>0</v>
      </c>
      <c r="AL77" s="421">
        <v>0</v>
      </c>
      <c r="AM77" s="421">
        <v>0</v>
      </c>
      <c r="AN77" s="421">
        <v>0</v>
      </c>
      <c r="AO77" s="421">
        <v>0</v>
      </c>
      <c r="AP77" s="421">
        <v>0</v>
      </c>
      <c r="AQ77" s="421">
        <v>0</v>
      </c>
      <c r="AR77" s="422">
        <f t="shared" si="86"/>
        <v>0</v>
      </c>
      <c r="AS77" s="421">
        <v>0</v>
      </c>
      <c r="AT77" s="421">
        <v>0</v>
      </c>
      <c r="AU77" s="421">
        <v>0</v>
      </c>
      <c r="AV77" s="421">
        <v>0</v>
      </c>
      <c r="AW77" s="421">
        <v>0</v>
      </c>
      <c r="AX77" s="421">
        <v>0</v>
      </c>
      <c r="AY77" s="421">
        <v>0</v>
      </c>
      <c r="AZ77" s="421">
        <v>0</v>
      </c>
      <c r="BA77" s="421">
        <v>0</v>
      </c>
      <c r="BB77" s="421">
        <v>0</v>
      </c>
      <c r="BC77" s="421">
        <v>0</v>
      </c>
      <c r="BD77" s="421">
        <v>0</v>
      </c>
      <c r="BE77" s="421">
        <v>0</v>
      </c>
      <c r="BF77" s="422">
        <f t="shared" si="87"/>
        <v>0</v>
      </c>
      <c r="BG77" s="421">
        <v>0</v>
      </c>
      <c r="BH77" s="421">
        <v>0</v>
      </c>
      <c r="BI77" s="421">
        <v>0</v>
      </c>
      <c r="BJ77" s="421">
        <v>0</v>
      </c>
      <c r="BK77" s="421">
        <v>0</v>
      </c>
      <c r="BL77" s="421">
        <v>0</v>
      </c>
      <c r="BM77" s="421">
        <v>0</v>
      </c>
      <c r="BN77" s="421">
        <v>0</v>
      </c>
      <c r="BO77" s="421">
        <v>0</v>
      </c>
      <c r="BP77" s="421">
        <v>0</v>
      </c>
      <c r="BQ77" s="421">
        <v>0</v>
      </c>
      <c r="BR77" s="421">
        <v>0</v>
      </c>
      <c r="BS77" s="421">
        <v>0</v>
      </c>
      <c r="BT77" s="422">
        <f t="shared" si="88"/>
        <v>0</v>
      </c>
      <c r="BU77" s="421">
        <v>0</v>
      </c>
      <c r="BV77" s="421">
        <v>0</v>
      </c>
      <c r="BW77" s="421">
        <v>0</v>
      </c>
      <c r="BX77" s="421">
        <v>0</v>
      </c>
      <c r="BY77" s="421">
        <v>0</v>
      </c>
      <c r="BZ77" s="421">
        <v>0</v>
      </c>
      <c r="CA77" s="421">
        <v>0</v>
      </c>
      <c r="CB77" s="421">
        <v>0</v>
      </c>
      <c r="CC77" s="421">
        <v>0</v>
      </c>
      <c r="CD77" s="421">
        <v>0</v>
      </c>
      <c r="CE77" s="421">
        <v>0</v>
      </c>
      <c r="CF77" s="421">
        <v>0</v>
      </c>
      <c r="CG77" s="421">
        <v>0</v>
      </c>
      <c r="CH77" s="422">
        <f t="shared" si="89"/>
        <v>0</v>
      </c>
    </row>
    <row r="78" spans="1:86" s="402" customFormat="1" ht="12" hidden="1" customHeight="1" outlineLevel="1">
      <c r="A78" s="22">
        <v>44570.2</v>
      </c>
      <c r="B78" s="9" t="s">
        <v>214</v>
      </c>
      <c r="C78" s="421">
        <v>2698</v>
      </c>
      <c r="D78" s="421">
        <v>3930.32</v>
      </c>
      <c r="E78" s="421">
        <v>986</v>
      </c>
      <c r="F78" s="421">
        <v>932</v>
      </c>
      <c r="G78" s="421">
        <v>6023</v>
      </c>
      <c r="H78" s="421">
        <v>58098</v>
      </c>
      <c r="I78" s="421">
        <v>22843.78</v>
      </c>
      <c r="J78" s="421">
        <v>0</v>
      </c>
      <c r="K78" s="421">
        <v>41794.18</v>
      </c>
      <c r="L78" s="421">
        <v>0</v>
      </c>
      <c r="M78" s="421">
        <v>7230.8</v>
      </c>
      <c r="N78" s="421">
        <v>1810.71</v>
      </c>
      <c r="O78" s="421">
        <v>148955.28</v>
      </c>
      <c r="P78" s="422">
        <f t="shared" si="84"/>
        <v>2608.4900000000198</v>
      </c>
      <c r="Q78" s="421">
        <v>12412.94</v>
      </c>
      <c r="R78" s="421">
        <v>12412.94</v>
      </c>
      <c r="S78" s="421">
        <v>12412.94</v>
      </c>
      <c r="T78" s="421">
        <v>12412.94</v>
      </c>
      <c r="U78" s="421">
        <v>12412.94</v>
      </c>
      <c r="V78" s="421">
        <v>12412.94</v>
      </c>
      <c r="W78" s="421">
        <v>12412.94</v>
      </c>
      <c r="X78" s="421">
        <v>12412.94</v>
      </c>
      <c r="Y78" s="421">
        <v>12412.94</v>
      </c>
      <c r="Z78" s="421">
        <v>12412.94</v>
      </c>
      <c r="AA78" s="421">
        <v>12412.94</v>
      </c>
      <c r="AB78" s="421">
        <v>12412.94</v>
      </c>
      <c r="AC78" s="421">
        <v>148955.28</v>
      </c>
      <c r="AD78" s="422">
        <f t="shared" si="85"/>
        <v>0</v>
      </c>
      <c r="AE78" s="421">
        <v>8333.3333333333303</v>
      </c>
      <c r="AF78" s="421">
        <v>8333.3333333333303</v>
      </c>
      <c r="AG78" s="421">
        <v>8333.3333333333303</v>
      </c>
      <c r="AH78" s="421">
        <v>8333.3333333333303</v>
      </c>
      <c r="AI78" s="421">
        <v>8333.3333333333303</v>
      </c>
      <c r="AJ78" s="421">
        <v>8333.3333333333303</v>
      </c>
      <c r="AK78" s="421">
        <v>8333.3333333333303</v>
      </c>
      <c r="AL78" s="421">
        <v>8333.3333333333303</v>
      </c>
      <c r="AM78" s="421">
        <v>8333.3333333333303</v>
      </c>
      <c r="AN78" s="421">
        <v>8333.3333333333303</v>
      </c>
      <c r="AO78" s="421">
        <v>8333.3333333333303</v>
      </c>
      <c r="AP78" s="421">
        <v>8333.3333333333303</v>
      </c>
      <c r="AQ78" s="421">
        <v>100000</v>
      </c>
      <c r="AR78" s="422">
        <f t="shared" si="86"/>
        <v>0</v>
      </c>
      <c r="AS78" s="421">
        <v>8333.3333333333303</v>
      </c>
      <c r="AT78" s="421">
        <v>8333.3333333333303</v>
      </c>
      <c r="AU78" s="421">
        <v>8333.3333333333303</v>
      </c>
      <c r="AV78" s="421">
        <v>8333.3333333333303</v>
      </c>
      <c r="AW78" s="421">
        <v>8333.3333333333303</v>
      </c>
      <c r="AX78" s="421">
        <v>8333.3333333333303</v>
      </c>
      <c r="AY78" s="421">
        <v>8333.3333333333303</v>
      </c>
      <c r="AZ78" s="421">
        <v>8333.3333333333303</v>
      </c>
      <c r="BA78" s="421">
        <v>8333.3333333333303</v>
      </c>
      <c r="BB78" s="421">
        <v>8333.3333333333303</v>
      </c>
      <c r="BC78" s="421">
        <v>8333.3333333333303</v>
      </c>
      <c r="BD78" s="421">
        <v>8333.3333333333303</v>
      </c>
      <c r="BE78" s="421">
        <v>100000</v>
      </c>
      <c r="BF78" s="422">
        <f t="shared" si="87"/>
        <v>0</v>
      </c>
      <c r="BG78" s="421">
        <v>8333.3333333333303</v>
      </c>
      <c r="BH78" s="421">
        <v>8333.3333333333303</v>
      </c>
      <c r="BI78" s="421">
        <v>8333.3333333333303</v>
      </c>
      <c r="BJ78" s="421">
        <v>8333.3333333333303</v>
      </c>
      <c r="BK78" s="421">
        <v>8333.3333333333303</v>
      </c>
      <c r="BL78" s="421">
        <v>8333.3333333333303</v>
      </c>
      <c r="BM78" s="421">
        <v>8333.3333333333303</v>
      </c>
      <c r="BN78" s="421">
        <v>8333.3333333333303</v>
      </c>
      <c r="BO78" s="421">
        <v>8333.3333333333303</v>
      </c>
      <c r="BP78" s="421">
        <v>8333.3333333333303</v>
      </c>
      <c r="BQ78" s="421">
        <v>8333.3333333333303</v>
      </c>
      <c r="BR78" s="421">
        <v>8333.3333333333303</v>
      </c>
      <c r="BS78" s="421">
        <v>100000</v>
      </c>
      <c r="BT78" s="422">
        <f t="shared" si="88"/>
        <v>0</v>
      </c>
      <c r="BU78" s="421">
        <v>8333.3333333333303</v>
      </c>
      <c r="BV78" s="421">
        <v>8333.3333333333303</v>
      </c>
      <c r="BW78" s="421">
        <v>8333.3333333333303</v>
      </c>
      <c r="BX78" s="421">
        <v>8333.3333333333303</v>
      </c>
      <c r="BY78" s="421">
        <v>8333.3333333333303</v>
      </c>
      <c r="BZ78" s="421">
        <v>8333.3333333333303</v>
      </c>
      <c r="CA78" s="421">
        <v>8333.3333333333303</v>
      </c>
      <c r="CB78" s="421">
        <v>8333.3333333333303</v>
      </c>
      <c r="CC78" s="421">
        <v>8333.3333333333303</v>
      </c>
      <c r="CD78" s="421">
        <v>8333.3333333333303</v>
      </c>
      <c r="CE78" s="421">
        <v>8333.3333333333303</v>
      </c>
      <c r="CF78" s="421">
        <v>8333.3333333333303</v>
      </c>
      <c r="CG78" s="421">
        <v>100000</v>
      </c>
      <c r="CH78" s="422">
        <f t="shared" si="89"/>
        <v>0</v>
      </c>
    </row>
    <row r="79" spans="1:86" s="402" customFormat="1" ht="12" hidden="1" customHeight="1" outlineLevel="1">
      <c r="A79" s="22">
        <v>44570.3</v>
      </c>
      <c r="B79" s="9" t="s">
        <v>215</v>
      </c>
      <c r="C79" s="421">
        <v>0</v>
      </c>
      <c r="D79" s="421">
        <v>150000</v>
      </c>
      <c r="E79" s="421">
        <v>0</v>
      </c>
      <c r="F79" s="421">
        <v>0</v>
      </c>
      <c r="G79" s="421">
        <v>0</v>
      </c>
      <c r="H79" s="421">
        <v>0</v>
      </c>
      <c r="I79" s="421">
        <v>0</v>
      </c>
      <c r="J79" s="421">
        <v>0</v>
      </c>
      <c r="K79" s="421">
        <v>0</v>
      </c>
      <c r="L79" s="421">
        <v>30000</v>
      </c>
      <c r="M79" s="421">
        <v>0</v>
      </c>
      <c r="N79" s="421">
        <v>0</v>
      </c>
      <c r="O79" s="421">
        <v>180000</v>
      </c>
      <c r="P79" s="422">
        <f t="shared" si="84"/>
        <v>0</v>
      </c>
      <c r="Q79" s="421">
        <v>0</v>
      </c>
      <c r="R79" s="421">
        <v>150000</v>
      </c>
      <c r="S79" s="421">
        <v>0</v>
      </c>
      <c r="T79" s="421">
        <v>0</v>
      </c>
      <c r="U79" s="421">
        <v>0</v>
      </c>
      <c r="V79" s="421">
        <v>0</v>
      </c>
      <c r="W79" s="421">
        <v>0</v>
      </c>
      <c r="X79" s="421">
        <v>0</v>
      </c>
      <c r="Y79" s="421">
        <v>0</v>
      </c>
      <c r="Z79" s="421">
        <v>0</v>
      </c>
      <c r="AA79" s="421">
        <v>0</v>
      </c>
      <c r="AB79" s="421">
        <v>0</v>
      </c>
      <c r="AC79" s="421">
        <v>150000</v>
      </c>
      <c r="AD79" s="422">
        <f t="shared" si="85"/>
        <v>0</v>
      </c>
      <c r="AE79" s="421">
        <v>0</v>
      </c>
      <c r="AF79" s="421">
        <v>0</v>
      </c>
      <c r="AG79" s="421">
        <v>0</v>
      </c>
      <c r="AH79" s="421">
        <v>0</v>
      </c>
      <c r="AI79" s="421">
        <v>0</v>
      </c>
      <c r="AJ79" s="421">
        <v>0</v>
      </c>
      <c r="AK79" s="421">
        <v>0</v>
      </c>
      <c r="AL79" s="421">
        <v>0</v>
      </c>
      <c r="AM79" s="421">
        <v>0</v>
      </c>
      <c r="AN79" s="421">
        <v>0</v>
      </c>
      <c r="AO79" s="421">
        <v>0</v>
      </c>
      <c r="AP79" s="421">
        <v>0</v>
      </c>
      <c r="AQ79" s="421">
        <v>0</v>
      </c>
      <c r="AR79" s="422">
        <f t="shared" si="86"/>
        <v>0</v>
      </c>
      <c r="AS79" s="421">
        <v>0</v>
      </c>
      <c r="AT79" s="421">
        <v>0</v>
      </c>
      <c r="AU79" s="421">
        <v>0</v>
      </c>
      <c r="AV79" s="421">
        <v>0</v>
      </c>
      <c r="AW79" s="421">
        <v>0</v>
      </c>
      <c r="AX79" s="421">
        <v>0</v>
      </c>
      <c r="AY79" s="421">
        <v>0</v>
      </c>
      <c r="AZ79" s="421">
        <v>0</v>
      </c>
      <c r="BA79" s="421">
        <v>0</v>
      </c>
      <c r="BB79" s="421">
        <v>0</v>
      </c>
      <c r="BC79" s="421">
        <v>0</v>
      </c>
      <c r="BD79" s="421">
        <v>0</v>
      </c>
      <c r="BE79" s="421">
        <v>0</v>
      </c>
      <c r="BF79" s="422">
        <f t="shared" si="87"/>
        <v>0</v>
      </c>
      <c r="BG79" s="421">
        <v>0</v>
      </c>
      <c r="BH79" s="421">
        <v>0</v>
      </c>
      <c r="BI79" s="421">
        <v>0</v>
      </c>
      <c r="BJ79" s="421">
        <v>0</v>
      </c>
      <c r="BK79" s="421">
        <v>0</v>
      </c>
      <c r="BL79" s="421">
        <v>0</v>
      </c>
      <c r="BM79" s="421">
        <v>0</v>
      </c>
      <c r="BN79" s="421">
        <v>0</v>
      </c>
      <c r="BO79" s="421">
        <v>0</v>
      </c>
      <c r="BP79" s="421">
        <v>0</v>
      </c>
      <c r="BQ79" s="421">
        <v>0</v>
      </c>
      <c r="BR79" s="421">
        <v>0</v>
      </c>
      <c r="BS79" s="421">
        <v>0</v>
      </c>
      <c r="BT79" s="422">
        <f t="shared" si="88"/>
        <v>0</v>
      </c>
      <c r="BU79" s="421">
        <v>0</v>
      </c>
      <c r="BV79" s="421">
        <v>0</v>
      </c>
      <c r="BW79" s="421">
        <v>0</v>
      </c>
      <c r="BX79" s="421">
        <v>0</v>
      </c>
      <c r="BY79" s="421">
        <v>0</v>
      </c>
      <c r="BZ79" s="421">
        <v>0</v>
      </c>
      <c r="CA79" s="421">
        <v>0</v>
      </c>
      <c r="CB79" s="421">
        <v>0</v>
      </c>
      <c r="CC79" s="421">
        <v>0</v>
      </c>
      <c r="CD79" s="421">
        <v>0</v>
      </c>
      <c r="CE79" s="421">
        <v>0</v>
      </c>
      <c r="CF79" s="421">
        <v>0</v>
      </c>
      <c r="CG79" s="421">
        <v>0</v>
      </c>
      <c r="CH79" s="422">
        <f t="shared" si="89"/>
        <v>0</v>
      </c>
    </row>
    <row r="80" spans="1:86" s="402" customFormat="1" ht="12" hidden="1" customHeight="1" outlineLevel="1">
      <c r="A80" s="22">
        <v>44570.400000000001</v>
      </c>
      <c r="B80" s="9" t="s">
        <v>216</v>
      </c>
      <c r="C80" s="421">
        <v>0</v>
      </c>
      <c r="D80" s="421">
        <v>100000</v>
      </c>
      <c r="E80" s="421">
        <v>0</v>
      </c>
      <c r="F80" s="421">
        <v>0</v>
      </c>
      <c r="G80" s="421">
        <v>0</v>
      </c>
      <c r="H80" s="421">
        <v>0</v>
      </c>
      <c r="I80" s="421">
        <v>0</v>
      </c>
      <c r="J80" s="421">
        <v>0</v>
      </c>
      <c r="K80" s="421">
        <v>0</v>
      </c>
      <c r="L80" s="421">
        <v>0</v>
      </c>
      <c r="M80" s="421">
        <v>0</v>
      </c>
      <c r="N80" s="421">
        <v>0</v>
      </c>
      <c r="O80" s="421">
        <v>100000</v>
      </c>
      <c r="P80" s="422">
        <f t="shared" si="84"/>
        <v>0</v>
      </c>
      <c r="Q80" s="421">
        <v>0</v>
      </c>
      <c r="R80" s="421">
        <v>100000</v>
      </c>
      <c r="S80" s="421">
        <v>0</v>
      </c>
      <c r="T80" s="421">
        <v>0</v>
      </c>
      <c r="U80" s="421">
        <v>0</v>
      </c>
      <c r="V80" s="421">
        <v>0</v>
      </c>
      <c r="W80" s="421">
        <v>0</v>
      </c>
      <c r="X80" s="421">
        <v>0</v>
      </c>
      <c r="Y80" s="421">
        <v>0</v>
      </c>
      <c r="Z80" s="421">
        <v>0</v>
      </c>
      <c r="AA80" s="421">
        <v>0</v>
      </c>
      <c r="AB80" s="421">
        <v>0</v>
      </c>
      <c r="AC80" s="421">
        <v>100000</v>
      </c>
      <c r="AD80" s="422">
        <f t="shared" si="85"/>
        <v>0</v>
      </c>
      <c r="AE80" s="421">
        <v>0</v>
      </c>
      <c r="AF80" s="421">
        <v>0</v>
      </c>
      <c r="AG80" s="421">
        <v>0</v>
      </c>
      <c r="AH80" s="421">
        <v>0</v>
      </c>
      <c r="AI80" s="421">
        <v>0</v>
      </c>
      <c r="AJ80" s="421">
        <v>0</v>
      </c>
      <c r="AK80" s="421">
        <v>0</v>
      </c>
      <c r="AL80" s="421">
        <v>0</v>
      </c>
      <c r="AM80" s="421">
        <v>0</v>
      </c>
      <c r="AN80" s="421">
        <v>0</v>
      </c>
      <c r="AO80" s="421">
        <v>0</v>
      </c>
      <c r="AP80" s="421">
        <v>0</v>
      </c>
      <c r="AQ80" s="421">
        <v>0</v>
      </c>
      <c r="AR80" s="422">
        <f t="shared" si="86"/>
        <v>0</v>
      </c>
      <c r="AS80" s="421">
        <v>0</v>
      </c>
      <c r="AT80" s="421">
        <v>0</v>
      </c>
      <c r="AU80" s="421">
        <v>0</v>
      </c>
      <c r="AV80" s="421">
        <v>0</v>
      </c>
      <c r="AW80" s="421">
        <v>0</v>
      </c>
      <c r="AX80" s="421">
        <v>0</v>
      </c>
      <c r="AY80" s="421">
        <v>0</v>
      </c>
      <c r="AZ80" s="421">
        <v>0</v>
      </c>
      <c r="BA80" s="421">
        <v>0</v>
      </c>
      <c r="BB80" s="421">
        <v>0</v>
      </c>
      <c r="BC80" s="421">
        <v>0</v>
      </c>
      <c r="BD80" s="421">
        <v>0</v>
      </c>
      <c r="BE80" s="421">
        <v>0</v>
      </c>
      <c r="BF80" s="422">
        <f t="shared" si="87"/>
        <v>0</v>
      </c>
      <c r="BG80" s="421">
        <v>0</v>
      </c>
      <c r="BH80" s="421">
        <v>0</v>
      </c>
      <c r="BI80" s="421">
        <v>0</v>
      </c>
      <c r="BJ80" s="421">
        <v>0</v>
      </c>
      <c r="BK80" s="421">
        <v>0</v>
      </c>
      <c r="BL80" s="421">
        <v>0</v>
      </c>
      <c r="BM80" s="421">
        <v>0</v>
      </c>
      <c r="BN80" s="421">
        <v>0</v>
      </c>
      <c r="BO80" s="421">
        <v>0</v>
      </c>
      <c r="BP80" s="421">
        <v>0</v>
      </c>
      <c r="BQ80" s="421">
        <v>0</v>
      </c>
      <c r="BR80" s="421">
        <v>0</v>
      </c>
      <c r="BS80" s="421">
        <v>0</v>
      </c>
      <c r="BT80" s="422">
        <f t="shared" si="88"/>
        <v>0</v>
      </c>
      <c r="BU80" s="421">
        <v>0</v>
      </c>
      <c r="BV80" s="421">
        <v>0</v>
      </c>
      <c r="BW80" s="421">
        <v>0</v>
      </c>
      <c r="BX80" s="421">
        <v>0</v>
      </c>
      <c r="BY80" s="421">
        <v>0</v>
      </c>
      <c r="BZ80" s="421">
        <v>0</v>
      </c>
      <c r="CA80" s="421">
        <v>0</v>
      </c>
      <c r="CB80" s="421">
        <v>0</v>
      </c>
      <c r="CC80" s="421">
        <v>0</v>
      </c>
      <c r="CD80" s="421">
        <v>0</v>
      </c>
      <c r="CE80" s="421">
        <v>0</v>
      </c>
      <c r="CF80" s="421">
        <v>0</v>
      </c>
      <c r="CG80" s="421">
        <v>0</v>
      </c>
      <c r="CH80" s="422">
        <f t="shared" si="89"/>
        <v>0</v>
      </c>
    </row>
    <row r="81" spans="1:86" s="402" customFormat="1" ht="12" hidden="1" customHeight="1" outlineLevel="1">
      <c r="A81" s="22">
        <v>44570.5</v>
      </c>
      <c r="B81" s="9" t="s">
        <v>217</v>
      </c>
      <c r="C81" s="421">
        <v>0</v>
      </c>
      <c r="D81" s="421">
        <v>0</v>
      </c>
      <c r="E81" s="421">
        <v>0</v>
      </c>
      <c r="F81" s="421">
        <v>0</v>
      </c>
      <c r="G81" s="421">
        <v>100000</v>
      </c>
      <c r="H81" s="421">
        <v>0</v>
      </c>
      <c r="I81" s="421">
        <v>0</v>
      </c>
      <c r="J81" s="421">
        <v>0</v>
      </c>
      <c r="K81" s="421">
        <v>0</v>
      </c>
      <c r="L81" s="421">
        <v>0</v>
      </c>
      <c r="M81" s="421">
        <v>0</v>
      </c>
      <c r="N81" s="421">
        <v>0</v>
      </c>
      <c r="O81" s="421">
        <v>100000</v>
      </c>
      <c r="P81" s="422">
        <f t="shared" si="84"/>
        <v>0</v>
      </c>
      <c r="Q81" s="421">
        <v>0</v>
      </c>
      <c r="R81" s="421">
        <v>0</v>
      </c>
      <c r="S81" s="421">
        <v>0</v>
      </c>
      <c r="T81" s="421">
        <v>360000</v>
      </c>
      <c r="U81" s="421">
        <v>0</v>
      </c>
      <c r="V81" s="421">
        <v>0</v>
      </c>
      <c r="W81" s="421">
        <v>0</v>
      </c>
      <c r="X81" s="421">
        <v>0</v>
      </c>
      <c r="Y81" s="421">
        <v>0</v>
      </c>
      <c r="Z81" s="421">
        <v>0</v>
      </c>
      <c r="AA81" s="421">
        <v>0</v>
      </c>
      <c r="AB81" s="421">
        <v>0</v>
      </c>
      <c r="AC81" s="421">
        <v>360000</v>
      </c>
      <c r="AD81" s="422">
        <f t="shared" si="85"/>
        <v>0</v>
      </c>
      <c r="AE81" s="421">
        <v>0</v>
      </c>
      <c r="AF81" s="421">
        <v>0</v>
      </c>
      <c r="AG81" s="421">
        <v>0</v>
      </c>
      <c r="AH81" s="421">
        <v>0</v>
      </c>
      <c r="AI81" s="421">
        <v>0</v>
      </c>
      <c r="AJ81" s="421">
        <v>0</v>
      </c>
      <c r="AK81" s="421">
        <v>0</v>
      </c>
      <c r="AL81" s="421">
        <v>0</v>
      </c>
      <c r="AM81" s="421">
        <v>0</v>
      </c>
      <c r="AN81" s="421">
        <v>0</v>
      </c>
      <c r="AO81" s="421">
        <v>0</v>
      </c>
      <c r="AP81" s="421">
        <v>0</v>
      </c>
      <c r="AQ81" s="421">
        <v>0</v>
      </c>
      <c r="AR81" s="422">
        <f t="shared" si="86"/>
        <v>0</v>
      </c>
      <c r="AS81" s="421">
        <v>0</v>
      </c>
      <c r="AT81" s="421">
        <v>0</v>
      </c>
      <c r="AU81" s="421">
        <v>0</v>
      </c>
      <c r="AV81" s="421">
        <v>0</v>
      </c>
      <c r="AW81" s="421">
        <v>0</v>
      </c>
      <c r="AX81" s="421">
        <v>0</v>
      </c>
      <c r="AY81" s="421">
        <v>0</v>
      </c>
      <c r="AZ81" s="421">
        <v>0</v>
      </c>
      <c r="BA81" s="421">
        <v>0</v>
      </c>
      <c r="BB81" s="421">
        <v>0</v>
      </c>
      <c r="BC81" s="421">
        <v>0</v>
      </c>
      <c r="BD81" s="421">
        <v>0</v>
      </c>
      <c r="BE81" s="421">
        <v>0</v>
      </c>
      <c r="BF81" s="422">
        <f t="shared" si="87"/>
        <v>0</v>
      </c>
      <c r="BG81" s="421">
        <v>0</v>
      </c>
      <c r="BH81" s="421">
        <v>0</v>
      </c>
      <c r="BI81" s="421">
        <v>0</v>
      </c>
      <c r="BJ81" s="421">
        <v>0</v>
      </c>
      <c r="BK81" s="421">
        <v>0</v>
      </c>
      <c r="BL81" s="421">
        <v>0</v>
      </c>
      <c r="BM81" s="421">
        <v>0</v>
      </c>
      <c r="BN81" s="421">
        <v>0</v>
      </c>
      <c r="BO81" s="421">
        <v>0</v>
      </c>
      <c r="BP81" s="421">
        <v>0</v>
      </c>
      <c r="BQ81" s="421">
        <v>0</v>
      </c>
      <c r="BR81" s="421">
        <v>0</v>
      </c>
      <c r="BS81" s="421">
        <v>0</v>
      </c>
      <c r="BT81" s="422">
        <f t="shared" si="88"/>
        <v>0</v>
      </c>
      <c r="BU81" s="421">
        <v>0</v>
      </c>
      <c r="BV81" s="421">
        <v>0</v>
      </c>
      <c r="BW81" s="421">
        <v>0</v>
      </c>
      <c r="BX81" s="421">
        <v>0</v>
      </c>
      <c r="BY81" s="421">
        <v>0</v>
      </c>
      <c r="BZ81" s="421">
        <v>0</v>
      </c>
      <c r="CA81" s="421">
        <v>0</v>
      </c>
      <c r="CB81" s="421">
        <v>0</v>
      </c>
      <c r="CC81" s="421">
        <v>0</v>
      </c>
      <c r="CD81" s="421">
        <v>0</v>
      </c>
      <c r="CE81" s="421">
        <v>0</v>
      </c>
      <c r="CF81" s="421">
        <v>0</v>
      </c>
      <c r="CG81" s="421">
        <v>0</v>
      </c>
      <c r="CH81" s="422">
        <f t="shared" si="89"/>
        <v>0</v>
      </c>
    </row>
    <row r="82" spans="1:86" s="402" customFormat="1" ht="12" hidden="1" customHeight="1" outlineLevel="1">
      <c r="A82" s="22">
        <v>44570.6</v>
      </c>
      <c r="B82" s="9" t="s">
        <v>218</v>
      </c>
      <c r="C82" s="421">
        <v>0</v>
      </c>
      <c r="D82" s="421">
        <v>0</v>
      </c>
      <c r="E82" s="421">
        <v>0</v>
      </c>
      <c r="F82" s="421">
        <v>0</v>
      </c>
      <c r="G82" s="421">
        <v>0</v>
      </c>
      <c r="H82" s="421">
        <v>0</v>
      </c>
      <c r="I82" s="421">
        <v>0</v>
      </c>
      <c r="J82" s="421">
        <v>0</v>
      </c>
      <c r="K82" s="421">
        <v>0</v>
      </c>
      <c r="L82" s="421">
        <v>0</v>
      </c>
      <c r="M82" s="421">
        <v>20000</v>
      </c>
      <c r="N82" s="421">
        <v>0</v>
      </c>
      <c r="O82" s="421">
        <v>20000</v>
      </c>
      <c r="P82" s="422">
        <f t="shared" si="84"/>
        <v>0</v>
      </c>
      <c r="Q82" s="421">
        <v>0</v>
      </c>
      <c r="R82" s="421">
        <v>0</v>
      </c>
      <c r="S82" s="421">
        <v>0</v>
      </c>
      <c r="T82" s="421">
        <v>0</v>
      </c>
      <c r="U82" s="421">
        <v>0</v>
      </c>
      <c r="V82" s="421">
        <v>0</v>
      </c>
      <c r="W82" s="421">
        <v>0</v>
      </c>
      <c r="X82" s="421">
        <v>0</v>
      </c>
      <c r="Y82" s="421">
        <v>0</v>
      </c>
      <c r="Z82" s="421">
        <v>0</v>
      </c>
      <c r="AA82" s="421">
        <v>0</v>
      </c>
      <c r="AB82" s="421">
        <v>0</v>
      </c>
      <c r="AC82" s="421">
        <v>0</v>
      </c>
      <c r="AD82" s="422">
        <f t="shared" si="85"/>
        <v>0</v>
      </c>
      <c r="AE82" s="421">
        <v>0</v>
      </c>
      <c r="AF82" s="421">
        <v>0</v>
      </c>
      <c r="AG82" s="421">
        <v>0</v>
      </c>
      <c r="AH82" s="421">
        <v>0</v>
      </c>
      <c r="AI82" s="421">
        <v>0</v>
      </c>
      <c r="AJ82" s="421">
        <v>0</v>
      </c>
      <c r="AK82" s="421">
        <v>0</v>
      </c>
      <c r="AL82" s="421">
        <v>0</v>
      </c>
      <c r="AM82" s="421">
        <v>0</v>
      </c>
      <c r="AN82" s="421">
        <v>0</v>
      </c>
      <c r="AO82" s="421">
        <v>0</v>
      </c>
      <c r="AP82" s="421">
        <v>0</v>
      </c>
      <c r="AQ82" s="421">
        <v>0</v>
      </c>
      <c r="AR82" s="422">
        <f t="shared" si="86"/>
        <v>0</v>
      </c>
      <c r="AS82" s="421">
        <v>0</v>
      </c>
      <c r="AT82" s="421">
        <v>0</v>
      </c>
      <c r="AU82" s="421">
        <v>0</v>
      </c>
      <c r="AV82" s="421">
        <v>0</v>
      </c>
      <c r="AW82" s="421">
        <v>0</v>
      </c>
      <c r="AX82" s="421">
        <v>0</v>
      </c>
      <c r="AY82" s="421">
        <v>0</v>
      </c>
      <c r="AZ82" s="421">
        <v>0</v>
      </c>
      <c r="BA82" s="421">
        <v>0</v>
      </c>
      <c r="BB82" s="421">
        <v>0</v>
      </c>
      <c r="BC82" s="421">
        <v>0</v>
      </c>
      <c r="BD82" s="421">
        <v>0</v>
      </c>
      <c r="BE82" s="421">
        <v>0</v>
      </c>
      <c r="BF82" s="422">
        <f t="shared" si="87"/>
        <v>0</v>
      </c>
      <c r="BG82" s="421">
        <v>0</v>
      </c>
      <c r="BH82" s="421">
        <v>0</v>
      </c>
      <c r="BI82" s="421">
        <v>0</v>
      </c>
      <c r="BJ82" s="421">
        <v>0</v>
      </c>
      <c r="BK82" s="421">
        <v>0</v>
      </c>
      <c r="BL82" s="421">
        <v>0</v>
      </c>
      <c r="BM82" s="421">
        <v>0</v>
      </c>
      <c r="BN82" s="421">
        <v>0</v>
      </c>
      <c r="BO82" s="421">
        <v>0</v>
      </c>
      <c r="BP82" s="421">
        <v>0</v>
      </c>
      <c r="BQ82" s="421">
        <v>0</v>
      </c>
      <c r="BR82" s="421">
        <v>0</v>
      </c>
      <c r="BS82" s="421">
        <v>0</v>
      </c>
      <c r="BT82" s="422">
        <f t="shared" si="88"/>
        <v>0</v>
      </c>
      <c r="BU82" s="421">
        <v>0</v>
      </c>
      <c r="BV82" s="421">
        <v>0</v>
      </c>
      <c r="BW82" s="421">
        <v>0</v>
      </c>
      <c r="BX82" s="421">
        <v>0</v>
      </c>
      <c r="BY82" s="421">
        <v>0</v>
      </c>
      <c r="BZ82" s="421">
        <v>0</v>
      </c>
      <c r="CA82" s="421">
        <v>0</v>
      </c>
      <c r="CB82" s="421">
        <v>0</v>
      </c>
      <c r="CC82" s="421">
        <v>0</v>
      </c>
      <c r="CD82" s="421">
        <v>0</v>
      </c>
      <c r="CE82" s="421">
        <v>0</v>
      </c>
      <c r="CF82" s="421">
        <v>0</v>
      </c>
      <c r="CG82" s="421">
        <v>0</v>
      </c>
      <c r="CH82" s="422">
        <f t="shared" si="89"/>
        <v>0</v>
      </c>
    </row>
    <row r="83" spans="1:86" s="402" customFormat="1" ht="12" hidden="1" customHeight="1" outlineLevel="1">
      <c r="A83" s="22">
        <v>44570.7</v>
      </c>
      <c r="B83" s="9" t="s">
        <v>219</v>
      </c>
      <c r="C83" s="421">
        <v>0</v>
      </c>
      <c r="D83" s="421">
        <v>0</v>
      </c>
      <c r="E83" s="421">
        <v>0</v>
      </c>
      <c r="F83" s="421">
        <v>0</v>
      </c>
      <c r="G83" s="421">
        <v>0</v>
      </c>
      <c r="H83" s="421">
        <v>0</v>
      </c>
      <c r="I83" s="421">
        <v>0</v>
      </c>
      <c r="J83" s="421">
        <v>0</v>
      </c>
      <c r="K83" s="421">
        <v>0</v>
      </c>
      <c r="L83" s="421">
        <v>0</v>
      </c>
      <c r="M83" s="421">
        <v>0</v>
      </c>
      <c r="N83" s="421">
        <v>0</v>
      </c>
      <c r="O83" s="421">
        <v>0</v>
      </c>
      <c r="P83" s="422">
        <f t="shared" si="84"/>
        <v>0</v>
      </c>
      <c r="Q83" s="421">
        <v>8333.3333333333303</v>
      </c>
      <c r="R83" s="421">
        <v>8333.3333333333303</v>
      </c>
      <c r="S83" s="421">
        <v>8333.3333333333303</v>
      </c>
      <c r="T83" s="421">
        <v>8333.3333333333303</v>
      </c>
      <c r="U83" s="421">
        <v>8333.3333333333303</v>
      </c>
      <c r="V83" s="421">
        <v>8333.3333333333303</v>
      </c>
      <c r="W83" s="421">
        <v>8333.3333333333303</v>
      </c>
      <c r="X83" s="421">
        <v>8333.3333333333303</v>
      </c>
      <c r="Y83" s="421">
        <v>8333.3333333333303</v>
      </c>
      <c r="Z83" s="421">
        <v>8333.3333333333303</v>
      </c>
      <c r="AA83" s="421">
        <v>8333.3333333333303</v>
      </c>
      <c r="AB83" s="421">
        <v>8333.3333333333303</v>
      </c>
      <c r="AC83" s="421">
        <v>100000</v>
      </c>
      <c r="AD83" s="422">
        <f t="shared" si="85"/>
        <v>0</v>
      </c>
      <c r="AE83" s="421">
        <v>8333.3333333333303</v>
      </c>
      <c r="AF83" s="421">
        <v>8333.3333333333303</v>
      </c>
      <c r="AG83" s="421">
        <v>8333.3333333333303</v>
      </c>
      <c r="AH83" s="421">
        <v>8333.3333333333303</v>
      </c>
      <c r="AI83" s="421">
        <v>8333.3333333333303</v>
      </c>
      <c r="AJ83" s="421">
        <v>8333.3333333333303</v>
      </c>
      <c r="AK83" s="421">
        <v>8333.3333333333303</v>
      </c>
      <c r="AL83" s="421">
        <v>8333.3333333333303</v>
      </c>
      <c r="AM83" s="421">
        <v>8333.3333333333303</v>
      </c>
      <c r="AN83" s="421">
        <v>8333.3333333333303</v>
      </c>
      <c r="AO83" s="421">
        <v>8333.3333333333303</v>
      </c>
      <c r="AP83" s="421">
        <v>8333.3333333333303</v>
      </c>
      <c r="AQ83" s="421">
        <v>100000</v>
      </c>
      <c r="AR83" s="422">
        <f t="shared" si="86"/>
        <v>0</v>
      </c>
      <c r="AS83" s="421">
        <v>8333.3333333333303</v>
      </c>
      <c r="AT83" s="421">
        <v>8333.3333333333303</v>
      </c>
      <c r="AU83" s="421">
        <v>8333.3333333333303</v>
      </c>
      <c r="AV83" s="421">
        <v>8333.3333333333303</v>
      </c>
      <c r="AW83" s="421">
        <v>8333.3333333333303</v>
      </c>
      <c r="AX83" s="421">
        <v>8333.3333333333303</v>
      </c>
      <c r="AY83" s="421">
        <v>8333.3333333333303</v>
      </c>
      <c r="AZ83" s="421">
        <v>8333.3333333333303</v>
      </c>
      <c r="BA83" s="421">
        <v>8333.3333333333303</v>
      </c>
      <c r="BB83" s="421">
        <v>8333.3333333333303</v>
      </c>
      <c r="BC83" s="421">
        <v>8333.3333333333303</v>
      </c>
      <c r="BD83" s="421">
        <v>8333.3333333333303</v>
      </c>
      <c r="BE83" s="421">
        <v>100000</v>
      </c>
      <c r="BF83" s="422">
        <f t="shared" si="87"/>
        <v>0</v>
      </c>
      <c r="BG83" s="421">
        <v>8333.3333333333303</v>
      </c>
      <c r="BH83" s="421">
        <v>8333.3333333333303</v>
      </c>
      <c r="BI83" s="421">
        <v>8333.3333333333303</v>
      </c>
      <c r="BJ83" s="421">
        <v>8333.3333333333303</v>
      </c>
      <c r="BK83" s="421">
        <v>8333.3333333333303</v>
      </c>
      <c r="BL83" s="421">
        <v>8333.3333333333303</v>
      </c>
      <c r="BM83" s="421">
        <v>8333.3333333333303</v>
      </c>
      <c r="BN83" s="421">
        <v>8333.3333333333303</v>
      </c>
      <c r="BO83" s="421">
        <v>8333.3333333333303</v>
      </c>
      <c r="BP83" s="421">
        <v>8333.3333333333303</v>
      </c>
      <c r="BQ83" s="421">
        <v>8333.3333333333303</v>
      </c>
      <c r="BR83" s="421">
        <v>8333.3333333333303</v>
      </c>
      <c r="BS83" s="421">
        <v>100000</v>
      </c>
      <c r="BT83" s="422">
        <f t="shared" si="88"/>
        <v>0</v>
      </c>
      <c r="BU83" s="421">
        <v>8333.3333333333303</v>
      </c>
      <c r="BV83" s="421">
        <v>8333.3333333333303</v>
      </c>
      <c r="BW83" s="421">
        <v>8333.3333333333303</v>
      </c>
      <c r="BX83" s="421">
        <v>8333.3333333333303</v>
      </c>
      <c r="BY83" s="421">
        <v>8333.3333333333303</v>
      </c>
      <c r="BZ83" s="421">
        <v>8333.3333333333303</v>
      </c>
      <c r="CA83" s="421">
        <v>8333.3333333333303</v>
      </c>
      <c r="CB83" s="421">
        <v>8333.3333333333303</v>
      </c>
      <c r="CC83" s="421">
        <v>8333.3333333333303</v>
      </c>
      <c r="CD83" s="421">
        <v>8333.3333333333303</v>
      </c>
      <c r="CE83" s="421">
        <v>8333.3333333333303</v>
      </c>
      <c r="CF83" s="421">
        <v>8333.3333333333303</v>
      </c>
      <c r="CG83" s="421">
        <v>100000</v>
      </c>
      <c r="CH83" s="422">
        <f t="shared" si="89"/>
        <v>0</v>
      </c>
    </row>
    <row r="84" spans="1:86" s="402" customFormat="1" ht="12" hidden="1" customHeight="1" outlineLevel="1">
      <c r="A84" s="22">
        <v>44570.8</v>
      </c>
      <c r="B84" s="9" t="s">
        <v>220</v>
      </c>
      <c r="C84" s="421">
        <v>0</v>
      </c>
      <c r="D84" s="421">
        <v>0</v>
      </c>
      <c r="E84" s="421">
        <v>250000</v>
      </c>
      <c r="F84" s="421">
        <v>0</v>
      </c>
      <c r="G84" s="421">
        <v>0</v>
      </c>
      <c r="H84" s="421">
        <v>0</v>
      </c>
      <c r="I84" s="421">
        <v>0</v>
      </c>
      <c r="J84" s="421">
        <v>0</v>
      </c>
      <c r="K84" s="421">
        <v>0</v>
      </c>
      <c r="L84" s="421">
        <v>20000</v>
      </c>
      <c r="M84" s="421">
        <v>0</v>
      </c>
      <c r="N84" s="421">
        <v>0</v>
      </c>
      <c r="O84" s="421">
        <v>270000</v>
      </c>
      <c r="P84" s="422">
        <f t="shared" si="84"/>
        <v>0</v>
      </c>
      <c r="Q84" s="421">
        <v>0</v>
      </c>
      <c r="R84" s="421">
        <v>0</v>
      </c>
      <c r="S84" s="421">
        <v>0</v>
      </c>
      <c r="T84" s="421">
        <v>0</v>
      </c>
      <c r="U84" s="421">
        <v>0</v>
      </c>
      <c r="V84" s="421">
        <v>180000</v>
      </c>
      <c r="W84" s="421">
        <v>0</v>
      </c>
      <c r="X84" s="421">
        <v>0</v>
      </c>
      <c r="Y84" s="421">
        <v>0</v>
      </c>
      <c r="Z84" s="421">
        <v>0</v>
      </c>
      <c r="AA84" s="421">
        <v>0</v>
      </c>
      <c r="AB84" s="421">
        <v>0</v>
      </c>
      <c r="AC84" s="421">
        <v>180000</v>
      </c>
      <c r="AD84" s="422">
        <f t="shared" si="85"/>
        <v>0</v>
      </c>
      <c r="AE84" s="421">
        <v>0</v>
      </c>
      <c r="AF84" s="421">
        <v>0</v>
      </c>
      <c r="AG84" s="421">
        <v>0</v>
      </c>
      <c r="AH84" s="421">
        <v>0</v>
      </c>
      <c r="AI84" s="421">
        <v>0</v>
      </c>
      <c r="AJ84" s="421">
        <v>0</v>
      </c>
      <c r="AK84" s="421">
        <v>0</v>
      </c>
      <c r="AL84" s="421">
        <v>0</v>
      </c>
      <c r="AM84" s="421">
        <v>0</v>
      </c>
      <c r="AN84" s="421">
        <v>0</v>
      </c>
      <c r="AO84" s="421">
        <v>0</v>
      </c>
      <c r="AP84" s="421">
        <v>0</v>
      </c>
      <c r="AQ84" s="421">
        <v>0</v>
      </c>
      <c r="AR84" s="422">
        <f t="shared" si="86"/>
        <v>0</v>
      </c>
      <c r="AS84" s="421">
        <v>0</v>
      </c>
      <c r="AT84" s="421">
        <v>0</v>
      </c>
      <c r="AU84" s="421">
        <v>0</v>
      </c>
      <c r="AV84" s="421">
        <v>0</v>
      </c>
      <c r="AW84" s="421">
        <v>0</v>
      </c>
      <c r="AX84" s="421">
        <v>0</v>
      </c>
      <c r="AY84" s="421">
        <v>0</v>
      </c>
      <c r="AZ84" s="421">
        <v>0</v>
      </c>
      <c r="BA84" s="421">
        <v>0</v>
      </c>
      <c r="BB84" s="421">
        <v>0</v>
      </c>
      <c r="BC84" s="421">
        <v>0</v>
      </c>
      <c r="BD84" s="421">
        <v>0</v>
      </c>
      <c r="BE84" s="421">
        <v>0</v>
      </c>
      <c r="BF84" s="422">
        <f t="shared" si="87"/>
        <v>0</v>
      </c>
      <c r="BG84" s="421">
        <v>0</v>
      </c>
      <c r="BH84" s="421">
        <v>0</v>
      </c>
      <c r="BI84" s="421">
        <v>0</v>
      </c>
      <c r="BJ84" s="421">
        <v>0</v>
      </c>
      <c r="BK84" s="421">
        <v>0</v>
      </c>
      <c r="BL84" s="421">
        <v>0</v>
      </c>
      <c r="BM84" s="421">
        <v>0</v>
      </c>
      <c r="BN84" s="421">
        <v>0</v>
      </c>
      <c r="BO84" s="421">
        <v>0</v>
      </c>
      <c r="BP84" s="421">
        <v>0</v>
      </c>
      <c r="BQ84" s="421">
        <v>0</v>
      </c>
      <c r="BR84" s="421">
        <v>0</v>
      </c>
      <c r="BS84" s="421">
        <v>0</v>
      </c>
      <c r="BT84" s="422">
        <f t="shared" si="88"/>
        <v>0</v>
      </c>
      <c r="BU84" s="421">
        <v>0</v>
      </c>
      <c r="BV84" s="421">
        <v>0</v>
      </c>
      <c r="BW84" s="421">
        <v>0</v>
      </c>
      <c r="BX84" s="421">
        <v>0</v>
      </c>
      <c r="BY84" s="421">
        <v>0</v>
      </c>
      <c r="BZ84" s="421">
        <v>0</v>
      </c>
      <c r="CA84" s="421">
        <v>0</v>
      </c>
      <c r="CB84" s="421">
        <v>0</v>
      </c>
      <c r="CC84" s="421">
        <v>0</v>
      </c>
      <c r="CD84" s="421">
        <v>0</v>
      </c>
      <c r="CE84" s="421">
        <v>0</v>
      </c>
      <c r="CF84" s="421">
        <v>0</v>
      </c>
      <c r="CG84" s="421">
        <v>0</v>
      </c>
      <c r="CH84" s="422">
        <f t="shared" si="89"/>
        <v>0</v>
      </c>
    </row>
    <row r="85" spans="1:86" s="402" customFormat="1" ht="12" hidden="1" customHeight="1" outlineLevel="1">
      <c r="A85" s="22">
        <v>44570.9</v>
      </c>
      <c r="B85" s="9" t="s">
        <v>221</v>
      </c>
      <c r="C85" s="421">
        <v>0</v>
      </c>
      <c r="D85" s="421">
        <v>0</v>
      </c>
      <c r="E85" s="421">
        <v>0</v>
      </c>
      <c r="F85" s="421">
        <v>0</v>
      </c>
      <c r="G85" s="421">
        <v>0</v>
      </c>
      <c r="H85" s="421">
        <v>0</v>
      </c>
      <c r="I85" s="421">
        <v>0</v>
      </c>
      <c r="J85" s="421">
        <v>0</v>
      </c>
      <c r="K85" s="421">
        <v>0</v>
      </c>
      <c r="L85" s="421">
        <v>0</v>
      </c>
      <c r="M85" s="421">
        <v>0</v>
      </c>
      <c r="N85" s="421">
        <v>0</v>
      </c>
      <c r="O85" s="421">
        <v>50000</v>
      </c>
      <c r="P85" s="422">
        <f t="shared" si="84"/>
        <v>50000</v>
      </c>
      <c r="Q85" s="421">
        <v>0</v>
      </c>
      <c r="R85" s="421">
        <v>0</v>
      </c>
      <c r="S85" s="421">
        <v>0</v>
      </c>
      <c r="T85" s="421">
        <v>0</v>
      </c>
      <c r="U85" s="421">
        <v>0</v>
      </c>
      <c r="V85" s="421">
        <v>0</v>
      </c>
      <c r="W85" s="421">
        <v>0</v>
      </c>
      <c r="X85" s="421">
        <v>0</v>
      </c>
      <c r="Y85" s="421">
        <v>0</v>
      </c>
      <c r="Z85" s="421">
        <v>0</v>
      </c>
      <c r="AA85" s="421">
        <v>0</v>
      </c>
      <c r="AB85" s="421">
        <v>0</v>
      </c>
      <c r="AC85" s="421">
        <v>0</v>
      </c>
      <c r="AD85" s="422">
        <f t="shared" si="85"/>
        <v>0</v>
      </c>
      <c r="AE85" s="421">
        <v>0</v>
      </c>
      <c r="AF85" s="421">
        <v>0</v>
      </c>
      <c r="AG85" s="421">
        <v>0</v>
      </c>
      <c r="AH85" s="421">
        <v>0</v>
      </c>
      <c r="AI85" s="421">
        <v>0</v>
      </c>
      <c r="AJ85" s="421">
        <v>0</v>
      </c>
      <c r="AK85" s="421">
        <v>0</v>
      </c>
      <c r="AL85" s="421">
        <v>0</v>
      </c>
      <c r="AM85" s="421">
        <v>0</v>
      </c>
      <c r="AN85" s="421">
        <v>0</v>
      </c>
      <c r="AO85" s="421">
        <v>0</v>
      </c>
      <c r="AP85" s="421">
        <v>0</v>
      </c>
      <c r="AQ85" s="421">
        <v>0</v>
      </c>
      <c r="AR85" s="422">
        <f t="shared" si="86"/>
        <v>0</v>
      </c>
      <c r="AS85" s="421">
        <v>0</v>
      </c>
      <c r="AT85" s="421">
        <v>0</v>
      </c>
      <c r="AU85" s="421">
        <v>0</v>
      </c>
      <c r="AV85" s="421">
        <v>0</v>
      </c>
      <c r="AW85" s="421">
        <v>0</v>
      </c>
      <c r="AX85" s="421">
        <v>0</v>
      </c>
      <c r="AY85" s="421">
        <v>0</v>
      </c>
      <c r="AZ85" s="421">
        <v>0</v>
      </c>
      <c r="BA85" s="421">
        <v>0</v>
      </c>
      <c r="BB85" s="421">
        <v>0</v>
      </c>
      <c r="BC85" s="421">
        <v>0</v>
      </c>
      <c r="BD85" s="421">
        <v>0</v>
      </c>
      <c r="BE85" s="421">
        <v>0</v>
      </c>
      <c r="BF85" s="422">
        <f t="shared" si="87"/>
        <v>0</v>
      </c>
      <c r="BG85" s="421">
        <v>0</v>
      </c>
      <c r="BH85" s="421">
        <v>0</v>
      </c>
      <c r="BI85" s="421">
        <v>0</v>
      </c>
      <c r="BJ85" s="421">
        <v>0</v>
      </c>
      <c r="BK85" s="421">
        <v>0</v>
      </c>
      <c r="BL85" s="421">
        <v>0</v>
      </c>
      <c r="BM85" s="421">
        <v>0</v>
      </c>
      <c r="BN85" s="421">
        <v>0</v>
      </c>
      <c r="BO85" s="421">
        <v>0</v>
      </c>
      <c r="BP85" s="421">
        <v>0</v>
      </c>
      <c r="BQ85" s="421">
        <v>0</v>
      </c>
      <c r="BR85" s="421">
        <v>0</v>
      </c>
      <c r="BS85" s="421">
        <v>0</v>
      </c>
      <c r="BT85" s="422">
        <f t="shared" si="88"/>
        <v>0</v>
      </c>
      <c r="BU85" s="421">
        <v>0</v>
      </c>
      <c r="BV85" s="421">
        <v>0</v>
      </c>
      <c r="BW85" s="421">
        <v>0</v>
      </c>
      <c r="BX85" s="421">
        <v>0</v>
      </c>
      <c r="BY85" s="421">
        <v>0</v>
      </c>
      <c r="BZ85" s="421">
        <v>0</v>
      </c>
      <c r="CA85" s="421">
        <v>0</v>
      </c>
      <c r="CB85" s="421">
        <v>0</v>
      </c>
      <c r="CC85" s="421">
        <v>0</v>
      </c>
      <c r="CD85" s="421">
        <v>0</v>
      </c>
      <c r="CE85" s="421">
        <v>0</v>
      </c>
      <c r="CF85" s="421">
        <v>0</v>
      </c>
      <c r="CG85" s="421">
        <v>0</v>
      </c>
      <c r="CH85" s="422">
        <f t="shared" si="89"/>
        <v>0</v>
      </c>
    </row>
    <row r="86" spans="1:86" s="402" customFormat="1" ht="12" hidden="1" customHeight="1" outlineLevel="1">
      <c r="A86" s="22">
        <v>44591</v>
      </c>
      <c r="B86" s="9" t="s">
        <v>222</v>
      </c>
      <c r="C86" s="421">
        <v>0</v>
      </c>
      <c r="D86" s="421">
        <v>0</v>
      </c>
      <c r="E86" s="421">
        <v>0</v>
      </c>
      <c r="F86" s="421">
        <v>0</v>
      </c>
      <c r="G86" s="421">
        <v>0</v>
      </c>
      <c r="H86" s="421">
        <v>0</v>
      </c>
      <c r="I86" s="421">
        <v>0</v>
      </c>
      <c r="J86" s="421">
        <v>0</v>
      </c>
      <c r="K86" s="421">
        <v>0</v>
      </c>
      <c r="L86" s="421">
        <v>0</v>
      </c>
      <c r="M86" s="421">
        <v>0</v>
      </c>
      <c r="N86" s="421">
        <v>0</v>
      </c>
      <c r="O86" s="421">
        <v>0</v>
      </c>
      <c r="P86" s="422">
        <f t="shared" si="84"/>
        <v>0</v>
      </c>
      <c r="Q86" s="421">
        <v>0</v>
      </c>
      <c r="R86" s="421">
        <v>0</v>
      </c>
      <c r="S86" s="421">
        <v>0</v>
      </c>
      <c r="T86" s="421">
        <v>0</v>
      </c>
      <c r="U86" s="421">
        <v>0</v>
      </c>
      <c r="V86" s="421">
        <v>0</v>
      </c>
      <c r="W86" s="421">
        <v>0</v>
      </c>
      <c r="X86" s="421">
        <v>0</v>
      </c>
      <c r="Y86" s="421">
        <v>0</v>
      </c>
      <c r="Z86" s="421">
        <v>0</v>
      </c>
      <c r="AA86" s="421">
        <v>0</v>
      </c>
      <c r="AB86" s="421">
        <v>0</v>
      </c>
      <c r="AC86" s="421">
        <v>0</v>
      </c>
      <c r="AD86" s="422">
        <f t="shared" si="85"/>
        <v>0</v>
      </c>
      <c r="AE86" s="421">
        <v>0</v>
      </c>
      <c r="AF86" s="421">
        <v>0</v>
      </c>
      <c r="AG86" s="421">
        <v>0</v>
      </c>
      <c r="AH86" s="421">
        <v>0</v>
      </c>
      <c r="AI86" s="421">
        <v>0</v>
      </c>
      <c r="AJ86" s="421">
        <v>0</v>
      </c>
      <c r="AK86" s="421">
        <v>0</v>
      </c>
      <c r="AL86" s="421">
        <v>0</v>
      </c>
      <c r="AM86" s="421">
        <v>0</v>
      </c>
      <c r="AN86" s="421">
        <v>0</v>
      </c>
      <c r="AO86" s="421">
        <v>0</v>
      </c>
      <c r="AP86" s="421">
        <v>0</v>
      </c>
      <c r="AQ86" s="421">
        <v>0</v>
      </c>
      <c r="AR86" s="422">
        <f t="shared" si="86"/>
        <v>0</v>
      </c>
      <c r="AS86" s="421">
        <v>0</v>
      </c>
      <c r="AT86" s="421">
        <v>0</v>
      </c>
      <c r="AU86" s="421">
        <v>0</v>
      </c>
      <c r="AV86" s="421">
        <v>0</v>
      </c>
      <c r="AW86" s="421">
        <v>0</v>
      </c>
      <c r="AX86" s="421">
        <v>0</v>
      </c>
      <c r="AY86" s="421">
        <v>0</v>
      </c>
      <c r="AZ86" s="421">
        <v>0</v>
      </c>
      <c r="BA86" s="421">
        <v>0</v>
      </c>
      <c r="BB86" s="421">
        <v>0</v>
      </c>
      <c r="BC86" s="421">
        <v>0</v>
      </c>
      <c r="BD86" s="421">
        <v>0</v>
      </c>
      <c r="BE86" s="421">
        <v>0</v>
      </c>
      <c r="BF86" s="422">
        <f t="shared" si="87"/>
        <v>0</v>
      </c>
      <c r="BG86" s="421">
        <v>0</v>
      </c>
      <c r="BH86" s="421">
        <v>0</v>
      </c>
      <c r="BI86" s="421">
        <v>0</v>
      </c>
      <c r="BJ86" s="421">
        <v>0</v>
      </c>
      <c r="BK86" s="421">
        <v>0</v>
      </c>
      <c r="BL86" s="421">
        <v>0</v>
      </c>
      <c r="BM86" s="421">
        <v>0</v>
      </c>
      <c r="BN86" s="421">
        <v>0</v>
      </c>
      <c r="BO86" s="421">
        <v>0</v>
      </c>
      <c r="BP86" s="421">
        <v>0</v>
      </c>
      <c r="BQ86" s="421">
        <v>0</v>
      </c>
      <c r="BR86" s="421">
        <v>0</v>
      </c>
      <c r="BS86" s="421">
        <v>0</v>
      </c>
      <c r="BT86" s="422">
        <f t="shared" si="88"/>
        <v>0</v>
      </c>
      <c r="BU86" s="421">
        <v>0</v>
      </c>
      <c r="BV86" s="421">
        <v>0</v>
      </c>
      <c r="BW86" s="421">
        <v>0</v>
      </c>
      <c r="BX86" s="421">
        <v>0</v>
      </c>
      <c r="BY86" s="421">
        <v>0</v>
      </c>
      <c r="BZ86" s="421">
        <v>0</v>
      </c>
      <c r="CA86" s="421">
        <v>0</v>
      </c>
      <c r="CB86" s="421">
        <v>0</v>
      </c>
      <c r="CC86" s="421">
        <v>0</v>
      </c>
      <c r="CD86" s="421">
        <v>0</v>
      </c>
      <c r="CE86" s="421">
        <v>0</v>
      </c>
      <c r="CF86" s="421">
        <v>0</v>
      </c>
      <c r="CG86" s="421">
        <v>0</v>
      </c>
      <c r="CH86" s="422">
        <f t="shared" si="89"/>
        <v>0</v>
      </c>
    </row>
    <row r="87" spans="1:86" s="402" customFormat="1" ht="12" hidden="1" customHeight="1" outlineLevel="1">
      <c r="A87" s="22">
        <v>44990</v>
      </c>
      <c r="B87" s="9" t="s">
        <v>223</v>
      </c>
      <c r="C87" s="421">
        <v>0</v>
      </c>
      <c r="D87" s="421">
        <v>0</v>
      </c>
      <c r="E87" s="421">
        <v>0</v>
      </c>
      <c r="F87" s="421">
        <v>0</v>
      </c>
      <c r="G87" s="421">
        <v>0</v>
      </c>
      <c r="H87" s="421">
        <v>0</v>
      </c>
      <c r="I87" s="421">
        <v>0</v>
      </c>
      <c r="J87" s="421">
        <v>0</v>
      </c>
      <c r="K87" s="421">
        <v>0</v>
      </c>
      <c r="L87" s="421">
        <v>0</v>
      </c>
      <c r="M87" s="421">
        <v>0</v>
      </c>
      <c r="N87" s="421">
        <v>0</v>
      </c>
      <c r="O87" s="421">
        <v>0</v>
      </c>
      <c r="P87" s="422">
        <f t="shared" si="84"/>
        <v>0</v>
      </c>
      <c r="Q87" s="421">
        <v>0</v>
      </c>
      <c r="R87" s="421">
        <v>0</v>
      </c>
      <c r="S87" s="421">
        <v>0</v>
      </c>
      <c r="T87" s="421">
        <v>0</v>
      </c>
      <c r="U87" s="421">
        <v>0</v>
      </c>
      <c r="V87" s="421">
        <v>0</v>
      </c>
      <c r="W87" s="421">
        <v>0</v>
      </c>
      <c r="X87" s="421">
        <v>0</v>
      </c>
      <c r="Y87" s="421">
        <v>0</v>
      </c>
      <c r="Z87" s="421">
        <v>0</v>
      </c>
      <c r="AA87" s="421">
        <v>0</v>
      </c>
      <c r="AB87" s="421">
        <v>0</v>
      </c>
      <c r="AC87" s="421">
        <v>0</v>
      </c>
      <c r="AD87" s="422">
        <f t="shared" si="85"/>
        <v>0</v>
      </c>
      <c r="AE87" s="421">
        <v>0</v>
      </c>
      <c r="AF87" s="421">
        <v>0</v>
      </c>
      <c r="AG87" s="421">
        <v>0</v>
      </c>
      <c r="AH87" s="421">
        <v>0</v>
      </c>
      <c r="AI87" s="421">
        <v>0</v>
      </c>
      <c r="AJ87" s="421">
        <v>0</v>
      </c>
      <c r="AK87" s="421">
        <v>0</v>
      </c>
      <c r="AL87" s="421">
        <v>0</v>
      </c>
      <c r="AM87" s="421">
        <v>0</v>
      </c>
      <c r="AN87" s="421">
        <v>0</v>
      </c>
      <c r="AO87" s="421">
        <v>0</v>
      </c>
      <c r="AP87" s="421">
        <v>0</v>
      </c>
      <c r="AQ87" s="421">
        <v>0</v>
      </c>
      <c r="AR87" s="422">
        <f t="shared" si="86"/>
        <v>0</v>
      </c>
      <c r="AS87" s="421">
        <v>0</v>
      </c>
      <c r="AT87" s="421">
        <v>0</v>
      </c>
      <c r="AU87" s="421">
        <v>0</v>
      </c>
      <c r="AV87" s="421">
        <v>0</v>
      </c>
      <c r="AW87" s="421">
        <v>0</v>
      </c>
      <c r="AX87" s="421">
        <v>0</v>
      </c>
      <c r="AY87" s="421">
        <v>0</v>
      </c>
      <c r="AZ87" s="421">
        <v>0</v>
      </c>
      <c r="BA87" s="421">
        <v>0</v>
      </c>
      <c r="BB87" s="421">
        <v>0</v>
      </c>
      <c r="BC87" s="421">
        <v>0</v>
      </c>
      <c r="BD87" s="421">
        <v>0</v>
      </c>
      <c r="BE87" s="421">
        <v>0</v>
      </c>
      <c r="BF87" s="422">
        <f t="shared" si="87"/>
        <v>0</v>
      </c>
      <c r="BG87" s="421">
        <v>0</v>
      </c>
      <c r="BH87" s="421">
        <v>0</v>
      </c>
      <c r="BI87" s="421">
        <v>0</v>
      </c>
      <c r="BJ87" s="421">
        <v>0</v>
      </c>
      <c r="BK87" s="421">
        <v>0</v>
      </c>
      <c r="BL87" s="421">
        <v>0</v>
      </c>
      <c r="BM87" s="421">
        <v>0</v>
      </c>
      <c r="BN87" s="421">
        <v>0</v>
      </c>
      <c r="BO87" s="421">
        <v>0</v>
      </c>
      <c r="BP87" s="421">
        <v>0</v>
      </c>
      <c r="BQ87" s="421">
        <v>0</v>
      </c>
      <c r="BR87" s="421">
        <v>0</v>
      </c>
      <c r="BS87" s="421">
        <v>0</v>
      </c>
      <c r="BT87" s="422">
        <f t="shared" si="88"/>
        <v>0</v>
      </c>
      <c r="BU87" s="421">
        <v>0</v>
      </c>
      <c r="BV87" s="421">
        <v>0</v>
      </c>
      <c r="BW87" s="421">
        <v>0</v>
      </c>
      <c r="BX87" s="421">
        <v>0</v>
      </c>
      <c r="BY87" s="421">
        <v>0</v>
      </c>
      <c r="BZ87" s="421">
        <v>0</v>
      </c>
      <c r="CA87" s="421">
        <v>0</v>
      </c>
      <c r="CB87" s="421">
        <v>0</v>
      </c>
      <c r="CC87" s="421">
        <v>0</v>
      </c>
      <c r="CD87" s="421">
        <v>0</v>
      </c>
      <c r="CE87" s="421">
        <v>0</v>
      </c>
      <c r="CF87" s="421">
        <v>0</v>
      </c>
      <c r="CG87" s="421">
        <v>0</v>
      </c>
      <c r="CH87" s="422">
        <f t="shared" si="89"/>
        <v>0</v>
      </c>
    </row>
    <row r="88" spans="1:86" s="402" customFormat="1" ht="12" hidden="1" customHeight="1" outlineLevel="1">
      <c r="A88" s="22">
        <v>44990.1</v>
      </c>
      <c r="B88" s="9" t="s">
        <v>224</v>
      </c>
      <c r="C88" s="421">
        <v>0</v>
      </c>
      <c r="D88" s="421">
        <v>0</v>
      </c>
      <c r="E88" s="421">
        <v>0</v>
      </c>
      <c r="F88" s="421">
        <v>0</v>
      </c>
      <c r="G88" s="421">
        <v>0</v>
      </c>
      <c r="H88" s="421">
        <v>0</v>
      </c>
      <c r="I88" s="421">
        <v>0</v>
      </c>
      <c r="J88" s="421">
        <v>0</v>
      </c>
      <c r="K88" s="421">
        <v>0</v>
      </c>
      <c r="L88" s="421">
        <v>0</v>
      </c>
      <c r="M88" s="421">
        <v>0</v>
      </c>
      <c r="N88" s="421">
        <v>0</v>
      </c>
      <c r="O88" s="421">
        <v>0</v>
      </c>
      <c r="P88" s="422">
        <f t="shared" si="84"/>
        <v>0</v>
      </c>
      <c r="Q88" s="421">
        <v>0</v>
      </c>
      <c r="R88" s="421">
        <v>0</v>
      </c>
      <c r="S88" s="421">
        <v>0</v>
      </c>
      <c r="T88" s="421">
        <v>0</v>
      </c>
      <c r="U88" s="421">
        <v>0</v>
      </c>
      <c r="V88" s="421">
        <v>0</v>
      </c>
      <c r="W88" s="421">
        <v>0</v>
      </c>
      <c r="X88" s="421">
        <v>0</v>
      </c>
      <c r="Y88" s="421">
        <v>0</v>
      </c>
      <c r="Z88" s="421">
        <v>0</v>
      </c>
      <c r="AA88" s="421">
        <v>0</v>
      </c>
      <c r="AB88" s="421">
        <v>0</v>
      </c>
      <c r="AC88" s="421">
        <v>0</v>
      </c>
      <c r="AD88" s="422">
        <f t="shared" si="85"/>
        <v>0</v>
      </c>
      <c r="AE88" s="421">
        <v>0</v>
      </c>
      <c r="AF88" s="421">
        <v>0</v>
      </c>
      <c r="AG88" s="421">
        <v>0</v>
      </c>
      <c r="AH88" s="421">
        <v>0</v>
      </c>
      <c r="AI88" s="421">
        <v>0</v>
      </c>
      <c r="AJ88" s="421">
        <v>0</v>
      </c>
      <c r="AK88" s="421">
        <v>0</v>
      </c>
      <c r="AL88" s="421">
        <v>0</v>
      </c>
      <c r="AM88" s="421">
        <v>0</v>
      </c>
      <c r="AN88" s="421">
        <v>0</v>
      </c>
      <c r="AO88" s="421">
        <v>0</v>
      </c>
      <c r="AP88" s="421">
        <v>0</v>
      </c>
      <c r="AQ88" s="421">
        <v>0</v>
      </c>
      <c r="AR88" s="422">
        <f t="shared" si="86"/>
        <v>0</v>
      </c>
      <c r="AS88" s="421">
        <v>0</v>
      </c>
      <c r="AT88" s="421">
        <v>0</v>
      </c>
      <c r="AU88" s="421">
        <v>0</v>
      </c>
      <c r="AV88" s="421">
        <v>0</v>
      </c>
      <c r="AW88" s="421">
        <v>0</v>
      </c>
      <c r="AX88" s="421">
        <v>0</v>
      </c>
      <c r="AY88" s="421">
        <v>0</v>
      </c>
      <c r="AZ88" s="421">
        <v>0</v>
      </c>
      <c r="BA88" s="421">
        <v>0</v>
      </c>
      <c r="BB88" s="421">
        <v>0</v>
      </c>
      <c r="BC88" s="421">
        <v>0</v>
      </c>
      <c r="BD88" s="421">
        <v>0</v>
      </c>
      <c r="BE88" s="421">
        <v>0</v>
      </c>
      <c r="BF88" s="422">
        <f t="shared" si="87"/>
        <v>0</v>
      </c>
      <c r="BG88" s="421">
        <v>0</v>
      </c>
      <c r="BH88" s="421">
        <v>0</v>
      </c>
      <c r="BI88" s="421">
        <v>0</v>
      </c>
      <c r="BJ88" s="421">
        <v>0</v>
      </c>
      <c r="BK88" s="421">
        <v>0</v>
      </c>
      <c r="BL88" s="421">
        <v>0</v>
      </c>
      <c r="BM88" s="421">
        <v>0</v>
      </c>
      <c r="BN88" s="421">
        <v>0</v>
      </c>
      <c r="BO88" s="421">
        <v>0</v>
      </c>
      <c r="BP88" s="421">
        <v>0</v>
      </c>
      <c r="BQ88" s="421">
        <v>0</v>
      </c>
      <c r="BR88" s="421">
        <v>0</v>
      </c>
      <c r="BS88" s="421">
        <v>0</v>
      </c>
      <c r="BT88" s="422">
        <f t="shared" si="88"/>
        <v>0</v>
      </c>
      <c r="BU88" s="421">
        <v>0</v>
      </c>
      <c r="BV88" s="421">
        <v>0</v>
      </c>
      <c r="BW88" s="421">
        <v>0</v>
      </c>
      <c r="BX88" s="421">
        <v>0</v>
      </c>
      <c r="BY88" s="421">
        <v>0</v>
      </c>
      <c r="BZ88" s="421">
        <v>0</v>
      </c>
      <c r="CA88" s="421">
        <v>0</v>
      </c>
      <c r="CB88" s="421">
        <v>0</v>
      </c>
      <c r="CC88" s="421">
        <v>0</v>
      </c>
      <c r="CD88" s="421">
        <v>0</v>
      </c>
      <c r="CE88" s="421">
        <v>0</v>
      </c>
      <c r="CF88" s="421">
        <v>0</v>
      </c>
      <c r="CG88" s="421">
        <v>0</v>
      </c>
      <c r="CH88" s="422">
        <f t="shared" si="89"/>
        <v>0</v>
      </c>
    </row>
    <row r="89" spans="1:86" s="402" customFormat="1" ht="12" hidden="1" customHeight="1" outlineLevel="1">
      <c r="A89" s="22">
        <v>44991</v>
      </c>
      <c r="B89" s="9" t="s">
        <v>225</v>
      </c>
      <c r="C89" s="421">
        <v>0</v>
      </c>
      <c r="D89" s="421">
        <v>0</v>
      </c>
      <c r="E89" s="421">
        <v>0</v>
      </c>
      <c r="F89" s="421">
        <v>0</v>
      </c>
      <c r="G89" s="421">
        <v>0</v>
      </c>
      <c r="H89" s="421">
        <v>0</v>
      </c>
      <c r="I89" s="421">
        <v>0</v>
      </c>
      <c r="J89" s="421">
        <v>0</v>
      </c>
      <c r="K89" s="421">
        <v>0</v>
      </c>
      <c r="L89" s="421">
        <v>0</v>
      </c>
      <c r="M89" s="421">
        <v>0</v>
      </c>
      <c r="N89" s="421">
        <v>0</v>
      </c>
      <c r="O89" s="421">
        <v>0</v>
      </c>
      <c r="P89" s="422">
        <f t="shared" si="84"/>
        <v>0</v>
      </c>
      <c r="Q89" s="421">
        <v>0</v>
      </c>
      <c r="R89" s="421">
        <v>0</v>
      </c>
      <c r="S89" s="421">
        <v>0</v>
      </c>
      <c r="T89" s="421">
        <v>0</v>
      </c>
      <c r="U89" s="421">
        <v>0</v>
      </c>
      <c r="V89" s="421">
        <v>0</v>
      </c>
      <c r="W89" s="421">
        <v>0</v>
      </c>
      <c r="X89" s="421">
        <v>0</v>
      </c>
      <c r="Y89" s="421">
        <v>0</v>
      </c>
      <c r="Z89" s="421">
        <v>0</v>
      </c>
      <c r="AA89" s="421">
        <v>0</v>
      </c>
      <c r="AB89" s="421">
        <v>0</v>
      </c>
      <c r="AC89" s="421">
        <v>0</v>
      </c>
      <c r="AD89" s="422">
        <f t="shared" si="85"/>
        <v>0</v>
      </c>
      <c r="AE89" s="421">
        <v>0</v>
      </c>
      <c r="AF89" s="421">
        <v>0</v>
      </c>
      <c r="AG89" s="421">
        <v>0</v>
      </c>
      <c r="AH89" s="421">
        <v>0</v>
      </c>
      <c r="AI89" s="421">
        <v>0</v>
      </c>
      <c r="AJ89" s="421">
        <v>0</v>
      </c>
      <c r="AK89" s="421">
        <v>0</v>
      </c>
      <c r="AL89" s="421">
        <v>0</v>
      </c>
      <c r="AM89" s="421">
        <v>0</v>
      </c>
      <c r="AN89" s="421">
        <v>0</v>
      </c>
      <c r="AO89" s="421">
        <v>0</v>
      </c>
      <c r="AP89" s="421">
        <v>0</v>
      </c>
      <c r="AQ89" s="421">
        <v>0</v>
      </c>
      <c r="AR89" s="422">
        <f t="shared" si="86"/>
        <v>0</v>
      </c>
      <c r="AS89" s="421">
        <v>0</v>
      </c>
      <c r="AT89" s="421">
        <v>0</v>
      </c>
      <c r="AU89" s="421">
        <v>0</v>
      </c>
      <c r="AV89" s="421">
        <v>0</v>
      </c>
      <c r="AW89" s="421">
        <v>0</v>
      </c>
      <c r="AX89" s="421">
        <v>0</v>
      </c>
      <c r="AY89" s="421">
        <v>0</v>
      </c>
      <c r="AZ89" s="421">
        <v>0</v>
      </c>
      <c r="BA89" s="421">
        <v>0</v>
      </c>
      <c r="BB89" s="421">
        <v>0</v>
      </c>
      <c r="BC89" s="421">
        <v>0</v>
      </c>
      <c r="BD89" s="421">
        <v>0</v>
      </c>
      <c r="BE89" s="421">
        <v>0</v>
      </c>
      <c r="BF89" s="422">
        <f t="shared" si="87"/>
        <v>0</v>
      </c>
      <c r="BG89" s="421">
        <v>0</v>
      </c>
      <c r="BH89" s="421">
        <v>0</v>
      </c>
      <c r="BI89" s="421">
        <v>0</v>
      </c>
      <c r="BJ89" s="421">
        <v>0</v>
      </c>
      <c r="BK89" s="421">
        <v>0</v>
      </c>
      <c r="BL89" s="421">
        <v>0</v>
      </c>
      <c r="BM89" s="421">
        <v>0</v>
      </c>
      <c r="BN89" s="421">
        <v>0</v>
      </c>
      <c r="BO89" s="421">
        <v>0</v>
      </c>
      <c r="BP89" s="421">
        <v>0</v>
      </c>
      <c r="BQ89" s="421">
        <v>0</v>
      </c>
      <c r="BR89" s="421">
        <v>0</v>
      </c>
      <c r="BS89" s="421">
        <v>0</v>
      </c>
      <c r="BT89" s="422">
        <f t="shared" si="88"/>
        <v>0</v>
      </c>
      <c r="BU89" s="421">
        <v>0</v>
      </c>
      <c r="BV89" s="421">
        <v>0</v>
      </c>
      <c r="BW89" s="421">
        <v>0</v>
      </c>
      <c r="BX89" s="421">
        <v>0</v>
      </c>
      <c r="BY89" s="421">
        <v>0</v>
      </c>
      <c r="BZ89" s="421">
        <v>0</v>
      </c>
      <c r="CA89" s="421">
        <v>0</v>
      </c>
      <c r="CB89" s="421">
        <v>0</v>
      </c>
      <c r="CC89" s="421">
        <v>0</v>
      </c>
      <c r="CD89" s="421">
        <v>0</v>
      </c>
      <c r="CE89" s="421">
        <v>0</v>
      </c>
      <c r="CF89" s="421">
        <v>0</v>
      </c>
      <c r="CG89" s="421">
        <v>0</v>
      </c>
      <c r="CH89" s="422">
        <f t="shared" si="89"/>
        <v>0</v>
      </c>
    </row>
    <row r="90" spans="1:86" s="402" customFormat="1" ht="12" hidden="1" customHeight="1" outlineLevel="1">
      <c r="A90" s="22">
        <v>44999</v>
      </c>
      <c r="B90" s="9" t="s">
        <v>226</v>
      </c>
      <c r="C90" s="421">
        <v>117.32</v>
      </c>
      <c r="D90" s="421">
        <v>69.5</v>
      </c>
      <c r="E90" s="421">
        <v>2883.73</v>
      </c>
      <c r="F90" s="421">
        <v>1099.9100000000001</v>
      </c>
      <c r="G90" s="421">
        <v>1478.21</v>
      </c>
      <c r="H90" s="421">
        <v>6389.39</v>
      </c>
      <c r="I90" s="421">
        <v>105</v>
      </c>
      <c r="J90" s="421">
        <v>32290.27</v>
      </c>
      <c r="K90" s="421">
        <v>-27910.400000000001</v>
      </c>
      <c r="L90" s="421">
        <v>-160.63999999985401</v>
      </c>
      <c r="M90" s="421">
        <v>-12830.01</v>
      </c>
      <c r="N90" s="421">
        <v>54.01</v>
      </c>
      <c r="O90" s="421">
        <v>0</v>
      </c>
      <c r="P90" s="422">
        <f t="shared" si="84"/>
        <v>-3586.2900000001464</v>
      </c>
      <c r="Q90" s="421">
        <v>0</v>
      </c>
      <c r="R90" s="421">
        <v>0</v>
      </c>
      <c r="S90" s="421">
        <v>0</v>
      </c>
      <c r="T90" s="421">
        <v>0</v>
      </c>
      <c r="U90" s="421">
        <v>0</v>
      </c>
      <c r="V90" s="421">
        <v>0</v>
      </c>
      <c r="W90" s="421">
        <v>0</v>
      </c>
      <c r="X90" s="421">
        <v>0</v>
      </c>
      <c r="Y90" s="421">
        <v>0</v>
      </c>
      <c r="Z90" s="421">
        <v>0</v>
      </c>
      <c r="AA90" s="421">
        <v>0</v>
      </c>
      <c r="AB90" s="421">
        <v>0</v>
      </c>
      <c r="AC90" s="421">
        <v>0</v>
      </c>
      <c r="AD90" s="422">
        <f t="shared" si="85"/>
        <v>0</v>
      </c>
      <c r="AE90" s="421">
        <v>0</v>
      </c>
      <c r="AF90" s="421">
        <v>0</v>
      </c>
      <c r="AG90" s="421">
        <v>0</v>
      </c>
      <c r="AH90" s="421">
        <v>0</v>
      </c>
      <c r="AI90" s="421">
        <v>0</v>
      </c>
      <c r="AJ90" s="421">
        <v>0</v>
      </c>
      <c r="AK90" s="421">
        <v>0</v>
      </c>
      <c r="AL90" s="421">
        <v>0</v>
      </c>
      <c r="AM90" s="421">
        <v>0</v>
      </c>
      <c r="AN90" s="421">
        <v>0</v>
      </c>
      <c r="AO90" s="421">
        <v>0</v>
      </c>
      <c r="AP90" s="421">
        <v>0</v>
      </c>
      <c r="AQ90" s="421">
        <v>0</v>
      </c>
      <c r="AR90" s="422">
        <f t="shared" si="86"/>
        <v>0</v>
      </c>
      <c r="AS90" s="421">
        <v>0</v>
      </c>
      <c r="AT90" s="421">
        <v>0</v>
      </c>
      <c r="AU90" s="421">
        <v>0</v>
      </c>
      <c r="AV90" s="421">
        <v>0</v>
      </c>
      <c r="AW90" s="421">
        <v>0</v>
      </c>
      <c r="AX90" s="421">
        <v>0</v>
      </c>
      <c r="AY90" s="421">
        <v>0</v>
      </c>
      <c r="AZ90" s="421">
        <v>0</v>
      </c>
      <c r="BA90" s="421">
        <v>0</v>
      </c>
      <c r="BB90" s="421">
        <v>0</v>
      </c>
      <c r="BC90" s="421">
        <v>0</v>
      </c>
      <c r="BD90" s="421">
        <v>0</v>
      </c>
      <c r="BE90" s="421">
        <v>0</v>
      </c>
      <c r="BF90" s="422">
        <f t="shared" si="87"/>
        <v>0</v>
      </c>
      <c r="BG90" s="421">
        <v>0</v>
      </c>
      <c r="BH90" s="421">
        <v>0</v>
      </c>
      <c r="BI90" s="421">
        <v>0</v>
      </c>
      <c r="BJ90" s="421">
        <v>0</v>
      </c>
      <c r="BK90" s="421">
        <v>0</v>
      </c>
      <c r="BL90" s="421">
        <v>0</v>
      </c>
      <c r="BM90" s="421">
        <v>0</v>
      </c>
      <c r="BN90" s="421">
        <v>0</v>
      </c>
      <c r="BO90" s="421">
        <v>0</v>
      </c>
      <c r="BP90" s="421">
        <v>0</v>
      </c>
      <c r="BQ90" s="421">
        <v>0</v>
      </c>
      <c r="BR90" s="421">
        <v>0</v>
      </c>
      <c r="BS90" s="421">
        <v>0</v>
      </c>
      <c r="BT90" s="422">
        <f t="shared" si="88"/>
        <v>0</v>
      </c>
      <c r="BU90" s="421">
        <v>0</v>
      </c>
      <c r="BV90" s="421">
        <v>0</v>
      </c>
      <c r="BW90" s="421">
        <v>0</v>
      </c>
      <c r="BX90" s="421">
        <v>0</v>
      </c>
      <c r="BY90" s="421">
        <v>0</v>
      </c>
      <c r="BZ90" s="421">
        <v>0</v>
      </c>
      <c r="CA90" s="421">
        <v>0</v>
      </c>
      <c r="CB90" s="421">
        <v>0</v>
      </c>
      <c r="CC90" s="421">
        <v>0</v>
      </c>
      <c r="CD90" s="421">
        <v>0</v>
      </c>
      <c r="CE90" s="421">
        <v>0</v>
      </c>
      <c r="CF90" s="421">
        <v>0</v>
      </c>
      <c r="CG90" s="421">
        <v>0</v>
      </c>
      <c r="CH90" s="422">
        <f t="shared" si="89"/>
        <v>0</v>
      </c>
    </row>
    <row r="91" spans="1:86" ht="12" hidden="1" customHeight="1" outlineLevel="1">
      <c r="A91" s="22"/>
      <c r="C91" s="421"/>
      <c r="D91" s="421"/>
      <c r="E91" s="421"/>
      <c r="F91" s="421"/>
      <c r="G91" s="421"/>
      <c r="H91" s="421"/>
      <c r="I91" s="421"/>
      <c r="J91" s="421"/>
      <c r="K91" s="421"/>
      <c r="L91" s="421"/>
      <c r="M91" s="421"/>
      <c r="N91" s="421"/>
      <c r="O91" s="421"/>
      <c r="P91" s="422"/>
      <c r="Q91" s="421"/>
      <c r="R91" s="421"/>
      <c r="S91" s="421"/>
      <c r="T91" s="421"/>
      <c r="U91" s="421"/>
      <c r="V91" s="421"/>
      <c r="W91" s="421"/>
      <c r="X91" s="421"/>
      <c r="Y91" s="421"/>
      <c r="Z91" s="421"/>
      <c r="AA91" s="421"/>
      <c r="AB91" s="421"/>
      <c r="AC91" s="421"/>
      <c r="AD91" s="422"/>
      <c r="AE91" s="421"/>
      <c r="AF91" s="421"/>
      <c r="AG91" s="421"/>
      <c r="AH91" s="421"/>
      <c r="AI91" s="421"/>
      <c r="AJ91" s="421"/>
      <c r="AK91" s="421"/>
      <c r="AL91" s="421"/>
      <c r="AM91" s="421"/>
      <c r="AN91" s="421"/>
      <c r="AO91" s="421"/>
      <c r="AP91" s="421"/>
      <c r="AQ91" s="421"/>
      <c r="AR91" s="422"/>
      <c r="AS91" s="421"/>
      <c r="AT91" s="421"/>
      <c r="AU91" s="421"/>
      <c r="AV91" s="421"/>
      <c r="AW91" s="421"/>
      <c r="AX91" s="421"/>
      <c r="AY91" s="421"/>
      <c r="AZ91" s="421"/>
      <c r="BA91" s="421"/>
      <c r="BB91" s="421"/>
      <c r="BC91" s="421"/>
      <c r="BD91" s="421"/>
      <c r="BE91" s="421"/>
      <c r="BF91" s="422"/>
      <c r="BG91" s="421"/>
      <c r="BH91" s="421"/>
      <c r="BI91" s="421"/>
      <c r="BJ91" s="421"/>
      <c r="BK91" s="421"/>
      <c r="BL91" s="421"/>
      <c r="BM91" s="421"/>
      <c r="BN91" s="421"/>
      <c r="BO91" s="421"/>
      <c r="BP91" s="421"/>
      <c r="BQ91" s="421"/>
      <c r="BR91" s="421"/>
      <c r="BS91" s="421"/>
      <c r="BT91" s="422"/>
      <c r="BU91" s="421"/>
      <c r="BV91" s="421"/>
      <c r="BW91" s="421"/>
      <c r="BX91" s="421"/>
      <c r="BY91" s="421"/>
      <c r="BZ91" s="421"/>
      <c r="CA91" s="421"/>
      <c r="CB91" s="421"/>
      <c r="CC91" s="421"/>
      <c r="CD91" s="421"/>
      <c r="CE91" s="421"/>
      <c r="CF91" s="421"/>
      <c r="CG91" s="421"/>
      <c r="CH91" s="422"/>
    </row>
    <row r="92" spans="1:86" ht="12" customHeight="1" collapsed="1">
      <c r="A92" s="23"/>
      <c r="B92" s="1" t="s">
        <v>77</v>
      </c>
      <c r="C92" s="421">
        <f t="shared" ref="C92:O92" si="90">SUM(C58:C91)</f>
        <v>3830.7200000000003</v>
      </c>
      <c r="D92" s="421">
        <f t="shared" si="90"/>
        <v>254547.09</v>
      </c>
      <c r="E92" s="421">
        <f t="shared" si="90"/>
        <v>254476.82</v>
      </c>
      <c r="F92" s="421">
        <f t="shared" si="90"/>
        <v>3023.84</v>
      </c>
      <c r="G92" s="421">
        <f t="shared" si="90"/>
        <v>108107.15000000001</v>
      </c>
      <c r="H92" s="421">
        <f t="shared" si="90"/>
        <v>65156.659999999996</v>
      </c>
      <c r="I92" s="421">
        <f t="shared" si="90"/>
        <v>24046.21</v>
      </c>
      <c r="J92" s="421">
        <f t="shared" si="90"/>
        <v>33295.050000000003</v>
      </c>
      <c r="K92" s="421">
        <f t="shared" si="90"/>
        <v>14785.119999999995</v>
      </c>
      <c r="L92" s="421">
        <f t="shared" si="90"/>
        <v>50384.02000000015</v>
      </c>
      <c r="M92" s="421">
        <f t="shared" si="90"/>
        <v>15082.789999999999</v>
      </c>
      <c r="N92" s="421">
        <f t="shared" si="90"/>
        <v>1864.72</v>
      </c>
      <c r="O92" s="421">
        <f t="shared" si="90"/>
        <v>878222.23</v>
      </c>
      <c r="P92" s="422">
        <f t="shared" si="78"/>
        <v>49622.039999999804</v>
      </c>
      <c r="Q92" s="421">
        <f t="shared" ref="Q92:AC92" si="91">SUM(Q58:Q91)</f>
        <v>21917.348933333331</v>
      </c>
      <c r="R92" s="421">
        <f t="shared" si="91"/>
        <v>271917.34893333336</v>
      </c>
      <c r="S92" s="421">
        <f t="shared" si="91"/>
        <v>21457.287113333332</v>
      </c>
      <c r="T92" s="421">
        <f t="shared" si="91"/>
        <v>381457.2871133333</v>
      </c>
      <c r="U92" s="421">
        <f t="shared" si="91"/>
        <v>21457.287113333332</v>
      </c>
      <c r="V92" s="421">
        <f t="shared" si="91"/>
        <v>201457.28711333332</v>
      </c>
      <c r="W92" s="421">
        <f t="shared" si="91"/>
        <v>21457.287113333332</v>
      </c>
      <c r="X92" s="421">
        <f t="shared" si="91"/>
        <v>21457.287113333332</v>
      </c>
      <c r="Y92" s="421">
        <f t="shared" si="91"/>
        <v>21457.287113333332</v>
      </c>
      <c r="Z92" s="421">
        <f t="shared" si="91"/>
        <v>21457.287113333332</v>
      </c>
      <c r="AA92" s="421">
        <f t="shared" si="91"/>
        <v>21457.287113333332</v>
      </c>
      <c r="AB92" s="421">
        <f t="shared" si="91"/>
        <v>21457.287113333332</v>
      </c>
      <c r="AC92" s="421">
        <f t="shared" si="91"/>
        <v>1048407.569</v>
      </c>
      <c r="AD92" s="422">
        <f t="shared" si="79"/>
        <v>0</v>
      </c>
      <c r="AE92" s="421">
        <f t="shared" ref="AE92:AQ92" si="92">SUM(AE58:AE91)</f>
        <v>17861.163778666662</v>
      </c>
      <c r="AF92" s="421">
        <f t="shared" si="92"/>
        <v>17861.163778666662</v>
      </c>
      <c r="AG92" s="421">
        <f t="shared" si="92"/>
        <v>17391.900722266662</v>
      </c>
      <c r="AH92" s="421">
        <f t="shared" si="92"/>
        <v>17391.900722266662</v>
      </c>
      <c r="AI92" s="421">
        <f t="shared" si="92"/>
        <v>17391.900722266662</v>
      </c>
      <c r="AJ92" s="421">
        <f t="shared" si="92"/>
        <v>17391.900722266662</v>
      </c>
      <c r="AK92" s="421">
        <f t="shared" si="92"/>
        <v>17391.900722266662</v>
      </c>
      <c r="AL92" s="421">
        <f t="shared" si="92"/>
        <v>17391.900722266662</v>
      </c>
      <c r="AM92" s="421">
        <f t="shared" si="92"/>
        <v>17391.900722266662</v>
      </c>
      <c r="AN92" s="421">
        <f t="shared" si="92"/>
        <v>17391.900722266662</v>
      </c>
      <c r="AO92" s="421">
        <f t="shared" si="92"/>
        <v>17391.900722266662</v>
      </c>
      <c r="AP92" s="421">
        <f t="shared" si="92"/>
        <v>17391.900722266662</v>
      </c>
      <c r="AQ92" s="421">
        <f t="shared" si="92"/>
        <v>209641.33478</v>
      </c>
      <c r="AR92" s="422">
        <f t="shared" si="80"/>
        <v>0</v>
      </c>
      <c r="AS92" s="421">
        <f t="shared" ref="AS92:BE92" si="93">SUM(AS58:AS91)</f>
        <v>17885.053720906661</v>
      </c>
      <c r="AT92" s="421">
        <f t="shared" si="93"/>
        <v>17885.053720906661</v>
      </c>
      <c r="AU92" s="421">
        <f t="shared" si="93"/>
        <v>17406.40540337866</v>
      </c>
      <c r="AV92" s="421">
        <f t="shared" si="93"/>
        <v>17406.40540337866</v>
      </c>
      <c r="AW92" s="421">
        <f t="shared" si="93"/>
        <v>17406.40540337866</v>
      </c>
      <c r="AX92" s="421">
        <f t="shared" si="93"/>
        <v>17406.40540337866</v>
      </c>
      <c r="AY92" s="421">
        <f t="shared" si="93"/>
        <v>17406.40540337866</v>
      </c>
      <c r="AZ92" s="421">
        <f t="shared" si="93"/>
        <v>17406.40540337866</v>
      </c>
      <c r="BA92" s="421">
        <f t="shared" si="93"/>
        <v>17406.40540337866</v>
      </c>
      <c r="BB92" s="421">
        <f t="shared" si="93"/>
        <v>17406.40540337866</v>
      </c>
      <c r="BC92" s="421">
        <f t="shared" si="93"/>
        <v>17406.40540337866</v>
      </c>
      <c r="BD92" s="421">
        <f t="shared" si="93"/>
        <v>17406.40540337866</v>
      </c>
      <c r="BE92" s="421">
        <f t="shared" si="93"/>
        <v>209834.16147560001</v>
      </c>
      <c r="BF92" s="422">
        <f t="shared" si="81"/>
        <v>0</v>
      </c>
      <c r="BG92" s="421">
        <f t="shared" ref="BG92:BS92" si="94">SUM(BG58:BG91)</f>
        <v>17909.42146199146</v>
      </c>
      <c r="BH92" s="421">
        <f t="shared" si="94"/>
        <v>17909.42146199146</v>
      </c>
      <c r="BI92" s="421">
        <f t="shared" si="94"/>
        <v>17421.2001781129</v>
      </c>
      <c r="BJ92" s="421">
        <f t="shared" si="94"/>
        <v>17421.2001781129</v>
      </c>
      <c r="BK92" s="421">
        <f t="shared" si="94"/>
        <v>17421.2001781129</v>
      </c>
      <c r="BL92" s="421">
        <f t="shared" si="94"/>
        <v>17421.2001781129</v>
      </c>
      <c r="BM92" s="421">
        <f t="shared" si="94"/>
        <v>17421.2001781129</v>
      </c>
      <c r="BN92" s="421">
        <f t="shared" si="94"/>
        <v>17421.2001781129</v>
      </c>
      <c r="BO92" s="421">
        <f t="shared" si="94"/>
        <v>17421.2001781129</v>
      </c>
      <c r="BP92" s="421">
        <f t="shared" si="94"/>
        <v>17421.2001781129</v>
      </c>
      <c r="BQ92" s="421">
        <f t="shared" si="94"/>
        <v>17421.2001781129</v>
      </c>
      <c r="BR92" s="421">
        <f t="shared" si="94"/>
        <v>17421.2001781129</v>
      </c>
      <c r="BS92" s="421">
        <f t="shared" si="94"/>
        <v>210030.84470511199</v>
      </c>
      <c r="BT92" s="422">
        <f t="shared" si="82"/>
        <v>0</v>
      </c>
      <c r="BU92" s="421">
        <f t="shared" ref="BU92:CG92" si="95">SUM(BU58:BU91)</f>
        <v>17934.276557897956</v>
      </c>
      <c r="BV92" s="421">
        <f t="shared" si="95"/>
        <v>17934.276557897956</v>
      </c>
      <c r="BW92" s="421">
        <f t="shared" si="95"/>
        <v>17436.290848341825</v>
      </c>
      <c r="BX92" s="421">
        <f t="shared" si="95"/>
        <v>17436.290848341825</v>
      </c>
      <c r="BY92" s="421">
        <f t="shared" si="95"/>
        <v>17436.290848341825</v>
      </c>
      <c r="BZ92" s="421">
        <f t="shared" si="95"/>
        <v>17436.290848341825</v>
      </c>
      <c r="CA92" s="421">
        <f t="shared" si="95"/>
        <v>17436.290848341825</v>
      </c>
      <c r="CB92" s="421">
        <f t="shared" si="95"/>
        <v>17436.290848341825</v>
      </c>
      <c r="CC92" s="421">
        <f t="shared" si="95"/>
        <v>17436.290848341825</v>
      </c>
      <c r="CD92" s="421">
        <f t="shared" si="95"/>
        <v>17436.290848341825</v>
      </c>
      <c r="CE92" s="421">
        <f t="shared" si="95"/>
        <v>17436.290848341825</v>
      </c>
      <c r="CF92" s="421">
        <f t="shared" si="95"/>
        <v>17436.290848341825</v>
      </c>
      <c r="CG92" s="421">
        <f t="shared" si="95"/>
        <v>210231.46159921424</v>
      </c>
      <c r="CH92" s="422">
        <f t="shared" si="83"/>
        <v>0</v>
      </c>
    </row>
    <row r="93" spans="1:86" ht="12" hidden="1" customHeight="1" outlineLevel="1">
      <c r="A93" s="23"/>
      <c r="B93" s="9"/>
      <c r="C93" s="421"/>
      <c r="D93" s="421"/>
      <c r="E93" s="421"/>
      <c r="F93" s="421"/>
      <c r="G93" s="421"/>
      <c r="H93" s="421"/>
      <c r="I93" s="421"/>
      <c r="J93" s="421"/>
      <c r="K93" s="421"/>
      <c r="L93" s="421"/>
      <c r="M93" s="421"/>
      <c r="N93" s="421"/>
      <c r="O93" s="421"/>
      <c r="P93" s="422"/>
      <c r="Q93" s="421"/>
      <c r="R93" s="421"/>
      <c r="S93" s="421"/>
      <c r="T93" s="421"/>
      <c r="U93" s="421"/>
      <c r="V93" s="421"/>
      <c r="W93" s="421"/>
      <c r="X93" s="421"/>
      <c r="Y93" s="421"/>
      <c r="Z93" s="421"/>
      <c r="AA93" s="421"/>
      <c r="AB93" s="421"/>
      <c r="AC93" s="421"/>
      <c r="AD93" s="422"/>
      <c r="AE93" s="421"/>
      <c r="AF93" s="421"/>
      <c r="AG93" s="421"/>
      <c r="AH93" s="421"/>
      <c r="AI93" s="421"/>
      <c r="AJ93" s="421"/>
      <c r="AK93" s="421"/>
      <c r="AL93" s="421"/>
      <c r="AM93" s="421"/>
      <c r="AN93" s="421"/>
      <c r="AO93" s="421"/>
      <c r="AP93" s="421"/>
      <c r="AQ93" s="421"/>
      <c r="AR93" s="422"/>
      <c r="AS93" s="421"/>
      <c r="AT93" s="421"/>
      <c r="AU93" s="421"/>
      <c r="AV93" s="421"/>
      <c r="AW93" s="421"/>
      <c r="AX93" s="421"/>
      <c r="AY93" s="421"/>
      <c r="AZ93" s="421"/>
      <c r="BA93" s="421"/>
      <c r="BB93" s="421"/>
      <c r="BC93" s="421"/>
      <c r="BD93" s="421"/>
      <c r="BE93" s="421"/>
      <c r="BF93" s="422"/>
      <c r="BG93" s="421"/>
      <c r="BH93" s="421"/>
      <c r="BI93" s="421"/>
      <c r="BJ93" s="421"/>
      <c r="BK93" s="421"/>
      <c r="BL93" s="421"/>
      <c r="BM93" s="421"/>
      <c r="BN93" s="421"/>
      <c r="BO93" s="421"/>
      <c r="BP93" s="421"/>
      <c r="BQ93" s="421"/>
      <c r="BR93" s="421"/>
      <c r="BS93" s="421"/>
      <c r="BT93" s="422"/>
      <c r="BU93" s="421"/>
      <c r="BV93" s="421"/>
      <c r="BW93" s="421"/>
      <c r="BX93" s="421"/>
      <c r="BY93" s="421"/>
      <c r="BZ93" s="421"/>
      <c r="CA93" s="421"/>
      <c r="CB93" s="421"/>
      <c r="CC93" s="421"/>
      <c r="CD93" s="421"/>
      <c r="CE93" s="421"/>
      <c r="CF93" s="421"/>
      <c r="CG93" s="421"/>
      <c r="CH93" s="422"/>
    </row>
    <row r="94" spans="1:86" ht="12" hidden="1" customHeight="1" outlineLevel="1">
      <c r="A94" s="21" t="s">
        <v>79</v>
      </c>
      <c r="C94" s="421" t="s">
        <v>25</v>
      </c>
      <c r="D94" s="421" t="s">
        <v>25</v>
      </c>
      <c r="E94" s="421" t="s">
        <v>25</v>
      </c>
      <c r="F94" s="421" t="s">
        <v>25</v>
      </c>
      <c r="G94" s="421" t="s">
        <v>25</v>
      </c>
      <c r="H94" s="421" t="s">
        <v>25</v>
      </c>
      <c r="I94" s="421" t="s">
        <v>25</v>
      </c>
      <c r="J94" s="421" t="s">
        <v>25</v>
      </c>
      <c r="K94" s="421" t="s">
        <v>25</v>
      </c>
      <c r="L94" s="421" t="s">
        <v>25</v>
      </c>
      <c r="M94" s="421" t="s">
        <v>25</v>
      </c>
      <c r="N94" s="421" t="s">
        <v>25</v>
      </c>
      <c r="O94" s="421" t="s">
        <v>25</v>
      </c>
      <c r="P94" s="422" t="s">
        <v>25</v>
      </c>
      <c r="Q94" s="421" t="s">
        <v>25</v>
      </c>
      <c r="R94" s="421" t="s">
        <v>25</v>
      </c>
      <c r="S94" s="421" t="s">
        <v>25</v>
      </c>
      <c r="T94" s="421" t="s">
        <v>25</v>
      </c>
      <c r="U94" s="421" t="s">
        <v>25</v>
      </c>
      <c r="V94" s="421" t="s">
        <v>25</v>
      </c>
      <c r="W94" s="421" t="s">
        <v>25</v>
      </c>
      <c r="X94" s="421" t="s">
        <v>25</v>
      </c>
      <c r="Y94" s="421" t="s">
        <v>25</v>
      </c>
      <c r="Z94" s="421" t="s">
        <v>25</v>
      </c>
      <c r="AA94" s="421" t="s">
        <v>25</v>
      </c>
      <c r="AB94" s="421" t="s">
        <v>25</v>
      </c>
      <c r="AC94" s="421" t="s">
        <v>25</v>
      </c>
      <c r="AD94" s="422" t="s">
        <v>25</v>
      </c>
      <c r="AE94" s="421" t="s">
        <v>25</v>
      </c>
      <c r="AF94" s="421" t="s">
        <v>25</v>
      </c>
      <c r="AG94" s="421" t="s">
        <v>25</v>
      </c>
      <c r="AH94" s="421" t="s">
        <v>25</v>
      </c>
      <c r="AI94" s="421" t="s">
        <v>25</v>
      </c>
      <c r="AJ94" s="421" t="s">
        <v>25</v>
      </c>
      <c r="AK94" s="421" t="s">
        <v>25</v>
      </c>
      <c r="AL94" s="421" t="s">
        <v>25</v>
      </c>
      <c r="AM94" s="421" t="s">
        <v>25</v>
      </c>
      <c r="AN94" s="421" t="s">
        <v>25</v>
      </c>
      <c r="AO94" s="421" t="s">
        <v>25</v>
      </c>
      <c r="AP94" s="421" t="s">
        <v>25</v>
      </c>
      <c r="AQ94" s="421" t="s">
        <v>25</v>
      </c>
      <c r="AR94" s="422" t="s">
        <v>25</v>
      </c>
      <c r="AS94" s="421" t="s">
        <v>25</v>
      </c>
      <c r="AT94" s="421" t="s">
        <v>25</v>
      </c>
      <c r="AU94" s="421" t="s">
        <v>25</v>
      </c>
      <c r="AV94" s="421" t="s">
        <v>25</v>
      </c>
      <c r="AW94" s="421" t="s">
        <v>25</v>
      </c>
      <c r="AX94" s="421" t="s">
        <v>25</v>
      </c>
      <c r="AY94" s="421" t="s">
        <v>25</v>
      </c>
      <c r="AZ94" s="421" t="s">
        <v>25</v>
      </c>
      <c r="BA94" s="421" t="s">
        <v>25</v>
      </c>
      <c r="BB94" s="421" t="s">
        <v>25</v>
      </c>
      <c r="BC94" s="421" t="s">
        <v>25</v>
      </c>
      <c r="BD94" s="421" t="s">
        <v>25</v>
      </c>
      <c r="BE94" s="421" t="s">
        <v>25</v>
      </c>
      <c r="BF94" s="422" t="s">
        <v>25</v>
      </c>
      <c r="BG94" s="421" t="s">
        <v>25</v>
      </c>
      <c r="BH94" s="421" t="s">
        <v>25</v>
      </c>
      <c r="BI94" s="421" t="s">
        <v>25</v>
      </c>
      <c r="BJ94" s="421" t="s">
        <v>25</v>
      </c>
      <c r="BK94" s="421" t="s">
        <v>25</v>
      </c>
      <c r="BL94" s="421" t="s">
        <v>25</v>
      </c>
      <c r="BM94" s="421" t="s">
        <v>25</v>
      </c>
      <c r="BN94" s="421" t="s">
        <v>25</v>
      </c>
      <c r="BO94" s="421" t="s">
        <v>25</v>
      </c>
      <c r="BP94" s="421" t="s">
        <v>25</v>
      </c>
      <c r="BQ94" s="421" t="s">
        <v>25</v>
      </c>
      <c r="BR94" s="421" t="s">
        <v>25</v>
      </c>
      <c r="BS94" s="421" t="s">
        <v>25</v>
      </c>
      <c r="BT94" s="422" t="s">
        <v>25</v>
      </c>
      <c r="BU94" s="421" t="s">
        <v>25</v>
      </c>
      <c r="BV94" s="421" t="s">
        <v>25</v>
      </c>
      <c r="BW94" s="421" t="s">
        <v>25</v>
      </c>
      <c r="BX94" s="421" t="s">
        <v>25</v>
      </c>
      <c r="BY94" s="421" t="s">
        <v>25</v>
      </c>
      <c r="BZ94" s="421" t="s">
        <v>25</v>
      </c>
      <c r="CA94" s="421" t="s">
        <v>25</v>
      </c>
      <c r="CB94" s="421" t="s">
        <v>25</v>
      </c>
      <c r="CC94" s="421" t="s">
        <v>25</v>
      </c>
      <c r="CD94" s="421" t="s">
        <v>25</v>
      </c>
      <c r="CE94" s="421" t="s">
        <v>25</v>
      </c>
      <c r="CF94" s="421" t="s">
        <v>25</v>
      </c>
      <c r="CG94" s="421" t="s">
        <v>25</v>
      </c>
      <c r="CH94" s="422" t="s">
        <v>25</v>
      </c>
    </row>
    <row r="95" spans="1:86" ht="12" hidden="1" customHeight="1" outlineLevel="1">
      <c r="A95" s="22" t="s">
        <v>25</v>
      </c>
      <c r="B95" s="9"/>
      <c r="C95" s="421"/>
      <c r="D95" s="421"/>
      <c r="E95" s="421"/>
      <c r="F95" s="421"/>
      <c r="G95" s="421"/>
      <c r="H95" s="421"/>
      <c r="I95" s="421"/>
      <c r="J95" s="421"/>
      <c r="K95" s="421"/>
      <c r="L95" s="421"/>
      <c r="M95" s="421"/>
      <c r="N95" s="421"/>
      <c r="O95" s="421"/>
      <c r="P95" s="422">
        <f t="shared" ref="P95:P131" si="96">O95-SUM(C95:N95)</f>
        <v>0</v>
      </c>
      <c r="Q95" s="421"/>
      <c r="R95" s="421"/>
      <c r="S95" s="421"/>
      <c r="T95" s="421"/>
      <c r="U95" s="421"/>
      <c r="V95" s="421"/>
      <c r="W95" s="421"/>
      <c r="X95" s="421"/>
      <c r="Y95" s="421"/>
      <c r="Z95" s="421"/>
      <c r="AA95" s="421"/>
      <c r="AB95" s="421"/>
      <c r="AC95" s="421"/>
      <c r="AD95" s="422">
        <f t="shared" ref="AD95:AD131" si="97">AC95-SUM(Q95:AB95)</f>
        <v>0</v>
      </c>
      <c r="AE95" s="421"/>
      <c r="AF95" s="421"/>
      <c r="AG95" s="421"/>
      <c r="AH95" s="421"/>
      <c r="AI95" s="421"/>
      <c r="AJ95" s="421"/>
      <c r="AK95" s="421"/>
      <c r="AL95" s="421"/>
      <c r="AM95" s="421"/>
      <c r="AN95" s="421"/>
      <c r="AO95" s="421"/>
      <c r="AP95" s="421"/>
      <c r="AQ95" s="421"/>
      <c r="AR95" s="422">
        <f t="shared" ref="AR95:AR131" si="98">AQ95-SUM(AE95:AP95)</f>
        <v>0</v>
      </c>
      <c r="AS95" s="421"/>
      <c r="AT95" s="421"/>
      <c r="AU95" s="421"/>
      <c r="AV95" s="421"/>
      <c r="AW95" s="421"/>
      <c r="AX95" s="421"/>
      <c r="AY95" s="421"/>
      <c r="AZ95" s="421"/>
      <c r="BA95" s="421"/>
      <c r="BB95" s="421"/>
      <c r="BC95" s="421"/>
      <c r="BD95" s="421"/>
      <c r="BE95" s="421"/>
      <c r="BF95" s="422">
        <f t="shared" ref="BF95:BF131" si="99">BE95-SUM(AS95:BD95)</f>
        <v>0</v>
      </c>
      <c r="BG95" s="421"/>
      <c r="BH95" s="421"/>
      <c r="BI95" s="421"/>
      <c r="BJ95" s="421"/>
      <c r="BK95" s="421"/>
      <c r="BL95" s="421"/>
      <c r="BM95" s="421"/>
      <c r="BN95" s="421"/>
      <c r="BO95" s="421"/>
      <c r="BP95" s="421"/>
      <c r="BQ95" s="421"/>
      <c r="BR95" s="421"/>
      <c r="BS95" s="421"/>
      <c r="BT95" s="422">
        <f t="shared" ref="BT95:BT131" si="100">BS95-SUM(BG95:BR95)</f>
        <v>0</v>
      </c>
      <c r="BU95" s="421"/>
      <c r="BV95" s="421"/>
      <c r="BW95" s="421"/>
      <c r="BX95" s="421"/>
      <c r="BY95" s="421"/>
      <c r="BZ95" s="421"/>
      <c r="CA95" s="421"/>
      <c r="CB95" s="421"/>
      <c r="CC95" s="421"/>
      <c r="CD95" s="421"/>
      <c r="CE95" s="421"/>
      <c r="CF95" s="421"/>
      <c r="CG95" s="421"/>
      <c r="CH95" s="422">
        <f t="shared" ref="CH95:CH131" si="101">CG95-SUM(BU95:CF95)</f>
        <v>0</v>
      </c>
    </row>
    <row r="96" spans="1:86" s="402" customFormat="1" ht="12" hidden="1" customHeight="1" outlineLevel="1">
      <c r="A96" s="22">
        <v>46000</v>
      </c>
      <c r="B96" s="9" t="s">
        <v>79</v>
      </c>
      <c r="C96" s="421">
        <v>0</v>
      </c>
      <c r="D96" s="421">
        <v>0</v>
      </c>
      <c r="E96" s="421">
        <v>0</v>
      </c>
      <c r="F96" s="421">
        <v>0</v>
      </c>
      <c r="G96" s="421">
        <v>0</v>
      </c>
      <c r="H96" s="421">
        <v>0</v>
      </c>
      <c r="I96" s="421">
        <v>0</v>
      </c>
      <c r="J96" s="421">
        <v>0</v>
      </c>
      <c r="K96" s="421">
        <v>0</v>
      </c>
      <c r="L96" s="421">
        <v>0</v>
      </c>
      <c r="M96" s="421">
        <v>0</v>
      </c>
      <c r="N96" s="421">
        <v>0</v>
      </c>
      <c r="O96" s="421">
        <v>0</v>
      </c>
      <c r="P96" s="422">
        <f t="shared" ref="P96:P129" si="102">O96-SUM(C96:N96)</f>
        <v>0</v>
      </c>
      <c r="Q96" s="421">
        <v>0</v>
      </c>
      <c r="R96" s="421">
        <v>0</v>
      </c>
      <c r="S96" s="421">
        <v>0</v>
      </c>
      <c r="T96" s="421">
        <v>0</v>
      </c>
      <c r="U96" s="421">
        <v>0</v>
      </c>
      <c r="V96" s="421">
        <v>0</v>
      </c>
      <c r="W96" s="421">
        <v>0</v>
      </c>
      <c r="X96" s="421">
        <v>0</v>
      </c>
      <c r="Y96" s="421">
        <v>0</v>
      </c>
      <c r="Z96" s="421">
        <v>0</v>
      </c>
      <c r="AA96" s="421">
        <v>0</v>
      </c>
      <c r="AB96" s="421">
        <v>0</v>
      </c>
      <c r="AC96" s="421">
        <v>0</v>
      </c>
      <c r="AD96" s="422">
        <f t="shared" ref="AD96:AD129" si="103">AC96-SUM(Q96:AB96)</f>
        <v>0</v>
      </c>
      <c r="AE96" s="421">
        <v>0</v>
      </c>
      <c r="AF96" s="421">
        <v>0</v>
      </c>
      <c r="AG96" s="421">
        <v>0</v>
      </c>
      <c r="AH96" s="421">
        <v>0</v>
      </c>
      <c r="AI96" s="421">
        <v>0</v>
      </c>
      <c r="AJ96" s="421">
        <v>0</v>
      </c>
      <c r="AK96" s="421">
        <v>0</v>
      </c>
      <c r="AL96" s="421">
        <v>0</v>
      </c>
      <c r="AM96" s="421">
        <v>0</v>
      </c>
      <c r="AN96" s="421">
        <v>0</v>
      </c>
      <c r="AO96" s="421">
        <v>0</v>
      </c>
      <c r="AP96" s="421">
        <v>0</v>
      </c>
      <c r="AQ96" s="421">
        <v>0</v>
      </c>
      <c r="AR96" s="422">
        <f t="shared" ref="AR96:AR129" si="104">AQ96-SUM(AE96:AP96)</f>
        <v>0</v>
      </c>
      <c r="AS96" s="421">
        <v>0</v>
      </c>
      <c r="AT96" s="421">
        <v>0</v>
      </c>
      <c r="AU96" s="421">
        <v>0</v>
      </c>
      <c r="AV96" s="421">
        <v>0</v>
      </c>
      <c r="AW96" s="421">
        <v>0</v>
      </c>
      <c r="AX96" s="421">
        <v>0</v>
      </c>
      <c r="AY96" s="421">
        <v>0</v>
      </c>
      <c r="AZ96" s="421">
        <v>0</v>
      </c>
      <c r="BA96" s="421">
        <v>0</v>
      </c>
      <c r="BB96" s="421">
        <v>0</v>
      </c>
      <c r="BC96" s="421">
        <v>0</v>
      </c>
      <c r="BD96" s="421">
        <v>0</v>
      </c>
      <c r="BE96" s="421">
        <v>0</v>
      </c>
      <c r="BF96" s="422">
        <f t="shared" ref="BF96:BF129" si="105">BE96-SUM(AS96:BD96)</f>
        <v>0</v>
      </c>
      <c r="BG96" s="421">
        <v>0</v>
      </c>
      <c r="BH96" s="421">
        <v>0</v>
      </c>
      <c r="BI96" s="421">
        <v>0</v>
      </c>
      <c r="BJ96" s="421">
        <v>0</v>
      </c>
      <c r="BK96" s="421">
        <v>0</v>
      </c>
      <c r="BL96" s="421">
        <v>0</v>
      </c>
      <c r="BM96" s="421">
        <v>0</v>
      </c>
      <c r="BN96" s="421">
        <v>0</v>
      </c>
      <c r="BO96" s="421">
        <v>0</v>
      </c>
      <c r="BP96" s="421">
        <v>0</v>
      </c>
      <c r="BQ96" s="421">
        <v>0</v>
      </c>
      <c r="BR96" s="421">
        <v>0</v>
      </c>
      <c r="BS96" s="421">
        <v>0</v>
      </c>
      <c r="BT96" s="422">
        <f t="shared" ref="BT96:BT129" si="106">BS96-SUM(BG96:BR96)</f>
        <v>0</v>
      </c>
      <c r="BU96" s="421">
        <v>0</v>
      </c>
      <c r="BV96" s="421">
        <v>0</v>
      </c>
      <c r="BW96" s="421">
        <v>0</v>
      </c>
      <c r="BX96" s="421">
        <v>0</v>
      </c>
      <c r="BY96" s="421">
        <v>0</v>
      </c>
      <c r="BZ96" s="421">
        <v>0</v>
      </c>
      <c r="CA96" s="421">
        <v>0</v>
      </c>
      <c r="CB96" s="421">
        <v>0</v>
      </c>
      <c r="CC96" s="421">
        <v>0</v>
      </c>
      <c r="CD96" s="421">
        <v>0</v>
      </c>
      <c r="CE96" s="421">
        <v>0</v>
      </c>
      <c r="CF96" s="421">
        <v>0</v>
      </c>
      <c r="CG96" s="421">
        <v>0</v>
      </c>
      <c r="CH96" s="422">
        <f t="shared" ref="CH96:CH129" si="107">CG96-SUM(BU96:CF96)</f>
        <v>0</v>
      </c>
    </row>
    <row r="97" spans="1:86" s="402" customFormat="1" ht="12" hidden="1" customHeight="1" outlineLevel="1">
      <c r="A97" s="22">
        <v>46100</v>
      </c>
      <c r="B97" s="9" t="s">
        <v>227</v>
      </c>
      <c r="C97" s="421">
        <v>0</v>
      </c>
      <c r="D97" s="421">
        <v>0</v>
      </c>
      <c r="E97" s="421">
        <v>0</v>
      </c>
      <c r="F97" s="421">
        <v>0</v>
      </c>
      <c r="G97" s="421">
        <v>0</v>
      </c>
      <c r="H97" s="421">
        <v>0</v>
      </c>
      <c r="I97" s="421">
        <v>0</v>
      </c>
      <c r="J97" s="421">
        <v>0</v>
      </c>
      <c r="K97" s="421">
        <v>0</v>
      </c>
      <c r="L97" s="421">
        <v>0</v>
      </c>
      <c r="M97" s="421">
        <v>0</v>
      </c>
      <c r="N97" s="421">
        <v>0</v>
      </c>
      <c r="O97" s="421">
        <v>0</v>
      </c>
      <c r="P97" s="422">
        <f t="shared" si="102"/>
        <v>0</v>
      </c>
      <c r="Q97" s="421">
        <v>0</v>
      </c>
      <c r="R97" s="421">
        <v>0</v>
      </c>
      <c r="S97" s="421">
        <v>0</v>
      </c>
      <c r="T97" s="421">
        <v>0</v>
      </c>
      <c r="U97" s="421">
        <v>0</v>
      </c>
      <c r="V97" s="421">
        <v>0</v>
      </c>
      <c r="W97" s="421">
        <v>0</v>
      </c>
      <c r="X97" s="421">
        <v>0</v>
      </c>
      <c r="Y97" s="421">
        <v>0</v>
      </c>
      <c r="Z97" s="421">
        <v>0</v>
      </c>
      <c r="AA97" s="421">
        <v>0</v>
      </c>
      <c r="AB97" s="421">
        <v>0</v>
      </c>
      <c r="AC97" s="421">
        <v>0</v>
      </c>
      <c r="AD97" s="422">
        <f t="shared" si="103"/>
        <v>0</v>
      </c>
      <c r="AE97" s="421">
        <v>0</v>
      </c>
      <c r="AF97" s="421">
        <v>0</v>
      </c>
      <c r="AG97" s="421">
        <v>0</v>
      </c>
      <c r="AH97" s="421">
        <v>0</v>
      </c>
      <c r="AI97" s="421">
        <v>0</v>
      </c>
      <c r="AJ97" s="421">
        <v>0</v>
      </c>
      <c r="AK97" s="421">
        <v>0</v>
      </c>
      <c r="AL97" s="421">
        <v>0</v>
      </c>
      <c r="AM97" s="421">
        <v>0</v>
      </c>
      <c r="AN97" s="421">
        <v>0</v>
      </c>
      <c r="AO97" s="421">
        <v>0</v>
      </c>
      <c r="AP97" s="421">
        <v>0</v>
      </c>
      <c r="AQ97" s="421">
        <v>0</v>
      </c>
      <c r="AR97" s="422">
        <f t="shared" si="104"/>
        <v>0</v>
      </c>
      <c r="AS97" s="421">
        <v>0</v>
      </c>
      <c r="AT97" s="421">
        <v>0</v>
      </c>
      <c r="AU97" s="421">
        <v>0</v>
      </c>
      <c r="AV97" s="421">
        <v>0</v>
      </c>
      <c r="AW97" s="421">
        <v>0</v>
      </c>
      <c r="AX97" s="421">
        <v>0</v>
      </c>
      <c r="AY97" s="421">
        <v>0</v>
      </c>
      <c r="AZ97" s="421">
        <v>0</v>
      </c>
      <c r="BA97" s="421">
        <v>0</v>
      </c>
      <c r="BB97" s="421">
        <v>0</v>
      </c>
      <c r="BC97" s="421">
        <v>0</v>
      </c>
      <c r="BD97" s="421">
        <v>0</v>
      </c>
      <c r="BE97" s="421">
        <v>0</v>
      </c>
      <c r="BF97" s="422">
        <f t="shared" si="105"/>
        <v>0</v>
      </c>
      <c r="BG97" s="421">
        <v>0</v>
      </c>
      <c r="BH97" s="421">
        <v>0</v>
      </c>
      <c r="BI97" s="421">
        <v>0</v>
      </c>
      <c r="BJ97" s="421">
        <v>0</v>
      </c>
      <c r="BK97" s="421">
        <v>0</v>
      </c>
      <c r="BL97" s="421">
        <v>0</v>
      </c>
      <c r="BM97" s="421">
        <v>0</v>
      </c>
      <c r="BN97" s="421">
        <v>0</v>
      </c>
      <c r="BO97" s="421">
        <v>0</v>
      </c>
      <c r="BP97" s="421">
        <v>0</v>
      </c>
      <c r="BQ97" s="421">
        <v>0</v>
      </c>
      <c r="BR97" s="421">
        <v>0</v>
      </c>
      <c r="BS97" s="421">
        <v>0</v>
      </c>
      <c r="BT97" s="422">
        <f t="shared" si="106"/>
        <v>0</v>
      </c>
      <c r="BU97" s="421">
        <v>0</v>
      </c>
      <c r="BV97" s="421">
        <v>0</v>
      </c>
      <c r="BW97" s="421">
        <v>0</v>
      </c>
      <c r="BX97" s="421">
        <v>0</v>
      </c>
      <c r="BY97" s="421">
        <v>0</v>
      </c>
      <c r="BZ97" s="421">
        <v>0</v>
      </c>
      <c r="CA97" s="421">
        <v>0</v>
      </c>
      <c r="CB97" s="421">
        <v>0</v>
      </c>
      <c r="CC97" s="421">
        <v>0</v>
      </c>
      <c r="CD97" s="421">
        <v>0</v>
      </c>
      <c r="CE97" s="421">
        <v>0</v>
      </c>
      <c r="CF97" s="421">
        <v>0</v>
      </c>
      <c r="CG97" s="421">
        <v>0</v>
      </c>
      <c r="CH97" s="422">
        <f t="shared" si="107"/>
        <v>0</v>
      </c>
    </row>
    <row r="98" spans="1:86" s="402" customFormat="1" ht="12" hidden="1" customHeight="1" outlineLevel="1">
      <c r="A98" s="22">
        <v>46200</v>
      </c>
      <c r="B98" s="9" t="s">
        <v>228</v>
      </c>
      <c r="C98" s="421">
        <v>0</v>
      </c>
      <c r="D98" s="421">
        <v>0</v>
      </c>
      <c r="E98" s="421">
        <v>0</v>
      </c>
      <c r="F98" s="421">
        <v>0</v>
      </c>
      <c r="G98" s="421">
        <v>0</v>
      </c>
      <c r="H98" s="421">
        <v>0</v>
      </c>
      <c r="I98" s="421">
        <v>0</v>
      </c>
      <c r="J98" s="421">
        <v>0</v>
      </c>
      <c r="K98" s="421">
        <v>0</v>
      </c>
      <c r="L98" s="421">
        <v>0</v>
      </c>
      <c r="M98" s="421">
        <v>0</v>
      </c>
      <c r="N98" s="421">
        <v>0</v>
      </c>
      <c r="O98" s="421">
        <v>0</v>
      </c>
      <c r="P98" s="422">
        <f t="shared" si="102"/>
        <v>0</v>
      </c>
      <c r="Q98" s="421">
        <v>0</v>
      </c>
      <c r="R98" s="421">
        <v>0</v>
      </c>
      <c r="S98" s="421">
        <v>0</v>
      </c>
      <c r="T98" s="421">
        <v>0</v>
      </c>
      <c r="U98" s="421">
        <v>0</v>
      </c>
      <c r="V98" s="421">
        <v>0</v>
      </c>
      <c r="W98" s="421">
        <v>0</v>
      </c>
      <c r="X98" s="421">
        <v>0</v>
      </c>
      <c r="Y98" s="421">
        <v>0</v>
      </c>
      <c r="Z98" s="421">
        <v>0</v>
      </c>
      <c r="AA98" s="421">
        <v>0</v>
      </c>
      <c r="AB98" s="421">
        <v>0</v>
      </c>
      <c r="AC98" s="421">
        <v>0</v>
      </c>
      <c r="AD98" s="422">
        <f t="shared" si="103"/>
        <v>0</v>
      </c>
      <c r="AE98" s="421">
        <v>0</v>
      </c>
      <c r="AF98" s="421">
        <v>0</v>
      </c>
      <c r="AG98" s="421">
        <v>0</v>
      </c>
      <c r="AH98" s="421">
        <v>0</v>
      </c>
      <c r="AI98" s="421">
        <v>0</v>
      </c>
      <c r="AJ98" s="421">
        <v>0</v>
      </c>
      <c r="AK98" s="421">
        <v>0</v>
      </c>
      <c r="AL98" s="421">
        <v>0</v>
      </c>
      <c r="AM98" s="421">
        <v>0</v>
      </c>
      <c r="AN98" s="421">
        <v>0</v>
      </c>
      <c r="AO98" s="421">
        <v>0</v>
      </c>
      <c r="AP98" s="421">
        <v>0</v>
      </c>
      <c r="AQ98" s="421">
        <v>0</v>
      </c>
      <c r="AR98" s="422">
        <f t="shared" si="104"/>
        <v>0</v>
      </c>
      <c r="AS98" s="421">
        <v>0</v>
      </c>
      <c r="AT98" s="421">
        <v>0</v>
      </c>
      <c r="AU98" s="421">
        <v>0</v>
      </c>
      <c r="AV98" s="421">
        <v>0</v>
      </c>
      <c r="AW98" s="421">
        <v>0</v>
      </c>
      <c r="AX98" s="421">
        <v>0</v>
      </c>
      <c r="AY98" s="421">
        <v>0</v>
      </c>
      <c r="AZ98" s="421">
        <v>0</v>
      </c>
      <c r="BA98" s="421">
        <v>0</v>
      </c>
      <c r="BB98" s="421">
        <v>0</v>
      </c>
      <c r="BC98" s="421">
        <v>0</v>
      </c>
      <c r="BD98" s="421">
        <v>0</v>
      </c>
      <c r="BE98" s="421">
        <v>0</v>
      </c>
      <c r="BF98" s="422">
        <f t="shared" si="105"/>
        <v>0</v>
      </c>
      <c r="BG98" s="421">
        <v>0</v>
      </c>
      <c r="BH98" s="421">
        <v>0</v>
      </c>
      <c r="BI98" s="421">
        <v>0</v>
      </c>
      <c r="BJ98" s="421">
        <v>0</v>
      </c>
      <c r="BK98" s="421">
        <v>0</v>
      </c>
      <c r="BL98" s="421">
        <v>0</v>
      </c>
      <c r="BM98" s="421">
        <v>0</v>
      </c>
      <c r="BN98" s="421">
        <v>0</v>
      </c>
      <c r="BO98" s="421">
        <v>0</v>
      </c>
      <c r="BP98" s="421">
        <v>0</v>
      </c>
      <c r="BQ98" s="421">
        <v>0</v>
      </c>
      <c r="BR98" s="421">
        <v>0</v>
      </c>
      <c r="BS98" s="421">
        <v>0</v>
      </c>
      <c r="BT98" s="422">
        <f t="shared" si="106"/>
        <v>0</v>
      </c>
      <c r="BU98" s="421">
        <v>0</v>
      </c>
      <c r="BV98" s="421">
        <v>0</v>
      </c>
      <c r="BW98" s="421">
        <v>0</v>
      </c>
      <c r="BX98" s="421">
        <v>0</v>
      </c>
      <c r="BY98" s="421">
        <v>0</v>
      </c>
      <c r="BZ98" s="421">
        <v>0</v>
      </c>
      <c r="CA98" s="421">
        <v>0</v>
      </c>
      <c r="CB98" s="421">
        <v>0</v>
      </c>
      <c r="CC98" s="421">
        <v>0</v>
      </c>
      <c r="CD98" s="421">
        <v>0</v>
      </c>
      <c r="CE98" s="421">
        <v>0</v>
      </c>
      <c r="CF98" s="421">
        <v>0</v>
      </c>
      <c r="CG98" s="421">
        <v>0</v>
      </c>
      <c r="CH98" s="422">
        <f t="shared" si="107"/>
        <v>0</v>
      </c>
    </row>
    <row r="99" spans="1:86" s="402" customFormat="1" ht="12" hidden="1" customHeight="1" outlineLevel="1">
      <c r="A99" s="22">
        <v>46230</v>
      </c>
      <c r="B99" s="9" t="s">
        <v>229</v>
      </c>
      <c r="C99" s="421">
        <v>0</v>
      </c>
      <c r="D99" s="421">
        <v>0</v>
      </c>
      <c r="E99" s="421">
        <v>0</v>
      </c>
      <c r="F99" s="421">
        <v>0</v>
      </c>
      <c r="G99" s="421">
        <v>0</v>
      </c>
      <c r="H99" s="421">
        <v>0</v>
      </c>
      <c r="I99" s="421">
        <v>0</v>
      </c>
      <c r="J99" s="421">
        <v>0</v>
      </c>
      <c r="K99" s="421">
        <v>0</v>
      </c>
      <c r="L99" s="421">
        <v>0</v>
      </c>
      <c r="M99" s="421">
        <v>0</v>
      </c>
      <c r="N99" s="421">
        <v>0</v>
      </c>
      <c r="O99" s="421">
        <v>0</v>
      </c>
      <c r="P99" s="422">
        <f t="shared" si="102"/>
        <v>0</v>
      </c>
      <c r="Q99" s="421">
        <v>0</v>
      </c>
      <c r="R99" s="421">
        <v>0</v>
      </c>
      <c r="S99" s="421">
        <v>0</v>
      </c>
      <c r="T99" s="421">
        <v>0</v>
      </c>
      <c r="U99" s="421">
        <v>0</v>
      </c>
      <c r="V99" s="421">
        <v>0</v>
      </c>
      <c r="W99" s="421">
        <v>0</v>
      </c>
      <c r="X99" s="421">
        <v>0</v>
      </c>
      <c r="Y99" s="421">
        <v>0</v>
      </c>
      <c r="Z99" s="421">
        <v>0</v>
      </c>
      <c r="AA99" s="421">
        <v>0</v>
      </c>
      <c r="AB99" s="421">
        <v>0</v>
      </c>
      <c r="AC99" s="421">
        <v>0</v>
      </c>
      <c r="AD99" s="422">
        <f t="shared" si="103"/>
        <v>0</v>
      </c>
      <c r="AE99" s="421">
        <v>0</v>
      </c>
      <c r="AF99" s="421">
        <v>0</v>
      </c>
      <c r="AG99" s="421">
        <v>0</v>
      </c>
      <c r="AH99" s="421">
        <v>0</v>
      </c>
      <c r="AI99" s="421">
        <v>0</v>
      </c>
      <c r="AJ99" s="421">
        <v>0</v>
      </c>
      <c r="AK99" s="421">
        <v>0</v>
      </c>
      <c r="AL99" s="421">
        <v>0</v>
      </c>
      <c r="AM99" s="421">
        <v>0</v>
      </c>
      <c r="AN99" s="421">
        <v>0</v>
      </c>
      <c r="AO99" s="421">
        <v>0</v>
      </c>
      <c r="AP99" s="421">
        <v>0</v>
      </c>
      <c r="AQ99" s="421">
        <v>0</v>
      </c>
      <c r="AR99" s="422">
        <f t="shared" si="104"/>
        <v>0</v>
      </c>
      <c r="AS99" s="421">
        <v>0</v>
      </c>
      <c r="AT99" s="421">
        <v>0</v>
      </c>
      <c r="AU99" s="421">
        <v>0</v>
      </c>
      <c r="AV99" s="421">
        <v>0</v>
      </c>
      <c r="AW99" s="421">
        <v>0</v>
      </c>
      <c r="AX99" s="421">
        <v>0</v>
      </c>
      <c r="AY99" s="421">
        <v>0</v>
      </c>
      <c r="AZ99" s="421">
        <v>0</v>
      </c>
      <c r="BA99" s="421">
        <v>0</v>
      </c>
      <c r="BB99" s="421">
        <v>0</v>
      </c>
      <c r="BC99" s="421">
        <v>0</v>
      </c>
      <c r="BD99" s="421">
        <v>0</v>
      </c>
      <c r="BE99" s="421">
        <v>0</v>
      </c>
      <c r="BF99" s="422">
        <f t="shared" si="105"/>
        <v>0</v>
      </c>
      <c r="BG99" s="421">
        <v>0</v>
      </c>
      <c r="BH99" s="421">
        <v>0</v>
      </c>
      <c r="BI99" s="421">
        <v>0</v>
      </c>
      <c r="BJ99" s="421">
        <v>0</v>
      </c>
      <c r="BK99" s="421">
        <v>0</v>
      </c>
      <c r="BL99" s="421">
        <v>0</v>
      </c>
      <c r="BM99" s="421">
        <v>0</v>
      </c>
      <c r="BN99" s="421">
        <v>0</v>
      </c>
      <c r="BO99" s="421">
        <v>0</v>
      </c>
      <c r="BP99" s="421">
        <v>0</v>
      </c>
      <c r="BQ99" s="421">
        <v>0</v>
      </c>
      <c r="BR99" s="421">
        <v>0</v>
      </c>
      <c r="BS99" s="421">
        <v>0</v>
      </c>
      <c r="BT99" s="422">
        <f t="shared" si="106"/>
        <v>0</v>
      </c>
      <c r="BU99" s="421">
        <v>0</v>
      </c>
      <c r="BV99" s="421">
        <v>0</v>
      </c>
      <c r="BW99" s="421">
        <v>0</v>
      </c>
      <c r="BX99" s="421">
        <v>0</v>
      </c>
      <c r="BY99" s="421">
        <v>0</v>
      </c>
      <c r="BZ99" s="421">
        <v>0</v>
      </c>
      <c r="CA99" s="421">
        <v>0</v>
      </c>
      <c r="CB99" s="421">
        <v>0</v>
      </c>
      <c r="CC99" s="421">
        <v>0</v>
      </c>
      <c r="CD99" s="421">
        <v>0</v>
      </c>
      <c r="CE99" s="421">
        <v>0</v>
      </c>
      <c r="CF99" s="421">
        <v>0</v>
      </c>
      <c r="CG99" s="421">
        <v>0</v>
      </c>
      <c r="CH99" s="422">
        <f t="shared" si="107"/>
        <v>0</v>
      </c>
    </row>
    <row r="100" spans="1:86" s="402" customFormat="1" ht="12" hidden="1" customHeight="1" outlineLevel="1">
      <c r="A100" s="22">
        <v>46300</v>
      </c>
      <c r="B100" s="9" t="s">
        <v>230</v>
      </c>
      <c r="C100" s="421">
        <v>0</v>
      </c>
      <c r="D100" s="421">
        <v>0</v>
      </c>
      <c r="E100" s="421">
        <v>0</v>
      </c>
      <c r="F100" s="421">
        <v>0</v>
      </c>
      <c r="G100" s="421">
        <v>0</v>
      </c>
      <c r="H100" s="421">
        <v>0</v>
      </c>
      <c r="I100" s="421">
        <v>0</v>
      </c>
      <c r="J100" s="421">
        <v>0</v>
      </c>
      <c r="K100" s="421">
        <v>0</v>
      </c>
      <c r="L100" s="421">
        <v>0</v>
      </c>
      <c r="M100" s="421">
        <v>0</v>
      </c>
      <c r="N100" s="421">
        <v>0</v>
      </c>
      <c r="O100" s="421">
        <v>0</v>
      </c>
      <c r="P100" s="422">
        <f t="shared" si="102"/>
        <v>0</v>
      </c>
      <c r="Q100" s="421">
        <v>0</v>
      </c>
      <c r="R100" s="421">
        <v>0</v>
      </c>
      <c r="S100" s="421">
        <v>0</v>
      </c>
      <c r="T100" s="421">
        <v>0</v>
      </c>
      <c r="U100" s="421">
        <v>0</v>
      </c>
      <c r="V100" s="421">
        <v>0</v>
      </c>
      <c r="W100" s="421">
        <v>0</v>
      </c>
      <c r="X100" s="421">
        <v>0</v>
      </c>
      <c r="Y100" s="421">
        <v>0</v>
      </c>
      <c r="Z100" s="421">
        <v>0</v>
      </c>
      <c r="AA100" s="421">
        <v>0</v>
      </c>
      <c r="AB100" s="421">
        <v>0</v>
      </c>
      <c r="AC100" s="421">
        <v>0</v>
      </c>
      <c r="AD100" s="422">
        <f t="shared" si="103"/>
        <v>0</v>
      </c>
      <c r="AE100" s="421">
        <v>0</v>
      </c>
      <c r="AF100" s="421">
        <v>0</v>
      </c>
      <c r="AG100" s="421">
        <v>0</v>
      </c>
      <c r="AH100" s="421">
        <v>0</v>
      </c>
      <c r="AI100" s="421">
        <v>0</v>
      </c>
      <c r="AJ100" s="421">
        <v>0</v>
      </c>
      <c r="AK100" s="421">
        <v>0</v>
      </c>
      <c r="AL100" s="421">
        <v>0</v>
      </c>
      <c r="AM100" s="421">
        <v>0</v>
      </c>
      <c r="AN100" s="421">
        <v>0</v>
      </c>
      <c r="AO100" s="421">
        <v>0</v>
      </c>
      <c r="AP100" s="421">
        <v>0</v>
      </c>
      <c r="AQ100" s="421">
        <v>0</v>
      </c>
      <c r="AR100" s="422">
        <f t="shared" si="104"/>
        <v>0</v>
      </c>
      <c r="AS100" s="421">
        <v>0</v>
      </c>
      <c r="AT100" s="421">
        <v>0</v>
      </c>
      <c r="AU100" s="421">
        <v>0</v>
      </c>
      <c r="AV100" s="421">
        <v>0</v>
      </c>
      <c r="AW100" s="421">
        <v>0</v>
      </c>
      <c r="AX100" s="421">
        <v>0</v>
      </c>
      <c r="AY100" s="421">
        <v>0</v>
      </c>
      <c r="AZ100" s="421">
        <v>0</v>
      </c>
      <c r="BA100" s="421">
        <v>0</v>
      </c>
      <c r="BB100" s="421">
        <v>0</v>
      </c>
      <c r="BC100" s="421">
        <v>0</v>
      </c>
      <c r="BD100" s="421">
        <v>0</v>
      </c>
      <c r="BE100" s="421">
        <v>0</v>
      </c>
      <c r="BF100" s="422">
        <f t="shared" si="105"/>
        <v>0</v>
      </c>
      <c r="BG100" s="421">
        <v>0</v>
      </c>
      <c r="BH100" s="421">
        <v>0</v>
      </c>
      <c r="BI100" s="421">
        <v>0</v>
      </c>
      <c r="BJ100" s="421">
        <v>0</v>
      </c>
      <c r="BK100" s="421">
        <v>0</v>
      </c>
      <c r="BL100" s="421">
        <v>0</v>
      </c>
      <c r="BM100" s="421">
        <v>0</v>
      </c>
      <c r="BN100" s="421">
        <v>0</v>
      </c>
      <c r="BO100" s="421">
        <v>0</v>
      </c>
      <c r="BP100" s="421">
        <v>0</v>
      </c>
      <c r="BQ100" s="421">
        <v>0</v>
      </c>
      <c r="BR100" s="421">
        <v>0</v>
      </c>
      <c r="BS100" s="421">
        <v>0</v>
      </c>
      <c r="BT100" s="422">
        <f t="shared" si="106"/>
        <v>0</v>
      </c>
      <c r="BU100" s="421">
        <v>0</v>
      </c>
      <c r="BV100" s="421">
        <v>0</v>
      </c>
      <c r="BW100" s="421">
        <v>0</v>
      </c>
      <c r="BX100" s="421">
        <v>0</v>
      </c>
      <c r="BY100" s="421">
        <v>0</v>
      </c>
      <c r="BZ100" s="421">
        <v>0</v>
      </c>
      <c r="CA100" s="421">
        <v>0</v>
      </c>
      <c r="CB100" s="421">
        <v>0</v>
      </c>
      <c r="CC100" s="421">
        <v>0</v>
      </c>
      <c r="CD100" s="421">
        <v>0</v>
      </c>
      <c r="CE100" s="421">
        <v>0</v>
      </c>
      <c r="CF100" s="421">
        <v>0</v>
      </c>
      <c r="CG100" s="421">
        <v>0</v>
      </c>
      <c r="CH100" s="422">
        <f t="shared" si="107"/>
        <v>0</v>
      </c>
    </row>
    <row r="101" spans="1:86" s="402" customFormat="1" ht="12" hidden="1" customHeight="1" outlineLevel="1">
      <c r="A101" s="22">
        <v>46400</v>
      </c>
      <c r="B101" s="9" t="s">
        <v>231</v>
      </c>
      <c r="C101" s="421">
        <v>0</v>
      </c>
      <c r="D101" s="421">
        <v>0</v>
      </c>
      <c r="E101" s="421">
        <v>0</v>
      </c>
      <c r="F101" s="421">
        <v>0</v>
      </c>
      <c r="G101" s="421">
        <v>0</v>
      </c>
      <c r="H101" s="421">
        <v>0</v>
      </c>
      <c r="I101" s="421">
        <v>0</v>
      </c>
      <c r="J101" s="421">
        <v>0</v>
      </c>
      <c r="K101" s="421">
        <v>0</v>
      </c>
      <c r="L101" s="421">
        <v>0</v>
      </c>
      <c r="M101" s="421">
        <v>0</v>
      </c>
      <c r="N101" s="421">
        <v>0</v>
      </c>
      <c r="O101" s="421">
        <v>0</v>
      </c>
      <c r="P101" s="422">
        <f t="shared" si="102"/>
        <v>0</v>
      </c>
      <c r="Q101" s="421">
        <v>0</v>
      </c>
      <c r="R101" s="421">
        <v>0</v>
      </c>
      <c r="S101" s="421">
        <v>0</v>
      </c>
      <c r="T101" s="421">
        <v>0</v>
      </c>
      <c r="U101" s="421">
        <v>0</v>
      </c>
      <c r="V101" s="421">
        <v>0</v>
      </c>
      <c r="W101" s="421">
        <v>0</v>
      </c>
      <c r="X101" s="421">
        <v>0</v>
      </c>
      <c r="Y101" s="421">
        <v>0</v>
      </c>
      <c r="Z101" s="421">
        <v>0</v>
      </c>
      <c r="AA101" s="421">
        <v>0</v>
      </c>
      <c r="AB101" s="421">
        <v>0</v>
      </c>
      <c r="AC101" s="421">
        <v>0</v>
      </c>
      <c r="AD101" s="422">
        <f t="shared" si="103"/>
        <v>0</v>
      </c>
      <c r="AE101" s="421">
        <v>0</v>
      </c>
      <c r="AF101" s="421">
        <v>0</v>
      </c>
      <c r="AG101" s="421">
        <v>0</v>
      </c>
      <c r="AH101" s="421">
        <v>0</v>
      </c>
      <c r="AI101" s="421">
        <v>0</v>
      </c>
      <c r="AJ101" s="421">
        <v>0</v>
      </c>
      <c r="AK101" s="421">
        <v>0</v>
      </c>
      <c r="AL101" s="421">
        <v>0</v>
      </c>
      <c r="AM101" s="421">
        <v>0</v>
      </c>
      <c r="AN101" s="421">
        <v>0</v>
      </c>
      <c r="AO101" s="421">
        <v>0</v>
      </c>
      <c r="AP101" s="421">
        <v>0</v>
      </c>
      <c r="AQ101" s="421">
        <v>0</v>
      </c>
      <c r="AR101" s="422">
        <f t="shared" si="104"/>
        <v>0</v>
      </c>
      <c r="AS101" s="421">
        <v>0</v>
      </c>
      <c r="AT101" s="421">
        <v>0</v>
      </c>
      <c r="AU101" s="421">
        <v>0</v>
      </c>
      <c r="AV101" s="421">
        <v>0</v>
      </c>
      <c r="AW101" s="421">
        <v>0</v>
      </c>
      <c r="AX101" s="421">
        <v>0</v>
      </c>
      <c r="AY101" s="421">
        <v>0</v>
      </c>
      <c r="AZ101" s="421">
        <v>0</v>
      </c>
      <c r="BA101" s="421">
        <v>0</v>
      </c>
      <c r="BB101" s="421">
        <v>0</v>
      </c>
      <c r="BC101" s="421">
        <v>0</v>
      </c>
      <c r="BD101" s="421">
        <v>0</v>
      </c>
      <c r="BE101" s="421">
        <v>0</v>
      </c>
      <c r="BF101" s="422">
        <f t="shared" si="105"/>
        <v>0</v>
      </c>
      <c r="BG101" s="421">
        <v>0</v>
      </c>
      <c r="BH101" s="421">
        <v>0</v>
      </c>
      <c r="BI101" s="421">
        <v>0</v>
      </c>
      <c r="BJ101" s="421">
        <v>0</v>
      </c>
      <c r="BK101" s="421">
        <v>0</v>
      </c>
      <c r="BL101" s="421">
        <v>0</v>
      </c>
      <c r="BM101" s="421">
        <v>0</v>
      </c>
      <c r="BN101" s="421">
        <v>0</v>
      </c>
      <c r="BO101" s="421">
        <v>0</v>
      </c>
      <c r="BP101" s="421">
        <v>0</v>
      </c>
      <c r="BQ101" s="421">
        <v>0</v>
      </c>
      <c r="BR101" s="421">
        <v>0</v>
      </c>
      <c r="BS101" s="421">
        <v>0</v>
      </c>
      <c r="BT101" s="422">
        <f t="shared" si="106"/>
        <v>0</v>
      </c>
      <c r="BU101" s="421">
        <v>0</v>
      </c>
      <c r="BV101" s="421">
        <v>0</v>
      </c>
      <c r="BW101" s="421">
        <v>0</v>
      </c>
      <c r="BX101" s="421">
        <v>0</v>
      </c>
      <c r="BY101" s="421">
        <v>0</v>
      </c>
      <c r="BZ101" s="421">
        <v>0</v>
      </c>
      <c r="CA101" s="421">
        <v>0</v>
      </c>
      <c r="CB101" s="421">
        <v>0</v>
      </c>
      <c r="CC101" s="421">
        <v>0</v>
      </c>
      <c r="CD101" s="421">
        <v>0</v>
      </c>
      <c r="CE101" s="421">
        <v>0</v>
      </c>
      <c r="CF101" s="421">
        <v>0</v>
      </c>
      <c r="CG101" s="421">
        <v>0</v>
      </c>
      <c r="CH101" s="422">
        <f t="shared" si="107"/>
        <v>0</v>
      </c>
    </row>
    <row r="102" spans="1:86" s="402" customFormat="1" ht="12" hidden="1" customHeight="1" outlineLevel="1">
      <c r="A102" s="22">
        <v>46500</v>
      </c>
      <c r="B102" s="9" t="s">
        <v>232</v>
      </c>
      <c r="C102" s="421">
        <v>0</v>
      </c>
      <c r="D102" s="421">
        <v>0</v>
      </c>
      <c r="E102" s="421">
        <v>0</v>
      </c>
      <c r="F102" s="421">
        <v>0</v>
      </c>
      <c r="G102" s="421">
        <v>0</v>
      </c>
      <c r="H102" s="421">
        <v>0</v>
      </c>
      <c r="I102" s="421">
        <v>0</v>
      </c>
      <c r="J102" s="421">
        <v>0</v>
      </c>
      <c r="K102" s="421">
        <v>0</v>
      </c>
      <c r="L102" s="421">
        <v>0</v>
      </c>
      <c r="M102" s="421">
        <v>0</v>
      </c>
      <c r="N102" s="421">
        <v>0</v>
      </c>
      <c r="O102" s="421">
        <v>0</v>
      </c>
      <c r="P102" s="422">
        <f t="shared" si="102"/>
        <v>0</v>
      </c>
      <c r="Q102" s="421">
        <v>0</v>
      </c>
      <c r="R102" s="421">
        <v>0</v>
      </c>
      <c r="S102" s="421">
        <v>0</v>
      </c>
      <c r="T102" s="421">
        <v>0</v>
      </c>
      <c r="U102" s="421">
        <v>0</v>
      </c>
      <c r="V102" s="421">
        <v>0</v>
      </c>
      <c r="W102" s="421">
        <v>0</v>
      </c>
      <c r="X102" s="421">
        <v>0</v>
      </c>
      <c r="Y102" s="421">
        <v>0</v>
      </c>
      <c r="Z102" s="421">
        <v>0</v>
      </c>
      <c r="AA102" s="421">
        <v>0</v>
      </c>
      <c r="AB102" s="421">
        <v>0</v>
      </c>
      <c r="AC102" s="421">
        <v>0</v>
      </c>
      <c r="AD102" s="422">
        <f t="shared" si="103"/>
        <v>0</v>
      </c>
      <c r="AE102" s="421">
        <v>0</v>
      </c>
      <c r="AF102" s="421">
        <v>0</v>
      </c>
      <c r="AG102" s="421">
        <v>0</v>
      </c>
      <c r="AH102" s="421">
        <v>0</v>
      </c>
      <c r="AI102" s="421">
        <v>0</v>
      </c>
      <c r="AJ102" s="421">
        <v>0</v>
      </c>
      <c r="AK102" s="421">
        <v>0</v>
      </c>
      <c r="AL102" s="421">
        <v>0</v>
      </c>
      <c r="AM102" s="421">
        <v>0</v>
      </c>
      <c r="AN102" s="421">
        <v>0</v>
      </c>
      <c r="AO102" s="421">
        <v>0</v>
      </c>
      <c r="AP102" s="421">
        <v>0</v>
      </c>
      <c r="AQ102" s="421">
        <v>0</v>
      </c>
      <c r="AR102" s="422">
        <f t="shared" si="104"/>
        <v>0</v>
      </c>
      <c r="AS102" s="421">
        <v>0</v>
      </c>
      <c r="AT102" s="421">
        <v>0</v>
      </c>
      <c r="AU102" s="421">
        <v>0</v>
      </c>
      <c r="AV102" s="421">
        <v>0</v>
      </c>
      <c r="AW102" s="421">
        <v>0</v>
      </c>
      <c r="AX102" s="421">
        <v>0</v>
      </c>
      <c r="AY102" s="421">
        <v>0</v>
      </c>
      <c r="AZ102" s="421">
        <v>0</v>
      </c>
      <c r="BA102" s="421">
        <v>0</v>
      </c>
      <c r="BB102" s="421">
        <v>0</v>
      </c>
      <c r="BC102" s="421">
        <v>0</v>
      </c>
      <c r="BD102" s="421">
        <v>0</v>
      </c>
      <c r="BE102" s="421">
        <v>0</v>
      </c>
      <c r="BF102" s="422">
        <f t="shared" si="105"/>
        <v>0</v>
      </c>
      <c r="BG102" s="421">
        <v>0</v>
      </c>
      <c r="BH102" s="421">
        <v>0</v>
      </c>
      <c r="BI102" s="421">
        <v>0</v>
      </c>
      <c r="BJ102" s="421">
        <v>0</v>
      </c>
      <c r="BK102" s="421">
        <v>0</v>
      </c>
      <c r="BL102" s="421">
        <v>0</v>
      </c>
      <c r="BM102" s="421">
        <v>0</v>
      </c>
      <c r="BN102" s="421">
        <v>0</v>
      </c>
      <c r="BO102" s="421">
        <v>0</v>
      </c>
      <c r="BP102" s="421">
        <v>0</v>
      </c>
      <c r="BQ102" s="421">
        <v>0</v>
      </c>
      <c r="BR102" s="421">
        <v>0</v>
      </c>
      <c r="BS102" s="421">
        <v>0</v>
      </c>
      <c r="BT102" s="422">
        <f t="shared" si="106"/>
        <v>0</v>
      </c>
      <c r="BU102" s="421">
        <v>0</v>
      </c>
      <c r="BV102" s="421">
        <v>0</v>
      </c>
      <c r="BW102" s="421">
        <v>0</v>
      </c>
      <c r="BX102" s="421">
        <v>0</v>
      </c>
      <c r="BY102" s="421">
        <v>0</v>
      </c>
      <c r="BZ102" s="421">
        <v>0</v>
      </c>
      <c r="CA102" s="421">
        <v>0</v>
      </c>
      <c r="CB102" s="421">
        <v>0</v>
      </c>
      <c r="CC102" s="421">
        <v>0</v>
      </c>
      <c r="CD102" s="421">
        <v>0</v>
      </c>
      <c r="CE102" s="421">
        <v>0</v>
      </c>
      <c r="CF102" s="421">
        <v>0</v>
      </c>
      <c r="CG102" s="421">
        <v>0</v>
      </c>
      <c r="CH102" s="422">
        <f t="shared" si="107"/>
        <v>0</v>
      </c>
    </row>
    <row r="103" spans="1:86" s="402" customFormat="1" ht="12" hidden="1" customHeight="1" outlineLevel="1">
      <c r="A103" s="22">
        <v>46511</v>
      </c>
      <c r="B103" s="9" t="s">
        <v>233</v>
      </c>
      <c r="C103" s="421">
        <v>0</v>
      </c>
      <c r="D103" s="421">
        <v>466320</v>
      </c>
      <c r="E103" s="421">
        <v>466320</v>
      </c>
      <c r="F103" s="421">
        <v>497237.25</v>
      </c>
      <c r="G103" s="421">
        <v>474935.57</v>
      </c>
      <c r="H103" s="421">
        <v>474935.57</v>
      </c>
      <c r="I103" s="421">
        <v>474935.57</v>
      </c>
      <c r="J103" s="421">
        <v>472911.29</v>
      </c>
      <c r="K103" s="421">
        <v>473161.86</v>
      </c>
      <c r="L103" s="421">
        <v>473161.86</v>
      </c>
      <c r="M103" s="421">
        <v>0</v>
      </c>
      <c r="N103" s="421">
        <v>168504.57</v>
      </c>
      <c r="O103" s="421">
        <v>4442461.2</v>
      </c>
      <c r="P103" s="422">
        <f t="shared" si="102"/>
        <v>37.660000000149012</v>
      </c>
      <c r="Q103" s="421">
        <v>0</v>
      </c>
      <c r="R103" s="421">
        <v>539828.128539823</v>
      </c>
      <c r="S103" s="421">
        <v>539828.128539823</v>
      </c>
      <c r="T103" s="421">
        <v>539828.128539823</v>
      </c>
      <c r="U103" s="421">
        <v>539828.128539823</v>
      </c>
      <c r="V103" s="421">
        <v>539828.128539823</v>
      </c>
      <c r="W103" s="421">
        <v>539828.128539823</v>
      </c>
      <c r="X103" s="421">
        <v>539828.128539823</v>
      </c>
      <c r="Y103" s="421">
        <v>539828.128539823</v>
      </c>
      <c r="Z103" s="421">
        <v>539828.128539823</v>
      </c>
      <c r="AA103" s="421">
        <v>0</v>
      </c>
      <c r="AB103" s="421">
        <v>539828.128539823</v>
      </c>
      <c r="AC103" s="421">
        <v>5398281.28539823</v>
      </c>
      <c r="AD103" s="422">
        <f t="shared" si="103"/>
        <v>0</v>
      </c>
      <c r="AE103" s="421">
        <v>0</v>
      </c>
      <c r="AF103" s="421">
        <v>594329.24800000002</v>
      </c>
      <c r="AG103" s="421">
        <v>594329.24800000002</v>
      </c>
      <c r="AH103" s="421">
        <v>594329.24800000002</v>
      </c>
      <c r="AI103" s="421">
        <v>594329.24800000002</v>
      </c>
      <c r="AJ103" s="421">
        <v>594329.24800000002</v>
      </c>
      <c r="AK103" s="421">
        <v>594329.24800000002</v>
      </c>
      <c r="AL103" s="421">
        <v>594329.24800000002</v>
      </c>
      <c r="AM103" s="421">
        <v>594329.24800000002</v>
      </c>
      <c r="AN103" s="421">
        <v>594329.24800000002</v>
      </c>
      <c r="AO103" s="421">
        <v>0</v>
      </c>
      <c r="AP103" s="421">
        <v>594329.24800000002</v>
      </c>
      <c r="AQ103" s="421">
        <v>5943292.4800000004</v>
      </c>
      <c r="AR103" s="422">
        <f t="shared" si="104"/>
        <v>0</v>
      </c>
      <c r="AS103" s="421">
        <v>0</v>
      </c>
      <c r="AT103" s="421">
        <v>606215.83296000003</v>
      </c>
      <c r="AU103" s="421">
        <v>606215.83296000003</v>
      </c>
      <c r="AV103" s="421">
        <v>606215.83296000003</v>
      </c>
      <c r="AW103" s="421">
        <v>606215.83296000003</v>
      </c>
      <c r="AX103" s="421">
        <v>606215.83296000003</v>
      </c>
      <c r="AY103" s="421">
        <v>606215.83296000003</v>
      </c>
      <c r="AZ103" s="421">
        <v>606215.83296000003</v>
      </c>
      <c r="BA103" s="421">
        <v>606215.83296000003</v>
      </c>
      <c r="BB103" s="421">
        <v>606215.83296000003</v>
      </c>
      <c r="BC103" s="421">
        <v>0</v>
      </c>
      <c r="BD103" s="421">
        <v>606215.83296000003</v>
      </c>
      <c r="BE103" s="421">
        <v>6062158.3295999998</v>
      </c>
      <c r="BF103" s="422">
        <f t="shared" si="105"/>
        <v>0</v>
      </c>
      <c r="BG103" s="421">
        <v>0</v>
      </c>
      <c r="BH103" s="421">
        <v>618340.14961920003</v>
      </c>
      <c r="BI103" s="421">
        <v>618340.14961920003</v>
      </c>
      <c r="BJ103" s="421">
        <v>618340.14961920003</v>
      </c>
      <c r="BK103" s="421">
        <v>618340.14961920003</v>
      </c>
      <c r="BL103" s="421">
        <v>618340.14961920003</v>
      </c>
      <c r="BM103" s="421">
        <v>618340.14961920003</v>
      </c>
      <c r="BN103" s="421">
        <v>618340.14961920003</v>
      </c>
      <c r="BO103" s="421">
        <v>618340.14961920003</v>
      </c>
      <c r="BP103" s="421">
        <v>618340.14961920003</v>
      </c>
      <c r="BQ103" s="421">
        <v>0</v>
      </c>
      <c r="BR103" s="421">
        <v>618340.14961920003</v>
      </c>
      <c r="BS103" s="421">
        <v>6183401.4961919999</v>
      </c>
      <c r="BT103" s="422">
        <f t="shared" si="106"/>
        <v>0</v>
      </c>
      <c r="BU103" s="421">
        <v>0</v>
      </c>
      <c r="BV103" s="421">
        <v>630706.95261158398</v>
      </c>
      <c r="BW103" s="421">
        <v>630706.95261158398</v>
      </c>
      <c r="BX103" s="421">
        <v>630706.95261158398</v>
      </c>
      <c r="BY103" s="421">
        <v>630706.95261158398</v>
      </c>
      <c r="BZ103" s="421">
        <v>630706.95261158398</v>
      </c>
      <c r="CA103" s="421">
        <v>630706.95261158398</v>
      </c>
      <c r="CB103" s="421">
        <v>630706.95261158398</v>
      </c>
      <c r="CC103" s="421">
        <v>630706.95261158398</v>
      </c>
      <c r="CD103" s="421">
        <v>630706.95261158398</v>
      </c>
      <c r="CE103" s="421">
        <v>0</v>
      </c>
      <c r="CF103" s="421">
        <v>630706.95261158398</v>
      </c>
      <c r="CG103" s="421">
        <v>6307069.5261158403</v>
      </c>
      <c r="CH103" s="422">
        <f t="shared" si="107"/>
        <v>0</v>
      </c>
    </row>
    <row r="104" spans="1:86" s="402" customFormat="1" ht="12" hidden="1" customHeight="1" outlineLevel="1">
      <c r="A104" s="22">
        <v>46512</v>
      </c>
      <c r="B104" s="9" t="s">
        <v>234</v>
      </c>
      <c r="C104" s="421">
        <v>0</v>
      </c>
      <c r="D104" s="421">
        <v>0</v>
      </c>
      <c r="E104" s="421">
        <v>0</v>
      </c>
      <c r="F104" s="421">
        <v>0</v>
      </c>
      <c r="G104" s="421">
        <v>0</v>
      </c>
      <c r="H104" s="421">
        <v>0</v>
      </c>
      <c r="I104" s="421">
        <v>0</v>
      </c>
      <c r="J104" s="421">
        <v>0</v>
      </c>
      <c r="K104" s="421">
        <v>0</v>
      </c>
      <c r="L104" s="421">
        <v>0</v>
      </c>
      <c r="M104" s="421">
        <v>0</v>
      </c>
      <c r="N104" s="421">
        <v>0</v>
      </c>
      <c r="O104" s="421">
        <v>0</v>
      </c>
      <c r="P104" s="422">
        <f t="shared" si="102"/>
        <v>0</v>
      </c>
      <c r="Q104" s="421">
        <v>0</v>
      </c>
      <c r="R104" s="421">
        <v>0</v>
      </c>
      <c r="S104" s="421">
        <v>0</v>
      </c>
      <c r="T104" s="421">
        <v>0</v>
      </c>
      <c r="U104" s="421">
        <v>0</v>
      </c>
      <c r="V104" s="421">
        <v>0</v>
      </c>
      <c r="W104" s="421">
        <v>0</v>
      </c>
      <c r="X104" s="421">
        <v>0</v>
      </c>
      <c r="Y104" s="421">
        <v>0</v>
      </c>
      <c r="Z104" s="421">
        <v>0</v>
      </c>
      <c r="AA104" s="421">
        <v>0</v>
      </c>
      <c r="AB104" s="421">
        <v>0</v>
      </c>
      <c r="AC104" s="421">
        <v>0</v>
      </c>
      <c r="AD104" s="422">
        <f t="shared" si="103"/>
        <v>0</v>
      </c>
      <c r="AE104" s="421">
        <v>0</v>
      </c>
      <c r="AF104" s="421">
        <v>0</v>
      </c>
      <c r="AG104" s="421">
        <v>0</v>
      </c>
      <c r="AH104" s="421">
        <v>0</v>
      </c>
      <c r="AI104" s="421">
        <v>0</v>
      </c>
      <c r="AJ104" s="421">
        <v>0</v>
      </c>
      <c r="AK104" s="421">
        <v>0</v>
      </c>
      <c r="AL104" s="421">
        <v>0</v>
      </c>
      <c r="AM104" s="421">
        <v>0</v>
      </c>
      <c r="AN104" s="421">
        <v>0</v>
      </c>
      <c r="AO104" s="421">
        <v>0</v>
      </c>
      <c r="AP104" s="421">
        <v>0</v>
      </c>
      <c r="AQ104" s="421">
        <v>0</v>
      </c>
      <c r="AR104" s="422">
        <f t="shared" si="104"/>
        <v>0</v>
      </c>
      <c r="AS104" s="421">
        <v>0</v>
      </c>
      <c r="AT104" s="421">
        <v>0</v>
      </c>
      <c r="AU104" s="421">
        <v>0</v>
      </c>
      <c r="AV104" s="421">
        <v>0</v>
      </c>
      <c r="AW104" s="421">
        <v>0</v>
      </c>
      <c r="AX104" s="421">
        <v>0</v>
      </c>
      <c r="AY104" s="421">
        <v>0</v>
      </c>
      <c r="AZ104" s="421">
        <v>0</v>
      </c>
      <c r="BA104" s="421">
        <v>0</v>
      </c>
      <c r="BB104" s="421">
        <v>0</v>
      </c>
      <c r="BC104" s="421">
        <v>0</v>
      </c>
      <c r="BD104" s="421">
        <v>0</v>
      </c>
      <c r="BE104" s="421">
        <v>0</v>
      </c>
      <c r="BF104" s="422">
        <f t="shared" si="105"/>
        <v>0</v>
      </c>
      <c r="BG104" s="421">
        <v>0</v>
      </c>
      <c r="BH104" s="421">
        <v>0</v>
      </c>
      <c r="BI104" s="421">
        <v>0</v>
      </c>
      <c r="BJ104" s="421">
        <v>0</v>
      </c>
      <c r="BK104" s="421">
        <v>0</v>
      </c>
      <c r="BL104" s="421">
        <v>0</v>
      </c>
      <c r="BM104" s="421">
        <v>0</v>
      </c>
      <c r="BN104" s="421">
        <v>0</v>
      </c>
      <c r="BO104" s="421">
        <v>0</v>
      </c>
      <c r="BP104" s="421">
        <v>0</v>
      </c>
      <c r="BQ104" s="421">
        <v>0</v>
      </c>
      <c r="BR104" s="421">
        <v>0</v>
      </c>
      <c r="BS104" s="421">
        <v>0</v>
      </c>
      <c r="BT104" s="422">
        <f t="shared" si="106"/>
        <v>0</v>
      </c>
      <c r="BU104" s="421">
        <v>0</v>
      </c>
      <c r="BV104" s="421">
        <v>0</v>
      </c>
      <c r="BW104" s="421">
        <v>0</v>
      </c>
      <c r="BX104" s="421">
        <v>0</v>
      </c>
      <c r="BY104" s="421">
        <v>0</v>
      </c>
      <c r="BZ104" s="421">
        <v>0</v>
      </c>
      <c r="CA104" s="421">
        <v>0</v>
      </c>
      <c r="CB104" s="421">
        <v>0</v>
      </c>
      <c r="CC104" s="421">
        <v>0</v>
      </c>
      <c r="CD104" s="421">
        <v>0</v>
      </c>
      <c r="CE104" s="421">
        <v>0</v>
      </c>
      <c r="CF104" s="421">
        <v>0</v>
      </c>
      <c r="CG104" s="421">
        <v>0</v>
      </c>
      <c r="CH104" s="422">
        <f t="shared" si="107"/>
        <v>0</v>
      </c>
    </row>
    <row r="105" spans="1:86" s="402" customFormat="1" ht="12" hidden="1" customHeight="1" outlineLevel="1">
      <c r="A105" s="22">
        <v>46515</v>
      </c>
      <c r="B105" s="9" t="s">
        <v>235</v>
      </c>
      <c r="C105" s="421">
        <v>0</v>
      </c>
      <c r="D105" s="421">
        <v>0</v>
      </c>
      <c r="E105" s="421">
        <v>0</v>
      </c>
      <c r="F105" s="421">
        <v>0</v>
      </c>
      <c r="G105" s="421">
        <v>0</v>
      </c>
      <c r="H105" s="421">
        <v>0</v>
      </c>
      <c r="I105" s="421">
        <v>0</v>
      </c>
      <c r="J105" s="421">
        <v>0</v>
      </c>
      <c r="K105" s="421">
        <v>0</v>
      </c>
      <c r="L105" s="421">
        <v>0</v>
      </c>
      <c r="M105" s="421">
        <v>0</v>
      </c>
      <c r="N105" s="421">
        <v>0</v>
      </c>
      <c r="O105" s="421">
        <v>0</v>
      </c>
      <c r="P105" s="422">
        <f t="shared" si="102"/>
        <v>0</v>
      </c>
      <c r="Q105" s="421">
        <v>0</v>
      </c>
      <c r="R105" s="421">
        <v>0</v>
      </c>
      <c r="S105" s="421">
        <v>0</v>
      </c>
      <c r="T105" s="421">
        <v>0</v>
      </c>
      <c r="U105" s="421">
        <v>0</v>
      </c>
      <c r="V105" s="421">
        <v>0</v>
      </c>
      <c r="W105" s="421">
        <v>0</v>
      </c>
      <c r="X105" s="421">
        <v>0</v>
      </c>
      <c r="Y105" s="421">
        <v>0</v>
      </c>
      <c r="Z105" s="421">
        <v>0</v>
      </c>
      <c r="AA105" s="421">
        <v>0</v>
      </c>
      <c r="AB105" s="421">
        <v>0</v>
      </c>
      <c r="AC105" s="421">
        <v>0</v>
      </c>
      <c r="AD105" s="422">
        <f t="shared" si="103"/>
        <v>0</v>
      </c>
      <c r="AE105" s="421">
        <v>0</v>
      </c>
      <c r="AF105" s="421">
        <v>0</v>
      </c>
      <c r="AG105" s="421">
        <v>0</v>
      </c>
      <c r="AH105" s="421">
        <v>0</v>
      </c>
      <c r="AI105" s="421">
        <v>0</v>
      </c>
      <c r="AJ105" s="421">
        <v>0</v>
      </c>
      <c r="AK105" s="421">
        <v>0</v>
      </c>
      <c r="AL105" s="421">
        <v>0</v>
      </c>
      <c r="AM105" s="421">
        <v>0</v>
      </c>
      <c r="AN105" s="421">
        <v>0</v>
      </c>
      <c r="AO105" s="421">
        <v>0</v>
      </c>
      <c r="AP105" s="421">
        <v>0</v>
      </c>
      <c r="AQ105" s="421">
        <v>0</v>
      </c>
      <c r="AR105" s="422">
        <f t="shared" si="104"/>
        <v>0</v>
      </c>
      <c r="AS105" s="421">
        <v>0</v>
      </c>
      <c r="AT105" s="421">
        <v>0</v>
      </c>
      <c r="AU105" s="421">
        <v>0</v>
      </c>
      <c r="AV105" s="421">
        <v>0</v>
      </c>
      <c r="AW105" s="421">
        <v>0</v>
      </c>
      <c r="AX105" s="421">
        <v>0</v>
      </c>
      <c r="AY105" s="421">
        <v>0</v>
      </c>
      <c r="AZ105" s="421">
        <v>0</v>
      </c>
      <c r="BA105" s="421">
        <v>0</v>
      </c>
      <c r="BB105" s="421">
        <v>0</v>
      </c>
      <c r="BC105" s="421">
        <v>0</v>
      </c>
      <c r="BD105" s="421">
        <v>0</v>
      </c>
      <c r="BE105" s="421">
        <v>0</v>
      </c>
      <c r="BF105" s="422">
        <f t="shared" si="105"/>
        <v>0</v>
      </c>
      <c r="BG105" s="421">
        <v>0</v>
      </c>
      <c r="BH105" s="421">
        <v>0</v>
      </c>
      <c r="BI105" s="421">
        <v>0</v>
      </c>
      <c r="BJ105" s="421">
        <v>0</v>
      </c>
      <c r="BK105" s="421">
        <v>0</v>
      </c>
      <c r="BL105" s="421">
        <v>0</v>
      </c>
      <c r="BM105" s="421">
        <v>0</v>
      </c>
      <c r="BN105" s="421">
        <v>0</v>
      </c>
      <c r="BO105" s="421">
        <v>0</v>
      </c>
      <c r="BP105" s="421">
        <v>0</v>
      </c>
      <c r="BQ105" s="421">
        <v>0</v>
      </c>
      <c r="BR105" s="421">
        <v>0</v>
      </c>
      <c r="BS105" s="421">
        <v>0</v>
      </c>
      <c r="BT105" s="422">
        <f t="shared" si="106"/>
        <v>0</v>
      </c>
      <c r="BU105" s="421">
        <v>0</v>
      </c>
      <c r="BV105" s="421">
        <v>0</v>
      </c>
      <c r="BW105" s="421">
        <v>0</v>
      </c>
      <c r="BX105" s="421">
        <v>0</v>
      </c>
      <c r="BY105" s="421">
        <v>0</v>
      </c>
      <c r="BZ105" s="421">
        <v>0</v>
      </c>
      <c r="CA105" s="421">
        <v>0</v>
      </c>
      <c r="CB105" s="421">
        <v>0</v>
      </c>
      <c r="CC105" s="421">
        <v>0</v>
      </c>
      <c r="CD105" s="421">
        <v>0</v>
      </c>
      <c r="CE105" s="421">
        <v>0</v>
      </c>
      <c r="CF105" s="421">
        <v>0</v>
      </c>
      <c r="CG105" s="421">
        <v>0</v>
      </c>
      <c r="CH105" s="422">
        <f t="shared" si="107"/>
        <v>0</v>
      </c>
    </row>
    <row r="106" spans="1:86" s="402" customFormat="1" ht="12" hidden="1" customHeight="1" outlineLevel="1">
      <c r="A106" s="22">
        <v>46520</v>
      </c>
      <c r="B106" s="9" t="s">
        <v>236</v>
      </c>
      <c r="C106" s="421">
        <v>0</v>
      </c>
      <c r="D106" s="421">
        <v>0</v>
      </c>
      <c r="E106" s="421">
        <v>0</v>
      </c>
      <c r="F106" s="421">
        <v>0</v>
      </c>
      <c r="G106" s="421">
        <v>0</v>
      </c>
      <c r="H106" s="421">
        <v>0</v>
      </c>
      <c r="I106" s="421">
        <v>0</v>
      </c>
      <c r="J106" s="421">
        <v>0</v>
      </c>
      <c r="K106" s="421">
        <v>0</v>
      </c>
      <c r="L106" s="421">
        <v>0</v>
      </c>
      <c r="M106" s="421">
        <v>0</v>
      </c>
      <c r="N106" s="421">
        <v>0</v>
      </c>
      <c r="O106" s="421">
        <v>0</v>
      </c>
      <c r="P106" s="422">
        <f t="shared" si="102"/>
        <v>0</v>
      </c>
      <c r="Q106" s="421">
        <v>0</v>
      </c>
      <c r="R106" s="421">
        <v>0</v>
      </c>
      <c r="S106" s="421">
        <v>0</v>
      </c>
      <c r="T106" s="421">
        <v>0</v>
      </c>
      <c r="U106" s="421">
        <v>0</v>
      </c>
      <c r="V106" s="421">
        <v>0</v>
      </c>
      <c r="W106" s="421">
        <v>0</v>
      </c>
      <c r="X106" s="421">
        <v>0</v>
      </c>
      <c r="Y106" s="421">
        <v>0</v>
      </c>
      <c r="Z106" s="421">
        <v>0</v>
      </c>
      <c r="AA106" s="421">
        <v>0</v>
      </c>
      <c r="AB106" s="421">
        <v>0</v>
      </c>
      <c r="AC106" s="421">
        <v>0</v>
      </c>
      <c r="AD106" s="422">
        <f t="shared" si="103"/>
        <v>0</v>
      </c>
      <c r="AE106" s="421">
        <v>0</v>
      </c>
      <c r="AF106" s="421">
        <v>0</v>
      </c>
      <c r="AG106" s="421">
        <v>0</v>
      </c>
      <c r="AH106" s="421">
        <v>0</v>
      </c>
      <c r="AI106" s="421">
        <v>0</v>
      </c>
      <c r="AJ106" s="421">
        <v>0</v>
      </c>
      <c r="AK106" s="421">
        <v>0</v>
      </c>
      <c r="AL106" s="421">
        <v>0</v>
      </c>
      <c r="AM106" s="421">
        <v>0</v>
      </c>
      <c r="AN106" s="421">
        <v>0</v>
      </c>
      <c r="AO106" s="421">
        <v>0</v>
      </c>
      <c r="AP106" s="421">
        <v>0</v>
      </c>
      <c r="AQ106" s="421">
        <v>0</v>
      </c>
      <c r="AR106" s="422">
        <f t="shared" si="104"/>
        <v>0</v>
      </c>
      <c r="AS106" s="421">
        <v>0</v>
      </c>
      <c r="AT106" s="421">
        <v>0</v>
      </c>
      <c r="AU106" s="421">
        <v>0</v>
      </c>
      <c r="AV106" s="421">
        <v>0</v>
      </c>
      <c r="AW106" s="421">
        <v>0</v>
      </c>
      <c r="AX106" s="421">
        <v>0</v>
      </c>
      <c r="AY106" s="421">
        <v>0</v>
      </c>
      <c r="AZ106" s="421">
        <v>0</v>
      </c>
      <c r="BA106" s="421">
        <v>0</v>
      </c>
      <c r="BB106" s="421">
        <v>0</v>
      </c>
      <c r="BC106" s="421">
        <v>0</v>
      </c>
      <c r="BD106" s="421">
        <v>0</v>
      </c>
      <c r="BE106" s="421">
        <v>0</v>
      </c>
      <c r="BF106" s="422">
        <f t="shared" si="105"/>
        <v>0</v>
      </c>
      <c r="BG106" s="421">
        <v>0</v>
      </c>
      <c r="BH106" s="421">
        <v>0</v>
      </c>
      <c r="BI106" s="421">
        <v>0</v>
      </c>
      <c r="BJ106" s="421">
        <v>0</v>
      </c>
      <c r="BK106" s="421">
        <v>0</v>
      </c>
      <c r="BL106" s="421">
        <v>0</v>
      </c>
      <c r="BM106" s="421">
        <v>0</v>
      </c>
      <c r="BN106" s="421">
        <v>0</v>
      </c>
      <c r="BO106" s="421">
        <v>0</v>
      </c>
      <c r="BP106" s="421">
        <v>0</v>
      </c>
      <c r="BQ106" s="421">
        <v>0</v>
      </c>
      <c r="BR106" s="421">
        <v>0</v>
      </c>
      <c r="BS106" s="421">
        <v>0</v>
      </c>
      <c r="BT106" s="422">
        <f t="shared" si="106"/>
        <v>0</v>
      </c>
      <c r="BU106" s="421">
        <v>0</v>
      </c>
      <c r="BV106" s="421">
        <v>0</v>
      </c>
      <c r="BW106" s="421">
        <v>0</v>
      </c>
      <c r="BX106" s="421">
        <v>0</v>
      </c>
      <c r="BY106" s="421">
        <v>0</v>
      </c>
      <c r="BZ106" s="421">
        <v>0</v>
      </c>
      <c r="CA106" s="421">
        <v>0</v>
      </c>
      <c r="CB106" s="421">
        <v>0</v>
      </c>
      <c r="CC106" s="421">
        <v>0</v>
      </c>
      <c r="CD106" s="421">
        <v>0</v>
      </c>
      <c r="CE106" s="421">
        <v>0</v>
      </c>
      <c r="CF106" s="421">
        <v>0</v>
      </c>
      <c r="CG106" s="421">
        <v>0</v>
      </c>
      <c r="CH106" s="422">
        <f t="shared" si="107"/>
        <v>0</v>
      </c>
    </row>
    <row r="107" spans="1:86" s="402" customFormat="1" ht="12" hidden="1" customHeight="1" outlineLevel="1">
      <c r="A107" s="22">
        <v>46530</v>
      </c>
      <c r="B107" s="9" t="s">
        <v>237</v>
      </c>
      <c r="C107" s="421">
        <v>0</v>
      </c>
      <c r="D107" s="421">
        <v>0</v>
      </c>
      <c r="E107" s="421">
        <v>0</v>
      </c>
      <c r="F107" s="421">
        <v>0</v>
      </c>
      <c r="G107" s="421">
        <v>0</v>
      </c>
      <c r="H107" s="421">
        <v>0</v>
      </c>
      <c r="I107" s="421">
        <v>0</v>
      </c>
      <c r="J107" s="421">
        <v>0</v>
      </c>
      <c r="K107" s="421">
        <v>0</v>
      </c>
      <c r="L107" s="421">
        <v>0</v>
      </c>
      <c r="M107" s="421">
        <v>0</v>
      </c>
      <c r="N107" s="421">
        <v>0</v>
      </c>
      <c r="O107" s="421">
        <v>0</v>
      </c>
      <c r="P107" s="422">
        <f t="shared" si="102"/>
        <v>0</v>
      </c>
      <c r="Q107" s="421">
        <v>0</v>
      </c>
      <c r="R107" s="421">
        <v>0</v>
      </c>
      <c r="S107" s="421">
        <v>0</v>
      </c>
      <c r="T107" s="421">
        <v>0</v>
      </c>
      <c r="U107" s="421">
        <v>0</v>
      </c>
      <c r="V107" s="421">
        <v>0</v>
      </c>
      <c r="W107" s="421">
        <v>0</v>
      </c>
      <c r="X107" s="421">
        <v>0</v>
      </c>
      <c r="Y107" s="421">
        <v>0</v>
      </c>
      <c r="Z107" s="421">
        <v>0</v>
      </c>
      <c r="AA107" s="421">
        <v>0</v>
      </c>
      <c r="AB107" s="421">
        <v>0</v>
      </c>
      <c r="AC107" s="421">
        <v>0</v>
      </c>
      <c r="AD107" s="422">
        <f t="shared" si="103"/>
        <v>0</v>
      </c>
      <c r="AE107" s="421">
        <v>0</v>
      </c>
      <c r="AF107" s="421">
        <v>0</v>
      </c>
      <c r="AG107" s="421">
        <v>0</v>
      </c>
      <c r="AH107" s="421">
        <v>0</v>
      </c>
      <c r="AI107" s="421">
        <v>0</v>
      </c>
      <c r="AJ107" s="421">
        <v>0</v>
      </c>
      <c r="AK107" s="421">
        <v>0</v>
      </c>
      <c r="AL107" s="421">
        <v>0</v>
      </c>
      <c r="AM107" s="421">
        <v>0</v>
      </c>
      <c r="AN107" s="421">
        <v>0</v>
      </c>
      <c r="AO107" s="421">
        <v>0</v>
      </c>
      <c r="AP107" s="421">
        <v>0</v>
      </c>
      <c r="AQ107" s="421">
        <v>0</v>
      </c>
      <c r="AR107" s="422">
        <f t="shared" si="104"/>
        <v>0</v>
      </c>
      <c r="AS107" s="421">
        <v>0</v>
      </c>
      <c r="AT107" s="421">
        <v>0</v>
      </c>
      <c r="AU107" s="421">
        <v>0</v>
      </c>
      <c r="AV107" s="421">
        <v>0</v>
      </c>
      <c r="AW107" s="421">
        <v>0</v>
      </c>
      <c r="AX107" s="421">
        <v>0</v>
      </c>
      <c r="AY107" s="421">
        <v>0</v>
      </c>
      <c r="AZ107" s="421">
        <v>0</v>
      </c>
      <c r="BA107" s="421">
        <v>0</v>
      </c>
      <c r="BB107" s="421">
        <v>0</v>
      </c>
      <c r="BC107" s="421">
        <v>0</v>
      </c>
      <c r="BD107" s="421">
        <v>0</v>
      </c>
      <c r="BE107" s="421">
        <v>0</v>
      </c>
      <c r="BF107" s="422">
        <f t="shared" si="105"/>
        <v>0</v>
      </c>
      <c r="BG107" s="421">
        <v>0</v>
      </c>
      <c r="BH107" s="421">
        <v>0</v>
      </c>
      <c r="BI107" s="421">
        <v>0</v>
      </c>
      <c r="BJ107" s="421">
        <v>0</v>
      </c>
      <c r="BK107" s="421">
        <v>0</v>
      </c>
      <c r="BL107" s="421">
        <v>0</v>
      </c>
      <c r="BM107" s="421">
        <v>0</v>
      </c>
      <c r="BN107" s="421">
        <v>0</v>
      </c>
      <c r="BO107" s="421">
        <v>0</v>
      </c>
      <c r="BP107" s="421">
        <v>0</v>
      </c>
      <c r="BQ107" s="421">
        <v>0</v>
      </c>
      <c r="BR107" s="421">
        <v>0</v>
      </c>
      <c r="BS107" s="421">
        <v>0</v>
      </c>
      <c r="BT107" s="422">
        <f t="shared" si="106"/>
        <v>0</v>
      </c>
      <c r="BU107" s="421">
        <v>0</v>
      </c>
      <c r="BV107" s="421">
        <v>0</v>
      </c>
      <c r="BW107" s="421">
        <v>0</v>
      </c>
      <c r="BX107" s="421">
        <v>0</v>
      </c>
      <c r="BY107" s="421">
        <v>0</v>
      </c>
      <c r="BZ107" s="421">
        <v>0</v>
      </c>
      <c r="CA107" s="421">
        <v>0</v>
      </c>
      <c r="CB107" s="421">
        <v>0</v>
      </c>
      <c r="CC107" s="421">
        <v>0</v>
      </c>
      <c r="CD107" s="421">
        <v>0</v>
      </c>
      <c r="CE107" s="421">
        <v>0</v>
      </c>
      <c r="CF107" s="421">
        <v>0</v>
      </c>
      <c r="CG107" s="421">
        <v>0</v>
      </c>
      <c r="CH107" s="422">
        <f t="shared" si="107"/>
        <v>0</v>
      </c>
    </row>
    <row r="108" spans="1:86" s="402" customFormat="1" ht="12" hidden="1" customHeight="1" outlineLevel="1">
      <c r="A108" s="22">
        <v>46550</v>
      </c>
      <c r="B108" s="9" t="s">
        <v>238</v>
      </c>
      <c r="C108" s="421">
        <v>0</v>
      </c>
      <c r="D108" s="421">
        <v>0</v>
      </c>
      <c r="E108" s="421">
        <v>0</v>
      </c>
      <c r="F108" s="421">
        <v>0</v>
      </c>
      <c r="G108" s="421">
        <v>0</v>
      </c>
      <c r="H108" s="421">
        <v>0</v>
      </c>
      <c r="I108" s="421">
        <v>0</v>
      </c>
      <c r="J108" s="421">
        <v>0</v>
      </c>
      <c r="K108" s="421">
        <v>0</v>
      </c>
      <c r="L108" s="421">
        <v>0</v>
      </c>
      <c r="M108" s="421">
        <v>0</v>
      </c>
      <c r="N108" s="421">
        <v>0</v>
      </c>
      <c r="O108" s="421">
        <v>0</v>
      </c>
      <c r="P108" s="422">
        <f t="shared" si="102"/>
        <v>0</v>
      </c>
      <c r="Q108" s="421">
        <v>0</v>
      </c>
      <c r="R108" s="421">
        <v>0</v>
      </c>
      <c r="S108" s="421">
        <v>0</v>
      </c>
      <c r="T108" s="421">
        <v>0</v>
      </c>
      <c r="U108" s="421">
        <v>0</v>
      </c>
      <c r="V108" s="421">
        <v>0</v>
      </c>
      <c r="W108" s="421">
        <v>0</v>
      </c>
      <c r="X108" s="421">
        <v>0</v>
      </c>
      <c r="Y108" s="421">
        <v>0</v>
      </c>
      <c r="Z108" s="421">
        <v>0</v>
      </c>
      <c r="AA108" s="421">
        <v>0</v>
      </c>
      <c r="AB108" s="421">
        <v>0</v>
      </c>
      <c r="AC108" s="421">
        <v>0</v>
      </c>
      <c r="AD108" s="422">
        <f t="shared" si="103"/>
        <v>0</v>
      </c>
      <c r="AE108" s="421">
        <v>0</v>
      </c>
      <c r="AF108" s="421">
        <v>0</v>
      </c>
      <c r="AG108" s="421">
        <v>0</v>
      </c>
      <c r="AH108" s="421">
        <v>0</v>
      </c>
      <c r="AI108" s="421">
        <v>0</v>
      </c>
      <c r="AJ108" s="421">
        <v>0</v>
      </c>
      <c r="AK108" s="421">
        <v>0</v>
      </c>
      <c r="AL108" s="421">
        <v>0</v>
      </c>
      <c r="AM108" s="421">
        <v>0</v>
      </c>
      <c r="AN108" s="421">
        <v>0</v>
      </c>
      <c r="AO108" s="421">
        <v>0</v>
      </c>
      <c r="AP108" s="421">
        <v>0</v>
      </c>
      <c r="AQ108" s="421">
        <v>0</v>
      </c>
      <c r="AR108" s="422">
        <f t="shared" si="104"/>
        <v>0</v>
      </c>
      <c r="AS108" s="421">
        <v>0</v>
      </c>
      <c r="AT108" s="421">
        <v>0</v>
      </c>
      <c r="AU108" s="421">
        <v>0</v>
      </c>
      <c r="AV108" s="421">
        <v>0</v>
      </c>
      <c r="AW108" s="421">
        <v>0</v>
      </c>
      <c r="AX108" s="421">
        <v>0</v>
      </c>
      <c r="AY108" s="421">
        <v>0</v>
      </c>
      <c r="AZ108" s="421">
        <v>0</v>
      </c>
      <c r="BA108" s="421">
        <v>0</v>
      </c>
      <c r="BB108" s="421">
        <v>0</v>
      </c>
      <c r="BC108" s="421">
        <v>0</v>
      </c>
      <c r="BD108" s="421">
        <v>0</v>
      </c>
      <c r="BE108" s="421">
        <v>0</v>
      </c>
      <c r="BF108" s="422">
        <f t="shared" si="105"/>
        <v>0</v>
      </c>
      <c r="BG108" s="421">
        <v>0</v>
      </c>
      <c r="BH108" s="421">
        <v>0</v>
      </c>
      <c r="BI108" s="421">
        <v>0</v>
      </c>
      <c r="BJ108" s="421">
        <v>0</v>
      </c>
      <c r="BK108" s="421">
        <v>0</v>
      </c>
      <c r="BL108" s="421">
        <v>0</v>
      </c>
      <c r="BM108" s="421">
        <v>0</v>
      </c>
      <c r="BN108" s="421">
        <v>0</v>
      </c>
      <c r="BO108" s="421">
        <v>0</v>
      </c>
      <c r="BP108" s="421">
        <v>0</v>
      </c>
      <c r="BQ108" s="421">
        <v>0</v>
      </c>
      <c r="BR108" s="421">
        <v>0</v>
      </c>
      <c r="BS108" s="421">
        <v>0</v>
      </c>
      <c r="BT108" s="422">
        <f t="shared" si="106"/>
        <v>0</v>
      </c>
      <c r="BU108" s="421">
        <v>0</v>
      </c>
      <c r="BV108" s="421">
        <v>0</v>
      </c>
      <c r="BW108" s="421">
        <v>0</v>
      </c>
      <c r="BX108" s="421">
        <v>0</v>
      </c>
      <c r="BY108" s="421">
        <v>0</v>
      </c>
      <c r="BZ108" s="421">
        <v>0</v>
      </c>
      <c r="CA108" s="421">
        <v>0</v>
      </c>
      <c r="CB108" s="421">
        <v>0</v>
      </c>
      <c r="CC108" s="421">
        <v>0</v>
      </c>
      <c r="CD108" s="421">
        <v>0</v>
      </c>
      <c r="CE108" s="421">
        <v>0</v>
      </c>
      <c r="CF108" s="421">
        <v>0</v>
      </c>
      <c r="CG108" s="421">
        <v>0</v>
      </c>
      <c r="CH108" s="422">
        <f t="shared" si="107"/>
        <v>0</v>
      </c>
    </row>
    <row r="109" spans="1:86" s="402" customFormat="1" ht="12" hidden="1" customHeight="1" outlineLevel="1">
      <c r="A109" s="22">
        <v>46570</v>
      </c>
      <c r="B109" s="9" t="s">
        <v>239</v>
      </c>
      <c r="C109" s="421">
        <v>0</v>
      </c>
      <c r="D109" s="421">
        <v>0</v>
      </c>
      <c r="E109" s="421">
        <v>0</v>
      </c>
      <c r="F109" s="421">
        <v>0</v>
      </c>
      <c r="G109" s="421">
        <v>0</v>
      </c>
      <c r="H109" s="421">
        <v>0</v>
      </c>
      <c r="I109" s="421">
        <v>0</v>
      </c>
      <c r="J109" s="421">
        <v>0</v>
      </c>
      <c r="K109" s="421">
        <v>0</v>
      </c>
      <c r="L109" s="421">
        <v>0</v>
      </c>
      <c r="M109" s="421">
        <v>0</v>
      </c>
      <c r="N109" s="421">
        <v>0</v>
      </c>
      <c r="O109" s="421">
        <v>0</v>
      </c>
      <c r="P109" s="422">
        <f t="shared" si="102"/>
        <v>0</v>
      </c>
      <c r="Q109" s="421">
        <v>0</v>
      </c>
      <c r="R109" s="421">
        <v>0</v>
      </c>
      <c r="S109" s="421">
        <v>0</v>
      </c>
      <c r="T109" s="421">
        <v>0</v>
      </c>
      <c r="U109" s="421">
        <v>0</v>
      </c>
      <c r="V109" s="421">
        <v>0</v>
      </c>
      <c r="W109" s="421">
        <v>0</v>
      </c>
      <c r="X109" s="421">
        <v>0</v>
      </c>
      <c r="Y109" s="421">
        <v>0</v>
      </c>
      <c r="Z109" s="421">
        <v>0</v>
      </c>
      <c r="AA109" s="421">
        <v>0</v>
      </c>
      <c r="AB109" s="421">
        <v>0</v>
      </c>
      <c r="AC109" s="421">
        <v>0</v>
      </c>
      <c r="AD109" s="422">
        <f t="shared" si="103"/>
        <v>0</v>
      </c>
      <c r="AE109" s="421">
        <v>0</v>
      </c>
      <c r="AF109" s="421">
        <v>0</v>
      </c>
      <c r="AG109" s="421">
        <v>0</v>
      </c>
      <c r="AH109" s="421">
        <v>0</v>
      </c>
      <c r="AI109" s="421">
        <v>0</v>
      </c>
      <c r="AJ109" s="421">
        <v>0</v>
      </c>
      <c r="AK109" s="421">
        <v>0</v>
      </c>
      <c r="AL109" s="421">
        <v>0</v>
      </c>
      <c r="AM109" s="421">
        <v>0</v>
      </c>
      <c r="AN109" s="421">
        <v>0</v>
      </c>
      <c r="AO109" s="421">
        <v>0</v>
      </c>
      <c r="AP109" s="421">
        <v>0</v>
      </c>
      <c r="AQ109" s="421">
        <v>0</v>
      </c>
      <c r="AR109" s="422">
        <f t="shared" si="104"/>
        <v>0</v>
      </c>
      <c r="AS109" s="421">
        <v>0</v>
      </c>
      <c r="AT109" s="421">
        <v>0</v>
      </c>
      <c r="AU109" s="421">
        <v>0</v>
      </c>
      <c r="AV109" s="421">
        <v>0</v>
      </c>
      <c r="AW109" s="421">
        <v>0</v>
      </c>
      <c r="AX109" s="421">
        <v>0</v>
      </c>
      <c r="AY109" s="421">
        <v>0</v>
      </c>
      <c r="AZ109" s="421">
        <v>0</v>
      </c>
      <c r="BA109" s="421">
        <v>0</v>
      </c>
      <c r="BB109" s="421">
        <v>0</v>
      </c>
      <c r="BC109" s="421">
        <v>0</v>
      </c>
      <c r="BD109" s="421">
        <v>0</v>
      </c>
      <c r="BE109" s="421">
        <v>0</v>
      </c>
      <c r="BF109" s="422">
        <f t="shared" si="105"/>
        <v>0</v>
      </c>
      <c r="BG109" s="421">
        <v>0</v>
      </c>
      <c r="BH109" s="421">
        <v>0</v>
      </c>
      <c r="BI109" s="421">
        <v>0</v>
      </c>
      <c r="BJ109" s="421">
        <v>0</v>
      </c>
      <c r="BK109" s="421">
        <v>0</v>
      </c>
      <c r="BL109" s="421">
        <v>0</v>
      </c>
      <c r="BM109" s="421">
        <v>0</v>
      </c>
      <c r="BN109" s="421">
        <v>0</v>
      </c>
      <c r="BO109" s="421">
        <v>0</v>
      </c>
      <c r="BP109" s="421">
        <v>0</v>
      </c>
      <c r="BQ109" s="421">
        <v>0</v>
      </c>
      <c r="BR109" s="421">
        <v>0</v>
      </c>
      <c r="BS109" s="421">
        <v>0</v>
      </c>
      <c r="BT109" s="422">
        <f t="shared" si="106"/>
        <v>0</v>
      </c>
      <c r="BU109" s="421">
        <v>0</v>
      </c>
      <c r="BV109" s="421">
        <v>0</v>
      </c>
      <c r="BW109" s="421">
        <v>0</v>
      </c>
      <c r="BX109" s="421">
        <v>0</v>
      </c>
      <c r="BY109" s="421">
        <v>0</v>
      </c>
      <c r="BZ109" s="421">
        <v>0</v>
      </c>
      <c r="CA109" s="421">
        <v>0</v>
      </c>
      <c r="CB109" s="421">
        <v>0</v>
      </c>
      <c r="CC109" s="421">
        <v>0</v>
      </c>
      <c r="CD109" s="421">
        <v>0</v>
      </c>
      <c r="CE109" s="421">
        <v>0</v>
      </c>
      <c r="CF109" s="421">
        <v>0</v>
      </c>
      <c r="CG109" s="421">
        <v>0</v>
      </c>
      <c r="CH109" s="422">
        <f t="shared" si="107"/>
        <v>0</v>
      </c>
    </row>
    <row r="110" spans="1:86" s="402" customFormat="1" ht="12" hidden="1" customHeight="1" outlineLevel="1">
      <c r="A110" s="22">
        <v>46590</v>
      </c>
      <c r="B110" s="9" t="s">
        <v>240</v>
      </c>
      <c r="C110" s="421">
        <v>0</v>
      </c>
      <c r="D110" s="421">
        <v>0</v>
      </c>
      <c r="E110" s="421">
        <v>0</v>
      </c>
      <c r="F110" s="421">
        <v>0</v>
      </c>
      <c r="G110" s="421">
        <v>0</v>
      </c>
      <c r="H110" s="421">
        <v>0</v>
      </c>
      <c r="I110" s="421">
        <v>0</v>
      </c>
      <c r="J110" s="421">
        <v>0</v>
      </c>
      <c r="K110" s="421">
        <v>0</v>
      </c>
      <c r="L110" s="421">
        <v>0</v>
      </c>
      <c r="M110" s="421">
        <v>0</v>
      </c>
      <c r="N110" s="421">
        <v>0</v>
      </c>
      <c r="O110" s="421">
        <v>0</v>
      </c>
      <c r="P110" s="422">
        <f t="shared" si="102"/>
        <v>0</v>
      </c>
      <c r="Q110" s="421">
        <v>0</v>
      </c>
      <c r="R110" s="421">
        <v>0</v>
      </c>
      <c r="S110" s="421">
        <v>0</v>
      </c>
      <c r="T110" s="421">
        <v>0</v>
      </c>
      <c r="U110" s="421">
        <v>0</v>
      </c>
      <c r="V110" s="421">
        <v>0</v>
      </c>
      <c r="W110" s="421">
        <v>0</v>
      </c>
      <c r="X110" s="421">
        <v>0</v>
      </c>
      <c r="Y110" s="421">
        <v>0</v>
      </c>
      <c r="Z110" s="421">
        <v>0</v>
      </c>
      <c r="AA110" s="421">
        <v>0</v>
      </c>
      <c r="AB110" s="421">
        <v>0</v>
      </c>
      <c r="AC110" s="421">
        <v>0</v>
      </c>
      <c r="AD110" s="422">
        <f t="shared" si="103"/>
        <v>0</v>
      </c>
      <c r="AE110" s="421">
        <v>0</v>
      </c>
      <c r="AF110" s="421">
        <v>0</v>
      </c>
      <c r="AG110" s="421">
        <v>0</v>
      </c>
      <c r="AH110" s="421">
        <v>0</v>
      </c>
      <c r="AI110" s="421">
        <v>0</v>
      </c>
      <c r="AJ110" s="421">
        <v>0</v>
      </c>
      <c r="AK110" s="421">
        <v>0</v>
      </c>
      <c r="AL110" s="421">
        <v>0</v>
      </c>
      <c r="AM110" s="421">
        <v>0</v>
      </c>
      <c r="AN110" s="421">
        <v>0</v>
      </c>
      <c r="AO110" s="421">
        <v>0</v>
      </c>
      <c r="AP110" s="421">
        <v>0</v>
      </c>
      <c r="AQ110" s="421">
        <v>0</v>
      </c>
      <c r="AR110" s="422">
        <f t="shared" si="104"/>
        <v>0</v>
      </c>
      <c r="AS110" s="421">
        <v>0</v>
      </c>
      <c r="AT110" s="421">
        <v>0</v>
      </c>
      <c r="AU110" s="421">
        <v>0</v>
      </c>
      <c r="AV110" s="421">
        <v>0</v>
      </c>
      <c r="AW110" s="421">
        <v>0</v>
      </c>
      <c r="AX110" s="421">
        <v>0</v>
      </c>
      <c r="AY110" s="421">
        <v>0</v>
      </c>
      <c r="AZ110" s="421">
        <v>0</v>
      </c>
      <c r="BA110" s="421">
        <v>0</v>
      </c>
      <c r="BB110" s="421">
        <v>0</v>
      </c>
      <c r="BC110" s="421">
        <v>0</v>
      </c>
      <c r="BD110" s="421">
        <v>0</v>
      </c>
      <c r="BE110" s="421">
        <v>0</v>
      </c>
      <c r="BF110" s="422">
        <f t="shared" si="105"/>
        <v>0</v>
      </c>
      <c r="BG110" s="421">
        <v>0</v>
      </c>
      <c r="BH110" s="421">
        <v>0</v>
      </c>
      <c r="BI110" s="421">
        <v>0</v>
      </c>
      <c r="BJ110" s="421">
        <v>0</v>
      </c>
      <c r="BK110" s="421">
        <v>0</v>
      </c>
      <c r="BL110" s="421">
        <v>0</v>
      </c>
      <c r="BM110" s="421">
        <v>0</v>
      </c>
      <c r="BN110" s="421">
        <v>0</v>
      </c>
      <c r="BO110" s="421">
        <v>0</v>
      </c>
      <c r="BP110" s="421">
        <v>0</v>
      </c>
      <c r="BQ110" s="421">
        <v>0</v>
      </c>
      <c r="BR110" s="421">
        <v>0</v>
      </c>
      <c r="BS110" s="421">
        <v>0</v>
      </c>
      <c r="BT110" s="422">
        <f t="shared" si="106"/>
        <v>0</v>
      </c>
      <c r="BU110" s="421">
        <v>0</v>
      </c>
      <c r="BV110" s="421">
        <v>0</v>
      </c>
      <c r="BW110" s="421">
        <v>0</v>
      </c>
      <c r="BX110" s="421">
        <v>0</v>
      </c>
      <c r="BY110" s="421">
        <v>0</v>
      </c>
      <c r="BZ110" s="421">
        <v>0</v>
      </c>
      <c r="CA110" s="421">
        <v>0</v>
      </c>
      <c r="CB110" s="421">
        <v>0</v>
      </c>
      <c r="CC110" s="421">
        <v>0</v>
      </c>
      <c r="CD110" s="421">
        <v>0</v>
      </c>
      <c r="CE110" s="421">
        <v>0</v>
      </c>
      <c r="CF110" s="421">
        <v>0</v>
      </c>
      <c r="CG110" s="421">
        <v>0</v>
      </c>
      <c r="CH110" s="422">
        <f t="shared" si="107"/>
        <v>0</v>
      </c>
    </row>
    <row r="111" spans="1:86" s="402" customFormat="1" ht="12" hidden="1" customHeight="1" outlineLevel="1">
      <c r="A111" s="22">
        <v>46591</v>
      </c>
      <c r="B111" s="9" t="s">
        <v>241</v>
      </c>
      <c r="C111" s="421">
        <v>0</v>
      </c>
      <c r="D111" s="421">
        <v>0</v>
      </c>
      <c r="E111" s="421">
        <v>0</v>
      </c>
      <c r="F111" s="421">
        <v>0</v>
      </c>
      <c r="G111" s="421">
        <v>0</v>
      </c>
      <c r="H111" s="421">
        <v>0</v>
      </c>
      <c r="I111" s="421">
        <v>0</v>
      </c>
      <c r="J111" s="421">
        <v>0</v>
      </c>
      <c r="K111" s="421">
        <v>0</v>
      </c>
      <c r="L111" s="421">
        <v>0</v>
      </c>
      <c r="M111" s="421">
        <v>0</v>
      </c>
      <c r="N111" s="421">
        <v>0</v>
      </c>
      <c r="O111" s="421">
        <v>0</v>
      </c>
      <c r="P111" s="422">
        <f t="shared" si="102"/>
        <v>0</v>
      </c>
      <c r="Q111" s="421">
        <v>0</v>
      </c>
      <c r="R111" s="421">
        <v>0</v>
      </c>
      <c r="S111" s="421">
        <v>0</v>
      </c>
      <c r="T111" s="421">
        <v>0</v>
      </c>
      <c r="U111" s="421">
        <v>0</v>
      </c>
      <c r="V111" s="421">
        <v>0</v>
      </c>
      <c r="W111" s="421">
        <v>0</v>
      </c>
      <c r="X111" s="421">
        <v>0</v>
      </c>
      <c r="Y111" s="421">
        <v>0</v>
      </c>
      <c r="Z111" s="421">
        <v>0</v>
      </c>
      <c r="AA111" s="421">
        <v>0</v>
      </c>
      <c r="AB111" s="421">
        <v>0</v>
      </c>
      <c r="AC111" s="421">
        <v>0</v>
      </c>
      <c r="AD111" s="422">
        <f t="shared" si="103"/>
        <v>0</v>
      </c>
      <c r="AE111" s="421">
        <v>0</v>
      </c>
      <c r="AF111" s="421">
        <v>0</v>
      </c>
      <c r="AG111" s="421">
        <v>0</v>
      </c>
      <c r="AH111" s="421">
        <v>0</v>
      </c>
      <c r="AI111" s="421">
        <v>0</v>
      </c>
      <c r="AJ111" s="421">
        <v>0</v>
      </c>
      <c r="AK111" s="421">
        <v>0</v>
      </c>
      <c r="AL111" s="421">
        <v>0</v>
      </c>
      <c r="AM111" s="421">
        <v>0</v>
      </c>
      <c r="AN111" s="421">
        <v>0</v>
      </c>
      <c r="AO111" s="421">
        <v>0</v>
      </c>
      <c r="AP111" s="421">
        <v>0</v>
      </c>
      <c r="AQ111" s="421">
        <v>0</v>
      </c>
      <c r="AR111" s="422">
        <f t="shared" si="104"/>
        <v>0</v>
      </c>
      <c r="AS111" s="421">
        <v>0</v>
      </c>
      <c r="AT111" s="421">
        <v>0</v>
      </c>
      <c r="AU111" s="421">
        <v>0</v>
      </c>
      <c r="AV111" s="421">
        <v>0</v>
      </c>
      <c r="AW111" s="421">
        <v>0</v>
      </c>
      <c r="AX111" s="421">
        <v>0</v>
      </c>
      <c r="AY111" s="421">
        <v>0</v>
      </c>
      <c r="AZ111" s="421">
        <v>0</v>
      </c>
      <c r="BA111" s="421">
        <v>0</v>
      </c>
      <c r="BB111" s="421">
        <v>0</v>
      </c>
      <c r="BC111" s="421">
        <v>0</v>
      </c>
      <c r="BD111" s="421">
        <v>0</v>
      </c>
      <c r="BE111" s="421">
        <v>0</v>
      </c>
      <c r="BF111" s="422">
        <f t="shared" si="105"/>
        <v>0</v>
      </c>
      <c r="BG111" s="421">
        <v>0</v>
      </c>
      <c r="BH111" s="421">
        <v>0</v>
      </c>
      <c r="BI111" s="421">
        <v>0</v>
      </c>
      <c r="BJ111" s="421">
        <v>0</v>
      </c>
      <c r="BK111" s="421">
        <v>0</v>
      </c>
      <c r="BL111" s="421">
        <v>0</v>
      </c>
      <c r="BM111" s="421">
        <v>0</v>
      </c>
      <c r="BN111" s="421">
        <v>0</v>
      </c>
      <c r="BO111" s="421">
        <v>0</v>
      </c>
      <c r="BP111" s="421">
        <v>0</v>
      </c>
      <c r="BQ111" s="421">
        <v>0</v>
      </c>
      <c r="BR111" s="421">
        <v>0</v>
      </c>
      <c r="BS111" s="421">
        <v>0</v>
      </c>
      <c r="BT111" s="422">
        <f t="shared" si="106"/>
        <v>0</v>
      </c>
      <c r="BU111" s="421">
        <v>0</v>
      </c>
      <c r="BV111" s="421">
        <v>0</v>
      </c>
      <c r="BW111" s="421">
        <v>0</v>
      </c>
      <c r="BX111" s="421">
        <v>0</v>
      </c>
      <c r="BY111" s="421">
        <v>0</v>
      </c>
      <c r="BZ111" s="421">
        <v>0</v>
      </c>
      <c r="CA111" s="421">
        <v>0</v>
      </c>
      <c r="CB111" s="421">
        <v>0</v>
      </c>
      <c r="CC111" s="421">
        <v>0</v>
      </c>
      <c r="CD111" s="421">
        <v>0</v>
      </c>
      <c r="CE111" s="421">
        <v>0</v>
      </c>
      <c r="CF111" s="421">
        <v>0</v>
      </c>
      <c r="CG111" s="421">
        <v>0</v>
      </c>
      <c r="CH111" s="422">
        <f t="shared" si="107"/>
        <v>0</v>
      </c>
    </row>
    <row r="112" spans="1:86" s="402" customFormat="1" ht="12" hidden="1" customHeight="1" outlineLevel="1">
      <c r="A112" s="22">
        <v>46592</v>
      </c>
      <c r="B112" s="9" t="s">
        <v>242</v>
      </c>
      <c r="C112" s="421">
        <v>0</v>
      </c>
      <c r="D112" s="421">
        <v>0</v>
      </c>
      <c r="E112" s="421">
        <v>0</v>
      </c>
      <c r="F112" s="421">
        <v>0</v>
      </c>
      <c r="G112" s="421">
        <v>0</v>
      </c>
      <c r="H112" s="421">
        <v>0</v>
      </c>
      <c r="I112" s="421">
        <v>0</v>
      </c>
      <c r="J112" s="421">
        <v>0</v>
      </c>
      <c r="K112" s="421">
        <v>0</v>
      </c>
      <c r="L112" s="421">
        <v>0</v>
      </c>
      <c r="M112" s="421">
        <v>0</v>
      </c>
      <c r="N112" s="421">
        <v>0</v>
      </c>
      <c r="O112" s="421">
        <v>0</v>
      </c>
      <c r="P112" s="422">
        <f t="shared" si="102"/>
        <v>0</v>
      </c>
      <c r="Q112" s="421">
        <v>0</v>
      </c>
      <c r="R112" s="421">
        <v>0</v>
      </c>
      <c r="S112" s="421">
        <v>0</v>
      </c>
      <c r="T112" s="421">
        <v>0</v>
      </c>
      <c r="U112" s="421">
        <v>0</v>
      </c>
      <c r="V112" s="421">
        <v>0</v>
      </c>
      <c r="W112" s="421">
        <v>0</v>
      </c>
      <c r="X112" s="421">
        <v>0</v>
      </c>
      <c r="Y112" s="421">
        <v>0</v>
      </c>
      <c r="Z112" s="421">
        <v>0</v>
      </c>
      <c r="AA112" s="421">
        <v>0</v>
      </c>
      <c r="AB112" s="421">
        <v>0</v>
      </c>
      <c r="AC112" s="421">
        <v>0</v>
      </c>
      <c r="AD112" s="422">
        <f t="shared" si="103"/>
        <v>0</v>
      </c>
      <c r="AE112" s="421">
        <v>0</v>
      </c>
      <c r="AF112" s="421">
        <v>0</v>
      </c>
      <c r="AG112" s="421">
        <v>0</v>
      </c>
      <c r="AH112" s="421">
        <v>0</v>
      </c>
      <c r="AI112" s="421">
        <v>0</v>
      </c>
      <c r="AJ112" s="421">
        <v>0</v>
      </c>
      <c r="AK112" s="421">
        <v>0</v>
      </c>
      <c r="AL112" s="421">
        <v>0</v>
      </c>
      <c r="AM112" s="421">
        <v>0</v>
      </c>
      <c r="AN112" s="421">
        <v>0</v>
      </c>
      <c r="AO112" s="421">
        <v>0</v>
      </c>
      <c r="AP112" s="421">
        <v>0</v>
      </c>
      <c r="AQ112" s="421">
        <v>0</v>
      </c>
      <c r="AR112" s="422">
        <f t="shared" si="104"/>
        <v>0</v>
      </c>
      <c r="AS112" s="421">
        <v>0</v>
      </c>
      <c r="AT112" s="421">
        <v>0</v>
      </c>
      <c r="AU112" s="421">
        <v>0</v>
      </c>
      <c r="AV112" s="421">
        <v>0</v>
      </c>
      <c r="AW112" s="421">
        <v>0</v>
      </c>
      <c r="AX112" s="421">
        <v>0</v>
      </c>
      <c r="AY112" s="421">
        <v>0</v>
      </c>
      <c r="AZ112" s="421">
        <v>0</v>
      </c>
      <c r="BA112" s="421">
        <v>0</v>
      </c>
      <c r="BB112" s="421">
        <v>0</v>
      </c>
      <c r="BC112" s="421">
        <v>0</v>
      </c>
      <c r="BD112" s="421">
        <v>0</v>
      </c>
      <c r="BE112" s="421">
        <v>0</v>
      </c>
      <c r="BF112" s="422">
        <f t="shared" si="105"/>
        <v>0</v>
      </c>
      <c r="BG112" s="421">
        <v>0</v>
      </c>
      <c r="BH112" s="421">
        <v>0</v>
      </c>
      <c r="BI112" s="421">
        <v>0</v>
      </c>
      <c r="BJ112" s="421">
        <v>0</v>
      </c>
      <c r="BK112" s="421">
        <v>0</v>
      </c>
      <c r="BL112" s="421">
        <v>0</v>
      </c>
      <c r="BM112" s="421">
        <v>0</v>
      </c>
      <c r="BN112" s="421">
        <v>0</v>
      </c>
      <c r="BO112" s="421">
        <v>0</v>
      </c>
      <c r="BP112" s="421">
        <v>0</v>
      </c>
      <c r="BQ112" s="421">
        <v>0</v>
      </c>
      <c r="BR112" s="421">
        <v>0</v>
      </c>
      <c r="BS112" s="421">
        <v>0</v>
      </c>
      <c r="BT112" s="422">
        <f t="shared" si="106"/>
        <v>0</v>
      </c>
      <c r="BU112" s="421">
        <v>0</v>
      </c>
      <c r="BV112" s="421">
        <v>0</v>
      </c>
      <c r="BW112" s="421">
        <v>0</v>
      </c>
      <c r="BX112" s="421">
        <v>0</v>
      </c>
      <c r="BY112" s="421">
        <v>0</v>
      </c>
      <c r="BZ112" s="421">
        <v>0</v>
      </c>
      <c r="CA112" s="421">
        <v>0</v>
      </c>
      <c r="CB112" s="421">
        <v>0</v>
      </c>
      <c r="CC112" s="421">
        <v>0</v>
      </c>
      <c r="CD112" s="421">
        <v>0</v>
      </c>
      <c r="CE112" s="421">
        <v>0</v>
      </c>
      <c r="CF112" s="421">
        <v>0</v>
      </c>
      <c r="CG112" s="421">
        <v>0</v>
      </c>
      <c r="CH112" s="422">
        <f t="shared" si="107"/>
        <v>0</v>
      </c>
    </row>
    <row r="113" spans="1:86" s="402" customFormat="1" ht="12" hidden="1" customHeight="1" outlineLevel="1">
      <c r="A113" s="22">
        <v>46593</v>
      </c>
      <c r="B113" s="9" t="s">
        <v>243</v>
      </c>
      <c r="C113" s="421">
        <v>0</v>
      </c>
      <c r="D113" s="421">
        <v>0</v>
      </c>
      <c r="E113" s="421">
        <v>0</v>
      </c>
      <c r="F113" s="421">
        <v>0</v>
      </c>
      <c r="G113" s="421">
        <v>0</v>
      </c>
      <c r="H113" s="421">
        <v>0</v>
      </c>
      <c r="I113" s="421">
        <v>0</v>
      </c>
      <c r="J113" s="421">
        <v>0</v>
      </c>
      <c r="K113" s="421">
        <v>0</v>
      </c>
      <c r="L113" s="421">
        <v>0</v>
      </c>
      <c r="M113" s="421">
        <v>0</v>
      </c>
      <c r="N113" s="421">
        <v>0</v>
      </c>
      <c r="O113" s="421">
        <v>0</v>
      </c>
      <c r="P113" s="422">
        <f t="shared" si="102"/>
        <v>0</v>
      </c>
      <c r="Q113" s="421">
        <v>0</v>
      </c>
      <c r="R113" s="421">
        <v>0</v>
      </c>
      <c r="S113" s="421">
        <v>0</v>
      </c>
      <c r="T113" s="421">
        <v>0</v>
      </c>
      <c r="U113" s="421">
        <v>0</v>
      </c>
      <c r="V113" s="421">
        <v>0</v>
      </c>
      <c r="W113" s="421">
        <v>0</v>
      </c>
      <c r="X113" s="421">
        <v>0</v>
      </c>
      <c r="Y113" s="421">
        <v>0</v>
      </c>
      <c r="Z113" s="421">
        <v>0</v>
      </c>
      <c r="AA113" s="421">
        <v>0</v>
      </c>
      <c r="AB113" s="421">
        <v>0</v>
      </c>
      <c r="AC113" s="421">
        <v>0</v>
      </c>
      <c r="AD113" s="422">
        <f t="shared" si="103"/>
        <v>0</v>
      </c>
      <c r="AE113" s="421">
        <v>0</v>
      </c>
      <c r="AF113" s="421">
        <v>0</v>
      </c>
      <c r="AG113" s="421">
        <v>0</v>
      </c>
      <c r="AH113" s="421">
        <v>0</v>
      </c>
      <c r="AI113" s="421">
        <v>0</v>
      </c>
      <c r="AJ113" s="421">
        <v>0</v>
      </c>
      <c r="AK113" s="421">
        <v>0</v>
      </c>
      <c r="AL113" s="421">
        <v>0</v>
      </c>
      <c r="AM113" s="421">
        <v>0</v>
      </c>
      <c r="AN113" s="421">
        <v>0</v>
      </c>
      <c r="AO113" s="421">
        <v>0</v>
      </c>
      <c r="AP113" s="421">
        <v>0</v>
      </c>
      <c r="AQ113" s="421">
        <v>0</v>
      </c>
      <c r="AR113" s="422">
        <f t="shared" si="104"/>
        <v>0</v>
      </c>
      <c r="AS113" s="421">
        <v>0</v>
      </c>
      <c r="AT113" s="421">
        <v>0</v>
      </c>
      <c r="AU113" s="421">
        <v>0</v>
      </c>
      <c r="AV113" s="421">
        <v>0</v>
      </c>
      <c r="AW113" s="421">
        <v>0</v>
      </c>
      <c r="AX113" s="421">
        <v>0</v>
      </c>
      <c r="AY113" s="421">
        <v>0</v>
      </c>
      <c r="AZ113" s="421">
        <v>0</v>
      </c>
      <c r="BA113" s="421">
        <v>0</v>
      </c>
      <c r="BB113" s="421">
        <v>0</v>
      </c>
      <c r="BC113" s="421">
        <v>0</v>
      </c>
      <c r="BD113" s="421">
        <v>0</v>
      </c>
      <c r="BE113" s="421">
        <v>0</v>
      </c>
      <c r="BF113" s="422">
        <f t="shared" si="105"/>
        <v>0</v>
      </c>
      <c r="BG113" s="421">
        <v>0</v>
      </c>
      <c r="BH113" s="421">
        <v>0</v>
      </c>
      <c r="BI113" s="421">
        <v>0</v>
      </c>
      <c r="BJ113" s="421">
        <v>0</v>
      </c>
      <c r="BK113" s="421">
        <v>0</v>
      </c>
      <c r="BL113" s="421">
        <v>0</v>
      </c>
      <c r="BM113" s="421">
        <v>0</v>
      </c>
      <c r="BN113" s="421">
        <v>0</v>
      </c>
      <c r="BO113" s="421">
        <v>0</v>
      </c>
      <c r="BP113" s="421">
        <v>0</v>
      </c>
      <c r="BQ113" s="421">
        <v>0</v>
      </c>
      <c r="BR113" s="421">
        <v>0</v>
      </c>
      <c r="BS113" s="421">
        <v>0</v>
      </c>
      <c r="BT113" s="422">
        <f t="shared" si="106"/>
        <v>0</v>
      </c>
      <c r="BU113" s="421">
        <v>0</v>
      </c>
      <c r="BV113" s="421">
        <v>0</v>
      </c>
      <c r="BW113" s="421">
        <v>0</v>
      </c>
      <c r="BX113" s="421">
        <v>0</v>
      </c>
      <c r="BY113" s="421">
        <v>0</v>
      </c>
      <c r="BZ113" s="421">
        <v>0</v>
      </c>
      <c r="CA113" s="421">
        <v>0</v>
      </c>
      <c r="CB113" s="421">
        <v>0</v>
      </c>
      <c r="CC113" s="421">
        <v>0</v>
      </c>
      <c r="CD113" s="421">
        <v>0</v>
      </c>
      <c r="CE113" s="421">
        <v>0</v>
      </c>
      <c r="CF113" s="421">
        <v>0</v>
      </c>
      <c r="CG113" s="421">
        <v>0</v>
      </c>
      <c r="CH113" s="422">
        <f t="shared" si="107"/>
        <v>0</v>
      </c>
    </row>
    <row r="114" spans="1:86" s="402" customFormat="1" ht="12" hidden="1" customHeight="1" outlineLevel="1">
      <c r="A114" s="22">
        <v>46594</v>
      </c>
      <c r="B114" s="9" t="s">
        <v>244</v>
      </c>
      <c r="C114" s="421">
        <v>0</v>
      </c>
      <c r="D114" s="421">
        <v>0</v>
      </c>
      <c r="E114" s="421">
        <v>0</v>
      </c>
      <c r="F114" s="421">
        <v>0</v>
      </c>
      <c r="G114" s="421">
        <v>0</v>
      </c>
      <c r="H114" s="421">
        <v>0</v>
      </c>
      <c r="I114" s="421">
        <v>0</v>
      </c>
      <c r="J114" s="421">
        <v>0</v>
      </c>
      <c r="K114" s="421">
        <v>0</v>
      </c>
      <c r="L114" s="421">
        <v>0</v>
      </c>
      <c r="M114" s="421">
        <v>0</v>
      </c>
      <c r="N114" s="421">
        <v>0</v>
      </c>
      <c r="O114" s="421">
        <v>0</v>
      </c>
      <c r="P114" s="422">
        <f t="shared" si="102"/>
        <v>0</v>
      </c>
      <c r="Q114" s="421">
        <v>0</v>
      </c>
      <c r="R114" s="421">
        <v>0</v>
      </c>
      <c r="S114" s="421">
        <v>0</v>
      </c>
      <c r="T114" s="421">
        <v>0</v>
      </c>
      <c r="U114" s="421">
        <v>0</v>
      </c>
      <c r="V114" s="421">
        <v>0</v>
      </c>
      <c r="W114" s="421">
        <v>0</v>
      </c>
      <c r="X114" s="421">
        <v>0</v>
      </c>
      <c r="Y114" s="421">
        <v>0</v>
      </c>
      <c r="Z114" s="421">
        <v>0</v>
      </c>
      <c r="AA114" s="421">
        <v>0</v>
      </c>
      <c r="AB114" s="421">
        <v>0</v>
      </c>
      <c r="AC114" s="421">
        <v>0</v>
      </c>
      <c r="AD114" s="422">
        <f t="shared" si="103"/>
        <v>0</v>
      </c>
      <c r="AE114" s="421">
        <v>0</v>
      </c>
      <c r="AF114" s="421">
        <v>0</v>
      </c>
      <c r="AG114" s="421">
        <v>0</v>
      </c>
      <c r="AH114" s="421">
        <v>0</v>
      </c>
      <c r="AI114" s="421">
        <v>0</v>
      </c>
      <c r="AJ114" s="421">
        <v>0</v>
      </c>
      <c r="AK114" s="421">
        <v>0</v>
      </c>
      <c r="AL114" s="421">
        <v>0</v>
      </c>
      <c r="AM114" s="421">
        <v>0</v>
      </c>
      <c r="AN114" s="421">
        <v>0</v>
      </c>
      <c r="AO114" s="421">
        <v>0</v>
      </c>
      <c r="AP114" s="421">
        <v>0</v>
      </c>
      <c r="AQ114" s="421">
        <v>0</v>
      </c>
      <c r="AR114" s="422">
        <f t="shared" si="104"/>
        <v>0</v>
      </c>
      <c r="AS114" s="421">
        <v>0</v>
      </c>
      <c r="AT114" s="421">
        <v>0</v>
      </c>
      <c r="AU114" s="421">
        <v>0</v>
      </c>
      <c r="AV114" s="421">
        <v>0</v>
      </c>
      <c r="AW114" s="421">
        <v>0</v>
      </c>
      <c r="AX114" s="421">
        <v>0</v>
      </c>
      <c r="AY114" s="421">
        <v>0</v>
      </c>
      <c r="AZ114" s="421">
        <v>0</v>
      </c>
      <c r="BA114" s="421">
        <v>0</v>
      </c>
      <c r="BB114" s="421">
        <v>0</v>
      </c>
      <c r="BC114" s="421">
        <v>0</v>
      </c>
      <c r="BD114" s="421">
        <v>0</v>
      </c>
      <c r="BE114" s="421">
        <v>0</v>
      </c>
      <c r="BF114" s="422">
        <f t="shared" si="105"/>
        <v>0</v>
      </c>
      <c r="BG114" s="421">
        <v>0</v>
      </c>
      <c r="BH114" s="421">
        <v>0</v>
      </c>
      <c r="BI114" s="421">
        <v>0</v>
      </c>
      <c r="BJ114" s="421">
        <v>0</v>
      </c>
      <c r="BK114" s="421">
        <v>0</v>
      </c>
      <c r="BL114" s="421">
        <v>0</v>
      </c>
      <c r="BM114" s="421">
        <v>0</v>
      </c>
      <c r="BN114" s="421">
        <v>0</v>
      </c>
      <c r="BO114" s="421">
        <v>0</v>
      </c>
      <c r="BP114" s="421">
        <v>0</v>
      </c>
      <c r="BQ114" s="421">
        <v>0</v>
      </c>
      <c r="BR114" s="421">
        <v>0</v>
      </c>
      <c r="BS114" s="421">
        <v>0</v>
      </c>
      <c r="BT114" s="422">
        <f t="shared" si="106"/>
        <v>0</v>
      </c>
      <c r="BU114" s="421">
        <v>0</v>
      </c>
      <c r="BV114" s="421">
        <v>0</v>
      </c>
      <c r="BW114" s="421">
        <v>0</v>
      </c>
      <c r="BX114" s="421">
        <v>0</v>
      </c>
      <c r="BY114" s="421">
        <v>0</v>
      </c>
      <c r="BZ114" s="421">
        <v>0</v>
      </c>
      <c r="CA114" s="421">
        <v>0</v>
      </c>
      <c r="CB114" s="421">
        <v>0</v>
      </c>
      <c r="CC114" s="421">
        <v>0</v>
      </c>
      <c r="CD114" s="421">
        <v>0</v>
      </c>
      <c r="CE114" s="421">
        <v>0</v>
      </c>
      <c r="CF114" s="421">
        <v>0</v>
      </c>
      <c r="CG114" s="421">
        <v>0</v>
      </c>
      <c r="CH114" s="422">
        <f t="shared" si="107"/>
        <v>0</v>
      </c>
    </row>
    <row r="115" spans="1:86" s="402" customFormat="1" ht="12" hidden="1" customHeight="1" outlineLevel="1">
      <c r="A115" s="22">
        <v>46595</v>
      </c>
      <c r="B115" s="9" t="s">
        <v>245</v>
      </c>
      <c r="C115" s="421">
        <v>0</v>
      </c>
      <c r="D115" s="421">
        <v>0</v>
      </c>
      <c r="E115" s="421">
        <v>0</v>
      </c>
      <c r="F115" s="421">
        <v>0</v>
      </c>
      <c r="G115" s="421">
        <v>0</v>
      </c>
      <c r="H115" s="421">
        <v>0</v>
      </c>
      <c r="I115" s="421">
        <v>0</v>
      </c>
      <c r="J115" s="421">
        <v>0</v>
      </c>
      <c r="K115" s="421">
        <v>0</v>
      </c>
      <c r="L115" s="421">
        <v>0</v>
      </c>
      <c r="M115" s="421">
        <v>0</v>
      </c>
      <c r="N115" s="421">
        <v>0</v>
      </c>
      <c r="O115" s="421">
        <v>0</v>
      </c>
      <c r="P115" s="422">
        <f t="shared" si="102"/>
        <v>0</v>
      </c>
      <c r="Q115" s="421">
        <v>0</v>
      </c>
      <c r="R115" s="421">
        <v>0</v>
      </c>
      <c r="S115" s="421">
        <v>0</v>
      </c>
      <c r="T115" s="421">
        <v>0</v>
      </c>
      <c r="U115" s="421">
        <v>0</v>
      </c>
      <c r="V115" s="421">
        <v>0</v>
      </c>
      <c r="W115" s="421">
        <v>0</v>
      </c>
      <c r="X115" s="421">
        <v>0</v>
      </c>
      <c r="Y115" s="421">
        <v>0</v>
      </c>
      <c r="Z115" s="421">
        <v>0</v>
      </c>
      <c r="AA115" s="421">
        <v>0</v>
      </c>
      <c r="AB115" s="421">
        <v>0</v>
      </c>
      <c r="AC115" s="421">
        <v>0</v>
      </c>
      <c r="AD115" s="422">
        <f t="shared" si="103"/>
        <v>0</v>
      </c>
      <c r="AE115" s="421">
        <v>0</v>
      </c>
      <c r="AF115" s="421">
        <v>0</v>
      </c>
      <c r="AG115" s="421">
        <v>0</v>
      </c>
      <c r="AH115" s="421">
        <v>0</v>
      </c>
      <c r="AI115" s="421">
        <v>0</v>
      </c>
      <c r="AJ115" s="421">
        <v>0</v>
      </c>
      <c r="AK115" s="421">
        <v>0</v>
      </c>
      <c r="AL115" s="421">
        <v>0</v>
      </c>
      <c r="AM115" s="421">
        <v>0</v>
      </c>
      <c r="AN115" s="421">
        <v>0</v>
      </c>
      <c r="AO115" s="421">
        <v>0</v>
      </c>
      <c r="AP115" s="421">
        <v>0</v>
      </c>
      <c r="AQ115" s="421">
        <v>0</v>
      </c>
      <c r="AR115" s="422">
        <f t="shared" si="104"/>
        <v>0</v>
      </c>
      <c r="AS115" s="421">
        <v>0</v>
      </c>
      <c r="AT115" s="421">
        <v>0</v>
      </c>
      <c r="AU115" s="421">
        <v>0</v>
      </c>
      <c r="AV115" s="421">
        <v>0</v>
      </c>
      <c r="AW115" s="421">
        <v>0</v>
      </c>
      <c r="AX115" s="421">
        <v>0</v>
      </c>
      <c r="AY115" s="421">
        <v>0</v>
      </c>
      <c r="AZ115" s="421">
        <v>0</v>
      </c>
      <c r="BA115" s="421">
        <v>0</v>
      </c>
      <c r="BB115" s="421">
        <v>0</v>
      </c>
      <c r="BC115" s="421">
        <v>0</v>
      </c>
      <c r="BD115" s="421">
        <v>0</v>
      </c>
      <c r="BE115" s="421">
        <v>0</v>
      </c>
      <c r="BF115" s="422">
        <f t="shared" si="105"/>
        <v>0</v>
      </c>
      <c r="BG115" s="421">
        <v>0</v>
      </c>
      <c r="BH115" s="421">
        <v>0</v>
      </c>
      <c r="BI115" s="421">
        <v>0</v>
      </c>
      <c r="BJ115" s="421">
        <v>0</v>
      </c>
      <c r="BK115" s="421">
        <v>0</v>
      </c>
      <c r="BL115" s="421">
        <v>0</v>
      </c>
      <c r="BM115" s="421">
        <v>0</v>
      </c>
      <c r="BN115" s="421">
        <v>0</v>
      </c>
      <c r="BO115" s="421">
        <v>0</v>
      </c>
      <c r="BP115" s="421">
        <v>0</v>
      </c>
      <c r="BQ115" s="421">
        <v>0</v>
      </c>
      <c r="BR115" s="421">
        <v>0</v>
      </c>
      <c r="BS115" s="421">
        <v>0</v>
      </c>
      <c r="BT115" s="422">
        <f t="shared" si="106"/>
        <v>0</v>
      </c>
      <c r="BU115" s="421">
        <v>0</v>
      </c>
      <c r="BV115" s="421">
        <v>0</v>
      </c>
      <c r="BW115" s="421">
        <v>0</v>
      </c>
      <c r="BX115" s="421">
        <v>0</v>
      </c>
      <c r="BY115" s="421">
        <v>0</v>
      </c>
      <c r="BZ115" s="421">
        <v>0</v>
      </c>
      <c r="CA115" s="421">
        <v>0</v>
      </c>
      <c r="CB115" s="421">
        <v>0</v>
      </c>
      <c r="CC115" s="421">
        <v>0</v>
      </c>
      <c r="CD115" s="421">
        <v>0</v>
      </c>
      <c r="CE115" s="421">
        <v>0</v>
      </c>
      <c r="CF115" s="421">
        <v>0</v>
      </c>
      <c r="CG115" s="421">
        <v>0</v>
      </c>
      <c r="CH115" s="422">
        <f t="shared" si="107"/>
        <v>0</v>
      </c>
    </row>
    <row r="116" spans="1:86" s="402" customFormat="1" ht="12" hidden="1" customHeight="1" outlineLevel="1">
      <c r="A116" s="22">
        <v>46610</v>
      </c>
      <c r="B116" s="9" t="s">
        <v>246</v>
      </c>
      <c r="C116" s="421">
        <v>0</v>
      </c>
      <c r="D116" s="421">
        <v>0</v>
      </c>
      <c r="E116" s="421">
        <v>0</v>
      </c>
      <c r="F116" s="421">
        <v>0</v>
      </c>
      <c r="G116" s="421">
        <v>0</v>
      </c>
      <c r="H116" s="421">
        <v>0</v>
      </c>
      <c r="I116" s="421">
        <v>0</v>
      </c>
      <c r="J116" s="421">
        <v>0</v>
      </c>
      <c r="K116" s="421">
        <v>0</v>
      </c>
      <c r="L116" s="421">
        <v>0</v>
      </c>
      <c r="M116" s="421">
        <v>0</v>
      </c>
      <c r="N116" s="421">
        <v>0</v>
      </c>
      <c r="O116" s="421">
        <v>0</v>
      </c>
      <c r="P116" s="422">
        <f t="shared" si="102"/>
        <v>0</v>
      </c>
      <c r="Q116" s="421">
        <v>0</v>
      </c>
      <c r="R116" s="421">
        <v>0</v>
      </c>
      <c r="S116" s="421">
        <v>0</v>
      </c>
      <c r="T116" s="421">
        <v>0</v>
      </c>
      <c r="U116" s="421">
        <v>0</v>
      </c>
      <c r="V116" s="421">
        <v>0</v>
      </c>
      <c r="W116" s="421">
        <v>0</v>
      </c>
      <c r="X116" s="421">
        <v>0</v>
      </c>
      <c r="Y116" s="421">
        <v>0</v>
      </c>
      <c r="Z116" s="421">
        <v>0</v>
      </c>
      <c r="AA116" s="421">
        <v>0</v>
      </c>
      <c r="AB116" s="421">
        <v>0</v>
      </c>
      <c r="AC116" s="421">
        <v>0</v>
      </c>
      <c r="AD116" s="422">
        <f t="shared" si="103"/>
        <v>0</v>
      </c>
      <c r="AE116" s="421">
        <v>0</v>
      </c>
      <c r="AF116" s="421">
        <v>0</v>
      </c>
      <c r="AG116" s="421">
        <v>0</v>
      </c>
      <c r="AH116" s="421">
        <v>0</v>
      </c>
      <c r="AI116" s="421">
        <v>0</v>
      </c>
      <c r="AJ116" s="421">
        <v>0</v>
      </c>
      <c r="AK116" s="421">
        <v>0</v>
      </c>
      <c r="AL116" s="421">
        <v>0</v>
      </c>
      <c r="AM116" s="421">
        <v>0</v>
      </c>
      <c r="AN116" s="421">
        <v>0</v>
      </c>
      <c r="AO116" s="421">
        <v>0</v>
      </c>
      <c r="AP116" s="421">
        <v>0</v>
      </c>
      <c r="AQ116" s="421">
        <v>0</v>
      </c>
      <c r="AR116" s="422">
        <f t="shared" si="104"/>
        <v>0</v>
      </c>
      <c r="AS116" s="421">
        <v>0</v>
      </c>
      <c r="AT116" s="421">
        <v>0</v>
      </c>
      <c r="AU116" s="421">
        <v>0</v>
      </c>
      <c r="AV116" s="421">
        <v>0</v>
      </c>
      <c r="AW116" s="421">
        <v>0</v>
      </c>
      <c r="AX116" s="421">
        <v>0</v>
      </c>
      <c r="AY116" s="421">
        <v>0</v>
      </c>
      <c r="AZ116" s="421">
        <v>0</v>
      </c>
      <c r="BA116" s="421">
        <v>0</v>
      </c>
      <c r="BB116" s="421">
        <v>0</v>
      </c>
      <c r="BC116" s="421">
        <v>0</v>
      </c>
      <c r="BD116" s="421">
        <v>0</v>
      </c>
      <c r="BE116" s="421">
        <v>0</v>
      </c>
      <c r="BF116" s="422">
        <f t="shared" si="105"/>
        <v>0</v>
      </c>
      <c r="BG116" s="421">
        <v>0</v>
      </c>
      <c r="BH116" s="421">
        <v>0</v>
      </c>
      <c r="BI116" s="421">
        <v>0</v>
      </c>
      <c r="BJ116" s="421">
        <v>0</v>
      </c>
      <c r="BK116" s="421">
        <v>0</v>
      </c>
      <c r="BL116" s="421">
        <v>0</v>
      </c>
      <c r="BM116" s="421">
        <v>0</v>
      </c>
      <c r="BN116" s="421">
        <v>0</v>
      </c>
      <c r="BO116" s="421">
        <v>0</v>
      </c>
      <c r="BP116" s="421">
        <v>0</v>
      </c>
      <c r="BQ116" s="421">
        <v>0</v>
      </c>
      <c r="BR116" s="421">
        <v>0</v>
      </c>
      <c r="BS116" s="421">
        <v>0</v>
      </c>
      <c r="BT116" s="422">
        <f t="shared" si="106"/>
        <v>0</v>
      </c>
      <c r="BU116" s="421">
        <v>0</v>
      </c>
      <c r="BV116" s="421">
        <v>0</v>
      </c>
      <c r="BW116" s="421">
        <v>0</v>
      </c>
      <c r="BX116" s="421">
        <v>0</v>
      </c>
      <c r="BY116" s="421">
        <v>0</v>
      </c>
      <c r="BZ116" s="421">
        <v>0</v>
      </c>
      <c r="CA116" s="421">
        <v>0</v>
      </c>
      <c r="CB116" s="421">
        <v>0</v>
      </c>
      <c r="CC116" s="421">
        <v>0</v>
      </c>
      <c r="CD116" s="421">
        <v>0</v>
      </c>
      <c r="CE116" s="421">
        <v>0</v>
      </c>
      <c r="CF116" s="421">
        <v>0</v>
      </c>
      <c r="CG116" s="421">
        <v>0</v>
      </c>
      <c r="CH116" s="422">
        <f t="shared" si="107"/>
        <v>0</v>
      </c>
    </row>
    <row r="117" spans="1:86" s="402" customFormat="1" ht="12" hidden="1" customHeight="1" outlineLevel="1">
      <c r="A117" s="22">
        <v>46611</v>
      </c>
      <c r="B117" s="9" t="s">
        <v>247</v>
      </c>
      <c r="C117" s="421">
        <v>0</v>
      </c>
      <c r="D117" s="421">
        <v>0</v>
      </c>
      <c r="E117" s="421">
        <v>0</v>
      </c>
      <c r="F117" s="421">
        <v>0</v>
      </c>
      <c r="G117" s="421">
        <v>0</v>
      </c>
      <c r="H117" s="421">
        <v>0</v>
      </c>
      <c r="I117" s="421">
        <v>0</v>
      </c>
      <c r="J117" s="421">
        <v>0</v>
      </c>
      <c r="K117" s="421">
        <v>0</v>
      </c>
      <c r="L117" s="421">
        <v>0</v>
      </c>
      <c r="M117" s="421">
        <v>0</v>
      </c>
      <c r="N117" s="421">
        <v>0</v>
      </c>
      <c r="O117" s="421">
        <v>0</v>
      </c>
      <c r="P117" s="422">
        <f t="shared" si="102"/>
        <v>0</v>
      </c>
      <c r="Q117" s="421">
        <v>0</v>
      </c>
      <c r="R117" s="421">
        <v>0</v>
      </c>
      <c r="S117" s="421">
        <v>0</v>
      </c>
      <c r="T117" s="421">
        <v>0</v>
      </c>
      <c r="U117" s="421">
        <v>0</v>
      </c>
      <c r="V117" s="421">
        <v>0</v>
      </c>
      <c r="W117" s="421">
        <v>0</v>
      </c>
      <c r="X117" s="421">
        <v>0</v>
      </c>
      <c r="Y117" s="421">
        <v>0</v>
      </c>
      <c r="Z117" s="421">
        <v>0</v>
      </c>
      <c r="AA117" s="421">
        <v>0</v>
      </c>
      <c r="AB117" s="421">
        <v>0</v>
      </c>
      <c r="AC117" s="421">
        <v>0</v>
      </c>
      <c r="AD117" s="422">
        <f t="shared" si="103"/>
        <v>0</v>
      </c>
      <c r="AE117" s="421">
        <v>0</v>
      </c>
      <c r="AF117" s="421">
        <v>0</v>
      </c>
      <c r="AG117" s="421">
        <v>0</v>
      </c>
      <c r="AH117" s="421">
        <v>0</v>
      </c>
      <c r="AI117" s="421">
        <v>0</v>
      </c>
      <c r="AJ117" s="421">
        <v>0</v>
      </c>
      <c r="AK117" s="421">
        <v>0</v>
      </c>
      <c r="AL117" s="421">
        <v>0</v>
      </c>
      <c r="AM117" s="421">
        <v>0</v>
      </c>
      <c r="AN117" s="421">
        <v>0</v>
      </c>
      <c r="AO117" s="421">
        <v>0</v>
      </c>
      <c r="AP117" s="421">
        <v>0</v>
      </c>
      <c r="AQ117" s="421">
        <v>0</v>
      </c>
      <c r="AR117" s="422">
        <f t="shared" si="104"/>
        <v>0</v>
      </c>
      <c r="AS117" s="421">
        <v>0</v>
      </c>
      <c r="AT117" s="421">
        <v>0</v>
      </c>
      <c r="AU117" s="421">
        <v>0</v>
      </c>
      <c r="AV117" s="421">
        <v>0</v>
      </c>
      <c r="AW117" s="421">
        <v>0</v>
      </c>
      <c r="AX117" s="421">
        <v>0</v>
      </c>
      <c r="AY117" s="421">
        <v>0</v>
      </c>
      <c r="AZ117" s="421">
        <v>0</v>
      </c>
      <c r="BA117" s="421">
        <v>0</v>
      </c>
      <c r="BB117" s="421">
        <v>0</v>
      </c>
      <c r="BC117" s="421">
        <v>0</v>
      </c>
      <c r="BD117" s="421">
        <v>0</v>
      </c>
      <c r="BE117" s="421">
        <v>0</v>
      </c>
      <c r="BF117" s="422">
        <f t="shared" si="105"/>
        <v>0</v>
      </c>
      <c r="BG117" s="421">
        <v>0</v>
      </c>
      <c r="BH117" s="421">
        <v>0</v>
      </c>
      <c r="BI117" s="421">
        <v>0</v>
      </c>
      <c r="BJ117" s="421">
        <v>0</v>
      </c>
      <c r="BK117" s="421">
        <v>0</v>
      </c>
      <c r="BL117" s="421">
        <v>0</v>
      </c>
      <c r="BM117" s="421">
        <v>0</v>
      </c>
      <c r="BN117" s="421">
        <v>0</v>
      </c>
      <c r="BO117" s="421">
        <v>0</v>
      </c>
      <c r="BP117" s="421">
        <v>0</v>
      </c>
      <c r="BQ117" s="421">
        <v>0</v>
      </c>
      <c r="BR117" s="421">
        <v>0</v>
      </c>
      <c r="BS117" s="421">
        <v>0</v>
      </c>
      <c r="BT117" s="422">
        <f t="shared" si="106"/>
        <v>0</v>
      </c>
      <c r="BU117" s="421">
        <v>0</v>
      </c>
      <c r="BV117" s="421">
        <v>0</v>
      </c>
      <c r="BW117" s="421">
        <v>0</v>
      </c>
      <c r="BX117" s="421">
        <v>0</v>
      </c>
      <c r="BY117" s="421">
        <v>0</v>
      </c>
      <c r="BZ117" s="421">
        <v>0</v>
      </c>
      <c r="CA117" s="421">
        <v>0</v>
      </c>
      <c r="CB117" s="421">
        <v>0</v>
      </c>
      <c r="CC117" s="421">
        <v>0</v>
      </c>
      <c r="CD117" s="421">
        <v>0</v>
      </c>
      <c r="CE117" s="421">
        <v>0</v>
      </c>
      <c r="CF117" s="421">
        <v>0</v>
      </c>
      <c r="CG117" s="421">
        <v>0</v>
      </c>
      <c r="CH117" s="422">
        <f t="shared" si="107"/>
        <v>0</v>
      </c>
    </row>
    <row r="118" spans="1:86" s="402" customFormat="1" ht="12" hidden="1" customHeight="1" outlineLevel="1">
      <c r="A118" s="22">
        <v>46612</v>
      </c>
      <c r="B118" s="9" t="s">
        <v>248</v>
      </c>
      <c r="C118" s="421">
        <v>0</v>
      </c>
      <c r="D118" s="421">
        <v>0</v>
      </c>
      <c r="E118" s="421">
        <v>0</v>
      </c>
      <c r="F118" s="421">
        <v>0</v>
      </c>
      <c r="G118" s="421">
        <v>0</v>
      </c>
      <c r="H118" s="421">
        <v>0</v>
      </c>
      <c r="I118" s="421">
        <v>0</v>
      </c>
      <c r="J118" s="421">
        <v>0</v>
      </c>
      <c r="K118" s="421">
        <v>0</v>
      </c>
      <c r="L118" s="421">
        <v>0</v>
      </c>
      <c r="M118" s="421">
        <v>0</v>
      </c>
      <c r="N118" s="421">
        <v>0</v>
      </c>
      <c r="O118" s="421">
        <v>0</v>
      </c>
      <c r="P118" s="422">
        <f t="shared" si="102"/>
        <v>0</v>
      </c>
      <c r="Q118" s="421">
        <v>0</v>
      </c>
      <c r="R118" s="421">
        <v>0</v>
      </c>
      <c r="S118" s="421">
        <v>0</v>
      </c>
      <c r="T118" s="421">
        <v>0</v>
      </c>
      <c r="U118" s="421">
        <v>0</v>
      </c>
      <c r="V118" s="421">
        <v>0</v>
      </c>
      <c r="W118" s="421">
        <v>0</v>
      </c>
      <c r="X118" s="421">
        <v>0</v>
      </c>
      <c r="Y118" s="421">
        <v>0</v>
      </c>
      <c r="Z118" s="421">
        <v>0</v>
      </c>
      <c r="AA118" s="421">
        <v>0</v>
      </c>
      <c r="AB118" s="421">
        <v>0</v>
      </c>
      <c r="AC118" s="421">
        <v>0</v>
      </c>
      <c r="AD118" s="422">
        <f t="shared" si="103"/>
        <v>0</v>
      </c>
      <c r="AE118" s="421">
        <v>0</v>
      </c>
      <c r="AF118" s="421">
        <v>0</v>
      </c>
      <c r="AG118" s="421">
        <v>0</v>
      </c>
      <c r="AH118" s="421">
        <v>0</v>
      </c>
      <c r="AI118" s="421">
        <v>0</v>
      </c>
      <c r="AJ118" s="421">
        <v>0</v>
      </c>
      <c r="AK118" s="421">
        <v>0</v>
      </c>
      <c r="AL118" s="421">
        <v>0</v>
      </c>
      <c r="AM118" s="421">
        <v>0</v>
      </c>
      <c r="AN118" s="421">
        <v>0</v>
      </c>
      <c r="AO118" s="421">
        <v>0</v>
      </c>
      <c r="AP118" s="421">
        <v>0</v>
      </c>
      <c r="AQ118" s="421">
        <v>0</v>
      </c>
      <c r="AR118" s="422">
        <f t="shared" si="104"/>
        <v>0</v>
      </c>
      <c r="AS118" s="421">
        <v>0</v>
      </c>
      <c r="AT118" s="421">
        <v>0</v>
      </c>
      <c r="AU118" s="421">
        <v>0</v>
      </c>
      <c r="AV118" s="421">
        <v>0</v>
      </c>
      <c r="AW118" s="421">
        <v>0</v>
      </c>
      <c r="AX118" s="421">
        <v>0</v>
      </c>
      <c r="AY118" s="421">
        <v>0</v>
      </c>
      <c r="AZ118" s="421">
        <v>0</v>
      </c>
      <c r="BA118" s="421">
        <v>0</v>
      </c>
      <c r="BB118" s="421">
        <v>0</v>
      </c>
      <c r="BC118" s="421">
        <v>0</v>
      </c>
      <c r="BD118" s="421">
        <v>0</v>
      </c>
      <c r="BE118" s="421">
        <v>0</v>
      </c>
      <c r="BF118" s="422">
        <f t="shared" si="105"/>
        <v>0</v>
      </c>
      <c r="BG118" s="421">
        <v>0</v>
      </c>
      <c r="BH118" s="421">
        <v>0</v>
      </c>
      <c r="BI118" s="421">
        <v>0</v>
      </c>
      <c r="BJ118" s="421">
        <v>0</v>
      </c>
      <c r="BK118" s="421">
        <v>0</v>
      </c>
      <c r="BL118" s="421">
        <v>0</v>
      </c>
      <c r="BM118" s="421">
        <v>0</v>
      </c>
      <c r="BN118" s="421">
        <v>0</v>
      </c>
      <c r="BO118" s="421">
        <v>0</v>
      </c>
      <c r="BP118" s="421">
        <v>0</v>
      </c>
      <c r="BQ118" s="421">
        <v>0</v>
      </c>
      <c r="BR118" s="421">
        <v>0</v>
      </c>
      <c r="BS118" s="421">
        <v>0</v>
      </c>
      <c r="BT118" s="422">
        <f t="shared" si="106"/>
        <v>0</v>
      </c>
      <c r="BU118" s="421">
        <v>0</v>
      </c>
      <c r="BV118" s="421">
        <v>0</v>
      </c>
      <c r="BW118" s="421">
        <v>0</v>
      </c>
      <c r="BX118" s="421">
        <v>0</v>
      </c>
      <c r="BY118" s="421">
        <v>0</v>
      </c>
      <c r="BZ118" s="421">
        <v>0</v>
      </c>
      <c r="CA118" s="421">
        <v>0</v>
      </c>
      <c r="CB118" s="421">
        <v>0</v>
      </c>
      <c r="CC118" s="421">
        <v>0</v>
      </c>
      <c r="CD118" s="421">
        <v>0</v>
      </c>
      <c r="CE118" s="421">
        <v>0</v>
      </c>
      <c r="CF118" s="421">
        <v>0</v>
      </c>
      <c r="CG118" s="421">
        <v>0</v>
      </c>
      <c r="CH118" s="422">
        <f t="shared" si="107"/>
        <v>0</v>
      </c>
    </row>
    <row r="119" spans="1:86" s="402" customFormat="1" ht="12" hidden="1" customHeight="1" outlineLevel="1">
      <c r="A119" s="22">
        <v>46615</v>
      </c>
      <c r="B119" s="9" t="s">
        <v>249</v>
      </c>
      <c r="C119" s="421">
        <v>0</v>
      </c>
      <c r="D119" s="421">
        <v>0</v>
      </c>
      <c r="E119" s="421">
        <v>0</v>
      </c>
      <c r="F119" s="421">
        <v>0</v>
      </c>
      <c r="G119" s="421">
        <v>0</v>
      </c>
      <c r="H119" s="421">
        <v>0</v>
      </c>
      <c r="I119" s="421">
        <v>0</v>
      </c>
      <c r="J119" s="421">
        <v>0</v>
      </c>
      <c r="K119" s="421">
        <v>0</v>
      </c>
      <c r="L119" s="421">
        <v>0</v>
      </c>
      <c r="M119" s="421">
        <v>0</v>
      </c>
      <c r="N119" s="421">
        <v>0</v>
      </c>
      <c r="O119" s="421">
        <v>0</v>
      </c>
      <c r="P119" s="422">
        <f t="shared" si="102"/>
        <v>0</v>
      </c>
      <c r="Q119" s="421">
        <v>0</v>
      </c>
      <c r="R119" s="421">
        <v>0</v>
      </c>
      <c r="S119" s="421">
        <v>0</v>
      </c>
      <c r="T119" s="421">
        <v>0</v>
      </c>
      <c r="U119" s="421">
        <v>0</v>
      </c>
      <c r="V119" s="421">
        <v>0</v>
      </c>
      <c r="W119" s="421">
        <v>0</v>
      </c>
      <c r="X119" s="421">
        <v>0</v>
      </c>
      <c r="Y119" s="421">
        <v>0</v>
      </c>
      <c r="Z119" s="421">
        <v>0</v>
      </c>
      <c r="AA119" s="421">
        <v>0</v>
      </c>
      <c r="AB119" s="421">
        <v>0</v>
      </c>
      <c r="AC119" s="421">
        <v>0</v>
      </c>
      <c r="AD119" s="422">
        <f t="shared" si="103"/>
        <v>0</v>
      </c>
      <c r="AE119" s="421">
        <v>0</v>
      </c>
      <c r="AF119" s="421">
        <v>0</v>
      </c>
      <c r="AG119" s="421">
        <v>0</v>
      </c>
      <c r="AH119" s="421">
        <v>0</v>
      </c>
      <c r="AI119" s="421">
        <v>0</v>
      </c>
      <c r="AJ119" s="421">
        <v>0</v>
      </c>
      <c r="AK119" s="421">
        <v>0</v>
      </c>
      <c r="AL119" s="421">
        <v>0</v>
      </c>
      <c r="AM119" s="421">
        <v>0</v>
      </c>
      <c r="AN119" s="421">
        <v>0</v>
      </c>
      <c r="AO119" s="421">
        <v>0</v>
      </c>
      <c r="AP119" s="421">
        <v>0</v>
      </c>
      <c r="AQ119" s="421">
        <v>0</v>
      </c>
      <c r="AR119" s="422">
        <f t="shared" si="104"/>
        <v>0</v>
      </c>
      <c r="AS119" s="421">
        <v>0</v>
      </c>
      <c r="AT119" s="421">
        <v>0</v>
      </c>
      <c r="AU119" s="421">
        <v>0</v>
      </c>
      <c r="AV119" s="421">
        <v>0</v>
      </c>
      <c r="AW119" s="421">
        <v>0</v>
      </c>
      <c r="AX119" s="421">
        <v>0</v>
      </c>
      <c r="AY119" s="421">
        <v>0</v>
      </c>
      <c r="AZ119" s="421">
        <v>0</v>
      </c>
      <c r="BA119" s="421">
        <v>0</v>
      </c>
      <c r="BB119" s="421">
        <v>0</v>
      </c>
      <c r="BC119" s="421">
        <v>0</v>
      </c>
      <c r="BD119" s="421">
        <v>0</v>
      </c>
      <c r="BE119" s="421">
        <v>0</v>
      </c>
      <c r="BF119" s="422">
        <f t="shared" si="105"/>
        <v>0</v>
      </c>
      <c r="BG119" s="421">
        <v>0</v>
      </c>
      <c r="BH119" s="421">
        <v>0</v>
      </c>
      <c r="BI119" s="421">
        <v>0</v>
      </c>
      <c r="BJ119" s="421">
        <v>0</v>
      </c>
      <c r="BK119" s="421">
        <v>0</v>
      </c>
      <c r="BL119" s="421">
        <v>0</v>
      </c>
      <c r="BM119" s="421">
        <v>0</v>
      </c>
      <c r="BN119" s="421">
        <v>0</v>
      </c>
      <c r="BO119" s="421">
        <v>0</v>
      </c>
      <c r="BP119" s="421">
        <v>0</v>
      </c>
      <c r="BQ119" s="421">
        <v>0</v>
      </c>
      <c r="BR119" s="421">
        <v>0</v>
      </c>
      <c r="BS119" s="421">
        <v>0</v>
      </c>
      <c r="BT119" s="422">
        <f t="shared" si="106"/>
        <v>0</v>
      </c>
      <c r="BU119" s="421">
        <v>0</v>
      </c>
      <c r="BV119" s="421">
        <v>0</v>
      </c>
      <c r="BW119" s="421">
        <v>0</v>
      </c>
      <c r="BX119" s="421">
        <v>0</v>
      </c>
      <c r="BY119" s="421">
        <v>0</v>
      </c>
      <c r="BZ119" s="421">
        <v>0</v>
      </c>
      <c r="CA119" s="421">
        <v>0</v>
      </c>
      <c r="CB119" s="421">
        <v>0</v>
      </c>
      <c r="CC119" s="421">
        <v>0</v>
      </c>
      <c r="CD119" s="421">
        <v>0</v>
      </c>
      <c r="CE119" s="421">
        <v>0</v>
      </c>
      <c r="CF119" s="421">
        <v>0</v>
      </c>
      <c r="CG119" s="421">
        <v>0</v>
      </c>
      <c r="CH119" s="422">
        <f t="shared" si="107"/>
        <v>0</v>
      </c>
    </row>
    <row r="120" spans="1:86" s="402" customFormat="1" ht="12" hidden="1" customHeight="1" outlineLevel="1">
      <c r="A120" s="22">
        <v>46640</v>
      </c>
      <c r="B120" s="9" t="s">
        <v>250</v>
      </c>
      <c r="C120" s="421">
        <v>0</v>
      </c>
      <c r="D120" s="421">
        <v>0</v>
      </c>
      <c r="E120" s="421">
        <v>0</v>
      </c>
      <c r="F120" s="421">
        <v>0</v>
      </c>
      <c r="G120" s="421">
        <v>0</v>
      </c>
      <c r="H120" s="421">
        <v>0</v>
      </c>
      <c r="I120" s="421">
        <v>0</v>
      </c>
      <c r="J120" s="421">
        <v>0</v>
      </c>
      <c r="K120" s="421">
        <v>0</v>
      </c>
      <c r="L120" s="421">
        <v>0</v>
      </c>
      <c r="M120" s="421">
        <v>0</v>
      </c>
      <c r="N120" s="421">
        <v>0</v>
      </c>
      <c r="O120" s="421">
        <v>0</v>
      </c>
      <c r="P120" s="422">
        <f t="shared" si="102"/>
        <v>0</v>
      </c>
      <c r="Q120" s="421">
        <v>0</v>
      </c>
      <c r="R120" s="421">
        <v>0</v>
      </c>
      <c r="S120" s="421">
        <v>0</v>
      </c>
      <c r="T120" s="421">
        <v>0</v>
      </c>
      <c r="U120" s="421">
        <v>0</v>
      </c>
      <c r="V120" s="421">
        <v>0</v>
      </c>
      <c r="W120" s="421">
        <v>0</v>
      </c>
      <c r="X120" s="421">
        <v>0</v>
      </c>
      <c r="Y120" s="421">
        <v>0</v>
      </c>
      <c r="Z120" s="421">
        <v>0</v>
      </c>
      <c r="AA120" s="421">
        <v>0</v>
      </c>
      <c r="AB120" s="421">
        <v>0</v>
      </c>
      <c r="AC120" s="421">
        <v>0</v>
      </c>
      <c r="AD120" s="422">
        <f t="shared" si="103"/>
        <v>0</v>
      </c>
      <c r="AE120" s="421">
        <v>0</v>
      </c>
      <c r="AF120" s="421">
        <v>0</v>
      </c>
      <c r="AG120" s="421">
        <v>0</v>
      </c>
      <c r="AH120" s="421">
        <v>0</v>
      </c>
      <c r="AI120" s="421">
        <v>0</v>
      </c>
      <c r="AJ120" s="421">
        <v>0</v>
      </c>
      <c r="AK120" s="421">
        <v>0</v>
      </c>
      <c r="AL120" s="421">
        <v>0</v>
      </c>
      <c r="AM120" s="421">
        <v>0</v>
      </c>
      <c r="AN120" s="421">
        <v>0</v>
      </c>
      <c r="AO120" s="421">
        <v>0</v>
      </c>
      <c r="AP120" s="421">
        <v>0</v>
      </c>
      <c r="AQ120" s="421">
        <v>0</v>
      </c>
      <c r="AR120" s="422">
        <f t="shared" si="104"/>
        <v>0</v>
      </c>
      <c r="AS120" s="421">
        <v>0</v>
      </c>
      <c r="AT120" s="421">
        <v>0</v>
      </c>
      <c r="AU120" s="421">
        <v>0</v>
      </c>
      <c r="AV120" s="421">
        <v>0</v>
      </c>
      <c r="AW120" s="421">
        <v>0</v>
      </c>
      <c r="AX120" s="421">
        <v>0</v>
      </c>
      <c r="AY120" s="421">
        <v>0</v>
      </c>
      <c r="AZ120" s="421">
        <v>0</v>
      </c>
      <c r="BA120" s="421">
        <v>0</v>
      </c>
      <c r="BB120" s="421">
        <v>0</v>
      </c>
      <c r="BC120" s="421">
        <v>0</v>
      </c>
      <c r="BD120" s="421">
        <v>0</v>
      </c>
      <c r="BE120" s="421">
        <v>0</v>
      </c>
      <c r="BF120" s="422">
        <f t="shared" si="105"/>
        <v>0</v>
      </c>
      <c r="BG120" s="421">
        <v>0</v>
      </c>
      <c r="BH120" s="421">
        <v>0</v>
      </c>
      <c r="BI120" s="421">
        <v>0</v>
      </c>
      <c r="BJ120" s="421">
        <v>0</v>
      </c>
      <c r="BK120" s="421">
        <v>0</v>
      </c>
      <c r="BL120" s="421">
        <v>0</v>
      </c>
      <c r="BM120" s="421">
        <v>0</v>
      </c>
      <c r="BN120" s="421">
        <v>0</v>
      </c>
      <c r="BO120" s="421">
        <v>0</v>
      </c>
      <c r="BP120" s="421">
        <v>0</v>
      </c>
      <c r="BQ120" s="421">
        <v>0</v>
      </c>
      <c r="BR120" s="421">
        <v>0</v>
      </c>
      <c r="BS120" s="421">
        <v>0</v>
      </c>
      <c r="BT120" s="422">
        <f t="shared" si="106"/>
        <v>0</v>
      </c>
      <c r="BU120" s="421">
        <v>0</v>
      </c>
      <c r="BV120" s="421">
        <v>0</v>
      </c>
      <c r="BW120" s="421">
        <v>0</v>
      </c>
      <c r="BX120" s="421">
        <v>0</v>
      </c>
      <c r="BY120" s="421">
        <v>0</v>
      </c>
      <c r="BZ120" s="421">
        <v>0</v>
      </c>
      <c r="CA120" s="421">
        <v>0</v>
      </c>
      <c r="CB120" s="421">
        <v>0</v>
      </c>
      <c r="CC120" s="421">
        <v>0</v>
      </c>
      <c r="CD120" s="421">
        <v>0</v>
      </c>
      <c r="CE120" s="421">
        <v>0</v>
      </c>
      <c r="CF120" s="421">
        <v>0</v>
      </c>
      <c r="CG120" s="421">
        <v>0</v>
      </c>
      <c r="CH120" s="422">
        <f t="shared" si="107"/>
        <v>0</v>
      </c>
    </row>
    <row r="121" spans="1:86" s="402" customFormat="1" ht="12" hidden="1" customHeight="1" outlineLevel="1">
      <c r="A121" s="22">
        <v>46720</v>
      </c>
      <c r="B121" s="9" t="s">
        <v>251</v>
      </c>
      <c r="C121" s="421">
        <v>0</v>
      </c>
      <c r="D121" s="421">
        <v>0</v>
      </c>
      <c r="E121" s="421">
        <v>0</v>
      </c>
      <c r="F121" s="421">
        <v>0</v>
      </c>
      <c r="G121" s="421">
        <v>0</v>
      </c>
      <c r="H121" s="421">
        <v>0</v>
      </c>
      <c r="I121" s="421">
        <v>0</v>
      </c>
      <c r="J121" s="421">
        <v>0</v>
      </c>
      <c r="K121" s="421">
        <v>0</v>
      </c>
      <c r="L121" s="421">
        <v>0</v>
      </c>
      <c r="M121" s="421">
        <v>0</v>
      </c>
      <c r="N121" s="421">
        <v>0</v>
      </c>
      <c r="O121" s="421">
        <v>0</v>
      </c>
      <c r="P121" s="422">
        <f t="shared" si="102"/>
        <v>0</v>
      </c>
      <c r="Q121" s="421">
        <v>0</v>
      </c>
      <c r="R121" s="421">
        <v>0</v>
      </c>
      <c r="S121" s="421">
        <v>0</v>
      </c>
      <c r="T121" s="421">
        <v>0</v>
      </c>
      <c r="U121" s="421">
        <v>0</v>
      </c>
      <c r="V121" s="421">
        <v>0</v>
      </c>
      <c r="W121" s="421">
        <v>0</v>
      </c>
      <c r="X121" s="421">
        <v>0</v>
      </c>
      <c r="Y121" s="421">
        <v>0</v>
      </c>
      <c r="Z121" s="421">
        <v>0</v>
      </c>
      <c r="AA121" s="421">
        <v>0</v>
      </c>
      <c r="AB121" s="421">
        <v>0</v>
      </c>
      <c r="AC121" s="421">
        <v>0</v>
      </c>
      <c r="AD121" s="422">
        <f t="shared" si="103"/>
        <v>0</v>
      </c>
      <c r="AE121" s="421">
        <v>0</v>
      </c>
      <c r="AF121" s="421">
        <v>0</v>
      </c>
      <c r="AG121" s="421">
        <v>0</v>
      </c>
      <c r="AH121" s="421">
        <v>0</v>
      </c>
      <c r="AI121" s="421">
        <v>0</v>
      </c>
      <c r="AJ121" s="421">
        <v>0</v>
      </c>
      <c r="AK121" s="421">
        <v>0</v>
      </c>
      <c r="AL121" s="421">
        <v>0</v>
      </c>
      <c r="AM121" s="421">
        <v>0</v>
      </c>
      <c r="AN121" s="421">
        <v>0</v>
      </c>
      <c r="AO121" s="421">
        <v>0</v>
      </c>
      <c r="AP121" s="421">
        <v>0</v>
      </c>
      <c r="AQ121" s="421">
        <v>0</v>
      </c>
      <c r="AR121" s="422">
        <f t="shared" si="104"/>
        <v>0</v>
      </c>
      <c r="AS121" s="421">
        <v>0</v>
      </c>
      <c r="AT121" s="421">
        <v>0</v>
      </c>
      <c r="AU121" s="421">
        <v>0</v>
      </c>
      <c r="AV121" s="421">
        <v>0</v>
      </c>
      <c r="AW121" s="421">
        <v>0</v>
      </c>
      <c r="AX121" s="421">
        <v>0</v>
      </c>
      <c r="AY121" s="421">
        <v>0</v>
      </c>
      <c r="AZ121" s="421">
        <v>0</v>
      </c>
      <c r="BA121" s="421">
        <v>0</v>
      </c>
      <c r="BB121" s="421">
        <v>0</v>
      </c>
      <c r="BC121" s="421">
        <v>0</v>
      </c>
      <c r="BD121" s="421">
        <v>0</v>
      </c>
      <c r="BE121" s="421">
        <v>0</v>
      </c>
      <c r="BF121" s="422">
        <f t="shared" si="105"/>
        <v>0</v>
      </c>
      <c r="BG121" s="421">
        <v>0</v>
      </c>
      <c r="BH121" s="421">
        <v>0</v>
      </c>
      <c r="BI121" s="421">
        <v>0</v>
      </c>
      <c r="BJ121" s="421">
        <v>0</v>
      </c>
      <c r="BK121" s="421">
        <v>0</v>
      </c>
      <c r="BL121" s="421">
        <v>0</v>
      </c>
      <c r="BM121" s="421">
        <v>0</v>
      </c>
      <c r="BN121" s="421">
        <v>0</v>
      </c>
      <c r="BO121" s="421">
        <v>0</v>
      </c>
      <c r="BP121" s="421">
        <v>0</v>
      </c>
      <c r="BQ121" s="421">
        <v>0</v>
      </c>
      <c r="BR121" s="421">
        <v>0</v>
      </c>
      <c r="BS121" s="421">
        <v>0</v>
      </c>
      <c r="BT121" s="422">
        <f t="shared" si="106"/>
        <v>0</v>
      </c>
      <c r="BU121" s="421">
        <v>0</v>
      </c>
      <c r="BV121" s="421">
        <v>0</v>
      </c>
      <c r="BW121" s="421">
        <v>0</v>
      </c>
      <c r="BX121" s="421">
        <v>0</v>
      </c>
      <c r="BY121" s="421">
        <v>0</v>
      </c>
      <c r="BZ121" s="421">
        <v>0</v>
      </c>
      <c r="CA121" s="421">
        <v>0</v>
      </c>
      <c r="CB121" s="421">
        <v>0</v>
      </c>
      <c r="CC121" s="421">
        <v>0</v>
      </c>
      <c r="CD121" s="421">
        <v>0</v>
      </c>
      <c r="CE121" s="421">
        <v>0</v>
      </c>
      <c r="CF121" s="421">
        <v>0</v>
      </c>
      <c r="CG121" s="421">
        <v>0</v>
      </c>
      <c r="CH121" s="422">
        <f t="shared" si="107"/>
        <v>0</v>
      </c>
    </row>
    <row r="122" spans="1:86" s="402" customFormat="1" ht="12" hidden="1" customHeight="1" outlineLevel="1">
      <c r="A122" s="22">
        <v>46750</v>
      </c>
      <c r="B122" s="9" t="s">
        <v>252</v>
      </c>
      <c r="C122" s="421">
        <v>0</v>
      </c>
      <c r="D122" s="421">
        <v>0</v>
      </c>
      <c r="E122" s="421">
        <v>0</v>
      </c>
      <c r="F122" s="421">
        <v>0</v>
      </c>
      <c r="G122" s="421">
        <v>0</v>
      </c>
      <c r="H122" s="421">
        <v>0</v>
      </c>
      <c r="I122" s="421">
        <v>0</v>
      </c>
      <c r="J122" s="421">
        <v>0</v>
      </c>
      <c r="K122" s="421">
        <v>0</v>
      </c>
      <c r="L122" s="421">
        <v>0</v>
      </c>
      <c r="M122" s="421">
        <v>0</v>
      </c>
      <c r="N122" s="421">
        <v>0</v>
      </c>
      <c r="O122" s="421">
        <v>0</v>
      </c>
      <c r="P122" s="422">
        <f t="shared" si="102"/>
        <v>0</v>
      </c>
      <c r="Q122" s="421">
        <v>0</v>
      </c>
      <c r="R122" s="421">
        <v>0</v>
      </c>
      <c r="S122" s="421">
        <v>0</v>
      </c>
      <c r="T122" s="421">
        <v>0</v>
      </c>
      <c r="U122" s="421">
        <v>0</v>
      </c>
      <c r="V122" s="421">
        <v>0</v>
      </c>
      <c r="W122" s="421">
        <v>0</v>
      </c>
      <c r="X122" s="421">
        <v>0</v>
      </c>
      <c r="Y122" s="421">
        <v>0</v>
      </c>
      <c r="Z122" s="421">
        <v>0</v>
      </c>
      <c r="AA122" s="421">
        <v>0</v>
      </c>
      <c r="AB122" s="421">
        <v>0</v>
      </c>
      <c r="AC122" s="421">
        <v>0</v>
      </c>
      <c r="AD122" s="422">
        <f t="shared" si="103"/>
        <v>0</v>
      </c>
      <c r="AE122" s="421">
        <v>0</v>
      </c>
      <c r="AF122" s="421">
        <v>0</v>
      </c>
      <c r="AG122" s="421">
        <v>0</v>
      </c>
      <c r="AH122" s="421">
        <v>0</v>
      </c>
      <c r="AI122" s="421">
        <v>0</v>
      </c>
      <c r="AJ122" s="421">
        <v>0</v>
      </c>
      <c r="AK122" s="421">
        <v>0</v>
      </c>
      <c r="AL122" s="421">
        <v>0</v>
      </c>
      <c r="AM122" s="421">
        <v>0</v>
      </c>
      <c r="AN122" s="421">
        <v>0</v>
      </c>
      <c r="AO122" s="421">
        <v>0</v>
      </c>
      <c r="AP122" s="421">
        <v>0</v>
      </c>
      <c r="AQ122" s="421">
        <v>0</v>
      </c>
      <c r="AR122" s="422">
        <f t="shared" si="104"/>
        <v>0</v>
      </c>
      <c r="AS122" s="421">
        <v>0</v>
      </c>
      <c r="AT122" s="421">
        <v>0</v>
      </c>
      <c r="AU122" s="421">
        <v>0</v>
      </c>
      <c r="AV122" s="421">
        <v>0</v>
      </c>
      <c r="AW122" s="421">
        <v>0</v>
      </c>
      <c r="AX122" s="421">
        <v>0</v>
      </c>
      <c r="AY122" s="421">
        <v>0</v>
      </c>
      <c r="AZ122" s="421">
        <v>0</v>
      </c>
      <c r="BA122" s="421">
        <v>0</v>
      </c>
      <c r="BB122" s="421">
        <v>0</v>
      </c>
      <c r="BC122" s="421">
        <v>0</v>
      </c>
      <c r="BD122" s="421">
        <v>0</v>
      </c>
      <c r="BE122" s="421">
        <v>0</v>
      </c>
      <c r="BF122" s="422">
        <f t="shared" si="105"/>
        <v>0</v>
      </c>
      <c r="BG122" s="421">
        <v>0</v>
      </c>
      <c r="BH122" s="421">
        <v>0</v>
      </c>
      <c r="BI122" s="421">
        <v>0</v>
      </c>
      <c r="BJ122" s="421">
        <v>0</v>
      </c>
      <c r="BK122" s="421">
        <v>0</v>
      </c>
      <c r="BL122" s="421">
        <v>0</v>
      </c>
      <c r="BM122" s="421">
        <v>0</v>
      </c>
      <c r="BN122" s="421">
        <v>0</v>
      </c>
      <c r="BO122" s="421">
        <v>0</v>
      </c>
      <c r="BP122" s="421">
        <v>0</v>
      </c>
      <c r="BQ122" s="421">
        <v>0</v>
      </c>
      <c r="BR122" s="421">
        <v>0</v>
      </c>
      <c r="BS122" s="421">
        <v>0</v>
      </c>
      <c r="BT122" s="422">
        <f t="shared" si="106"/>
        <v>0</v>
      </c>
      <c r="BU122" s="421">
        <v>0</v>
      </c>
      <c r="BV122" s="421">
        <v>0</v>
      </c>
      <c r="BW122" s="421">
        <v>0</v>
      </c>
      <c r="BX122" s="421">
        <v>0</v>
      </c>
      <c r="BY122" s="421">
        <v>0</v>
      </c>
      <c r="BZ122" s="421">
        <v>0</v>
      </c>
      <c r="CA122" s="421">
        <v>0</v>
      </c>
      <c r="CB122" s="421">
        <v>0</v>
      </c>
      <c r="CC122" s="421">
        <v>0</v>
      </c>
      <c r="CD122" s="421">
        <v>0</v>
      </c>
      <c r="CE122" s="421">
        <v>0</v>
      </c>
      <c r="CF122" s="421">
        <v>0</v>
      </c>
      <c r="CG122" s="421">
        <v>0</v>
      </c>
      <c r="CH122" s="422">
        <f t="shared" si="107"/>
        <v>0</v>
      </c>
    </row>
    <row r="123" spans="1:86" s="402" customFormat="1" ht="12" hidden="1" customHeight="1" outlineLevel="1">
      <c r="A123" s="22">
        <v>46760</v>
      </c>
      <c r="B123" s="9" t="s">
        <v>253</v>
      </c>
      <c r="C123" s="421">
        <v>0</v>
      </c>
      <c r="D123" s="421">
        <v>0</v>
      </c>
      <c r="E123" s="421">
        <v>0</v>
      </c>
      <c r="F123" s="421">
        <v>0</v>
      </c>
      <c r="G123" s="421">
        <v>0</v>
      </c>
      <c r="H123" s="421">
        <v>0</v>
      </c>
      <c r="I123" s="421">
        <v>0</v>
      </c>
      <c r="J123" s="421">
        <v>0</v>
      </c>
      <c r="K123" s="421">
        <v>0</v>
      </c>
      <c r="L123" s="421">
        <v>0</v>
      </c>
      <c r="M123" s="421">
        <v>0</v>
      </c>
      <c r="N123" s="421">
        <v>0</v>
      </c>
      <c r="O123" s="421">
        <v>0</v>
      </c>
      <c r="P123" s="422">
        <f t="shared" si="102"/>
        <v>0</v>
      </c>
      <c r="Q123" s="421">
        <v>0</v>
      </c>
      <c r="R123" s="421">
        <v>0</v>
      </c>
      <c r="S123" s="421">
        <v>0</v>
      </c>
      <c r="T123" s="421">
        <v>0</v>
      </c>
      <c r="U123" s="421">
        <v>0</v>
      </c>
      <c r="V123" s="421">
        <v>0</v>
      </c>
      <c r="W123" s="421">
        <v>0</v>
      </c>
      <c r="X123" s="421">
        <v>0</v>
      </c>
      <c r="Y123" s="421">
        <v>0</v>
      </c>
      <c r="Z123" s="421">
        <v>0</v>
      </c>
      <c r="AA123" s="421">
        <v>0</v>
      </c>
      <c r="AB123" s="421">
        <v>0</v>
      </c>
      <c r="AC123" s="421">
        <v>0</v>
      </c>
      <c r="AD123" s="422">
        <f t="shared" si="103"/>
        <v>0</v>
      </c>
      <c r="AE123" s="421">
        <v>0</v>
      </c>
      <c r="AF123" s="421">
        <v>0</v>
      </c>
      <c r="AG123" s="421">
        <v>0</v>
      </c>
      <c r="AH123" s="421">
        <v>0</v>
      </c>
      <c r="AI123" s="421">
        <v>0</v>
      </c>
      <c r="AJ123" s="421">
        <v>0</v>
      </c>
      <c r="AK123" s="421">
        <v>0</v>
      </c>
      <c r="AL123" s="421">
        <v>0</v>
      </c>
      <c r="AM123" s="421">
        <v>0</v>
      </c>
      <c r="AN123" s="421">
        <v>0</v>
      </c>
      <c r="AO123" s="421">
        <v>0</v>
      </c>
      <c r="AP123" s="421">
        <v>0</v>
      </c>
      <c r="AQ123" s="421">
        <v>0</v>
      </c>
      <c r="AR123" s="422">
        <f t="shared" si="104"/>
        <v>0</v>
      </c>
      <c r="AS123" s="421">
        <v>0</v>
      </c>
      <c r="AT123" s="421">
        <v>0</v>
      </c>
      <c r="AU123" s="421">
        <v>0</v>
      </c>
      <c r="AV123" s="421">
        <v>0</v>
      </c>
      <c r="AW123" s="421">
        <v>0</v>
      </c>
      <c r="AX123" s="421">
        <v>0</v>
      </c>
      <c r="AY123" s="421">
        <v>0</v>
      </c>
      <c r="AZ123" s="421">
        <v>0</v>
      </c>
      <c r="BA123" s="421">
        <v>0</v>
      </c>
      <c r="BB123" s="421">
        <v>0</v>
      </c>
      <c r="BC123" s="421">
        <v>0</v>
      </c>
      <c r="BD123" s="421">
        <v>0</v>
      </c>
      <c r="BE123" s="421">
        <v>0</v>
      </c>
      <c r="BF123" s="422">
        <f t="shared" si="105"/>
        <v>0</v>
      </c>
      <c r="BG123" s="421">
        <v>0</v>
      </c>
      <c r="BH123" s="421">
        <v>0</v>
      </c>
      <c r="BI123" s="421">
        <v>0</v>
      </c>
      <c r="BJ123" s="421">
        <v>0</v>
      </c>
      <c r="BK123" s="421">
        <v>0</v>
      </c>
      <c r="BL123" s="421">
        <v>0</v>
      </c>
      <c r="BM123" s="421">
        <v>0</v>
      </c>
      <c r="BN123" s="421">
        <v>0</v>
      </c>
      <c r="BO123" s="421">
        <v>0</v>
      </c>
      <c r="BP123" s="421">
        <v>0</v>
      </c>
      <c r="BQ123" s="421">
        <v>0</v>
      </c>
      <c r="BR123" s="421">
        <v>0</v>
      </c>
      <c r="BS123" s="421">
        <v>0</v>
      </c>
      <c r="BT123" s="422">
        <f t="shared" si="106"/>
        <v>0</v>
      </c>
      <c r="BU123" s="421">
        <v>0</v>
      </c>
      <c r="BV123" s="421">
        <v>0</v>
      </c>
      <c r="BW123" s="421">
        <v>0</v>
      </c>
      <c r="BX123" s="421">
        <v>0</v>
      </c>
      <c r="BY123" s="421">
        <v>0</v>
      </c>
      <c r="BZ123" s="421">
        <v>0</v>
      </c>
      <c r="CA123" s="421">
        <v>0</v>
      </c>
      <c r="CB123" s="421">
        <v>0</v>
      </c>
      <c r="CC123" s="421">
        <v>0</v>
      </c>
      <c r="CD123" s="421">
        <v>0</v>
      </c>
      <c r="CE123" s="421">
        <v>0</v>
      </c>
      <c r="CF123" s="421">
        <v>0</v>
      </c>
      <c r="CG123" s="421">
        <v>0</v>
      </c>
      <c r="CH123" s="422">
        <f t="shared" si="107"/>
        <v>0</v>
      </c>
    </row>
    <row r="124" spans="1:86" s="402" customFormat="1" ht="12" hidden="1" customHeight="1" outlineLevel="1">
      <c r="A124" s="22">
        <v>46790</v>
      </c>
      <c r="B124" s="9" t="s">
        <v>254</v>
      </c>
      <c r="C124" s="421">
        <v>0</v>
      </c>
      <c r="D124" s="421">
        <v>0</v>
      </c>
      <c r="E124" s="421">
        <v>0</v>
      </c>
      <c r="F124" s="421">
        <v>0</v>
      </c>
      <c r="G124" s="421">
        <v>0</v>
      </c>
      <c r="H124" s="421">
        <v>0</v>
      </c>
      <c r="I124" s="421">
        <v>0</v>
      </c>
      <c r="J124" s="421">
        <v>0</v>
      </c>
      <c r="K124" s="421">
        <v>0</v>
      </c>
      <c r="L124" s="421">
        <v>0</v>
      </c>
      <c r="M124" s="421">
        <v>0</v>
      </c>
      <c r="N124" s="421">
        <v>0</v>
      </c>
      <c r="O124" s="421">
        <v>0</v>
      </c>
      <c r="P124" s="422">
        <f t="shared" si="102"/>
        <v>0</v>
      </c>
      <c r="Q124" s="421">
        <v>0</v>
      </c>
      <c r="R124" s="421">
        <v>0</v>
      </c>
      <c r="S124" s="421">
        <v>0</v>
      </c>
      <c r="T124" s="421">
        <v>0</v>
      </c>
      <c r="U124" s="421">
        <v>0</v>
      </c>
      <c r="V124" s="421">
        <v>0</v>
      </c>
      <c r="W124" s="421">
        <v>0</v>
      </c>
      <c r="X124" s="421">
        <v>0</v>
      </c>
      <c r="Y124" s="421">
        <v>0</v>
      </c>
      <c r="Z124" s="421">
        <v>0</v>
      </c>
      <c r="AA124" s="421">
        <v>0</v>
      </c>
      <c r="AB124" s="421">
        <v>0</v>
      </c>
      <c r="AC124" s="421">
        <v>0</v>
      </c>
      <c r="AD124" s="422">
        <f t="shared" si="103"/>
        <v>0</v>
      </c>
      <c r="AE124" s="421">
        <v>0</v>
      </c>
      <c r="AF124" s="421">
        <v>0</v>
      </c>
      <c r="AG124" s="421">
        <v>0</v>
      </c>
      <c r="AH124" s="421">
        <v>0</v>
      </c>
      <c r="AI124" s="421">
        <v>0</v>
      </c>
      <c r="AJ124" s="421">
        <v>0</v>
      </c>
      <c r="AK124" s="421">
        <v>0</v>
      </c>
      <c r="AL124" s="421">
        <v>0</v>
      </c>
      <c r="AM124" s="421">
        <v>0</v>
      </c>
      <c r="AN124" s="421">
        <v>0</v>
      </c>
      <c r="AO124" s="421">
        <v>0</v>
      </c>
      <c r="AP124" s="421">
        <v>0</v>
      </c>
      <c r="AQ124" s="421">
        <v>0</v>
      </c>
      <c r="AR124" s="422">
        <f t="shared" si="104"/>
        <v>0</v>
      </c>
      <c r="AS124" s="421">
        <v>0</v>
      </c>
      <c r="AT124" s="421">
        <v>0</v>
      </c>
      <c r="AU124" s="421">
        <v>0</v>
      </c>
      <c r="AV124" s="421">
        <v>0</v>
      </c>
      <c r="AW124" s="421">
        <v>0</v>
      </c>
      <c r="AX124" s="421">
        <v>0</v>
      </c>
      <c r="AY124" s="421">
        <v>0</v>
      </c>
      <c r="AZ124" s="421">
        <v>0</v>
      </c>
      <c r="BA124" s="421">
        <v>0</v>
      </c>
      <c r="BB124" s="421">
        <v>0</v>
      </c>
      <c r="BC124" s="421">
        <v>0</v>
      </c>
      <c r="BD124" s="421">
        <v>0</v>
      </c>
      <c r="BE124" s="421">
        <v>0</v>
      </c>
      <c r="BF124" s="422">
        <f t="shared" si="105"/>
        <v>0</v>
      </c>
      <c r="BG124" s="421">
        <v>0</v>
      </c>
      <c r="BH124" s="421">
        <v>0</v>
      </c>
      <c r="BI124" s="421">
        <v>0</v>
      </c>
      <c r="BJ124" s="421">
        <v>0</v>
      </c>
      <c r="BK124" s="421">
        <v>0</v>
      </c>
      <c r="BL124" s="421">
        <v>0</v>
      </c>
      <c r="BM124" s="421">
        <v>0</v>
      </c>
      <c r="BN124" s="421">
        <v>0</v>
      </c>
      <c r="BO124" s="421">
        <v>0</v>
      </c>
      <c r="BP124" s="421">
        <v>0</v>
      </c>
      <c r="BQ124" s="421">
        <v>0</v>
      </c>
      <c r="BR124" s="421">
        <v>0</v>
      </c>
      <c r="BS124" s="421">
        <v>0</v>
      </c>
      <c r="BT124" s="422">
        <f t="shared" si="106"/>
        <v>0</v>
      </c>
      <c r="BU124" s="421">
        <v>0</v>
      </c>
      <c r="BV124" s="421">
        <v>0</v>
      </c>
      <c r="BW124" s="421">
        <v>0</v>
      </c>
      <c r="BX124" s="421">
        <v>0</v>
      </c>
      <c r="BY124" s="421">
        <v>0</v>
      </c>
      <c r="BZ124" s="421">
        <v>0</v>
      </c>
      <c r="CA124" s="421">
        <v>0</v>
      </c>
      <c r="CB124" s="421">
        <v>0</v>
      </c>
      <c r="CC124" s="421">
        <v>0</v>
      </c>
      <c r="CD124" s="421">
        <v>0</v>
      </c>
      <c r="CE124" s="421">
        <v>0</v>
      </c>
      <c r="CF124" s="421">
        <v>0</v>
      </c>
      <c r="CG124" s="421">
        <v>0</v>
      </c>
      <c r="CH124" s="422">
        <f t="shared" si="107"/>
        <v>0</v>
      </c>
    </row>
    <row r="125" spans="1:86" s="402" customFormat="1" ht="12" hidden="1" customHeight="1" outlineLevel="1">
      <c r="A125" s="22">
        <v>46800</v>
      </c>
      <c r="B125" s="9" t="s">
        <v>255</v>
      </c>
      <c r="C125" s="421">
        <v>0</v>
      </c>
      <c r="D125" s="421">
        <v>0</v>
      </c>
      <c r="E125" s="421">
        <v>0</v>
      </c>
      <c r="F125" s="421">
        <v>0</v>
      </c>
      <c r="G125" s="421">
        <v>0</v>
      </c>
      <c r="H125" s="421">
        <v>0</v>
      </c>
      <c r="I125" s="421">
        <v>0</v>
      </c>
      <c r="J125" s="421">
        <v>0</v>
      </c>
      <c r="K125" s="421">
        <v>0</v>
      </c>
      <c r="L125" s="421">
        <v>0</v>
      </c>
      <c r="M125" s="421">
        <v>0</v>
      </c>
      <c r="N125" s="421">
        <v>0</v>
      </c>
      <c r="O125" s="421">
        <v>0</v>
      </c>
      <c r="P125" s="422">
        <f t="shared" si="102"/>
        <v>0</v>
      </c>
      <c r="Q125" s="421">
        <v>0</v>
      </c>
      <c r="R125" s="421">
        <v>0</v>
      </c>
      <c r="S125" s="421">
        <v>0</v>
      </c>
      <c r="T125" s="421">
        <v>0</v>
      </c>
      <c r="U125" s="421">
        <v>0</v>
      </c>
      <c r="V125" s="421">
        <v>0</v>
      </c>
      <c r="W125" s="421">
        <v>0</v>
      </c>
      <c r="X125" s="421">
        <v>0</v>
      </c>
      <c r="Y125" s="421">
        <v>0</v>
      </c>
      <c r="Z125" s="421">
        <v>0</v>
      </c>
      <c r="AA125" s="421">
        <v>0</v>
      </c>
      <c r="AB125" s="421">
        <v>0</v>
      </c>
      <c r="AC125" s="421">
        <v>0</v>
      </c>
      <c r="AD125" s="422">
        <f t="shared" si="103"/>
        <v>0</v>
      </c>
      <c r="AE125" s="421">
        <v>0</v>
      </c>
      <c r="AF125" s="421">
        <v>0</v>
      </c>
      <c r="AG125" s="421">
        <v>0</v>
      </c>
      <c r="AH125" s="421">
        <v>0</v>
      </c>
      <c r="AI125" s="421">
        <v>0</v>
      </c>
      <c r="AJ125" s="421">
        <v>0</v>
      </c>
      <c r="AK125" s="421">
        <v>0</v>
      </c>
      <c r="AL125" s="421">
        <v>0</v>
      </c>
      <c r="AM125" s="421">
        <v>0</v>
      </c>
      <c r="AN125" s="421">
        <v>0</v>
      </c>
      <c r="AO125" s="421">
        <v>0</v>
      </c>
      <c r="AP125" s="421">
        <v>0</v>
      </c>
      <c r="AQ125" s="421">
        <v>0</v>
      </c>
      <c r="AR125" s="422">
        <f t="shared" si="104"/>
        <v>0</v>
      </c>
      <c r="AS125" s="421">
        <v>0</v>
      </c>
      <c r="AT125" s="421">
        <v>0</v>
      </c>
      <c r="AU125" s="421">
        <v>0</v>
      </c>
      <c r="AV125" s="421">
        <v>0</v>
      </c>
      <c r="AW125" s="421">
        <v>0</v>
      </c>
      <c r="AX125" s="421">
        <v>0</v>
      </c>
      <c r="AY125" s="421">
        <v>0</v>
      </c>
      <c r="AZ125" s="421">
        <v>0</v>
      </c>
      <c r="BA125" s="421">
        <v>0</v>
      </c>
      <c r="BB125" s="421">
        <v>0</v>
      </c>
      <c r="BC125" s="421">
        <v>0</v>
      </c>
      <c r="BD125" s="421">
        <v>0</v>
      </c>
      <c r="BE125" s="421">
        <v>0</v>
      </c>
      <c r="BF125" s="422">
        <f t="shared" si="105"/>
        <v>0</v>
      </c>
      <c r="BG125" s="421">
        <v>0</v>
      </c>
      <c r="BH125" s="421">
        <v>0</v>
      </c>
      <c r="BI125" s="421">
        <v>0</v>
      </c>
      <c r="BJ125" s="421">
        <v>0</v>
      </c>
      <c r="BK125" s="421">
        <v>0</v>
      </c>
      <c r="BL125" s="421">
        <v>0</v>
      </c>
      <c r="BM125" s="421">
        <v>0</v>
      </c>
      <c r="BN125" s="421">
        <v>0</v>
      </c>
      <c r="BO125" s="421">
        <v>0</v>
      </c>
      <c r="BP125" s="421">
        <v>0</v>
      </c>
      <c r="BQ125" s="421">
        <v>0</v>
      </c>
      <c r="BR125" s="421">
        <v>0</v>
      </c>
      <c r="BS125" s="421">
        <v>0</v>
      </c>
      <c r="BT125" s="422">
        <f t="shared" si="106"/>
        <v>0</v>
      </c>
      <c r="BU125" s="421">
        <v>0</v>
      </c>
      <c r="BV125" s="421">
        <v>0</v>
      </c>
      <c r="BW125" s="421">
        <v>0</v>
      </c>
      <c r="BX125" s="421">
        <v>0</v>
      </c>
      <c r="BY125" s="421">
        <v>0</v>
      </c>
      <c r="BZ125" s="421">
        <v>0</v>
      </c>
      <c r="CA125" s="421">
        <v>0</v>
      </c>
      <c r="CB125" s="421">
        <v>0</v>
      </c>
      <c r="CC125" s="421">
        <v>0</v>
      </c>
      <c r="CD125" s="421">
        <v>0</v>
      </c>
      <c r="CE125" s="421">
        <v>0</v>
      </c>
      <c r="CF125" s="421">
        <v>0</v>
      </c>
      <c r="CG125" s="421">
        <v>0</v>
      </c>
      <c r="CH125" s="422">
        <f t="shared" si="107"/>
        <v>0</v>
      </c>
    </row>
    <row r="126" spans="1:86" s="402" customFormat="1" ht="12" hidden="1" customHeight="1" outlineLevel="1">
      <c r="A126" s="22">
        <v>46980</v>
      </c>
      <c r="B126" s="9" t="s">
        <v>256</v>
      </c>
      <c r="C126" s="421">
        <v>0</v>
      </c>
      <c r="D126" s="421">
        <v>0</v>
      </c>
      <c r="E126" s="421">
        <v>0</v>
      </c>
      <c r="F126" s="421">
        <v>0</v>
      </c>
      <c r="G126" s="421">
        <v>60248</v>
      </c>
      <c r="H126" s="421">
        <v>0</v>
      </c>
      <c r="I126" s="421">
        <v>0</v>
      </c>
      <c r="J126" s="421">
        <v>0</v>
      </c>
      <c r="K126" s="421">
        <v>0</v>
      </c>
      <c r="L126" s="421">
        <v>0</v>
      </c>
      <c r="M126" s="421">
        <v>180000</v>
      </c>
      <c r="N126" s="421">
        <v>0</v>
      </c>
      <c r="O126" s="421">
        <v>240248</v>
      </c>
      <c r="P126" s="422">
        <f t="shared" si="102"/>
        <v>0</v>
      </c>
      <c r="Q126" s="421">
        <v>0</v>
      </c>
      <c r="R126" s="421">
        <v>0</v>
      </c>
      <c r="S126" s="421">
        <v>0</v>
      </c>
      <c r="T126" s="421">
        <v>0</v>
      </c>
      <c r="U126" s="421">
        <v>0</v>
      </c>
      <c r="V126" s="421">
        <v>0</v>
      </c>
      <c r="W126" s="421">
        <v>0</v>
      </c>
      <c r="X126" s="421">
        <v>0</v>
      </c>
      <c r="Y126" s="421">
        <v>0</v>
      </c>
      <c r="Z126" s="421">
        <v>0</v>
      </c>
      <c r="AA126" s="421">
        <v>0</v>
      </c>
      <c r="AB126" s="421">
        <v>0</v>
      </c>
      <c r="AC126" s="421">
        <v>0</v>
      </c>
      <c r="AD126" s="422">
        <f t="shared" si="103"/>
        <v>0</v>
      </c>
      <c r="AE126" s="421">
        <v>0</v>
      </c>
      <c r="AF126" s="421">
        <v>0</v>
      </c>
      <c r="AG126" s="421">
        <v>0</v>
      </c>
      <c r="AH126" s="421">
        <v>0</v>
      </c>
      <c r="AI126" s="421">
        <v>0</v>
      </c>
      <c r="AJ126" s="421">
        <v>0</v>
      </c>
      <c r="AK126" s="421">
        <v>0</v>
      </c>
      <c r="AL126" s="421">
        <v>0</v>
      </c>
      <c r="AM126" s="421">
        <v>0</v>
      </c>
      <c r="AN126" s="421">
        <v>0</v>
      </c>
      <c r="AO126" s="421">
        <v>0</v>
      </c>
      <c r="AP126" s="421">
        <v>0</v>
      </c>
      <c r="AQ126" s="421">
        <v>0</v>
      </c>
      <c r="AR126" s="422">
        <f t="shared" si="104"/>
        <v>0</v>
      </c>
      <c r="AS126" s="421">
        <v>0</v>
      </c>
      <c r="AT126" s="421">
        <v>0</v>
      </c>
      <c r="AU126" s="421">
        <v>0</v>
      </c>
      <c r="AV126" s="421">
        <v>0</v>
      </c>
      <c r="AW126" s="421">
        <v>0</v>
      </c>
      <c r="AX126" s="421">
        <v>0</v>
      </c>
      <c r="AY126" s="421">
        <v>0</v>
      </c>
      <c r="AZ126" s="421">
        <v>0</v>
      </c>
      <c r="BA126" s="421">
        <v>0</v>
      </c>
      <c r="BB126" s="421">
        <v>0</v>
      </c>
      <c r="BC126" s="421">
        <v>0</v>
      </c>
      <c r="BD126" s="421">
        <v>0</v>
      </c>
      <c r="BE126" s="421">
        <v>0</v>
      </c>
      <c r="BF126" s="422">
        <f t="shared" si="105"/>
        <v>0</v>
      </c>
      <c r="BG126" s="421">
        <v>0</v>
      </c>
      <c r="BH126" s="421">
        <v>0</v>
      </c>
      <c r="BI126" s="421">
        <v>0</v>
      </c>
      <c r="BJ126" s="421">
        <v>0</v>
      </c>
      <c r="BK126" s="421">
        <v>0</v>
      </c>
      <c r="BL126" s="421">
        <v>0</v>
      </c>
      <c r="BM126" s="421">
        <v>0</v>
      </c>
      <c r="BN126" s="421">
        <v>0</v>
      </c>
      <c r="BO126" s="421">
        <v>0</v>
      </c>
      <c r="BP126" s="421">
        <v>0</v>
      </c>
      <c r="BQ126" s="421">
        <v>0</v>
      </c>
      <c r="BR126" s="421">
        <v>0</v>
      </c>
      <c r="BS126" s="421">
        <v>0</v>
      </c>
      <c r="BT126" s="422">
        <f t="shared" si="106"/>
        <v>0</v>
      </c>
      <c r="BU126" s="421">
        <v>0</v>
      </c>
      <c r="BV126" s="421">
        <v>0</v>
      </c>
      <c r="BW126" s="421">
        <v>0</v>
      </c>
      <c r="BX126" s="421">
        <v>0</v>
      </c>
      <c r="BY126" s="421">
        <v>0</v>
      </c>
      <c r="BZ126" s="421">
        <v>0</v>
      </c>
      <c r="CA126" s="421">
        <v>0</v>
      </c>
      <c r="CB126" s="421">
        <v>0</v>
      </c>
      <c r="CC126" s="421">
        <v>0</v>
      </c>
      <c r="CD126" s="421">
        <v>0</v>
      </c>
      <c r="CE126" s="421">
        <v>0</v>
      </c>
      <c r="CF126" s="421">
        <v>0</v>
      </c>
      <c r="CG126" s="421">
        <v>0</v>
      </c>
      <c r="CH126" s="422">
        <f t="shared" si="107"/>
        <v>0</v>
      </c>
    </row>
    <row r="127" spans="1:86" s="402" customFormat="1" ht="12" hidden="1" customHeight="1" outlineLevel="1">
      <c r="A127" s="22">
        <v>46981</v>
      </c>
      <c r="B127" s="9" t="s">
        <v>257</v>
      </c>
      <c r="C127" s="421">
        <v>0</v>
      </c>
      <c r="D127" s="421">
        <v>0</v>
      </c>
      <c r="E127" s="421">
        <v>0</v>
      </c>
      <c r="F127" s="421">
        <v>0</v>
      </c>
      <c r="G127" s="421">
        <v>0</v>
      </c>
      <c r="H127" s="421">
        <v>0</v>
      </c>
      <c r="I127" s="421">
        <v>0</v>
      </c>
      <c r="J127" s="421">
        <v>0</v>
      </c>
      <c r="K127" s="421">
        <v>0</v>
      </c>
      <c r="L127" s="421">
        <v>0</v>
      </c>
      <c r="M127" s="421">
        <v>0</v>
      </c>
      <c r="N127" s="421">
        <v>0</v>
      </c>
      <c r="O127" s="421">
        <v>0</v>
      </c>
      <c r="P127" s="422">
        <f t="shared" si="102"/>
        <v>0</v>
      </c>
      <c r="Q127" s="421">
        <v>0</v>
      </c>
      <c r="R127" s="421">
        <v>0</v>
      </c>
      <c r="S127" s="421">
        <v>0</v>
      </c>
      <c r="T127" s="421">
        <v>0</v>
      </c>
      <c r="U127" s="421">
        <v>0</v>
      </c>
      <c r="V127" s="421">
        <v>0</v>
      </c>
      <c r="W127" s="421">
        <v>0</v>
      </c>
      <c r="X127" s="421">
        <v>0</v>
      </c>
      <c r="Y127" s="421">
        <v>0</v>
      </c>
      <c r="Z127" s="421">
        <v>0</v>
      </c>
      <c r="AA127" s="421">
        <v>0</v>
      </c>
      <c r="AB127" s="421">
        <v>0</v>
      </c>
      <c r="AC127" s="421">
        <v>0</v>
      </c>
      <c r="AD127" s="422">
        <f t="shared" si="103"/>
        <v>0</v>
      </c>
      <c r="AE127" s="421">
        <v>0</v>
      </c>
      <c r="AF127" s="421">
        <v>0</v>
      </c>
      <c r="AG127" s="421">
        <v>0</v>
      </c>
      <c r="AH127" s="421">
        <v>0</v>
      </c>
      <c r="AI127" s="421">
        <v>0</v>
      </c>
      <c r="AJ127" s="421">
        <v>0</v>
      </c>
      <c r="AK127" s="421">
        <v>0</v>
      </c>
      <c r="AL127" s="421">
        <v>0</v>
      </c>
      <c r="AM127" s="421">
        <v>0</v>
      </c>
      <c r="AN127" s="421">
        <v>0</v>
      </c>
      <c r="AO127" s="421">
        <v>0</v>
      </c>
      <c r="AP127" s="421">
        <v>0</v>
      </c>
      <c r="AQ127" s="421">
        <v>0</v>
      </c>
      <c r="AR127" s="422">
        <f t="shared" si="104"/>
        <v>0</v>
      </c>
      <c r="AS127" s="421">
        <v>0</v>
      </c>
      <c r="AT127" s="421">
        <v>0</v>
      </c>
      <c r="AU127" s="421">
        <v>0</v>
      </c>
      <c r="AV127" s="421">
        <v>0</v>
      </c>
      <c r="AW127" s="421">
        <v>0</v>
      </c>
      <c r="AX127" s="421">
        <v>0</v>
      </c>
      <c r="AY127" s="421">
        <v>0</v>
      </c>
      <c r="AZ127" s="421">
        <v>0</v>
      </c>
      <c r="BA127" s="421">
        <v>0</v>
      </c>
      <c r="BB127" s="421">
        <v>0</v>
      </c>
      <c r="BC127" s="421">
        <v>0</v>
      </c>
      <c r="BD127" s="421">
        <v>0</v>
      </c>
      <c r="BE127" s="421">
        <v>0</v>
      </c>
      <c r="BF127" s="422">
        <f t="shared" si="105"/>
        <v>0</v>
      </c>
      <c r="BG127" s="421">
        <v>0</v>
      </c>
      <c r="BH127" s="421">
        <v>0</v>
      </c>
      <c r="BI127" s="421">
        <v>0</v>
      </c>
      <c r="BJ127" s="421">
        <v>0</v>
      </c>
      <c r="BK127" s="421">
        <v>0</v>
      </c>
      <c r="BL127" s="421">
        <v>0</v>
      </c>
      <c r="BM127" s="421">
        <v>0</v>
      </c>
      <c r="BN127" s="421">
        <v>0</v>
      </c>
      <c r="BO127" s="421">
        <v>0</v>
      </c>
      <c r="BP127" s="421">
        <v>0</v>
      </c>
      <c r="BQ127" s="421">
        <v>0</v>
      </c>
      <c r="BR127" s="421">
        <v>0</v>
      </c>
      <c r="BS127" s="421">
        <v>0</v>
      </c>
      <c r="BT127" s="422">
        <f t="shared" si="106"/>
        <v>0</v>
      </c>
      <c r="BU127" s="421">
        <v>0</v>
      </c>
      <c r="BV127" s="421">
        <v>0</v>
      </c>
      <c r="BW127" s="421">
        <v>0</v>
      </c>
      <c r="BX127" s="421">
        <v>0</v>
      </c>
      <c r="BY127" s="421">
        <v>0</v>
      </c>
      <c r="BZ127" s="421">
        <v>0</v>
      </c>
      <c r="CA127" s="421">
        <v>0</v>
      </c>
      <c r="CB127" s="421">
        <v>0</v>
      </c>
      <c r="CC127" s="421">
        <v>0</v>
      </c>
      <c r="CD127" s="421">
        <v>0</v>
      </c>
      <c r="CE127" s="421">
        <v>0</v>
      </c>
      <c r="CF127" s="421">
        <v>0</v>
      </c>
      <c r="CG127" s="421">
        <v>0</v>
      </c>
      <c r="CH127" s="422">
        <f t="shared" si="107"/>
        <v>0</v>
      </c>
    </row>
    <row r="128" spans="1:86" s="402" customFormat="1" ht="12" hidden="1" customHeight="1" outlineLevel="1">
      <c r="A128" s="22">
        <v>46990</v>
      </c>
      <c r="B128" s="9" t="s">
        <v>258</v>
      </c>
      <c r="C128" s="421">
        <v>0</v>
      </c>
      <c r="D128" s="421">
        <v>6900</v>
      </c>
      <c r="E128" s="421">
        <v>6900</v>
      </c>
      <c r="F128" s="421">
        <v>6900</v>
      </c>
      <c r="G128" s="421">
        <v>11300</v>
      </c>
      <c r="H128" s="421">
        <v>8000</v>
      </c>
      <c r="I128" s="421">
        <v>8000</v>
      </c>
      <c r="J128" s="421">
        <v>8000</v>
      </c>
      <c r="K128" s="421">
        <v>8000</v>
      </c>
      <c r="L128" s="421">
        <v>8000</v>
      </c>
      <c r="M128" s="421">
        <v>0</v>
      </c>
      <c r="N128" s="421">
        <v>0</v>
      </c>
      <c r="O128" s="421">
        <v>80000</v>
      </c>
      <c r="P128" s="422">
        <f t="shared" si="102"/>
        <v>8000</v>
      </c>
      <c r="Q128" s="421">
        <v>0</v>
      </c>
      <c r="R128" s="421">
        <v>9207.0796460177007</v>
      </c>
      <c r="S128" s="421">
        <v>9207.0796460177007</v>
      </c>
      <c r="T128" s="421">
        <v>9207.0796460177007</v>
      </c>
      <c r="U128" s="421">
        <v>9207.0796460177007</v>
      </c>
      <c r="V128" s="421">
        <v>9207.0796460177007</v>
      </c>
      <c r="W128" s="421">
        <v>9207.0796460177007</v>
      </c>
      <c r="X128" s="421">
        <v>9207.0796460177007</v>
      </c>
      <c r="Y128" s="421">
        <v>9207.0796460177007</v>
      </c>
      <c r="Z128" s="421">
        <v>9207.0796460177007</v>
      </c>
      <c r="AA128" s="421">
        <v>0</v>
      </c>
      <c r="AB128" s="421">
        <v>9207.0796460177007</v>
      </c>
      <c r="AC128" s="421">
        <v>92070.796460177007</v>
      </c>
      <c r="AD128" s="422">
        <f t="shared" si="103"/>
        <v>0</v>
      </c>
      <c r="AE128" s="421">
        <v>0</v>
      </c>
      <c r="AF128" s="421">
        <v>10236.9902780918</v>
      </c>
      <c r="AG128" s="421">
        <v>10236.9902780918</v>
      </c>
      <c r="AH128" s="421">
        <v>10236.9902780918</v>
      </c>
      <c r="AI128" s="421">
        <v>10236.9902780918</v>
      </c>
      <c r="AJ128" s="421">
        <v>10236.9902780918</v>
      </c>
      <c r="AK128" s="421">
        <v>10236.9902780918</v>
      </c>
      <c r="AL128" s="421">
        <v>10236.9902780918</v>
      </c>
      <c r="AM128" s="421">
        <v>10236.9902780918</v>
      </c>
      <c r="AN128" s="421">
        <v>10236.9902780918</v>
      </c>
      <c r="AO128" s="421">
        <v>0</v>
      </c>
      <c r="AP128" s="421">
        <v>10236.9902780918</v>
      </c>
      <c r="AQ128" s="421">
        <v>102369.902780918</v>
      </c>
      <c r="AR128" s="422">
        <f t="shared" si="104"/>
        <v>0</v>
      </c>
      <c r="AS128" s="421">
        <v>0</v>
      </c>
      <c r="AT128" s="421">
        <v>10441.7300836536</v>
      </c>
      <c r="AU128" s="421">
        <v>10441.7300836536</v>
      </c>
      <c r="AV128" s="421">
        <v>10441.7300836536</v>
      </c>
      <c r="AW128" s="421">
        <v>10441.7300836536</v>
      </c>
      <c r="AX128" s="421">
        <v>10441.7300836536</v>
      </c>
      <c r="AY128" s="421">
        <v>10441.7300836536</v>
      </c>
      <c r="AZ128" s="421">
        <v>10441.7300836536</v>
      </c>
      <c r="BA128" s="421">
        <v>10441.7300836536</v>
      </c>
      <c r="BB128" s="421">
        <v>10441.7300836536</v>
      </c>
      <c r="BC128" s="421">
        <v>0</v>
      </c>
      <c r="BD128" s="421">
        <v>10441.7300836536</v>
      </c>
      <c r="BE128" s="421">
        <v>104417.300836536</v>
      </c>
      <c r="BF128" s="422">
        <f t="shared" si="105"/>
        <v>0</v>
      </c>
      <c r="BG128" s="421">
        <v>0</v>
      </c>
      <c r="BH128" s="421">
        <v>10650.564685326701</v>
      </c>
      <c r="BI128" s="421">
        <v>10650.564685326701</v>
      </c>
      <c r="BJ128" s="421">
        <v>10650.564685326701</v>
      </c>
      <c r="BK128" s="421">
        <v>10650.564685326701</v>
      </c>
      <c r="BL128" s="421">
        <v>10650.564685326701</v>
      </c>
      <c r="BM128" s="421">
        <v>10650.564685326701</v>
      </c>
      <c r="BN128" s="421">
        <v>10650.564685326701</v>
      </c>
      <c r="BO128" s="421">
        <v>10650.564685326701</v>
      </c>
      <c r="BP128" s="421">
        <v>10650.564685326701</v>
      </c>
      <c r="BQ128" s="421">
        <v>0</v>
      </c>
      <c r="BR128" s="421">
        <v>10650.564685326701</v>
      </c>
      <c r="BS128" s="421">
        <v>106505.646853267</v>
      </c>
      <c r="BT128" s="422">
        <f t="shared" si="106"/>
        <v>0</v>
      </c>
      <c r="BU128" s="421">
        <v>0</v>
      </c>
      <c r="BV128" s="421">
        <v>10863.575979033199</v>
      </c>
      <c r="BW128" s="421">
        <v>10863.575979033199</v>
      </c>
      <c r="BX128" s="421">
        <v>10863.575979033199</v>
      </c>
      <c r="BY128" s="421">
        <v>10863.575979033199</v>
      </c>
      <c r="BZ128" s="421">
        <v>10863.575979033199</v>
      </c>
      <c r="CA128" s="421">
        <v>10863.575979033199</v>
      </c>
      <c r="CB128" s="421">
        <v>10863.575979033199</v>
      </c>
      <c r="CC128" s="421">
        <v>10863.575979033199</v>
      </c>
      <c r="CD128" s="421">
        <v>10863.575979033199</v>
      </c>
      <c r="CE128" s="421">
        <v>0</v>
      </c>
      <c r="CF128" s="421">
        <v>10863.575979033199</v>
      </c>
      <c r="CG128" s="421">
        <v>108635.759790332</v>
      </c>
      <c r="CH128" s="422">
        <f t="shared" si="107"/>
        <v>0</v>
      </c>
    </row>
    <row r="129" spans="1:86" s="402" customFormat="1" ht="12" hidden="1" customHeight="1" outlineLevel="1">
      <c r="A129" s="22">
        <v>46991</v>
      </c>
      <c r="B129" s="9" t="s">
        <v>259</v>
      </c>
      <c r="C129" s="421">
        <v>0</v>
      </c>
      <c r="D129" s="421">
        <v>0</v>
      </c>
      <c r="E129" s="421">
        <v>0</v>
      </c>
      <c r="F129" s="421">
        <v>-5070.55</v>
      </c>
      <c r="G129" s="421">
        <v>-5070.55</v>
      </c>
      <c r="H129" s="421">
        <v>0</v>
      </c>
      <c r="I129" s="421">
        <v>0</v>
      </c>
      <c r="J129" s="421">
        <v>0</v>
      </c>
      <c r="K129" s="421">
        <v>0</v>
      </c>
      <c r="L129" s="421">
        <v>0</v>
      </c>
      <c r="M129" s="421">
        <v>0</v>
      </c>
      <c r="N129" s="421">
        <v>0</v>
      </c>
      <c r="O129" s="421">
        <v>-10141.1</v>
      </c>
      <c r="P129" s="422">
        <f t="shared" si="102"/>
        <v>0</v>
      </c>
      <c r="Q129" s="421">
        <v>0</v>
      </c>
      <c r="R129" s="421">
        <v>0</v>
      </c>
      <c r="S129" s="421">
        <v>0</v>
      </c>
      <c r="T129" s="421">
        <v>0</v>
      </c>
      <c r="U129" s="421">
        <v>0</v>
      </c>
      <c r="V129" s="421">
        <v>0</v>
      </c>
      <c r="W129" s="421">
        <v>0</v>
      </c>
      <c r="X129" s="421">
        <v>0</v>
      </c>
      <c r="Y129" s="421">
        <v>0</v>
      </c>
      <c r="Z129" s="421">
        <v>0</v>
      </c>
      <c r="AA129" s="421">
        <v>0</v>
      </c>
      <c r="AB129" s="421">
        <v>0</v>
      </c>
      <c r="AC129" s="421">
        <v>0</v>
      </c>
      <c r="AD129" s="422">
        <f t="shared" si="103"/>
        <v>0</v>
      </c>
      <c r="AE129" s="421">
        <v>0</v>
      </c>
      <c r="AF129" s="421">
        <v>0</v>
      </c>
      <c r="AG129" s="421">
        <v>0</v>
      </c>
      <c r="AH129" s="421">
        <v>0</v>
      </c>
      <c r="AI129" s="421">
        <v>0</v>
      </c>
      <c r="AJ129" s="421">
        <v>0</v>
      </c>
      <c r="AK129" s="421">
        <v>0</v>
      </c>
      <c r="AL129" s="421">
        <v>0</v>
      </c>
      <c r="AM129" s="421">
        <v>0</v>
      </c>
      <c r="AN129" s="421">
        <v>0</v>
      </c>
      <c r="AO129" s="421">
        <v>0</v>
      </c>
      <c r="AP129" s="421">
        <v>0</v>
      </c>
      <c r="AQ129" s="421">
        <v>0</v>
      </c>
      <c r="AR129" s="422">
        <f t="shared" si="104"/>
        <v>0</v>
      </c>
      <c r="AS129" s="421">
        <v>0</v>
      </c>
      <c r="AT129" s="421">
        <v>0</v>
      </c>
      <c r="AU129" s="421">
        <v>0</v>
      </c>
      <c r="AV129" s="421">
        <v>0</v>
      </c>
      <c r="AW129" s="421">
        <v>0</v>
      </c>
      <c r="AX129" s="421">
        <v>0</v>
      </c>
      <c r="AY129" s="421">
        <v>0</v>
      </c>
      <c r="AZ129" s="421">
        <v>0</v>
      </c>
      <c r="BA129" s="421">
        <v>0</v>
      </c>
      <c r="BB129" s="421">
        <v>0</v>
      </c>
      <c r="BC129" s="421">
        <v>0</v>
      </c>
      <c r="BD129" s="421">
        <v>0</v>
      </c>
      <c r="BE129" s="421">
        <v>0</v>
      </c>
      <c r="BF129" s="422">
        <f t="shared" si="105"/>
        <v>0</v>
      </c>
      <c r="BG129" s="421">
        <v>0</v>
      </c>
      <c r="BH129" s="421">
        <v>0</v>
      </c>
      <c r="BI129" s="421">
        <v>0</v>
      </c>
      <c r="BJ129" s="421">
        <v>0</v>
      </c>
      <c r="BK129" s="421">
        <v>0</v>
      </c>
      <c r="BL129" s="421">
        <v>0</v>
      </c>
      <c r="BM129" s="421">
        <v>0</v>
      </c>
      <c r="BN129" s="421">
        <v>0</v>
      </c>
      <c r="BO129" s="421">
        <v>0</v>
      </c>
      <c r="BP129" s="421">
        <v>0</v>
      </c>
      <c r="BQ129" s="421">
        <v>0</v>
      </c>
      <c r="BR129" s="421">
        <v>0</v>
      </c>
      <c r="BS129" s="421">
        <v>0</v>
      </c>
      <c r="BT129" s="422">
        <f t="shared" si="106"/>
        <v>0</v>
      </c>
      <c r="BU129" s="421">
        <v>0</v>
      </c>
      <c r="BV129" s="421">
        <v>0</v>
      </c>
      <c r="BW129" s="421">
        <v>0</v>
      </c>
      <c r="BX129" s="421">
        <v>0</v>
      </c>
      <c r="BY129" s="421">
        <v>0</v>
      </c>
      <c r="BZ129" s="421">
        <v>0</v>
      </c>
      <c r="CA129" s="421">
        <v>0</v>
      </c>
      <c r="CB129" s="421">
        <v>0</v>
      </c>
      <c r="CC129" s="421">
        <v>0</v>
      </c>
      <c r="CD129" s="421">
        <v>0</v>
      </c>
      <c r="CE129" s="421">
        <v>0</v>
      </c>
      <c r="CF129" s="421">
        <v>0</v>
      </c>
      <c r="CG129" s="421">
        <v>0</v>
      </c>
      <c r="CH129" s="422">
        <f t="shared" si="107"/>
        <v>0</v>
      </c>
    </row>
    <row r="130" spans="1:86" ht="12" hidden="1" customHeight="1" outlineLevel="1">
      <c r="A130" s="22"/>
      <c r="C130" s="421"/>
      <c r="D130" s="421"/>
      <c r="E130" s="421"/>
      <c r="F130" s="421"/>
      <c r="G130" s="421"/>
      <c r="H130" s="421"/>
      <c r="I130" s="421"/>
      <c r="J130" s="421"/>
      <c r="K130" s="421"/>
      <c r="L130" s="421"/>
      <c r="M130" s="421"/>
      <c r="N130" s="421"/>
      <c r="O130" s="421"/>
      <c r="P130" s="422"/>
      <c r="Q130" s="421"/>
      <c r="R130" s="421"/>
      <c r="S130" s="421"/>
      <c r="T130" s="421"/>
      <c r="U130" s="421"/>
      <c r="V130" s="421"/>
      <c r="W130" s="421"/>
      <c r="X130" s="421"/>
      <c r="Y130" s="421"/>
      <c r="Z130" s="421"/>
      <c r="AA130" s="421"/>
      <c r="AB130" s="421"/>
      <c r="AC130" s="421"/>
      <c r="AD130" s="422"/>
      <c r="AE130" s="421"/>
      <c r="AF130" s="421"/>
      <c r="AG130" s="421"/>
      <c r="AH130" s="421"/>
      <c r="AI130" s="421"/>
      <c r="AJ130" s="421"/>
      <c r="AK130" s="421"/>
      <c r="AL130" s="421"/>
      <c r="AM130" s="421"/>
      <c r="AN130" s="421"/>
      <c r="AO130" s="421"/>
      <c r="AP130" s="421"/>
      <c r="AQ130" s="421"/>
      <c r="AR130" s="422"/>
      <c r="AS130" s="421"/>
      <c r="AT130" s="421"/>
      <c r="AU130" s="421"/>
      <c r="AV130" s="421"/>
      <c r="AW130" s="421"/>
      <c r="AX130" s="421"/>
      <c r="AY130" s="421"/>
      <c r="AZ130" s="421"/>
      <c r="BA130" s="421"/>
      <c r="BB130" s="421"/>
      <c r="BC130" s="421"/>
      <c r="BD130" s="421"/>
      <c r="BE130" s="421"/>
      <c r="BF130" s="422"/>
      <c r="BG130" s="421"/>
      <c r="BH130" s="421"/>
      <c r="BI130" s="421"/>
      <c r="BJ130" s="421"/>
      <c r="BK130" s="421"/>
      <c r="BL130" s="421"/>
      <c r="BM130" s="421"/>
      <c r="BN130" s="421"/>
      <c r="BO130" s="421"/>
      <c r="BP130" s="421"/>
      <c r="BQ130" s="421"/>
      <c r="BR130" s="421"/>
      <c r="BS130" s="421"/>
      <c r="BT130" s="422"/>
      <c r="BU130" s="421"/>
      <c r="BV130" s="421"/>
      <c r="BW130" s="421"/>
      <c r="BX130" s="421"/>
      <c r="BY130" s="421"/>
      <c r="BZ130" s="421"/>
      <c r="CA130" s="421"/>
      <c r="CB130" s="421"/>
      <c r="CC130" s="421"/>
      <c r="CD130" s="421"/>
      <c r="CE130" s="421"/>
      <c r="CF130" s="421"/>
      <c r="CG130" s="421"/>
      <c r="CH130" s="422"/>
    </row>
    <row r="131" spans="1:86" ht="12" customHeight="1" collapsed="1">
      <c r="A131" s="23"/>
      <c r="B131" s="1" t="s">
        <v>79</v>
      </c>
      <c r="C131" s="421">
        <f t="shared" ref="C131:O131" si="108">SUM(C95:C130)</f>
        <v>0</v>
      </c>
      <c r="D131" s="421">
        <f t="shared" si="108"/>
        <v>473220</v>
      </c>
      <c r="E131" s="421">
        <f t="shared" si="108"/>
        <v>473220</v>
      </c>
      <c r="F131" s="421">
        <f t="shared" si="108"/>
        <v>499066.7</v>
      </c>
      <c r="G131" s="421">
        <f t="shared" si="108"/>
        <v>541413.02</v>
      </c>
      <c r="H131" s="421">
        <f t="shared" si="108"/>
        <v>482935.57</v>
      </c>
      <c r="I131" s="421">
        <f t="shared" si="108"/>
        <v>482935.57</v>
      </c>
      <c r="J131" s="421">
        <f t="shared" si="108"/>
        <v>480911.29</v>
      </c>
      <c r="K131" s="421">
        <f t="shared" si="108"/>
        <v>481161.86</v>
      </c>
      <c r="L131" s="421">
        <f t="shared" si="108"/>
        <v>481161.86</v>
      </c>
      <c r="M131" s="421">
        <f t="shared" si="108"/>
        <v>180000</v>
      </c>
      <c r="N131" s="421">
        <f t="shared" si="108"/>
        <v>168504.57</v>
      </c>
      <c r="O131" s="421">
        <f t="shared" si="108"/>
        <v>4752568.1000000006</v>
      </c>
      <c r="P131" s="422">
        <f t="shared" si="96"/>
        <v>8037.660000000149</v>
      </c>
      <c r="Q131" s="421">
        <f t="shared" ref="Q131:AC131" si="109">SUM(Q95:Q130)</f>
        <v>0</v>
      </c>
      <c r="R131" s="421">
        <f t="shared" si="109"/>
        <v>549035.20818584075</v>
      </c>
      <c r="S131" s="421">
        <f t="shared" si="109"/>
        <v>549035.20818584075</v>
      </c>
      <c r="T131" s="421">
        <f t="shared" si="109"/>
        <v>549035.20818584075</v>
      </c>
      <c r="U131" s="421">
        <f t="shared" si="109"/>
        <v>549035.20818584075</v>
      </c>
      <c r="V131" s="421">
        <f t="shared" si="109"/>
        <v>549035.20818584075</v>
      </c>
      <c r="W131" s="421">
        <f t="shared" si="109"/>
        <v>549035.20818584075</v>
      </c>
      <c r="X131" s="421">
        <f t="shared" si="109"/>
        <v>549035.20818584075</v>
      </c>
      <c r="Y131" s="421">
        <f t="shared" si="109"/>
        <v>549035.20818584075</v>
      </c>
      <c r="Z131" s="421">
        <f t="shared" si="109"/>
        <v>549035.20818584075</v>
      </c>
      <c r="AA131" s="421">
        <f t="shared" si="109"/>
        <v>0</v>
      </c>
      <c r="AB131" s="421">
        <f t="shared" si="109"/>
        <v>549035.20818584075</v>
      </c>
      <c r="AC131" s="421">
        <f t="shared" si="109"/>
        <v>5490352.0818584068</v>
      </c>
      <c r="AD131" s="422">
        <f t="shared" si="97"/>
        <v>0</v>
      </c>
      <c r="AE131" s="421">
        <f t="shared" ref="AE131:AQ131" si="110">SUM(AE95:AE130)</f>
        <v>0</v>
      </c>
      <c r="AF131" s="421">
        <f t="shared" si="110"/>
        <v>604566.23827809177</v>
      </c>
      <c r="AG131" s="421">
        <f t="shared" si="110"/>
        <v>604566.23827809177</v>
      </c>
      <c r="AH131" s="421">
        <f t="shared" si="110"/>
        <v>604566.23827809177</v>
      </c>
      <c r="AI131" s="421">
        <f t="shared" si="110"/>
        <v>604566.23827809177</v>
      </c>
      <c r="AJ131" s="421">
        <f t="shared" si="110"/>
        <v>604566.23827809177</v>
      </c>
      <c r="AK131" s="421">
        <f t="shared" si="110"/>
        <v>604566.23827809177</v>
      </c>
      <c r="AL131" s="421">
        <f t="shared" si="110"/>
        <v>604566.23827809177</v>
      </c>
      <c r="AM131" s="421">
        <f t="shared" si="110"/>
        <v>604566.23827809177</v>
      </c>
      <c r="AN131" s="421">
        <f t="shared" si="110"/>
        <v>604566.23827809177</v>
      </c>
      <c r="AO131" s="421">
        <f t="shared" si="110"/>
        <v>0</v>
      </c>
      <c r="AP131" s="421">
        <f t="shared" si="110"/>
        <v>604566.23827809177</v>
      </c>
      <c r="AQ131" s="421">
        <f t="shared" si="110"/>
        <v>6045662.3827809189</v>
      </c>
      <c r="AR131" s="422">
        <f t="shared" si="98"/>
        <v>0</v>
      </c>
      <c r="AS131" s="421">
        <f t="shared" ref="AS131:BE131" si="111">SUM(AS95:AS130)</f>
        <v>0</v>
      </c>
      <c r="AT131" s="421">
        <f t="shared" si="111"/>
        <v>616657.56304365362</v>
      </c>
      <c r="AU131" s="421">
        <f t="shared" si="111"/>
        <v>616657.56304365362</v>
      </c>
      <c r="AV131" s="421">
        <f t="shared" si="111"/>
        <v>616657.56304365362</v>
      </c>
      <c r="AW131" s="421">
        <f t="shared" si="111"/>
        <v>616657.56304365362</v>
      </c>
      <c r="AX131" s="421">
        <f t="shared" si="111"/>
        <v>616657.56304365362</v>
      </c>
      <c r="AY131" s="421">
        <f t="shared" si="111"/>
        <v>616657.56304365362</v>
      </c>
      <c r="AZ131" s="421">
        <f t="shared" si="111"/>
        <v>616657.56304365362</v>
      </c>
      <c r="BA131" s="421">
        <f t="shared" si="111"/>
        <v>616657.56304365362</v>
      </c>
      <c r="BB131" s="421">
        <f t="shared" si="111"/>
        <v>616657.56304365362</v>
      </c>
      <c r="BC131" s="421">
        <f t="shared" si="111"/>
        <v>0</v>
      </c>
      <c r="BD131" s="421">
        <f t="shared" si="111"/>
        <v>616657.56304365362</v>
      </c>
      <c r="BE131" s="421">
        <f t="shared" si="111"/>
        <v>6166575.6304365359</v>
      </c>
      <c r="BF131" s="422">
        <f t="shared" si="99"/>
        <v>0</v>
      </c>
      <c r="BG131" s="421">
        <f t="shared" ref="BG131:BS131" si="112">SUM(BG95:BG130)</f>
        <v>0</v>
      </c>
      <c r="BH131" s="421">
        <f t="shared" si="112"/>
        <v>628990.71430452669</v>
      </c>
      <c r="BI131" s="421">
        <f t="shared" si="112"/>
        <v>628990.71430452669</v>
      </c>
      <c r="BJ131" s="421">
        <f t="shared" si="112"/>
        <v>628990.71430452669</v>
      </c>
      <c r="BK131" s="421">
        <f t="shared" si="112"/>
        <v>628990.71430452669</v>
      </c>
      <c r="BL131" s="421">
        <f t="shared" si="112"/>
        <v>628990.71430452669</v>
      </c>
      <c r="BM131" s="421">
        <f t="shared" si="112"/>
        <v>628990.71430452669</v>
      </c>
      <c r="BN131" s="421">
        <f t="shared" si="112"/>
        <v>628990.71430452669</v>
      </c>
      <c r="BO131" s="421">
        <f t="shared" si="112"/>
        <v>628990.71430452669</v>
      </c>
      <c r="BP131" s="421">
        <f t="shared" si="112"/>
        <v>628990.71430452669</v>
      </c>
      <c r="BQ131" s="421">
        <f t="shared" si="112"/>
        <v>0</v>
      </c>
      <c r="BR131" s="421">
        <f t="shared" si="112"/>
        <v>628990.71430452669</v>
      </c>
      <c r="BS131" s="421">
        <f t="shared" si="112"/>
        <v>6289907.1430452671</v>
      </c>
      <c r="BT131" s="422">
        <f t="shared" si="100"/>
        <v>0</v>
      </c>
      <c r="BU131" s="421">
        <f t="shared" ref="BU131:CG131" si="113">SUM(BU95:BU130)</f>
        <v>0</v>
      </c>
      <c r="BV131" s="421">
        <f t="shared" si="113"/>
        <v>641570.52859061724</v>
      </c>
      <c r="BW131" s="421">
        <f t="shared" si="113"/>
        <v>641570.52859061724</v>
      </c>
      <c r="BX131" s="421">
        <f t="shared" si="113"/>
        <v>641570.52859061724</v>
      </c>
      <c r="BY131" s="421">
        <f t="shared" si="113"/>
        <v>641570.52859061724</v>
      </c>
      <c r="BZ131" s="421">
        <f t="shared" si="113"/>
        <v>641570.52859061724</v>
      </c>
      <c r="CA131" s="421">
        <f t="shared" si="113"/>
        <v>641570.52859061724</v>
      </c>
      <c r="CB131" s="421">
        <f t="shared" si="113"/>
        <v>641570.52859061724</v>
      </c>
      <c r="CC131" s="421">
        <f t="shared" si="113"/>
        <v>641570.52859061724</v>
      </c>
      <c r="CD131" s="421">
        <f t="shared" si="113"/>
        <v>641570.52859061724</v>
      </c>
      <c r="CE131" s="421">
        <f t="shared" si="113"/>
        <v>0</v>
      </c>
      <c r="CF131" s="421">
        <f t="shared" si="113"/>
        <v>641570.52859061724</v>
      </c>
      <c r="CG131" s="421">
        <f t="shared" si="113"/>
        <v>6415705.2859061724</v>
      </c>
      <c r="CH131" s="422">
        <f t="shared" si="101"/>
        <v>0</v>
      </c>
    </row>
    <row r="132" spans="1:86" ht="12" hidden="1" customHeight="1" outlineLevel="1">
      <c r="A132" s="23"/>
      <c r="B132" s="9"/>
      <c r="C132" s="421"/>
      <c r="D132" s="421"/>
      <c r="E132" s="421"/>
      <c r="F132" s="421"/>
      <c r="G132" s="421"/>
      <c r="H132" s="421"/>
      <c r="I132" s="421"/>
      <c r="J132" s="421"/>
      <c r="K132" s="421"/>
      <c r="L132" s="421"/>
      <c r="M132" s="421"/>
      <c r="N132" s="421"/>
      <c r="O132" s="421"/>
      <c r="P132" s="422"/>
      <c r="Q132" s="421"/>
      <c r="R132" s="421"/>
      <c r="S132" s="421"/>
      <c r="T132" s="421"/>
      <c r="U132" s="421"/>
      <c r="V132" s="421"/>
      <c r="W132" s="421"/>
      <c r="X132" s="421"/>
      <c r="Y132" s="421"/>
      <c r="Z132" s="421"/>
      <c r="AA132" s="421"/>
      <c r="AB132" s="421"/>
      <c r="AC132" s="421"/>
      <c r="AD132" s="422"/>
      <c r="AE132" s="421"/>
      <c r="AF132" s="421"/>
      <c r="AG132" s="421"/>
      <c r="AH132" s="421"/>
      <c r="AI132" s="421"/>
      <c r="AJ132" s="421"/>
      <c r="AK132" s="421"/>
      <c r="AL132" s="421"/>
      <c r="AM132" s="421"/>
      <c r="AN132" s="421"/>
      <c r="AO132" s="421"/>
      <c r="AP132" s="421"/>
      <c r="AQ132" s="421"/>
      <c r="AR132" s="422"/>
      <c r="AS132" s="421"/>
      <c r="AT132" s="421"/>
      <c r="AU132" s="421"/>
      <c r="AV132" s="421"/>
      <c r="AW132" s="421"/>
      <c r="AX132" s="421"/>
      <c r="AY132" s="421"/>
      <c r="AZ132" s="421"/>
      <c r="BA132" s="421"/>
      <c r="BB132" s="421"/>
      <c r="BC132" s="421"/>
      <c r="BD132" s="421"/>
      <c r="BE132" s="421"/>
      <c r="BF132" s="422"/>
      <c r="BG132" s="421"/>
      <c r="BH132" s="421"/>
      <c r="BI132" s="421"/>
      <c r="BJ132" s="421"/>
      <c r="BK132" s="421"/>
      <c r="BL132" s="421"/>
      <c r="BM132" s="421"/>
      <c r="BN132" s="421"/>
      <c r="BO132" s="421"/>
      <c r="BP132" s="421"/>
      <c r="BQ132" s="421"/>
      <c r="BR132" s="421"/>
      <c r="BS132" s="421"/>
      <c r="BT132" s="422"/>
      <c r="BU132" s="421"/>
      <c r="BV132" s="421"/>
      <c r="BW132" s="421"/>
      <c r="BX132" s="421"/>
      <c r="BY132" s="421"/>
      <c r="BZ132" s="421"/>
      <c r="CA132" s="421"/>
      <c r="CB132" s="421"/>
      <c r="CC132" s="421"/>
      <c r="CD132" s="421"/>
      <c r="CE132" s="421"/>
      <c r="CF132" s="421"/>
      <c r="CG132" s="421"/>
      <c r="CH132" s="422"/>
    </row>
    <row r="133" spans="1:86" ht="12" hidden="1" customHeight="1" outlineLevel="1">
      <c r="A133" s="21" t="s">
        <v>80</v>
      </c>
      <c r="C133" s="421" t="s">
        <v>25</v>
      </c>
      <c r="D133" s="421" t="s">
        <v>25</v>
      </c>
      <c r="E133" s="421" t="s">
        <v>25</v>
      </c>
      <c r="F133" s="421" t="s">
        <v>25</v>
      </c>
      <c r="G133" s="421" t="s">
        <v>25</v>
      </c>
      <c r="H133" s="421" t="s">
        <v>25</v>
      </c>
      <c r="I133" s="421" t="s">
        <v>25</v>
      </c>
      <c r="J133" s="421" t="s">
        <v>25</v>
      </c>
      <c r="K133" s="421" t="s">
        <v>25</v>
      </c>
      <c r="L133" s="421" t="s">
        <v>25</v>
      </c>
      <c r="M133" s="421" t="s">
        <v>25</v>
      </c>
      <c r="N133" s="421" t="s">
        <v>25</v>
      </c>
      <c r="O133" s="421" t="s">
        <v>25</v>
      </c>
      <c r="P133" s="422" t="s">
        <v>25</v>
      </c>
      <c r="Q133" s="421" t="s">
        <v>25</v>
      </c>
      <c r="R133" s="421" t="s">
        <v>25</v>
      </c>
      <c r="S133" s="421" t="s">
        <v>25</v>
      </c>
      <c r="T133" s="421" t="s">
        <v>25</v>
      </c>
      <c r="U133" s="421" t="s">
        <v>25</v>
      </c>
      <c r="V133" s="421" t="s">
        <v>25</v>
      </c>
      <c r="W133" s="421" t="s">
        <v>25</v>
      </c>
      <c r="X133" s="421" t="s">
        <v>25</v>
      </c>
      <c r="Y133" s="421" t="s">
        <v>25</v>
      </c>
      <c r="Z133" s="421" t="s">
        <v>25</v>
      </c>
      <c r="AA133" s="421" t="s">
        <v>25</v>
      </c>
      <c r="AB133" s="421" t="s">
        <v>25</v>
      </c>
      <c r="AC133" s="421" t="s">
        <v>25</v>
      </c>
      <c r="AD133" s="422" t="s">
        <v>25</v>
      </c>
      <c r="AE133" s="421" t="s">
        <v>25</v>
      </c>
      <c r="AF133" s="421" t="s">
        <v>25</v>
      </c>
      <c r="AG133" s="421" t="s">
        <v>25</v>
      </c>
      <c r="AH133" s="421" t="s">
        <v>25</v>
      </c>
      <c r="AI133" s="421" t="s">
        <v>25</v>
      </c>
      <c r="AJ133" s="421" t="s">
        <v>25</v>
      </c>
      <c r="AK133" s="421" t="s">
        <v>25</v>
      </c>
      <c r="AL133" s="421" t="s">
        <v>25</v>
      </c>
      <c r="AM133" s="421" t="s">
        <v>25</v>
      </c>
      <c r="AN133" s="421" t="s">
        <v>25</v>
      </c>
      <c r="AO133" s="421" t="s">
        <v>25</v>
      </c>
      <c r="AP133" s="421" t="s">
        <v>25</v>
      </c>
      <c r="AQ133" s="421" t="s">
        <v>25</v>
      </c>
      <c r="AR133" s="422" t="s">
        <v>25</v>
      </c>
      <c r="AS133" s="421" t="s">
        <v>25</v>
      </c>
      <c r="AT133" s="421" t="s">
        <v>25</v>
      </c>
      <c r="AU133" s="421" t="s">
        <v>25</v>
      </c>
      <c r="AV133" s="421" t="s">
        <v>25</v>
      </c>
      <c r="AW133" s="421" t="s">
        <v>25</v>
      </c>
      <c r="AX133" s="421" t="s">
        <v>25</v>
      </c>
      <c r="AY133" s="421" t="s">
        <v>25</v>
      </c>
      <c r="AZ133" s="421" t="s">
        <v>25</v>
      </c>
      <c r="BA133" s="421" t="s">
        <v>25</v>
      </c>
      <c r="BB133" s="421" t="s">
        <v>25</v>
      </c>
      <c r="BC133" s="421" t="s">
        <v>25</v>
      </c>
      <c r="BD133" s="421" t="s">
        <v>25</v>
      </c>
      <c r="BE133" s="421" t="s">
        <v>25</v>
      </c>
      <c r="BF133" s="422" t="s">
        <v>25</v>
      </c>
      <c r="BG133" s="421" t="s">
        <v>25</v>
      </c>
      <c r="BH133" s="421" t="s">
        <v>25</v>
      </c>
      <c r="BI133" s="421" t="s">
        <v>25</v>
      </c>
      <c r="BJ133" s="421" t="s">
        <v>25</v>
      </c>
      <c r="BK133" s="421" t="s">
        <v>25</v>
      </c>
      <c r="BL133" s="421" t="s">
        <v>25</v>
      </c>
      <c r="BM133" s="421" t="s">
        <v>25</v>
      </c>
      <c r="BN133" s="421" t="s">
        <v>25</v>
      </c>
      <c r="BO133" s="421" t="s">
        <v>25</v>
      </c>
      <c r="BP133" s="421" t="s">
        <v>25</v>
      </c>
      <c r="BQ133" s="421" t="s">
        <v>25</v>
      </c>
      <c r="BR133" s="421" t="s">
        <v>25</v>
      </c>
      <c r="BS133" s="421" t="s">
        <v>25</v>
      </c>
      <c r="BT133" s="422" t="s">
        <v>25</v>
      </c>
      <c r="BU133" s="421" t="s">
        <v>25</v>
      </c>
      <c r="BV133" s="421" t="s">
        <v>25</v>
      </c>
      <c r="BW133" s="421" t="s">
        <v>25</v>
      </c>
      <c r="BX133" s="421" t="s">
        <v>25</v>
      </c>
      <c r="BY133" s="421" t="s">
        <v>25</v>
      </c>
      <c r="BZ133" s="421" t="s">
        <v>25</v>
      </c>
      <c r="CA133" s="421" t="s">
        <v>25</v>
      </c>
      <c r="CB133" s="421" t="s">
        <v>25</v>
      </c>
      <c r="CC133" s="421" t="s">
        <v>25</v>
      </c>
      <c r="CD133" s="421" t="s">
        <v>25</v>
      </c>
      <c r="CE133" s="421" t="s">
        <v>25</v>
      </c>
      <c r="CF133" s="421" t="s">
        <v>25</v>
      </c>
      <c r="CG133" s="421" t="s">
        <v>25</v>
      </c>
      <c r="CH133" s="422" t="s">
        <v>25</v>
      </c>
    </row>
    <row r="134" spans="1:86" ht="12" hidden="1" customHeight="1" outlineLevel="1">
      <c r="A134" s="22" t="s">
        <v>25</v>
      </c>
      <c r="C134" s="421"/>
      <c r="D134" s="421"/>
      <c r="E134" s="421"/>
      <c r="F134" s="421"/>
      <c r="G134" s="421"/>
      <c r="H134" s="421"/>
      <c r="I134" s="421"/>
      <c r="J134" s="421"/>
      <c r="K134" s="421"/>
      <c r="L134" s="421"/>
      <c r="M134" s="421"/>
      <c r="N134" s="421"/>
      <c r="O134" s="421"/>
      <c r="P134" s="422">
        <f t="shared" ref="P134" si="114">O134-SUM(C134:N134)</f>
        <v>0</v>
      </c>
      <c r="Q134" s="421"/>
      <c r="R134" s="421"/>
      <c r="S134" s="421"/>
      <c r="T134" s="421"/>
      <c r="U134" s="421"/>
      <c r="V134" s="421"/>
      <c r="W134" s="421"/>
      <c r="X134" s="421"/>
      <c r="Y134" s="421"/>
      <c r="Z134" s="421"/>
      <c r="AA134" s="421"/>
      <c r="AB134" s="421"/>
      <c r="AC134" s="421"/>
      <c r="AD134" s="422">
        <f t="shared" ref="AD134" si="115">AC134-SUM(Q134:AB134)</f>
        <v>0</v>
      </c>
      <c r="AE134" s="421"/>
      <c r="AF134" s="421"/>
      <c r="AG134" s="421"/>
      <c r="AH134" s="421"/>
      <c r="AI134" s="421"/>
      <c r="AJ134" s="421"/>
      <c r="AK134" s="421"/>
      <c r="AL134" s="421"/>
      <c r="AM134" s="421"/>
      <c r="AN134" s="421"/>
      <c r="AO134" s="421"/>
      <c r="AP134" s="421"/>
      <c r="AQ134" s="421"/>
      <c r="AR134" s="422">
        <f t="shared" ref="AR134" si="116">AQ134-SUM(AE134:AP134)</f>
        <v>0</v>
      </c>
      <c r="AS134" s="421"/>
      <c r="AT134" s="421"/>
      <c r="AU134" s="421"/>
      <c r="AV134" s="421"/>
      <c r="AW134" s="421"/>
      <c r="AX134" s="421"/>
      <c r="AY134" s="421"/>
      <c r="AZ134" s="421"/>
      <c r="BA134" s="421"/>
      <c r="BB134" s="421"/>
      <c r="BC134" s="421"/>
      <c r="BD134" s="421"/>
      <c r="BE134" s="421"/>
      <c r="BF134" s="422">
        <f t="shared" ref="BF134" si="117">BE134-SUM(AS134:BD134)</f>
        <v>0</v>
      </c>
      <c r="BG134" s="421"/>
      <c r="BH134" s="421"/>
      <c r="BI134" s="421"/>
      <c r="BJ134" s="421"/>
      <c r="BK134" s="421"/>
      <c r="BL134" s="421"/>
      <c r="BM134" s="421"/>
      <c r="BN134" s="421"/>
      <c r="BO134" s="421"/>
      <c r="BP134" s="421"/>
      <c r="BQ134" s="421"/>
      <c r="BR134" s="421"/>
      <c r="BS134" s="421"/>
      <c r="BT134" s="422">
        <f t="shared" ref="BT134" si="118">BS134-SUM(BG134:BR134)</f>
        <v>0</v>
      </c>
      <c r="BU134" s="421"/>
      <c r="BV134" s="421"/>
      <c r="BW134" s="421"/>
      <c r="BX134" s="421"/>
      <c r="BY134" s="421"/>
      <c r="BZ134" s="421"/>
      <c r="CA134" s="421"/>
      <c r="CB134" s="421"/>
      <c r="CC134" s="421"/>
      <c r="CD134" s="421"/>
      <c r="CE134" s="421"/>
      <c r="CF134" s="421"/>
      <c r="CG134" s="421"/>
      <c r="CH134" s="422">
        <f t="shared" ref="CH134" si="119">CG134-SUM(BU134:CF134)</f>
        <v>0</v>
      </c>
    </row>
    <row r="135" spans="1:86" s="402" customFormat="1" ht="12" hidden="1" customHeight="1" outlineLevel="1">
      <c r="A135" s="22">
        <v>47000</v>
      </c>
      <c r="B135" s="402" t="s">
        <v>260</v>
      </c>
      <c r="C135" s="421">
        <v>0</v>
      </c>
      <c r="D135" s="421">
        <v>0</v>
      </c>
      <c r="E135" s="421">
        <v>0</v>
      </c>
      <c r="F135" s="421">
        <v>0</v>
      </c>
      <c r="G135" s="421">
        <v>0</v>
      </c>
      <c r="H135" s="421">
        <v>0</v>
      </c>
      <c r="I135" s="421">
        <v>0</v>
      </c>
      <c r="J135" s="421">
        <v>0</v>
      </c>
      <c r="K135" s="421">
        <v>0</v>
      </c>
      <c r="L135" s="421">
        <v>0</v>
      </c>
      <c r="M135" s="421">
        <v>0</v>
      </c>
      <c r="N135" s="421">
        <v>0</v>
      </c>
      <c r="O135" s="421">
        <v>0</v>
      </c>
      <c r="P135" s="422">
        <f t="shared" ref="P135:P166" si="120">O135-SUM(C135:N135)</f>
        <v>0</v>
      </c>
      <c r="Q135" s="421">
        <v>0</v>
      </c>
      <c r="R135" s="421">
        <v>0</v>
      </c>
      <c r="S135" s="421">
        <v>0</v>
      </c>
      <c r="T135" s="421">
        <v>0</v>
      </c>
      <c r="U135" s="421">
        <v>0</v>
      </c>
      <c r="V135" s="421">
        <v>0</v>
      </c>
      <c r="W135" s="421">
        <v>0</v>
      </c>
      <c r="X135" s="421">
        <v>0</v>
      </c>
      <c r="Y135" s="421">
        <v>0</v>
      </c>
      <c r="Z135" s="421">
        <v>0</v>
      </c>
      <c r="AA135" s="421">
        <v>0</v>
      </c>
      <c r="AB135" s="421">
        <v>0</v>
      </c>
      <c r="AC135" s="421">
        <v>0</v>
      </c>
      <c r="AD135" s="422">
        <f t="shared" ref="AD135:AD166" si="121">AC135-SUM(Q135:AB135)</f>
        <v>0</v>
      </c>
      <c r="AE135" s="421">
        <v>0</v>
      </c>
      <c r="AF135" s="421">
        <v>0</v>
      </c>
      <c r="AG135" s="421">
        <v>0</v>
      </c>
      <c r="AH135" s="421">
        <v>0</v>
      </c>
      <c r="AI135" s="421">
        <v>0</v>
      </c>
      <c r="AJ135" s="421">
        <v>0</v>
      </c>
      <c r="AK135" s="421">
        <v>0</v>
      </c>
      <c r="AL135" s="421">
        <v>0</v>
      </c>
      <c r="AM135" s="421">
        <v>0</v>
      </c>
      <c r="AN135" s="421">
        <v>0</v>
      </c>
      <c r="AO135" s="421">
        <v>0</v>
      </c>
      <c r="AP135" s="421">
        <v>0</v>
      </c>
      <c r="AQ135" s="421">
        <v>0</v>
      </c>
      <c r="AR135" s="422">
        <f t="shared" ref="AR135:AR166" si="122">AQ135-SUM(AE135:AP135)</f>
        <v>0</v>
      </c>
      <c r="AS135" s="421">
        <v>0</v>
      </c>
      <c r="AT135" s="421">
        <v>0</v>
      </c>
      <c r="AU135" s="421">
        <v>0</v>
      </c>
      <c r="AV135" s="421">
        <v>0</v>
      </c>
      <c r="AW135" s="421">
        <v>0</v>
      </c>
      <c r="AX135" s="421">
        <v>0</v>
      </c>
      <c r="AY135" s="421">
        <v>0</v>
      </c>
      <c r="AZ135" s="421">
        <v>0</v>
      </c>
      <c r="BA135" s="421">
        <v>0</v>
      </c>
      <c r="BB135" s="421">
        <v>0</v>
      </c>
      <c r="BC135" s="421">
        <v>0</v>
      </c>
      <c r="BD135" s="421">
        <v>0</v>
      </c>
      <c r="BE135" s="421">
        <v>0</v>
      </c>
      <c r="BF135" s="422">
        <f t="shared" ref="BF135:BF166" si="123">BE135-SUM(AS135:BD135)</f>
        <v>0</v>
      </c>
      <c r="BG135" s="421">
        <v>0</v>
      </c>
      <c r="BH135" s="421">
        <v>0</v>
      </c>
      <c r="BI135" s="421">
        <v>0</v>
      </c>
      <c r="BJ135" s="421">
        <v>0</v>
      </c>
      <c r="BK135" s="421">
        <v>0</v>
      </c>
      <c r="BL135" s="421">
        <v>0</v>
      </c>
      <c r="BM135" s="421">
        <v>0</v>
      </c>
      <c r="BN135" s="421">
        <v>0</v>
      </c>
      <c r="BO135" s="421">
        <v>0</v>
      </c>
      <c r="BP135" s="421">
        <v>0</v>
      </c>
      <c r="BQ135" s="421">
        <v>0</v>
      </c>
      <c r="BR135" s="421">
        <v>0</v>
      </c>
      <c r="BS135" s="421">
        <v>0</v>
      </c>
      <c r="BT135" s="422">
        <f t="shared" ref="BT135:BT166" si="124">BS135-SUM(BG135:BR135)</f>
        <v>0</v>
      </c>
      <c r="BU135" s="421">
        <v>0</v>
      </c>
      <c r="BV135" s="421">
        <v>0</v>
      </c>
      <c r="BW135" s="421">
        <v>0</v>
      </c>
      <c r="BX135" s="421">
        <v>0</v>
      </c>
      <c r="BY135" s="421">
        <v>0</v>
      </c>
      <c r="BZ135" s="421">
        <v>0</v>
      </c>
      <c r="CA135" s="421">
        <v>0</v>
      </c>
      <c r="CB135" s="421">
        <v>0</v>
      </c>
      <c r="CC135" s="421">
        <v>0</v>
      </c>
      <c r="CD135" s="421">
        <v>0</v>
      </c>
      <c r="CE135" s="421">
        <v>0</v>
      </c>
      <c r="CF135" s="421">
        <v>0</v>
      </c>
      <c r="CG135" s="421">
        <v>0</v>
      </c>
      <c r="CH135" s="422">
        <f t="shared" ref="CH135:CH166" si="125">CG135-SUM(BU135:CF135)</f>
        <v>0</v>
      </c>
    </row>
    <row r="136" spans="1:86" s="402" customFormat="1" ht="12" hidden="1" customHeight="1" outlineLevel="1">
      <c r="A136" s="22">
        <v>47100</v>
      </c>
      <c r="B136" s="402" t="s">
        <v>261</v>
      </c>
      <c r="C136" s="421">
        <v>0</v>
      </c>
      <c r="D136" s="421">
        <v>0</v>
      </c>
      <c r="E136" s="421">
        <v>0</v>
      </c>
      <c r="F136" s="421">
        <v>0</v>
      </c>
      <c r="G136" s="421">
        <v>0</v>
      </c>
      <c r="H136" s="421">
        <v>0</v>
      </c>
      <c r="I136" s="421">
        <v>0</v>
      </c>
      <c r="J136" s="421">
        <v>0</v>
      </c>
      <c r="K136" s="421">
        <v>0</v>
      </c>
      <c r="L136" s="421">
        <v>0</v>
      </c>
      <c r="M136" s="421">
        <v>0</v>
      </c>
      <c r="N136" s="421">
        <v>0</v>
      </c>
      <c r="O136" s="421">
        <v>0</v>
      </c>
      <c r="P136" s="422">
        <f t="shared" si="120"/>
        <v>0</v>
      </c>
      <c r="Q136" s="421">
        <v>0</v>
      </c>
      <c r="R136" s="421">
        <v>0</v>
      </c>
      <c r="S136" s="421">
        <v>0</v>
      </c>
      <c r="T136" s="421">
        <v>0</v>
      </c>
      <c r="U136" s="421">
        <v>0</v>
      </c>
      <c r="V136" s="421">
        <v>0</v>
      </c>
      <c r="W136" s="421">
        <v>0</v>
      </c>
      <c r="X136" s="421">
        <v>0</v>
      </c>
      <c r="Y136" s="421">
        <v>0</v>
      </c>
      <c r="Z136" s="421">
        <v>0</v>
      </c>
      <c r="AA136" s="421">
        <v>0</v>
      </c>
      <c r="AB136" s="421">
        <v>0</v>
      </c>
      <c r="AC136" s="421">
        <v>0</v>
      </c>
      <c r="AD136" s="422">
        <f t="shared" si="121"/>
        <v>0</v>
      </c>
      <c r="AE136" s="421">
        <v>0</v>
      </c>
      <c r="AF136" s="421">
        <v>0</v>
      </c>
      <c r="AG136" s="421">
        <v>0</v>
      </c>
      <c r="AH136" s="421">
        <v>0</v>
      </c>
      <c r="AI136" s="421">
        <v>0</v>
      </c>
      <c r="AJ136" s="421">
        <v>0</v>
      </c>
      <c r="AK136" s="421">
        <v>0</v>
      </c>
      <c r="AL136" s="421">
        <v>0</v>
      </c>
      <c r="AM136" s="421">
        <v>0</v>
      </c>
      <c r="AN136" s="421">
        <v>0</v>
      </c>
      <c r="AO136" s="421">
        <v>0</v>
      </c>
      <c r="AP136" s="421">
        <v>0</v>
      </c>
      <c r="AQ136" s="421">
        <v>0</v>
      </c>
      <c r="AR136" s="422">
        <f t="shared" si="122"/>
        <v>0</v>
      </c>
      <c r="AS136" s="421">
        <v>0</v>
      </c>
      <c r="AT136" s="421">
        <v>0</v>
      </c>
      <c r="AU136" s="421">
        <v>0</v>
      </c>
      <c r="AV136" s="421">
        <v>0</v>
      </c>
      <c r="AW136" s="421">
        <v>0</v>
      </c>
      <c r="AX136" s="421">
        <v>0</v>
      </c>
      <c r="AY136" s="421">
        <v>0</v>
      </c>
      <c r="AZ136" s="421">
        <v>0</v>
      </c>
      <c r="BA136" s="421">
        <v>0</v>
      </c>
      <c r="BB136" s="421">
        <v>0</v>
      </c>
      <c r="BC136" s="421">
        <v>0</v>
      </c>
      <c r="BD136" s="421">
        <v>0</v>
      </c>
      <c r="BE136" s="421">
        <v>0</v>
      </c>
      <c r="BF136" s="422">
        <f t="shared" si="123"/>
        <v>0</v>
      </c>
      <c r="BG136" s="421">
        <v>0</v>
      </c>
      <c r="BH136" s="421">
        <v>0</v>
      </c>
      <c r="BI136" s="421">
        <v>0</v>
      </c>
      <c r="BJ136" s="421">
        <v>0</v>
      </c>
      <c r="BK136" s="421">
        <v>0</v>
      </c>
      <c r="BL136" s="421">
        <v>0</v>
      </c>
      <c r="BM136" s="421">
        <v>0</v>
      </c>
      <c r="BN136" s="421">
        <v>0</v>
      </c>
      <c r="BO136" s="421">
        <v>0</v>
      </c>
      <c r="BP136" s="421">
        <v>0</v>
      </c>
      <c r="BQ136" s="421">
        <v>0</v>
      </c>
      <c r="BR136" s="421">
        <v>0</v>
      </c>
      <c r="BS136" s="421">
        <v>0</v>
      </c>
      <c r="BT136" s="422">
        <f t="shared" si="124"/>
        <v>0</v>
      </c>
      <c r="BU136" s="421">
        <v>0</v>
      </c>
      <c r="BV136" s="421">
        <v>0</v>
      </c>
      <c r="BW136" s="421">
        <v>0</v>
      </c>
      <c r="BX136" s="421">
        <v>0</v>
      </c>
      <c r="BY136" s="421">
        <v>0</v>
      </c>
      <c r="BZ136" s="421">
        <v>0</v>
      </c>
      <c r="CA136" s="421">
        <v>0</v>
      </c>
      <c r="CB136" s="421">
        <v>0</v>
      </c>
      <c r="CC136" s="421">
        <v>0</v>
      </c>
      <c r="CD136" s="421">
        <v>0</v>
      </c>
      <c r="CE136" s="421">
        <v>0</v>
      </c>
      <c r="CF136" s="421">
        <v>0</v>
      </c>
      <c r="CG136" s="421">
        <v>0</v>
      </c>
      <c r="CH136" s="422">
        <f t="shared" si="125"/>
        <v>0</v>
      </c>
    </row>
    <row r="137" spans="1:86" s="402" customFormat="1" ht="12" hidden="1" customHeight="1" outlineLevel="1">
      <c r="A137" s="22">
        <v>47100.1</v>
      </c>
      <c r="B137" s="402" t="s">
        <v>262</v>
      </c>
      <c r="C137" s="421">
        <v>0</v>
      </c>
      <c r="D137" s="421">
        <v>0</v>
      </c>
      <c r="E137" s="421">
        <v>0</v>
      </c>
      <c r="F137" s="421">
        <v>0</v>
      </c>
      <c r="G137" s="421">
        <v>0</v>
      </c>
      <c r="H137" s="421">
        <v>0</v>
      </c>
      <c r="I137" s="421">
        <v>0</v>
      </c>
      <c r="J137" s="421">
        <v>0</v>
      </c>
      <c r="K137" s="421">
        <v>0</v>
      </c>
      <c r="L137" s="421">
        <v>0</v>
      </c>
      <c r="M137" s="421">
        <v>0</v>
      </c>
      <c r="N137" s="421">
        <v>0</v>
      </c>
      <c r="O137" s="421">
        <v>0</v>
      </c>
      <c r="P137" s="422">
        <f t="shared" si="120"/>
        <v>0</v>
      </c>
      <c r="Q137" s="421">
        <v>0</v>
      </c>
      <c r="R137" s="421">
        <v>0</v>
      </c>
      <c r="S137" s="421">
        <v>0</v>
      </c>
      <c r="T137" s="421">
        <v>0</v>
      </c>
      <c r="U137" s="421">
        <v>0</v>
      </c>
      <c r="V137" s="421">
        <v>0</v>
      </c>
      <c r="W137" s="421">
        <v>0</v>
      </c>
      <c r="X137" s="421">
        <v>0</v>
      </c>
      <c r="Y137" s="421">
        <v>0</v>
      </c>
      <c r="Z137" s="421">
        <v>0</v>
      </c>
      <c r="AA137" s="421">
        <v>0</v>
      </c>
      <c r="AB137" s="421">
        <v>0</v>
      </c>
      <c r="AC137" s="421">
        <v>0</v>
      </c>
      <c r="AD137" s="422">
        <f t="shared" si="121"/>
        <v>0</v>
      </c>
      <c r="AE137" s="421">
        <v>0</v>
      </c>
      <c r="AF137" s="421">
        <v>0</v>
      </c>
      <c r="AG137" s="421">
        <v>0</v>
      </c>
      <c r="AH137" s="421">
        <v>0</v>
      </c>
      <c r="AI137" s="421">
        <v>0</v>
      </c>
      <c r="AJ137" s="421">
        <v>0</v>
      </c>
      <c r="AK137" s="421">
        <v>0</v>
      </c>
      <c r="AL137" s="421">
        <v>0</v>
      </c>
      <c r="AM137" s="421">
        <v>0</v>
      </c>
      <c r="AN137" s="421">
        <v>0</v>
      </c>
      <c r="AO137" s="421">
        <v>0</v>
      </c>
      <c r="AP137" s="421">
        <v>0</v>
      </c>
      <c r="AQ137" s="421">
        <v>0</v>
      </c>
      <c r="AR137" s="422">
        <f t="shared" si="122"/>
        <v>0</v>
      </c>
      <c r="AS137" s="421">
        <v>0</v>
      </c>
      <c r="AT137" s="421">
        <v>0</v>
      </c>
      <c r="AU137" s="421">
        <v>0</v>
      </c>
      <c r="AV137" s="421">
        <v>0</v>
      </c>
      <c r="AW137" s="421">
        <v>0</v>
      </c>
      <c r="AX137" s="421">
        <v>0</v>
      </c>
      <c r="AY137" s="421">
        <v>0</v>
      </c>
      <c r="AZ137" s="421">
        <v>0</v>
      </c>
      <c r="BA137" s="421">
        <v>0</v>
      </c>
      <c r="BB137" s="421">
        <v>0</v>
      </c>
      <c r="BC137" s="421">
        <v>0</v>
      </c>
      <c r="BD137" s="421">
        <v>0</v>
      </c>
      <c r="BE137" s="421">
        <v>0</v>
      </c>
      <c r="BF137" s="422">
        <f t="shared" si="123"/>
        <v>0</v>
      </c>
      <c r="BG137" s="421">
        <v>0</v>
      </c>
      <c r="BH137" s="421">
        <v>0</v>
      </c>
      <c r="BI137" s="421">
        <v>0</v>
      </c>
      <c r="BJ137" s="421">
        <v>0</v>
      </c>
      <c r="BK137" s="421">
        <v>0</v>
      </c>
      <c r="BL137" s="421">
        <v>0</v>
      </c>
      <c r="BM137" s="421">
        <v>0</v>
      </c>
      <c r="BN137" s="421">
        <v>0</v>
      </c>
      <c r="BO137" s="421">
        <v>0</v>
      </c>
      <c r="BP137" s="421">
        <v>0</v>
      </c>
      <c r="BQ137" s="421">
        <v>0</v>
      </c>
      <c r="BR137" s="421">
        <v>0</v>
      </c>
      <c r="BS137" s="421">
        <v>0</v>
      </c>
      <c r="BT137" s="422">
        <f t="shared" si="124"/>
        <v>0</v>
      </c>
      <c r="BU137" s="421">
        <v>0</v>
      </c>
      <c r="BV137" s="421">
        <v>0</v>
      </c>
      <c r="BW137" s="421">
        <v>0</v>
      </c>
      <c r="BX137" s="421">
        <v>0</v>
      </c>
      <c r="BY137" s="421">
        <v>0</v>
      </c>
      <c r="BZ137" s="421">
        <v>0</v>
      </c>
      <c r="CA137" s="421">
        <v>0</v>
      </c>
      <c r="CB137" s="421">
        <v>0</v>
      </c>
      <c r="CC137" s="421">
        <v>0</v>
      </c>
      <c r="CD137" s="421">
        <v>0</v>
      </c>
      <c r="CE137" s="421">
        <v>0</v>
      </c>
      <c r="CF137" s="421">
        <v>0</v>
      </c>
      <c r="CG137" s="421">
        <v>0</v>
      </c>
      <c r="CH137" s="422">
        <f t="shared" si="125"/>
        <v>0</v>
      </c>
    </row>
    <row r="138" spans="1:86" s="402" customFormat="1" ht="12" hidden="1" customHeight="1" outlineLevel="1">
      <c r="A138" s="22">
        <v>47100.2</v>
      </c>
      <c r="B138" s="402" t="s">
        <v>263</v>
      </c>
      <c r="C138" s="421">
        <v>0</v>
      </c>
      <c r="D138" s="421">
        <v>0</v>
      </c>
      <c r="E138" s="421">
        <v>0</v>
      </c>
      <c r="F138" s="421">
        <v>0</v>
      </c>
      <c r="G138" s="421">
        <v>0</v>
      </c>
      <c r="H138" s="421">
        <v>0</v>
      </c>
      <c r="I138" s="421">
        <v>0</v>
      </c>
      <c r="J138" s="421">
        <v>0</v>
      </c>
      <c r="K138" s="421">
        <v>0</v>
      </c>
      <c r="L138" s="421">
        <v>0</v>
      </c>
      <c r="M138" s="421">
        <v>0</v>
      </c>
      <c r="N138" s="421">
        <v>0</v>
      </c>
      <c r="O138" s="421">
        <v>0</v>
      </c>
      <c r="P138" s="422">
        <f t="shared" si="120"/>
        <v>0</v>
      </c>
      <c r="Q138" s="421">
        <v>0</v>
      </c>
      <c r="R138" s="421">
        <v>0</v>
      </c>
      <c r="S138" s="421">
        <v>0</v>
      </c>
      <c r="T138" s="421">
        <v>0</v>
      </c>
      <c r="U138" s="421">
        <v>0</v>
      </c>
      <c r="V138" s="421">
        <v>0</v>
      </c>
      <c r="W138" s="421">
        <v>0</v>
      </c>
      <c r="X138" s="421">
        <v>0</v>
      </c>
      <c r="Y138" s="421">
        <v>0</v>
      </c>
      <c r="Z138" s="421">
        <v>0</v>
      </c>
      <c r="AA138" s="421">
        <v>0</v>
      </c>
      <c r="AB138" s="421">
        <v>0</v>
      </c>
      <c r="AC138" s="421">
        <v>0</v>
      </c>
      <c r="AD138" s="422">
        <f t="shared" si="121"/>
        <v>0</v>
      </c>
      <c r="AE138" s="421">
        <v>0</v>
      </c>
      <c r="AF138" s="421">
        <v>0</v>
      </c>
      <c r="AG138" s="421">
        <v>0</v>
      </c>
      <c r="AH138" s="421">
        <v>0</v>
      </c>
      <c r="AI138" s="421">
        <v>0</v>
      </c>
      <c r="AJ138" s="421">
        <v>0</v>
      </c>
      <c r="AK138" s="421">
        <v>0</v>
      </c>
      <c r="AL138" s="421">
        <v>0</v>
      </c>
      <c r="AM138" s="421">
        <v>0</v>
      </c>
      <c r="AN138" s="421">
        <v>0</v>
      </c>
      <c r="AO138" s="421">
        <v>0</v>
      </c>
      <c r="AP138" s="421">
        <v>0</v>
      </c>
      <c r="AQ138" s="421">
        <v>0</v>
      </c>
      <c r="AR138" s="422">
        <f t="shared" si="122"/>
        <v>0</v>
      </c>
      <c r="AS138" s="421">
        <v>0</v>
      </c>
      <c r="AT138" s="421">
        <v>0</v>
      </c>
      <c r="AU138" s="421">
        <v>0</v>
      </c>
      <c r="AV138" s="421">
        <v>0</v>
      </c>
      <c r="AW138" s="421">
        <v>0</v>
      </c>
      <c r="AX138" s="421">
        <v>0</v>
      </c>
      <c r="AY138" s="421">
        <v>0</v>
      </c>
      <c r="AZ138" s="421">
        <v>0</v>
      </c>
      <c r="BA138" s="421">
        <v>0</v>
      </c>
      <c r="BB138" s="421">
        <v>0</v>
      </c>
      <c r="BC138" s="421">
        <v>0</v>
      </c>
      <c r="BD138" s="421">
        <v>0</v>
      </c>
      <c r="BE138" s="421">
        <v>0</v>
      </c>
      <c r="BF138" s="422">
        <f t="shared" si="123"/>
        <v>0</v>
      </c>
      <c r="BG138" s="421">
        <v>0</v>
      </c>
      <c r="BH138" s="421">
        <v>0</v>
      </c>
      <c r="BI138" s="421">
        <v>0</v>
      </c>
      <c r="BJ138" s="421">
        <v>0</v>
      </c>
      <c r="BK138" s="421">
        <v>0</v>
      </c>
      <c r="BL138" s="421">
        <v>0</v>
      </c>
      <c r="BM138" s="421">
        <v>0</v>
      </c>
      <c r="BN138" s="421">
        <v>0</v>
      </c>
      <c r="BO138" s="421">
        <v>0</v>
      </c>
      <c r="BP138" s="421">
        <v>0</v>
      </c>
      <c r="BQ138" s="421">
        <v>0</v>
      </c>
      <c r="BR138" s="421">
        <v>0</v>
      </c>
      <c r="BS138" s="421">
        <v>0</v>
      </c>
      <c r="BT138" s="422">
        <f t="shared" si="124"/>
        <v>0</v>
      </c>
      <c r="BU138" s="421">
        <v>0</v>
      </c>
      <c r="BV138" s="421">
        <v>0</v>
      </c>
      <c r="BW138" s="421">
        <v>0</v>
      </c>
      <c r="BX138" s="421">
        <v>0</v>
      </c>
      <c r="BY138" s="421">
        <v>0</v>
      </c>
      <c r="BZ138" s="421">
        <v>0</v>
      </c>
      <c r="CA138" s="421">
        <v>0</v>
      </c>
      <c r="CB138" s="421">
        <v>0</v>
      </c>
      <c r="CC138" s="421">
        <v>0</v>
      </c>
      <c r="CD138" s="421">
        <v>0</v>
      </c>
      <c r="CE138" s="421">
        <v>0</v>
      </c>
      <c r="CF138" s="421">
        <v>0</v>
      </c>
      <c r="CG138" s="421">
        <v>0</v>
      </c>
      <c r="CH138" s="422">
        <f t="shared" si="125"/>
        <v>0</v>
      </c>
    </row>
    <row r="139" spans="1:86" s="402" customFormat="1" ht="12" hidden="1" customHeight="1" outlineLevel="1">
      <c r="A139" s="22">
        <v>47111</v>
      </c>
      <c r="B139" s="402" t="s">
        <v>264</v>
      </c>
      <c r="C139" s="421">
        <v>0</v>
      </c>
      <c r="D139" s="421">
        <v>0</v>
      </c>
      <c r="E139" s="421">
        <v>0</v>
      </c>
      <c r="F139" s="421">
        <v>0</v>
      </c>
      <c r="G139" s="421">
        <v>0</v>
      </c>
      <c r="H139" s="421">
        <v>0</v>
      </c>
      <c r="I139" s="421">
        <v>0</v>
      </c>
      <c r="J139" s="421">
        <v>0</v>
      </c>
      <c r="K139" s="421">
        <v>0</v>
      </c>
      <c r="L139" s="421">
        <v>0</v>
      </c>
      <c r="M139" s="421">
        <v>0</v>
      </c>
      <c r="N139" s="421">
        <v>0</v>
      </c>
      <c r="O139" s="421">
        <v>0</v>
      </c>
      <c r="P139" s="422">
        <f t="shared" si="120"/>
        <v>0</v>
      </c>
      <c r="Q139" s="421">
        <v>0</v>
      </c>
      <c r="R139" s="421">
        <v>0</v>
      </c>
      <c r="S139" s="421">
        <v>0</v>
      </c>
      <c r="T139" s="421">
        <v>0</v>
      </c>
      <c r="U139" s="421">
        <v>0</v>
      </c>
      <c r="V139" s="421">
        <v>0</v>
      </c>
      <c r="W139" s="421">
        <v>0</v>
      </c>
      <c r="X139" s="421">
        <v>0</v>
      </c>
      <c r="Y139" s="421">
        <v>0</v>
      </c>
      <c r="Z139" s="421">
        <v>0</v>
      </c>
      <c r="AA139" s="421">
        <v>0</v>
      </c>
      <c r="AB139" s="421">
        <v>0</v>
      </c>
      <c r="AC139" s="421">
        <v>0</v>
      </c>
      <c r="AD139" s="422">
        <f t="shared" si="121"/>
        <v>0</v>
      </c>
      <c r="AE139" s="421">
        <v>0</v>
      </c>
      <c r="AF139" s="421">
        <v>0</v>
      </c>
      <c r="AG139" s="421">
        <v>0</v>
      </c>
      <c r="AH139" s="421">
        <v>0</v>
      </c>
      <c r="AI139" s="421">
        <v>0</v>
      </c>
      <c r="AJ139" s="421">
        <v>0</v>
      </c>
      <c r="AK139" s="421">
        <v>0</v>
      </c>
      <c r="AL139" s="421">
        <v>0</v>
      </c>
      <c r="AM139" s="421">
        <v>0</v>
      </c>
      <c r="AN139" s="421">
        <v>0</v>
      </c>
      <c r="AO139" s="421">
        <v>0</v>
      </c>
      <c r="AP139" s="421">
        <v>0</v>
      </c>
      <c r="AQ139" s="421">
        <v>0</v>
      </c>
      <c r="AR139" s="422">
        <f t="shared" si="122"/>
        <v>0</v>
      </c>
      <c r="AS139" s="421">
        <v>0</v>
      </c>
      <c r="AT139" s="421">
        <v>0</v>
      </c>
      <c r="AU139" s="421">
        <v>0</v>
      </c>
      <c r="AV139" s="421">
        <v>0</v>
      </c>
      <c r="AW139" s="421">
        <v>0</v>
      </c>
      <c r="AX139" s="421">
        <v>0</v>
      </c>
      <c r="AY139" s="421">
        <v>0</v>
      </c>
      <c r="AZ139" s="421">
        <v>0</v>
      </c>
      <c r="BA139" s="421">
        <v>0</v>
      </c>
      <c r="BB139" s="421">
        <v>0</v>
      </c>
      <c r="BC139" s="421">
        <v>0</v>
      </c>
      <c r="BD139" s="421">
        <v>0</v>
      </c>
      <c r="BE139" s="421">
        <v>0</v>
      </c>
      <c r="BF139" s="422">
        <f t="shared" si="123"/>
        <v>0</v>
      </c>
      <c r="BG139" s="421">
        <v>0</v>
      </c>
      <c r="BH139" s="421">
        <v>0</v>
      </c>
      <c r="BI139" s="421">
        <v>0</v>
      </c>
      <c r="BJ139" s="421">
        <v>0</v>
      </c>
      <c r="BK139" s="421">
        <v>0</v>
      </c>
      <c r="BL139" s="421">
        <v>0</v>
      </c>
      <c r="BM139" s="421">
        <v>0</v>
      </c>
      <c r="BN139" s="421">
        <v>0</v>
      </c>
      <c r="BO139" s="421">
        <v>0</v>
      </c>
      <c r="BP139" s="421">
        <v>0</v>
      </c>
      <c r="BQ139" s="421">
        <v>0</v>
      </c>
      <c r="BR139" s="421">
        <v>0</v>
      </c>
      <c r="BS139" s="421">
        <v>0</v>
      </c>
      <c r="BT139" s="422">
        <f t="shared" si="124"/>
        <v>0</v>
      </c>
      <c r="BU139" s="421">
        <v>0</v>
      </c>
      <c r="BV139" s="421">
        <v>0</v>
      </c>
      <c r="BW139" s="421">
        <v>0</v>
      </c>
      <c r="BX139" s="421">
        <v>0</v>
      </c>
      <c r="BY139" s="421">
        <v>0</v>
      </c>
      <c r="BZ139" s="421">
        <v>0</v>
      </c>
      <c r="CA139" s="421">
        <v>0</v>
      </c>
      <c r="CB139" s="421">
        <v>0</v>
      </c>
      <c r="CC139" s="421">
        <v>0</v>
      </c>
      <c r="CD139" s="421">
        <v>0</v>
      </c>
      <c r="CE139" s="421">
        <v>0</v>
      </c>
      <c r="CF139" s="421">
        <v>0</v>
      </c>
      <c r="CG139" s="421">
        <v>0</v>
      </c>
      <c r="CH139" s="422">
        <f t="shared" si="125"/>
        <v>0</v>
      </c>
    </row>
    <row r="140" spans="1:86" s="402" customFormat="1" ht="12" hidden="1" customHeight="1" outlineLevel="1">
      <c r="A140" s="22">
        <v>47112</v>
      </c>
      <c r="B140" s="402" t="s">
        <v>265</v>
      </c>
      <c r="C140" s="421">
        <v>0</v>
      </c>
      <c r="D140" s="421">
        <v>0</v>
      </c>
      <c r="E140" s="421">
        <v>0</v>
      </c>
      <c r="F140" s="421">
        <v>0</v>
      </c>
      <c r="G140" s="421">
        <v>0</v>
      </c>
      <c r="H140" s="421">
        <v>0</v>
      </c>
      <c r="I140" s="421">
        <v>0</v>
      </c>
      <c r="J140" s="421">
        <v>0</v>
      </c>
      <c r="K140" s="421">
        <v>0</v>
      </c>
      <c r="L140" s="421">
        <v>0</v>
      </c>
      <c r="M140" s="421">
        <v>0</v>
      </c>
      <c r="N140" s="421">
        <v>0</v>
      </c>
      <c r="O140" s="421">
        <v>0</v>
      </c>
      <c r="P140" s="422">
        <f t="shared" si="120"/>
        <v>0</v>
      </c>
      <c r="Q140" s="421">
        <v>0</v>
      </c>
      <c r="R140" s="421">
        <v>0</v>
      </c>
      <c r="S140" s="421">
        <v>0</v>
      </c>
      <c r="T140" s="421">
        <v>0</v>
      </c>
      <c r="U140" s="421">
        <v>0</v>
      </c>
      <c r="V140" s="421">
        <v>0</v>
      </c>
      <c r="W140" s="421">
        <v>0</v>
      </c>
      <c r="X140" s="421">
        <v>0</v>
      </c>
      <c r="Y140" s="421">
        <v>0</v>
      </c>
      <c r="Z140" s="421">
        <v>0</v>
      </c>
      <c r="AA140" s="421">
        <v>0</v>
      </c>
      <c r="AB140" s="421">
        <v>0</v>
      </c>
      <c r="AC140" s="421">
        <v>0</v>
      </c>
      <c r="AD140" s="422">
        <f t="shared" si="121"/>
        <v>0</v>
      </c>
      <c r="AE140" s="421">
        <v>0</v>
      </c>
      <c r="AF140" s="421">
        <v>0</v>
      </c>
      <c r="AG140" s="421">
        <v>0</v>
      </c>
      <c r="AH140" s="421">
        <v>0</v>
      </c>
      <c r="AI140" s="421">
        <v>0</v>
      </c>
      <c r="AJ140" s="421">
        <v>0</v>
      </c>
      <c r="AK140" s="421">
        <v>0</v>
      </c>
      <c r="AL140" s="421">
        <v>0</v>
      </c>
      <c r="AM140" s="421">
        <v>0</v>
      </c>
      <c r="AN140" s="421">
        <v>0</v>
      </c>
      <c r="AO140" s="421">
        <v>0</v>
      </c>
      <c r="AP140" s="421">
        <v>0</v>
      </c>
      <c r="AQ140" s="421">
        <v>0</v>
      </c>
      <c r="AR140" s="422">
        <f t="shared" si="122"/>
        <v>0</v>
      </c>
      <c r="AS140" s="421">
        <v>0</v>
      </c>
      <c r="AT140" s="421">
        <v>0</v>
      </c>
      <c r="AU140" s="421">
        <v>0</v>
      </c>
      <c r="AV140" s="421">
        <v>0</v>
      </c>
      <c r="AW140" s="421">
        <v>0</v>
      </c>
      <c r="AX140" s="421">
        <v>0</v>
      </c>
      <c r="AY140" s="421">
        <v>0</v>
      </c>
      <c r="AZ140" s="421">
        <v>0</v>
      </c>
      <c r="BA140" s="421">
        <v>0</v>
      </c>
      <c r="BB140" s="421">
        <v>0</v>
      </c>
      <c r="BC140" s="421">
        <v>0</v>
      </c>
      <c r="BD140" s="421">
        <v>0</v>
      </c>
      <c r="BE140" s="421">
        <v>0</v>
      </c>
      <c r="BF140" s="422">
        <f t="shared" si="123"/>
        <v>0</v>
      </c>
      <c r="BG140" s="421">
        <v>0</v>
      </c>
      <c r="BH140" s="421">
        <v>0</v>
      </c>
      <c r="BI140" s="421">
        <v>0</v>
      </c>
      <c r="BJ140" s="421">
        <v>0</v>
      </c>
      <c r="BK140" s="421">
        <v>0</v>
      </c>
      <c r="BL140" s="421">
        <v>0</v>
      </c>
      <c r="BM140" s="421">
        <v>0</v>
      </c>
      <c r="BN140" s="421">
        <v>0</v>
      </c>
      <c r="BO140" s="421">
        <v>0</v>
      </c>
      <c r="BP140" s="421">
        <v>0</v>
      </c>
      <c r="BQ140" s="421">
        <v>0</v>
      </c>
      <c r="BR140" s="421">
        <v>0</v>
      </c>
      <c r="BS140" s="421">
        <v>0</v>
      </c>
      <c r="BT140" s="422">
        <f t="shared" si="124"/>
        <v>0</v>
      </c>
      <c r="BU140" s="421">
        <v>0</v>
      </c>
      <c r="BV140" s="421">
        <v>0</v>
      </c>
      <c r="BW140" s="421">
        <v>0</v>
      </c>
      <c r="BX140" s="421">
        <v>0</v>
      </c>
      <c r="BY140" s="421">
        <v>0</v>
      </c>
      <c r="BZ140" s="421">
        <v>0</v>
      </c>
      <c r="CA140" s="421">
        <v>0</v>
      </c>
      <c r="CB140" s="421">
        <v>0</v>
      </c>
      <c r="CC140" s="421">
        <v>0</v>
      </c>
      <c r="CD140" s="421">
        <v>0</v>
      </c>
      <c r="CE140" s="421">
        <v>0</v>
      </c>
      <c r="CF140" s="421">
        <v>0</v>
      </c>
      <c r="CG140" s="421">
        <v>0</v>
      </c>
      <c r="CH140" s="422">
        <f t="shared" si="125"/>
        <v>0</v>
      </c>
    </row>
    <row r="141" spans="1:86" s="402" customFormat="1" ht="12" hidden="1" customHeight="1" outlineLevel="1">
      <c r="A141" s="22">
        <v>47113</v>
      </c>
      <c r="B141" s="402" t="s">
        <v>266</v>
      </c>
      <c r="C141" s="421">
        <v>0</v>
      </c>
      <c r="D141" s="421">
        <v>0</v>
      </c>
      <c r="E141" s="421">
        <v>0</v>
      </c>
      <c r="F141" s="421">
        <v>0</v>
      </c>
      <c r="G141" s="421">
        <v>0</v>
      </c>
      <c r="H141" s="421">
        <v>0</v>
      </c>
      <c r="I141" s="421">
        <v>0</v>
      </c>
      <c r="J141" s="421">
        <v>0</v>
      </c>
      <c r="K141" s="421">
        <v>0</v>
      </c>
      <c r="L141" s="421">
        <v>0</v>
      </c>
      <c r="M141" s="421">
        <v>0</v>
      </c>
      <c r="N141" s="421">
        <v>0</v>
      </c>
      <c r="O141" s="421">
        <v>0</v>
      </c>
      <c r="P141" s="422">
        <f t="shared" si="120"/>
        <v>0</v>
      </c>
      <c r="Q141" s="421">
        <v>0</v>
      </c>
      <c r="R141" s="421">
        <v>0</v>
      </c>
      <c r="S141" s="421">
        <v>0</v>
      </c>
      <c r="T141" s="421">
        <v>0</v>
      </c>
      <c r="U141" s="421">
        <v>0</v>
      </c>
      <c r="V141" s="421">
        <v>0</v>
      </c>
      <c r="W141" s="421">
        <v>0</v>
      </c>
      <c r="X141" s="421">
        <v>0</v>
      </c>
      <c r="Y141" s="421">
        <v>0</v>
      </c>
      <c r="Z141" s="421">
        <v>0</v>
      </c>
      <c r="AA141" s="421">
        <v>0</v>
      </c>
      <c r="AB141" s="421">
        <v>0</v>
      </c>
      <c r="AC141" s="421">
        <v>0</v>
      </c>
      <c r="AD141" s="422">
        <f t="shared" si="121"/>
        <v>0</v>
      </c>
      <c r="AE141" s="421">
        <v>0</v>
      </c>
      <c r="AF141" s="421">
        <v>0</v>
      </c>
      <c r="AG141" s="421">
        <v>0</v>
      </c>
      <c r="AH141" s="421">
        <v>0</v>
      </c>
      <c r="AI141" s="421">
        <v>0</v>
      </c>
      <c r="AJ141" s="421">
        <v>0</v>
      </c>
      <c r="AK141" s="421">
        <v>0</v>
      </c>
      <c r="AL141" s="421">
        <v>0</v>
      </c>
      <c r="AM141" s="421">
        <v>0</v>
      </c>
      <c r="AN141" s="421">
        <v>0</v>
      </c>
      <c r="AO141" s="421">
        <v>0</v>
      </c>
      <c r="AP141" s="421">
        <v>0</v>
      </c>
      <c r="AQ141" s="421">
        <v>0</v>
      </c>
      <c r="AR141" s="422">
        <f t="shared" si="122"/>
        <v>0</v>
      </c>
      <c r="AS141" s="421">
        <v>0</v>
      </c>
      <c r="AT141" s="421">
        <v>0</v>
      </c>
      <c r="AU141" s="421">
        <v>0</v>
      </c>
      <c r="AV141" s="421">
        <v>0</v>
      </c>
      <c r="AW141" s="421">
        <v>0</v>
      </c>
      <c r="AX141" s="421">
        <v>0</v>
      </c>
      <c r="AY141" s="421">
        <v>0</v>
      </c>
      <c r="AZ141" s="421">
        <v>0</v>
      </c>
      <c r="BA141" s="421">
        <v>0</v>
      </c>
      <c r="BB141" s="421">
        <v>0</v>
      </c>
      <c r="BC141" s="421">
        <v>0</v>
      </c>
      <c r="BD141" s="421">
        <v>0</v>
      </c>
      <c r="BE141" s="421">
        <v>0</v>
      </c>
      <c r="BF141" s="422">
        <f t="shared" si="123"/>
        <v>0</v>
      </c>
      <c r="BG141" s="421">
        <v>0</v>
      </c>
      <c r="BH141" s="421">
        <v>0</v>
      </c>
      <c r="BI141" s="421">
        <v>0</v>
      </c>
      <c r="BJ141" s="421">
        <v>0</v>
      </c>
      <c r="BK141" s="421">
        <v>0</v>
      </c>
      <c r="BL141" s="421">
        <v>0</v>
      </c>
      <c r="BM141" s="421">
        <v>0</v>
      </c>
      <c r="BN141" s="421">
        <v>0</v>
      </c>
      <c r="BO141" s="421">
        <v>0</v>
      </c>
      <c r="BP141" s="421">
        <v>0</v>
      </c>
      <c r="BQ141" s="421">
        <v>0</v>
      </c>
      <c r="BR141" s="421">
        <v>0</v>
      </c>
      <c r="BS141" s="421">
        <v>0</v>
      </c>
      <c r="BT141" s="422">
        <f t="shared" si="124"/>
        <v>0</v>
      </c>
      <c r="BU141" s="421">
        <v>0</v>
      </c>
      <c r="BV141" s="421">
        <v>0</v>
      </c>
      <c r="BW141" s="421">
        <v>0</v>
      </c>
      <c r="BX141" s="421">
        <v>0</v>
      </c>
      <c r="BY141" s="421">
        <v>0</v>
      </c>
      <c r="BZ141" s="421">
        <v>0</v>
      </c>
      <c r="CA141" s="421">
        <v>0</v>
      </c>
      <c r="CB141" s="421">
        <v>0</v>
      </c>
      <c r="CC141" s="421">
        <v>0</v>
      </c>
      <c r="CD141" s="421">
        <v>0</v>
      </c>
      <c r="CE141" s="421">
        <v>0</v>
      </c>
      <c r="CF141" s="421">
        <v>0</v>
      </c>
      <c r="CG141" s="421">
        <v>0</v>
      </c>
      <c r="CH141" s="422">
        <f t="shared" si="125"/>
        <v>0</v>
      </c>
    </row>
    <row r="142" spans="1:86" s="402" customFormat="1" ht="12" hidden="1" customHeight="1" outlineLevel="1">
      <c r="A142" s="22">
        <v>47114</v>
      </c>
      <c r="B142" s="402" t="s">
        <v>267</v>
      </c>
      <c r="C142" s="421">
        <v>0</v>
      </c>
      <c r="D142" s="421">
        <v>0</v>
      </c>
      <c r="E142" s="421">
        <v>0</v>
      </c>
      <c r="F142" s="421">
        <v>0</v>
      </c>
      <c r="G142" s="421">
        <v>0</v>
      </c>
      <c r="H142" s="421">
        <v>0</v>
      </c>
      <c r="I142" s="421">
        <v>0</v>
      </c>
      <c r="J142" s="421">
        <v>0</v>
      </c>
      <c r="K142" s="421">
        <v>0</v>
      </c>
      <c r="L142" s="421">
        <v>0</v>
      </c>
      <c r="M142" s="421">
        <v>0</v>
      </c>
      <c r="N142" s="421">
        <v>0</v>
      </c>
      <c r="O142" s="421">
        <v>0</v>
      </c>
      <c r="P142" s="422">
        <f t="shared" si="120"/>
        <v>0</v>
      </c>
      <c r="Q142" s="421">
        <v>0</v>
      </c>
      <c r="R142" s="421">
        <v>0</v>
      </c>
      <c r="S142" s="421">
        <v>0</v>
      </c>
      <c r="T142" s="421">
        <v>0</v>
      </c>
      <c r="U142" s="421">
        <v>0</v>
      </c>
      <c r="V142" s="421">
        <v>0</v>
      </c>
      <c r="W142" s="421">
        <v>0</v>
      </c>
      <c r="X142" s="421">
        <v>0</v>
      </c>
      <c r="Y142" s="421">
        <v>0</v>
      </c>
      <c r="Z142" s="421">
        <v>0</v>
      </c>
      <c r="AA142" s="421">
        <v>0</v>
      </c>
      <c r="AB142" s="421">
        <v>0</v>
      </c>
      <c r="AC142" s="421">
        <v>0</v>
      </c>
      <c r="AD142" s="422">
        <f t="shared" si="121"/>
        <v>0</v>
      </c>
      <c r="AE142" s="421">
        <v>0</v>
      </c>
      <c r="AF142" s="421">
        <v>0</v>
      </c>
      <c r="AG142" s="421">
        <v>0</v>
      </c>
      <c r="AH142" s="421">
        <v>0</v>
      </c>
      <c r="AI142" s="421">
        <v>0</v>
      </c>
      <c r="AJ142" s="421">
        <v>0</v>
      </c>
      <c r="AK142" s="421">
        <v>0</v>
      </c>
      <c r="AL142" s="421">
        <v>0</v>
      </c>
      <c r="AM142" s="421">
        <v>0</v>
      </c>
      <c r="AN142" s="421">
        <v>0</v>
      </c>
      <c r="AO142" s="421">
        <v>0</v>
      </c>
      <c r="AP142" s="421">
        <v>0</v>
      </c>
      <c r="AQ142" s="421">
        <v>0</v>
      </c>
      <c r="AR142" s="422">
        <f t="shared" si="122"/>
        <v>0</v>
      </c>
      <c r="AS142" s="421">
        <v>0</v>
      </c>
      <c r="AT142" s="421">
        <v>0</v>
      </c>
      <c r="AU142" s="421">
        <v>0</v>
      </c>
      <c r="AV142" s="421">
        <v>0</v>
      </c>
      <c r="AW142" s="421">
        <v>0</v>
      </c>
      <c r="AX142" s="421">
        <v>0</v>
      </c>
      <c r="AY142" s="421">
        <v>0</v>
      </c>
      <c r="AZ142" s="421">
        <v>0</v>
      </c>
      <c r="BA142" s="421">
        <v>0</v>
      </c>
      <c r="BB142" s="421">
        <v>0</v>
      </c>
      <c r="BC142" s="421">
        <v>0</v>
      </c>
      <c r="BD142" s="421">
        <v>0</v>
      </c>
      <c r="BE142" s="421">
        <v>0</v>
      </c>
      <c r="BF142" s="422">
        <f t="shared" si="123"/>
        <v>0</v>
      </c>
      <c r="BG142" s="421">
        <v>0</v>
      </c>
      <c r="BH142" s="421">
        <v>0</v>
      </c>
      <c r="BI142" s="421">
        <v>0</v>
      </c>
      <c r="BJ142" s="421">
        <v>0</v>
      </c>
      <c r="BK142" s="421">
        <v>0</v>
      </c>
      <c r="BL142" s="421">
        <v>0</v>
      </c>
      <c r="BM142" s="421">
        <v>0</v>
      </c>
      <c r="BN142" s="421">
        <v>0</v>
      </c>
      <c r="BO142" s="421">
        <v>0</v>
      </c>
      <c r="BP142" s="421">
        <v>0</v>
      </c>
      <c r="BQ142" s="421">
        <v>0</v>
      </c>
      <c r="BR142" s="421">
        <v>0</v>
      </c>
      <c r="BS142" s="421">
        <v>0</v>
      </c>
      <c r="BT142" s="422">
        <f t="shared" si="124"/>
        <v>0</v>
      </c>
      <c r="BU142" s="421">
        <v>0</v>
      </c>
      <c r="BV142" s="421">
        <v>0</v>
      </c>
      <c r="BW142" s="421">
        <v>0</v>
      </c>
      <c r="BX142" s="421">
        <v>0</v>
      </c>
      <c r="BY142" s="421">
        <v>0</v>
      </c>
      <c r="BZ142" s="421">
        <v>0</v>
      </c>
      <c r="CA142" s="421">
        <v>0</v>
      </c>
      <c r="CB142" s="421">
        <v>0</v>
      </c>
      <c r="CC142" s="421">
        <v>0</v>
      </c>
      <c r="CD142" s="421">
        <v>0</v>
      </c>
      <c r="CE142" s="421">
        <v>0</v>
      </c>
      <c r="CF142" s="421">
        <v>0</v>
      </c>
      <c r="CG142" s="421">
        <v>0</v>
      </c>
      <c r="CH142" s="422">
        <f t="shared" si="125"/>
        <v>0</v>
      </c>
    </row>
    <row r="143" spans="1:86" s="402" customFormat="1" ht="12" hidden="1" customHeight="1" outlineLevel="1">
      <c r="A143" s="22">
        <v>47115</v>
      </c>
      <c r="B143" s="402" t="s">
        <v>268</v>
      </c>
      <c r="C143" s="421">
        <v>0</v>
      </c>
      <c r="D143" s="421">
        <v>0</v>
      </c>
      <c r="E143" s="421">
        <v>0</v>
      </c>
      <c r="F143" s="421">
        <v>0</v>
      </c>
      <c r="G143" s="421">
        <v>0</v>
      </c>
      <c r="H143" s="421">
        <v>0</v>
      </c>
      <c r="I143" s="421">
        <v>0</v>
      </c>
      <c r="J143" s="421">
        <v>0</v>
      </c>
      <c r="K143" s="421">
        <v>0</v>
      </c>
      <c r="L143" s="421">
        <v>0</v>
      </c>
      <c r="M143" s="421">
        <v>0</v>
      </c>
      <c r="N143" s="421">
        <v>0</v>
      </c>
      <c r="O143" s="421">
        <v>0</v>
      </c>
      <c r="P143" s="422">
        <f t="shared" si="120"/>
        <v>0</v>
      </c>
      <c r="Q143" s="421">
        <v>0</v>
      </c>
      <c r="R143" s="421">
        <v>0</v>
      </c>
      <c r="S143" s="421">
        <v>0</v>
      </c>
      <c r="T143" s="421">
        <v>0</v>
      </c>
      <c r="U143" s="421">
        <v>0</v>
      </c>
      <c r="V143" s="421">
        <v>0</v>
      </c>
      <c r="W143" s="421">
        <v>0</v>
      </c>
      <c r="X143" s="421">
        <v>0</v>
      </c>
      <c r="Y143" s="421">
        <v>0</v>
      </c>
      <c r="Z143" s="421">
        <v>0</v>
      </c>
      <c r="AA143" s="421">
        <v>0</v>
      </c>
      <c r="AB143" s="421">
        <v>0</v>
      </c>
      <c r="AC143" s="421">
        <v>0</v>
      </c>
      <c r="AD143" s="422">
        <f t="shared" si="121"/>
        <v>0</v>
      </c>
      <c r="AE143" s="421">
        <v>0</v>
      </c>
      <c r="AF143" s="421">
        <v>0</v>
      </c>
      <c r="AG143" s="421">
        <v>0</v>
      </c>
      <c r="AH143" s="421">
        <v>0</v>
      </c>
      <c r="AI143" s="421">
        <v>0</v>
      </c>
      <c r="AJ143" s="421">
        <v>0</v>
      </c>
      <c r="AK143" s="421">
        <v>0</v>
      </c>
      <c r="AL143" s="421">
        <v>0</v>
      </c>
      <c r="AM143" s="421">
        <v>0</v>
      </c>
      <c r="AN143" s="421">
        <v>0</v>
      </c>
      <c r="AO143" s="421">
        <v>0</v>
      </c>
      <c r="AP143" s="421">
        <v>0</v>
      </c>
      <c r="AQ143" s="421">
        <v>0</v>
      </c>
      <c r="AR143" s="422">
        <f t="shared" si="122"/>
        <v>0</v>
      </c>
      <c r="AS143" s="421">
        <v>0</v>
      </c>
      <c r="AT143" s="421">
        <v>0</v>
      </c>
      <c r="AU143" s="421">
        <v>0</v>
      </c>
      <c r="AV143" s="421">
        <v>0</v>
      </c>
      <c r="AW143" s="421">
        <v>0</v>
      </c>
      <c r="AX143" s="421">
        <v>0</v>
      </c>
      <c r="AY143" s="421">
        <v>0</v>
      </c>
      <c r="AZ143" s="421">
        <v>0</v>
      </c>
      <c r="BA143" s="421">
        <v>0</v>
      </c>
      <c r="BB143" s="421">
        <v>0</v>
      </c>
      <c r="BC143" s="421">
        <v>0</v>
      </c>
      <c r="BD143" s="421">
        <v>0</v>
      </c>
      <c r="BE143" s="421">
        <v>0</v>
      </c>
      <c r="BF143" s="422">
        <f t="shared" si="123"/>
        <v>0</v>
      </c>
      <c r="BG143" s="421">
        <v>0</v>
      </c>
      <c r="BH143" s="421">
        <v>0</v>
      </c>
      <c r="BI143" s="421">
        <v>0</v>
      </c>
      <c r="BJ143" s="421">
        <v>0</v>
      </c>
      <c r="BK143" s="421">
        <v>0</v>
      </c>
      <c r="BL143" s="421">
        <v>0</v>
      </c>
      <c r="BM143" s="421">
        <v>0</v>
      </c>
      <c r="BN143" s="421">
        <v>0</v>
      </c>
      <c r="BO143" s="421">
        <v>0</v>
      </c>
      <c r="BP143" s="421">
        <v>0</v>
      </c>
      <c r="BQ143" s="421">
        <v>0</v>
      </c>
      <c r="BR143" s="421">
        <v>0</v>
      </c>
      <c r="BS143" s="421">
        <v>0</v>
      </c>
      <c r="BT143" s="422">
        <f t="shared" si="124"/>
        <v>0</v>
      </c>
      <c r="BU143" s="421">
        <v>0</v>
      </c>
      <c r="BV143" s="421">
        <v>0</v>
      </c>
      <c r="BW143" s="421">
        <v>0</v>
      </c>
      <c r="BX143" s="421">
        <v>0</v>
      </c>
      <c r="BY143" s="421">
        <v>0</v>
      </c>
      <c r="BZ143" s="421">
        <v>0</v>
      </c>
      <c r="CA143" s="421">
        <v>0</v>
      </c>
      <c r="CB143" s="421">
        <v>0</v>
      </c>
      <c r="CC143" s="421">
        <v>0</v>
      </c>
      <c r="CD143" s="421">
        <v>0</v>
      </c>
      <c r="CE143" s="421">
        <v>0</v>
      </c>
      <c r="CF143" s="421">
        <v>0</v>
      </c>
      <c r="CG143" s="421">
        <v>0</v>
      </c>
      <c r="CH143" s="422">
        <f t="shared" si="125"/>
        <v>0</v>
      </c>
    </row>
    <row r="144" spans="1:86" s="402" customFormat="1" ht="12" hidden="1" customHeight="1" outlineLevel="1">
      <c r="A144" s="22">
        <v>47120</v>
      </c>
      <c r="B144" s="402" t="s">
        <v>269</v>
      </c>
      <c r="C144" s="421">
        <v>0</v>
      </c>
      <c r="D144" s="421">
        <v>0</v>
      </c>
      <c r="E144" s="421">
        <v>0</v>
      </c>
      <c r="F144" s="421">
        <v>0</v>
      </c>
      <c r="G144" s="421">
        <v>0</v>
      </c>
      <c r="H144" s="421">
        <v>0</v>
      </c>
      <c r="I144" s="421">
        <v>0</v>
      </c>
      <c r="J144" s="421">
        <v>0</v>
      </c>
      <c r="K144" s="421">
        <v>0</v>
      </c>
      <c r="L144" s="421">
        <v>0</v>
      </c>
      <c r="M144" s="421">
        <v>0</v>
      </c>
      <c r="N144" s="421">
        <v>0</v>
      </c>
      <c r="O144" s="421">
        <v>0</v>
      </c>
      <c r="P144" s="422">
        <f t="shared" si="120"/>
        <v>0</v>
      </c>
      <c r="Q144" s="421">
        <v>0</v>
      </c>
      <c r="R144" s="421">
        <v>0</v>
      </c>
      <c r="S144" s="421">
        <v>0</v>
      </c>
      <c r="T144" s="421">
        <v>0</v>
      </c>
      <c r="U144" s="421">
        <v>0</v>
      </c>
      <c r="V144" s="421">
        <v>0</v>
      </c>
      <c r="W144" s="421">
        <v>0</v>
      </c>
      <c r="X144" s="421">
        <v>0</v>
      </c>
      <c r="Y144" s="421">
        <v>0</v>
      </c>
      <c r="Z144" s="421">
        <v>0</v>
      </c>
      <c r="AA144" s="421">
        <v>0</v>
      </c>
      <c r="AB144" s="421">
        <v>0</v>
      </c>
      <c r="AC144" s="421">
        <v>0</v>
      </c>
      <c r="AD144" s="422">
        <f t="shared" si="121"/>
        <v>0</v>
      </c>
      <c r="AE144" s="421">
        <v>0</v>
      </c>
      <c r="AF144" s="421">
        <v>0</v>
      </c>
      <c r="AG144" s="421">
        <v>0</v>
      </c>
      <c r="AH144" s="421">
        <v>0</v>
      </c>
      <c r="AI144" s="421">
        <v>0</v>
      </c>
      <c r="AJ144" s="421">
        <v>0</v>
      </c>
      <c r="AK144" s="421">
        <v>0</v>
      </c>
      <c r="AL144" s="421">
        <v>0</v>
      </c>
      <c r="AM144" s="421">
        <v>0</v>
      </c>
      <c r="AN144" s="421">
        <v>0</v>
      </c>
      <c r="AO144" s="421">
        <v>0</v>
      </c>
      <c r="AP144" s="421">
        <v>0</v>
      </c>
      <c r="AQ144" s="421">
        <v>0</v>
      </c>
      <c r="AR144" s="422">
        <f t="shared" si="122"/>
        <v>0</v>
      </c>
      <c r="AS144" s="421">
        <v>0</v>
      </c>
      <c r="AT144" s="421">
        <v>0</v>
      </c>
      <c r="AU144" s="421">
        <v>0</v>
      </c>
      <c r="AV144" s="421">
        <v>0</v>
      </c>
      <c r="AW144" s="421">
        <v>0</v>
      </c>
      <c r="AX144" s="421">
        <v>0</v>
      </c>
      <c r="AY144" s="421">
        <v>0</v>
      </c>
      <c r="AZ144" s="421">
        <v>0</v>
      </c>
      <c r="BA144" s="421">
        <v>0</v>
      </c>
      <c r="BB144" s="421">
        <v>0</v>
      </c>
      <c r="BC144" s="421">
        <v>0</v>
      </c>
      <c r="BD144" s="421">
        <v>0</v>
      </c>
      <c r="BE144" s="421">
        <v>0</v>
      </c>
      <c r="BF144" s="422">
        <f t="shared" si="123"/>
        <v>0</v>
      </c>
      <c r="BG144" s="421">
        <v>0</v>
      </c>
      <c r="BH144" s="421">
        <v>0</v>
      </c>
      <c r="BI144" s="421">
        <v>0</v>
      </c>
      <c r="BJ144" s="421">
        <v>0</v>
      </c>
      <c r="BK144" s="421">
        <v>0</v>
      </c>
      <c r="BL144" s="421">
        <v>0</v>
      </c>
      <c r="BM144" s="421">
        <v>0</v>
      </c>
      <c r="BN144" s="421">
        <v>0</v>
      </c>
      <c r="BO144" s="421">
        <v>0</v>
      </c>
      <c r="BP144" s="421">
        <v>0</v>
      </c>
      <c r="BQ144" s="421">
        <v>0</v>
      </c>
      <c r="BR144" s="421">
        <v>0</v>
      </c>
      <c r="BS144" s="421">
        <v>0</v>
      </c>
      <c r="BT144" s="422">
        <f t="shared" si="124"/>
        <v>0</v>
      </c>
      <c r="BU144" s="421">
        <v>0</v>
      </c>
      <c r="BV144" s="421">
        <v>0</v>
      </c>
      <c r="BW144" s="421">
        <v>0</v>
      </c>
      <c r="BX144" s="421">
        <v>0</v>
      </c>
      <c r="BY144" s="421">
        <v>0</v>
      </c>
      <c r="BZ144" s="421">
        <v>0</v>
      </c>
      <c r="CA144" s="421">
        <v>0</v>
      </c>
      <c r="CB144" s="421">
        <v>0</v>
      </c>
      <c r="CC144" s="421">
        <v>0</v>
      </c>
      <c r="CD144" s="421">
        <v>0</v>
      </c>
      <c r="CE144" s="421">
        <v>0</v>
      </c>
      <c r="CF144" s="421">
        <v>0</v>
      </c>
      <c r="CG144" s="421">
        <v>0</v>
      </c>
      <c r="CH144" s="422">
        <f t="shared" si="125"/>
        <v>0</v>
      </c>
    </row>
    <row r="145" spans="1:86" s="402" customFormat="1" ht="12" hidden="1" customHeight="1" outlineLevel="1">
      <c r="A145" s="22">
        <v>47131</v>
      </c>
      <c r="B145" s="402" t="s">
        <v>270</v>
      </c>
      <c r="C145" s="421">
        <v>0</v>
      </c>
      <c r="D145" s="421">
        <v>0</v>
      </c>
      <c r="E145" s="421">
        <v>0</v>
      </c>
      <c r="F145" s="421">
        <v>0</v>
      </c>
      <c r="G145" s="421">
        <v>0</v>
      </c>
      <c r="H145" s="421">
        <v>0</v>
      </c>
      <c r="I145" s="421">
        <v>0</v>
      </c>
      <c r="J145" s="421">
        <v>0</v>
      </c>
      <c r="K145" s="421">
        <v>0</v>
      </c>
      <c r="L145" s="421">
        <v>0</v>
      </c>
      <c r="M145" s="421">
        <v>0</v>
      </c>
      <c r="N145" s="421">
        <v>0</v>
      </c>
      <c r="O145" s="421">
        <v>0</v>
      </c>
      <c r="P145" s="422">
        <f t="shared" si="120"/>
        <v>0</v>
      </c>
      <c r="Q145" s="421">
        <v>0</v>
      </c>
      <c r="R145" s="421">
        <v>0</v>
      </c>
      <c r="S145" s="421">
        <v>0</v>
      </c>
      <c r="T145" s="421">
        <v>0</v>
      </c>
      <c r="U145" s="421">
        <v>0</v>
      </c>
      <c r="V145" s="421">
        <v>0</v>
      </c>
      <c r="W145" s="421">
        <v>0</v>
      </c>
      <c r="X145" s="421">
        <v>0</v>
      </c>
      <c r="Y145" s="421">
        <v>0</v>
      </c>
      <c r="Z145" s="421">
        <v>0</v>
      </c>
      <c r="AA145" s="421">
        <v>0</v>
      </c>
      <c r="AB145" s="421">
        <v>0</v>
      </c>
      <c r="AC145" s="421">
        <v>0</v>
      </c>
      <c r="AD145" s="422">
        <f t="shared" si="121"/>
        <v>0</v>
      </c>
      <c r="AE145" s="421">
        <v>0</v>
      </c>
      <c r="AF145" s="421">
        <v>0</v>
      </c>
      <c r="AG145" s="421">
        <v>0</v>
      </c>
      <c r="AH145" s="421">
        <v>0</v>
      </c>
      <c r="AI145" s="421">
        <v>0</v>
      </c>
      <c r="AJ145" s="421">
        <v>0</v>
      </c>
      <c r="AK145" s="421">
        <v>0</v>
      </c>
      <c r="AL145" s="421">
        <v>0</v>
      </c>
      <c r="AM145" s="421">
        <v>0</v>
      </c>
      <c r="AN145" s="421">
        <v>0</v>
      </c>
      <c r="AO145" s="421">
        <v>0</v>
      </c>
      <c r="AP145" s="421">
        <v>0</v>
      </c>
      <c r="AQ145" s="421">
        <v>0</v>
      </c>
      <c r="AR145" s="422">
        <f t="shared" si="122"/>
        <v>0</v>
      </c>
      <c r="AS145" s="421">
        <v>0</v>
      </c>
      <c r="AT145" s="421">
        <v>0</v>
      </c>
      <c r="AU145" s="421">
        <v>0</v>
      </c>
      <c r="AV145" s="421">
        <v>0</v>
      </c>
      <c r="AW145" s="421">
        <v>0</v>
      </c>
      <c r="AX145" s="421">
        <v>0</v>
      </c>
      <c r="AY145" s="421">
        <v>0</v>
      </c>
      <c r="AZ145" s="421">
        <v>0</v>
      </c>
      <c r="BA145" s="421">
        <v>0</v>
      </c>
      <c r="BB145" s="421">
        <v>0</v>
      </c>
      <c r="BC145" s="421">
        <v>0</v>
      </c>
      <c r="BD145" s="421">
        <v>0</v>
      </c>
      <c r="BE145" s="421">
        <v>0</v>
      </c>
      <c r="BF145" s="422">
        <f t="shared" si="123"/>
        <v>0</v>
      </c>
      <c r="BG145" s="421">
        <v>0</v>
      </c>
      <c r="BH145" s="421">
        <v>0</v>
      </c>
      <c r="BI145" s="421">
        <v>0</v>
      </c>
      <c r="BJ145" s="421">
        <v>0</v>
      </c>
      <c r="BK145" s="421">
        <v>0</v>
      </c>
      <c r="BL145" s="421">
        <v>0</v>
      </c>
      <c r="BM145" s="421">
        <v>0</v>
      </c>
      <c r="BN145" s="421">
        <v>0</v>
      </c>
      <c r="BO145" s="421">
        <v>0</v>
      </c>
      <c r="BP145" s="421">
        <v>0</v>
      </c>
      <c r="BQ145" s="421">
        <v>0</v>
      </c>
      <c r="BR145" s="421">
        <v>0</v>
      </c>
      <c r="BS145" s="421">
        <v>0</v>
      </c>
      <c r="BT145" s="422">
        <f t="shared" si="124"/>
        <v>0</v>
      </c>
      <c r="BU145" s="421">
        <v>0</v>
      </c>
      <c r="BV145" s="421">
        <v>0</v>
      </c>
      <c r="BW145" s="421">
        <v>0</v>
      </c>
      <c r="BX145" s="421">
        <v>0</v>
      </c>
      <c r="BY145" s="421">
        <v>0</v>
      </c>
      <c r="BZ145" s="421">
        <v>0</v>
      </c>
      <c r="CA145" s="421">
        <v>0</v>
      </c>
      <c r="CB145" s="421">
        <v>0</v>
      </c>
      <c r="CC145" s="421">
        <v>0</v>
      </c>
      <c r="CD145" s="421">
        <v>0</v>
      </c>
      <c r="CE145" s="421">
        <v>0</v>
      </c>
      <c r="CF145" s="421">
        <v>0</v>
      </c>
      <c r="CG145" s="421">
        <v>0</v>
      </c>
      <c r="CH145" s="422">
        <f t="shared" si="125"/>
        <v>0</v>
      </c>
    </row>
    <row r="146" spans="1:86" s="402" customFormat="1" ht="12" hidden="1" customHeight="1" outlineLevel="1">
      <c r="A146" s="22">
        <v>47139</v>
      </c>
      <c r="B146" s="402" t="s">
        <v>254</v>
      </c>
      <c r="C146" s="421">
        <v>0</v>
      </c>
      <c r="D146" s="421">
        <v>0</v>
      </c>
      <c r="E146" s="421">
        <v>0</v>
      </c>
      <c r="F146" s="421">
        <v>0</v>
      </c>
      <c r="G146" s="421">
        <v>0</v>
      </c>
      <c r="H146" s="421">
        <v>0</v>
      </c>
      <c r="I146" s="421">
        <v>0</v>
      </c>
      <c r="J146" s="421">
        <v>0</v>
      </c>
      <c r="K146" s="421">
        <v>0</v>
      </c>
      <c r="L146" s="421">
        <v>0</v>
      </c>
      <c r="M146" s="421">
        <v>0</v>
      </c>
      <c r="N146" s="421">
        <v>0</v>
      </c>
      <c r="O146" s="421">
        <v>0</v>
      </c>
      <c r="P146" s="422">
        <f t="shared" si="120"/>
        <v>0</v>
      </c>
      <c r="Q146" s="421">
        <v>0</v>
      </c>
      <c r="R146" s="421">
        <v>0</v>
      </c>
      <c r="S146" s="421">
        <v>0</v>
      </c>
      <c r="T146" s="421">
        <v>0</v>
      </c>
      <c r="U146" s="421">
        <v>0</v>
      </c>
      <c r="V146" s="421">
        <v>0</v>
      </c>
      <c r="W146" s="421">
        <v>0</v>
      </c>
      <c r="X146" s="421">
        <v>0</v>
      </c>
      <c r="Y146" s="421">
        <v>0</v>
      </c>
      <c r="Z146" s="421">
        <v>0</v>
      </c>
      <c r="AA146" s="421">
        <v>0</v>
      </c>
      <c r="AB146" s="421">
        <v>0</v>
      </c>
      <c r="AC146" s="421">
        <v>0</v>
      </c>
      <c r="AD146" s="422">
        <f t="shared" si="121"/>
        <v>0</v>
      </c>
      <c r="AE146" s="421">
        <v>0</v>
      </c>
      <c r="AF146" s="421">
        <v>0</v>
      </c>
      <c r="AG146" s="421">
        <v>0</v>
      </c>
      <c r="AH146" s="421">
        <v>0</v>
      </c>
      <c r="AI146" s="421">
        <v>0</v>
      </c>
      <c r="AJ146" s="421">
        <v>0</v>
      </c>
      <c r="AK146" s="421">
        <v>0</v>
      </c>
      <c r="AL146" s="421">
        <v>0</v>
      </c>
      <c r="AM146" s="421">
        <v>0</v>
      </c>
      <c r="AN146" s="421">
        <v>0</v>
      </c>
      <c r="AO146" s="421">
        <v>0</v>
      </c>
      <c r="AP146" s="421">
        <v>0</v>
      </c>
      <c r="AQ146" s="421">
        <v>0</v>
      </c>
      <c r="AR146" s="422">
        <f t="shared" si="122"/>
        <v>0</v>
      </c>
      <c r="AS146" s="421">
        <v>0</v>
      </c>
      <c r="AT146" s="421">
        <v>0</v>
      </c>
      <c r="AU146" s="421">
        <v>0</v>
      </c>
      <c r="AV146" s="421">
        <v>0</v>
      </c>
      <c r="AW146" s="421">
        <v>0</v>
      </c>
      <c r="AX146" s="421">
        <v>0</v>
      </c>
      <c r="AY146" s="421">
        <v>0</v>
      </c>
      <c r="AZ146" s="421">
        <v>0</v>
      </c>
      <c r="BA146" s="421">
        <v>0</v>
      </c>
      <c r="BB146" s="421">
        <v>0</v>
      </c>
      <c r="BC146" s="421">
        <v>0</v>
      </c>
      <c r="BD146" s="421">
        <v>0</v>
      </c>
      <c r="BE146" s="421">
        <v>0</v>
      </c>
      <c r="BF146" s="422">
        <f t="shared" si="123"/>
        <v>0</v>
      </c>
      <c r="BG146" s="421">
        <v>0</v>
      </c>
      <c r="BH146" s="421">
        <v>0</v>
      </c>
      <c r="BI146" s="421">
        <v>0</v>
      </c>
      <c r="BJ146" s="421">
        <v>0</v>
      </c>
      <c r="BK146" s="421">
        <v>0</v>
      </c>
      <c r="BL146" s="421">
        <v>0</v>
      </c>
      <c r="BM146" s="421">
        <v>0</v>
      </c>
      <c r="BN146" s="421">
        <v>0</v>
      </c>
      <c r="BO146" s="421">
        <v>0</v>
      </c>
      <c r="BP146" s="421">
        <v>0</v>
      </c>
      <c r="BQ146" s="421">
        <v>0</v>
      </c>
      <c r="BR146" s="421">
        <v>0</v>
      </c>
      <c r="BS146" s="421">
        <v>0</v>
      </c>
      <c r="BT146" s="422">
        <f t="shared" si="124"/>
        <v>0</v>
      </c>
      <c r="BU146" s="421">
        <v>0</v>
      </c>
      <c r="BV146" s="421">
        <v>0</v>
      </c>
      <c r="BW146" s="421">
        <v>0</v>
      </c>
      <c r="BX146" s="421">
        <v>0</v>
      </c>
      <c r="BY146" s="421">
        <v>0</v>
      </c>
      <c r="BZ146" s="421">
        <v>0</v>
      </c>
      <c r="CA146" s="421">
        <v>0</v>
      </c>
      <c r="CB146" s="421">
        <v>0</v>
      </c>
      <c r="CC146" s="421">
        <v>0</v>
      </c>
      <c r="CD146" s="421">
        <v>0</v>
      </c>
      <c r="CE146" s="421">
        <v>0</v>
      </c>
      <c r="CF146" s="421">
        <v>0</v>
      </c>
      <c r="CG146" s="421">
        <v>0</v>
      </c>
      <c r="CH146" s="422">
        <f t="shared" si="125"/>
        <v>0</v>
      </c>
    </row>
    <row r="147" spans="1:86" s="402" customFormat="1" ht="12" hidden="1" customHeight="1" outlineLevel="1">
      <c r="A147" s="22">
        <v>47141</v>
      </c>
      <c r="B147" s="402" t="s">
        <v>271</v>
      </c>
      <c r="C147" s="421">
        <v>0</v>
      </c>
      <c r="D147" s="421">
        <v>0</v>
      </c>
      <c r="E147" s="421">
        <v>0</v>
      </c>
      <c r="F147" s="421">
        <v>0</v>
      </c>
      <c r="G147" s="421">
        <v>0</v>
      </c>
      <c r="H147" s="421">
        <v>0</v>
      </c>
      <c r="I147" s="421">
        <v>0</v>
      </c>
      <c r="J147" s="421">
        <v>0</v>
      </c>
      <c r="K147" s="421">
        <v>0</v>
      </c>
      <c r="L147" s="421">
        <v>50686.01</v>
      </c>
      <c r="M147" s="421">
        <v>40063.99</v>
      </c>
      <c r="N147" s="421">
        <v>0</v>
      </c>
      <c r="O147" s="421">
        <v>90750</v>
      </c>
      <c r="P147" s="422">
        <f t="shared" si="120"/>
        <v>0</v>
      </c>
      <c r="Q147" s="421">
        <v>0</v>
      </c>
      <c r="R147" s="421">
        <v>0</v>
      </c>
      <c r="S147" s="421">
        <v>20250</v>
      </c>
      <c r="T147" s="421">
        <v>0</v>
      </c>
      <c r="U147" s="421">
        <v>0</v>
      </c>
      <c r="V147" s="421">
        <v>20250</v>
      </c>
      <c r="W147" s="421">
        <v>0</v>
      </c>
      <c r="X147" s="421">
        <v>0</v>
      </c>
      <c r="Y147" s="421">
        <v>20250</v>
      </c>
      <c r="Z147" s="421">
        <v>0</v>
      </c>
      <c r="AA147" s="421">
        <v>0</v>
      </c>
      <c r="AB147" s="421">
        <v>20250</v>
      </c>
      <c r="AC147" s="421">
        <v>81000.000000000102</v>
      </c>
      <c r="AD147" s="422">
        <f t="shared" si="121"/>
        <v>0</v>
      </c>
      <c r="AE147" s="421">
        <v>0</v>
      </c>
      <c r="AF147" s="421">
        <v>0</v>
      </c>
      <c r="AG147" s="421">
        <v>22058.035714285801</v>
      </c>
      <c r="AH147" s="421">
        <v>0</v>
      </c>
      <c r="AI147" s="421">
        <v>0</v>
      </c>
      <c r="AJ147" s="421">
        <v>22058.035714285801</v>
      </c>
      <c r="AK147" s="421">
        <v>0</v>
      </c>
      <c r="AL147" s="421">
        <v>0</v>
      </c>
      <c r="AM147" s="421">
        <v>22058.035714285801</v>
      </c>
      <c r="AN147" s="421">
        <v>0</v>
      </c>
      <c r="AO147" s="421">
        <v>0</v>
      </c>
      <c r="AP147" s="421">
        <v>22058.035714285801</v>
      </c>
      <c r="AQ147" s="421">
        <v>88232.142857143001</v>
      </c>
      <c r="AR147" s="422">
        <f t="shared" si="122"/>
        <v>-2.0372681319713593E-10</v>
      </c>
      <c r="AS147" s="421">
        <v>0</v>
      </c>
      <c r="AT147" s="421">
        <v>0</v>
      </c>
      <c r="AU147" s="421">
        <v>22058.035714285801</v>
      </c>
      <c r="AV147" s="421">
        <v>0</v>
      </c>
      <c r="AW147" s="421">
        <v>0</v>
      </c>
      <c r="AX147" s="421">
        <v>22058.035714285801</v>
      </c>
      <c r="AY147" s="421">
        <v>0</v>
      </c>
      <c r="AZ147" s="421">
        <v>0</v>
      </c>
      <c r="BA147" s="421">
        <v>22058.035714285801</v>
      </c>
      <c r="BB147" s="421">
        <v>0</v>
      </c>
      <c r="BC147" s="421">
        <v>0</v>
      </c>
      <c r="BD147" s="421">
        <v>22058.035714285801</v>
      </c>
      <c r="BE147" s="421">
        <v>88232.142857143001</v>
      </c>
      <c r="BF147" s="422">
        <f t="shared" si="123"/>
        <v>-2.0372681319713593E-10</v>
      </c>
      <c r="BG147" s="421">
        <v>0</v>
      </c>
      <c r="BH147" s="421">
        <v>0</v>
      </c>
      <c r="BI147" s="421">
        <v>22058.035714285801</v>
      </c>
      <c r="BJ147" s="421">
        <v>0</v>
      </c>
      <c r="BK147" s="421">
        <v>0</v>
      </c>
      <c r="BL147" s="421">
        <v>22058.035714285801</v>
      </c>
      <c r="BM147" s="421">
        <v>0</v>
      </c>
      <c r="BN147" s="421">
        <v>0</v>
      </c>
      <c r="BO147" s="421">
        <v>22058.035714285801</v>
      </c>
      <c r="BP147" s="421">
        <v>0</v>
      </c>
      <c r="BQ147" s="421">
        <v>0</v>
      </c>
      <c r="BR147" s="421">
        <v>22058.035714285801</v>
      </c>
      <c r="BS147" s="421">
        <v>88232.142857143001</v>
      </c>
      <c r="BT147" s="422">
        <f t="shared" si="124"/>
        <v>-2.0372681319713593E-10</v>
      </c>
      <c r="BU147" s="421">
        <v>0</v>
      </c>
      <c r="BV147" s="421">
        <v>0</v>
      </c>
      <c r="BW147" s="421">
        <v>22058.035714285801</v>
      </c>
      <c r="BX147" s="421">
        <v>0</v>
      </c>
      <c r="BY147" s="421">
        <v>0</v>
      </c>
      <c r="BZ147" s="421">
        <v>22058.035714285801</v>
      </c>
      <c r="CA147" s="421">
        <v>0</v>
      </c>
      <c r="CB147" s="421">
        <v>0</v>
      </c>
      <c r="CC147" s="421">
        <v>22058.035714285801</v>
      </c>
      <c r="CD147" s="421">
        <v>0</v>
      </c>
      <c r="CE147" s="421">
        <v>0</v>
      </c>
      <c r="CF147" s="421">
        <v>22058.035714285801</v>
      </c>
      <c r="CG147" s="421">
        <v>88232.142857143001</v>
      </c>
      <c r="CH147" s="422">
        <f t="shared" si="125"/>
        <v>-2.0372681319713593E-10</v>
      </c>
    </row>
    <row r="148" spans="1:86" s="402" customFormat="1" ht="12" hidden="1" customHeight="1" outlineLevel="1">
      <c r="A148" s="22">
        <v>47142</v>
      </c>
      <c r="B148" s="402" t="s">
        <v>272</v>
      </c>
      <c r="C148" s="421">
        <v>0</v>
      </c>
      <c r="D148" s="421">
        <v>0</v>
      </c>
      <c r="E148" s="421">
        <v>0</v>
      </c>
      <c r="F148" s="421">
        <v>0</v>
      </c>
      <c r="G148" s="421">
        <v>0</v>
      </c>
      <c r="H148" s="421">
        <v>0</v>
      </c>
      <c r="I148" s="421">
        <v>0</v>
      </c>
      <c r="J148" s="421">
        <v>0</v>
      </c>
      <c r="K148" s="421">
        <v>0</v>
      </c>
      <c r="L148" s="421">
        <v>0</v>
      </c>
      <c r="M148" s="421">
        <v>0</v>
      </c>
      <c r="N148" s="421">
        <v>13167.28</v>
      </c>
      <c r="O148" s="421">
        <v>13167</v>
      </c>
      <c r="P148" s="422">
        <f t="shared" si="120"/>
        <v>-0.28000000000065484</v>
      </c>
      <c r="Q148" s="421">
        <v>0</v>
      </c>
      <c r="R148" s="421">
        <v>0</v>
      </c>
      <c r="S148" s="421">
        <v>0</v>
      </c>
      <c r="T148" s="421">
        <v>0</v>
      </c>
      <c r="U148" s="421">
        <v>0</v>
      </c>
      <c r="V148" s="421">
        <v>0</v>
      </c>
      <c r="W148" s="421">
        <v>0</v>
      </c>
      <c r="X148" s="421">
        <v>13167</v>
      </c>
      <c r="Y148" s="421">
        <v>0</v>
      </c>
      <c r="Z148" s="421">
        <v>0</v>
      </c>
      <c r="AA148" s="421">
        <v>0</v>
      </c>
      <c r="AB148" s="421">
        <v>0</v>
      </c>
      <c r="AC148" s="421">
        <v>13167</v>
      </c>
      <c r="AD148" s="422">
        <f t="shared" si="121"/>
        <v>0</v>
      </c>
      <c r="AE148" s="421">
        <v>0</v>
      </c>
      <c r="AF148" s="421">
        <v>0</v>
      </c>
      <c r="AG148" s="421">
        <v>0</v>
      </c>
      <c r="AH148" s="421">
        <v>0</v>
      </c>
      <c r="AI148" s="421">
        <v>0</v>
      </c>
      <c r="AJ148" s="421">
        <v>0</v>
      </c>
      <c r="AK148" s="421">
        <v>0</v>
      </c>
      <c r="AL148" s="421">
        <v>13167</v>
      </c>
      <c r="AM148" s="421">
        <v>0</v>
      </c>
      <c r="AN148" s="421">
        <v>0</v>
      </c>
      <c r="AO148" s="421">
        <v>0</v>
      </c>
      <c r="AP148" s="421">
        <v>0</v>
      </c>
      <c r="AQ148" s="421">
        <v>13167</v>
      </c>
      <c r="AR148" s="422">
        <f t="shared" si="122"/>
        <v>0</v>
      </c>
      <c r="AS148" s="421">
        <v>0</v>
      </c>
      <c r="AT148" s="421">
        <v>0</v>
      </c>
      <c r="AU148" s="421">
        <v>0</v>
      </c>
      <c r="AV148" s="421">
        <v>0</v>
      </c>
      <c r="AW148" s="421">
        <v>0</v>
      </c>
      <c r="AX148" s="421">
        <v>0</v>
      </c>
      <c r="AY148" s="421">
        <v>0</v>
      </c>
      <c r="AZ148" s="421">
        <v>13167</v>
      </c>
      <c r="BA148" s="421">
        <v>0</v>
      </c>
      <c r="BB148" s="421">
        <v>0</v>
      </c>
      <c r="BC148" s="421">
        <v>0</v>
      </c>
      <c r="BD148" s="421">
        <v>0</v>
      </c>
      <c r="BE148" s="421">
        <v>13167</v>
      </c>
      <c r="BF148" s="422">
        <f t="shared" si="123"/>
        <v>0</v>
      </c>
      <c r="BG148" s="421">
        <v>0</v>
      </c>
      <c r="BH148" s="421">
        <v>0</v>
      </c>
      <c r="BI148" s="421">
        <v>0</v>
      </c>
      <c r="BJ148" s="421">
        <v>0</v>
      </c>
      <c r="BK148" s="421">
        <v>0</v>
      </c>
      <c r="BL148" s="421">
        <v>0</v>
      </c>
      <c r="BM148" s="421">
        <v>0</v>
      </c>
      <c r="BN148" s="421">
        <v>13167</v>
      </c>
      <c r="BO148" s="421">
        <v>0</v>
      </c>
      <c r="BP148" s="421">
        <v>0</v>
      </c>
      <c r="BQ148" s="421">
        <v>0</v>
      </c>
      <c r="BR148" s="421">
        <v>0</v>
      </c>
      <c r="BS148" s="421">
        <v>13167</v>
      </c>
      <c r="BT148" s="422">
        <f t="shared" si="124"/>
        <v>0</v>
      </c>
      <c r="BU148" s="421">
        <v>0</v>
      </c>
      <c r="BV148" s="421">
        <v>0</v>
      </c>
      <c r="BW148" s="421">
        <v>0</v>
      </c>
      <c r="BX148" s="421">
        <v>0</v>
      </c>
      <c r="BY148" s="421">
        <v>0</v>
      </c>
      <c r="BZ148" s="421">
        <v>0</v>
      </c>
      <c r="CA148" s="421">
        <v>0</v>
      </c>
      <c r="CB148" s="421">
        <v>13167</v>
      </c>
      <c r="CC148" s="421">
        <v>0</v>
      </c>
      <c r="CD148" s="421">
        <v>0</v>
      </c>
      <c r="CE148" s="421">
        <v>0</v>
      </c>
      <c r="CF148" s="421">
        <v>0</v>
      </c>
      <c r="CG148" s="421">
        <v>13167</v>
      </c>
      <c r="CH148" s="422">
        <f t="shared" si="125"/>
        <v>0</v>
      </c>
    </row>
    <row r="149" spans="1:86" s="402" customFormat="1" ht="12" hidden="1" customHeight="1" outlineLevel="1">
      <c r="A149" s="22">
        <v>47143</v>
      </c>
      <c r="B149" s="402" t="s">
        <v>273</v>
      </c>
      <c r="C149" s="421">
        <v>0</v>
      </c>
      <c r="D149" s="421">
        <v>0</v>
      </c>
      <c r="E149" s="421">
        <v>0</v>
      </c>
      <c r="F149" s="421">
        <v>0</v>
      </c>
      <c r="G149" s="421">
        <v>0</v>
      </c>
      <c r="H149" s="421">
        <v>0</v>
      </c>
      <c r="I149" s="421">
        <v>0</v>
      </c>
      <c r="J149" s="421">
        <v>0</v>
      </c>
      <c r="K149" s="421">
        <v>0</v>
      </c>
      <c r="L149" s="421">
        <v>97665.73</v>
      </c>
      <c r="M149" s="421">
        <v>0</v>
      </c>
      <c r="N149" s="421">
        <v>0</v>
      </c>
      <c r="O149" s="421">
        <v>97665.729999999894</v>
      </c>
      <c r="P149" s="422">
        <f t="shared" si="120"/>
        <v>0</v>
      </c>
      <c r="Q149" s="421">
        <v>0</v>
      </c>
      <c r="R149" s="421">
        <v>0</v>
      </c>
      <c r="S149" s="421">
        <v>27657.551858407001</v>
      </c>
      <c r="T149" s="421">
        <v>0</v>
      </c>
      <c r="U149" s="421">
        <v>0</v>
      </c>
      <c r="V149" s="421">
        <v>27657.551858407001</v>
      </c>
      <c r="W149" s="421">
        <v>0</v>
      </c>
      <c r="X149" s="421">
        <v>0</v>
      </c>
      <c r="Y149" s="421">
        <v>27657.551858407001</v>
      </c>
      <c r="Z149" s="421">
        <v>0</v>
      </c>
      <c r="AA149" s="421">
        <v>0</v>
      </c>
      <c r="AB149" s="421">
        <v>27657.551858407001</v>
      </c>
      <c r="AC149" s="421">
        <v>110630.20743362801</v>
      </c>
      <c r="AD149" s="422">
        <f t="shared" si="121"/>
        <v>0</v>
      </c>
      <c r="AE149" s="421">
        <v>0</v>
      </c>
      <c r="AF149" s="421">
        <v>0</v>
      </c>
      <c r="AG149" s="421">
        <v>30250.447345132801</v>
      </c>
      <c r="AH149" s="421">
        <v>0</v>
      </c>
      <c r="AI149" s="421">
        <v>0</v>
      </c>
      <c r="AJ149" s="421">
        <v>30250.447345132801</v>
      </c>
      <c r="AK149" s="421">
        <v>0</v>
      </c>
      <c r="AL149" s="421">
        <v>0</v>
      </c>
      <c r="AM149" s="421">
        <v>30250.447345132801</v>
      </c>
      <c r="AN149" s="421">
        <v>0</v>
      </c>
      <c r="AO149" s="421">
        <v>0</v>
      </c>
      <c r="AP149" s="421">
        <v>30250.447345132801</v>
      </c>
      <c r="AQ149" s="421">
        <v>121001.789380531</v>
      </c>
      <c r="AR149" s="422">
        <f t="shared" si="122"/>
        <v>-2.0372681319713593E-10</v>
      </c>
      <c r="AS149" s="421">
        <v>0</v>
      </c>
      <c r="AT149" s="421">
        <v>0</v>
      </c>
      <c r="AU149" s="421">
        <v>30250.447345132801</v>
      </c>
      <c r="AV149" s="421">
        <v>0</v>
      </c>
      <c r="AW149" s="421">
        <v>0</v>
      </c>
      <c r="AX149" s="421">
        <v>30250.447345132801</v>
      </c>
      <c r="AY149" s="421">
        <v>0</v>
      </c>
      <c r="AZ149" s="421">
        <v>0</v>
      </c>
      <c r="BA149" s="421">
        <v>30250.447345132801</v>
      </c>
      <c r="BB149" s="421">
        <v>0</v>
      </c>
      <c r="BC149" s="421">
        <v>0</v>
      </c>
      <c r="BD149" s="421">
        <v>30250.447345132801</v>
      </c>
      <c r="BE149" s="421">
        <v>121001.789380531</v>
      </c>
      <c r="BF149" s="422">
        <f t="shared" si="123"/>
        <v>-2.0372681319713593E-10</v>
      </c>
      <c r="BG149" s="421">
        <v>0</v>
      </c>
      <c r="BH149" s="421">
        <v>0</v>
      </c>
      <c r="BI149" s="421">
        <v>30250.447345132801</v>
      </c>
      <c r="BJ149" s="421">
        <v>0</v>
      </c>
      <c r="BK149" s="421">
        <v>0</v>
      </c>
      <c r="BL149" s="421">
        <v>30250.447345132801</v>
      </c>
      <c r="BM149" s="421">
        <v>0</v>
      </c>
      <c r="BN149" s="421">
        <v>0</v>
      </c>
      <c r="BO149" s="421">
        <v>30250.447345132801</v>
      </c>
      <c r="BP149" s="421">
        <v>0</v>
      </c>
      <c r="BQ149" s="421">
        <v>0</v>
      </c>
      <c r="BR149" s="421">
        <v>30250.447345132801</v>
      </c>
      <c r="BS149" s="421">
        <v>121001.789380531</v>
      </c>
      <c r="BT149" s="422">
        <f t="shared" si="124"/>
        <v>-2.0372681319713593E-10</v>
      </c>
      <c r="BU149" s="421">
        <v>0</v>
      </c>
      <c r="BV149" s="421">
        <v>0</v>
      </c>
      <c r="BW149" s="421">
        <v>30250.447345132801</v>
      </c>
      <c r="BX149" s="421">
        <v>0</v>
      </c>
      <c r="BY149" s="421">
        <v>0</v>
      </c>
      <c r="BZ149" s="421">
        <v>30250.447345132801</v>
      </c>
      <c r="CA149" s="421">
        <v>0</v>
      </c>
      <c r="CB149" s="421">
        <v>0</v>
      </c>
      <c r="CC149" s="421">
        <v>30250.447345132801</v>
      </c>
      <c r="CD149" s="421">
        <v>0</v>
      </c>
      <c r="CE149" s="421">
        <v>0</v>
      </c>
      <c r="CF149" s="421">
        <v>30250.447345132801</v>
      </c>
      <c r="CG149" s="421">
        <v>121001.789380531</v>
      </c>
      <c r="CH149" s="422">
        <f t="shared" si="125"/>
        <v>-2.0372681319713593E-10</v>
      </c>
    </row>
    <row r="150" spans="1:86" s="402" customFormat="1" ht="12" hidden="1" customHeight="1" outlineLevel="1">
      <c r="A150" s="22">
        <v>47144</v>
      </c>
      <c r="B150" s="402" t="s">
        <v>274</v>
      </c>
      <c r="C150" s="421">
        <v>0</v>
      </c>
      <c r="D150" s="421">
        <v>0</v>
      </c>
      <c r="E150" s="421">
        <v>0</v>
      </c>
      <c r="F150" s="421">
        <v>0</v>
      </c>
      <c r="G150" s="421">
        <v>0</v>
      </c>
      <c r="H150" s="421">
        <v>0</v>
      </c>
      <c r="I150" s="421">
        <v>0</v>
      </c>
      <c r="J150" s="421">
        <v>0</v>
      </c>
      <c r="K150" s="421">
        <v>0</v>
      </c>
      <c r="L150" s="421">
        <v>0</v>
      </c>
      <c r="M150" s="421">
        <v>0</v>
      </c>
      <c r="N150" s="421">
        <v>0</v>
      </c>
      <c r="O150" s="421">
        <v>0</v>
      </c>
      <c r="P150" s="422">
        <f t="shared" si="120"/>
        <v>0</v>
      </c>
      <c r="Q150" s="421">
        <v>0</v>
      </c>
      <c r="R150" s="421">
        <v>0</v>
      </c>
      <c r="S150" s="421">
        <v>0</v>
      </c>
      <c r="T150" s="421">
        <v>0</v>
      </c>
      <c r="U150" s="421">
        <v>0</v>
      </c>
      <c r="V150" s="421">
        <v>0</v>
      </c>
      <c r="W150" s="421">
        <v>0</v>
      </c>
      <c r="X150" s="421">
        <v>0</v>
      </c>
      <c r="Y150" s="421">
        <v>0</v>
      </c>
      <c r="Z150" s="421">
        <v>0</v>
      </c>
      <c r="AA150" s="421">
        <v>0</v>
      </c>
      <c r="AB150" s="421">
        <v>0</v>
      </c>
      <c r="AC150" s="421">
        <v>0</v>
      </c>
      <c r="AD150" s="422">
        <f t="shared" si="121"/>
        <v>0</v>
      </c>
      <c r="AE150" s="421">
        <v>0</v>
      </c>
      <c r="AF150" s="421">
        <v>0</v>
      </c>
      <c r="AG150" s="421">
        <v>0</v>
      </c>
      <c r="AH150" s="421">
        <v>0</v>
      </c>
      <c r="AI150" s="421">
        <v>0</v>
      </c>
      <c r="AJ150" s="421">
        <v>0</v>
      </c>
      <c r="AK150" s="421">
        <v>0</v>
      </c>
      <c r="AL150" s="421">
        <v>0</v>
      </c>
      <c r="AM150" s="421">
        <v>0</v>
      </c>
      <c r="AN150" s="421">
        <v>0</v>
      </c>
      <c r="AO150" s="421">
        <v>0</v>
      </c>
      <c r="AP150" s="421">
        <v>0</v>
      </c>
      <c r="AQ150" s="421">
        <v>0</v>
      </c>
      <c r="AR150" s="422">
        <f t="shared" si="122"/>
        <v>0</v>
      </c>
      <c r="AS150" s="421">
        <v>0</v>
      </c>
      <c r="AT150" s="421">
        <v>0</v>
      </c>
      <c r="AU150" s="421">
        <v>0</v>
      </c>
      <c r="AV150" s="421">
        <v>0</v>
      </c>
      <c r="AW150" s="421">
        <v>0</v>
      </c>
      <c r="AX150" s="421">
        <v>0</v>
      </c>
      <c r="AY150" s="421">
        <v>0</v>
      </c>
      <c r="AZ150" s="421">
        <v>0</v>
      </c>
      <c r="BA150" s="421">
        <v>0</v>
      </c>
      <c r="BB150" s="421">
        <v>0</v>
      </c>
      <c r="BC150" s="421">
        <v>0</v>
      </c>
      <c r="BD150" s="421">
        <v>0</v>
      </c>
      <c r="BE150" s="421">
        <v>0</v>
      </c>
      <c r="BF150" s="422">
        <f t="shared" si="123"/>
        <v>0</v>
      </c>
      <c r="BG150" s="421">
        <v>0</v>
      </c>
      <c r="BH150" s="421">
        <v>0</v>
      </c>
      <c r="BI150" s="421">
        <v>0</v>
      </c>
      <c r="BJ150" s="421">
        <v>0</v>
      </c>
      <c r="BK150" s="421">
        <v>0</v>
      </c>
      <c r="BL150" s="421">
        <v>0</v>
      </c>
      <c r="BM150" s="421">
        <v>0</v>
      </c>
      <c r="BN150" s="421">
        <v>0</v>
      </c>
      <c r="BO150" s="421">
        <v>0</v>
      </c>
      <c r="BP150" s="421">
        <v>0</v>
      </c>
      <c r="BQ150" s="421">
        <v>0</v>
      </c>
      <c r="BR150" s="421">
        <v>0</v>
      </c>
      <c r="BS150" s="421">
        <v>0</v>
      </c>
      <c r="BT150" s="422">
        <f t="shared" si="124"/>
        <v>0</v>
      </c>
      <c r="BU150" s="421">
        <v>0</v>
      </c>
      <c r="BV150" s="421">
        <v>0</v>
      </c>
      <c r="BW150" s="421">
        <v>0</v>
      </c>
      <c r="BX150" s="421">
        <v>0</v>
      </c>
      <c r="BY150" s="421">
        <v>0</v>
      </c>
      <c r="BZ150" s="421">
        <v>0</v>
      </c>
      <c r="CA150" s="421">
        <v>0</v>
      </c>
      <c r="CB150" s="421">
        <v>0</v>
      </c>
      <c r="CC150" s="421">
        <v>0</v>
      </c>
      <c r="CD150" s="421">
        <v>0</v>
      </c>
      <c r="CE150" s="421">
        <v>0</v>
      </c>
      <c r="CF150" s="421">
        <v>0</v>
      </c>
      <c r="CG150" s="421">
        <v>0</v>
      </c>
      <c r="CH150" s="422">
        <f t="shared" si="125"/>
        <v>0</v>
      </c>
    </row>
    <row r="151" spans="1:86" s="402" customFormat="1" ht="12" hidden="1" customHeight="1" outlineLevel="1">
      <c r="A151" s="22">
        <v>47145</v>
      </c>
      <c r="B151" s="402" t="s">
        <v>275</v>
      </c>
      <c r="C151" s="421">
        <v>0</v>
      </c>
      <c r="D151" s="421">
        <v>0</v>
      </c>
      <c r="E151" s="421">
        <v>0</v>
      </c>
      <c r="F151" s="421">
        <v>0</v>
      </c>
      <c r="G151" s="421">
        <v>0</v>
      </c>
      <c r="H151" s="421">
        <v>0</v>
      </c>
      <c r="I151" s="421">
        <v>0</v>
      </c>
      <c r="J151" s="421">
        <v>0</v>
      </c>
      <c r="K151" s="421">
        <v>0</v>
      </c>
      <c r="L151" s="421">
        <v>0</v>
      </c>
      <c r="M151" s="421">
        <v>0</v>
      </c>
      <c r="N151" s="421">
        <v>0</v>
      </c>
      <c r="O151" s="421">
        <v>0</v>
      </c>
      <c r="P151" s="422">
        <f t="shared" si="120"/>
        <v>0</v>
      </c>
      <c r="Q151" s="421">
        <v>0</v>
      </c>
      <c r="R151" s="421">
        <v>0</v>
      </c>
      <c r="S151" s="421">
        <v>0</v>
      </c>
      <c r="T151" s="421">
        <v>0</v>
      </c>
      <c r="U151" s="421">
        <v>0</v>
      </c>
      <c r="V151" s="421">
        <v>0</v>
      </c>
      <c r="W151" s="421">
        <v>0</v>
      </c>
      <c r="X151" s="421">
        <v>0</v>
      </c>
      <c r="Y151" s="421">
        <v>0</v>
      </c>
      <c r="Z151" s="421">
        <v>0</v>
      </c>
      <c r="AA151" s="421">
        <v>0</v>
      </c>
      <c r="AB151" s="421">
        <v>0</v>
      </c>
      <c r="AC151" s="421">
        <v>0</v>
      </c>
      <c r="AD151" s="422">
        <f t="shared" si="121"/>
        <v>0</v>
      </c>
      <c r="AE151" s="421">
        <v>0</v>
      </c>
      <c r="AF151" s="421">
        <v>0</v>
      </c>
      <c r="AG151" s="421">
        <v>0</v>
      </c>
      <c r="AH151" s="421">
        <v>0</v>
      </c>
      <c r="AI151" s="421">
        <v>0</v>
      </c>
      <c r="AJ151" s="421">
        <v>0</v>
      </c>
      <c r="AK151" s="421">
        <v>0</v>
      </c>
      <c r="AL151" s="421">
        <v>0</v>
      </c>
      <c r="AM151" s="421">
        <v>0</v>
      </c>
      <c r="AN151" s="421">
        <v>0</v>
      </c>
      <c r="AO151" s="421">
        <v>0</v>
      </c>
      <c r="AP151" s="421">
        <v>0</v>
      </c>
      <c r="AQ151" s="421">
        <v>0</v>
      </c>
      <c r="AR151" s="422">
        <f t="shared" si="122"/>
        <v>0</v>
      </c>
      <c r="AS151" s="421">
        <v>0</v>
      </c>
      <c r="AT151" s="421">
        <v>0</v>
      </c>
      <c r="AU151" s="421">
        <v>0</v>
      </c>
      <c r="AV151" s="421">
        <v>0</v>
      </c>
      <c r="AW151" s="421">
        <v>0</v>
      </c>
      <c r="AX151" s="421">
        <v>0</v>
      </c>
      <c r="AY151" s="421">
        <v>0</v>
      </c>
      <c r="AZ151" s="421">
        <v>0</v>
      </c>
      <c r="BA151" s="421">
        <v>0</v>
      </c>
      <c r="BB151" s="421">
        <v>0</v>
      </c>
      <c r="BC151" s="421">
        <v>0</v>
      </c>
      <c r="BD151" s="421">
        <v>0</v>
      </c>
      <c r="BE151" s="421">
        <v>0</v>
      </c>
      <c r="BF151" s="422">
        <f t="shared" si="123"/>
        <v>0</v>
      </c>
      <c r="BG151" s="421">
        <v>0</v>
      </c>
      <c r="BH151" s="421">
        <v>0</v>
      </c>
      <c r="BI151" s="421">
        <v>0</v>
      </c>
      <c r="BJ151" s="421">
        <v>0</v>
      </c>
      <c r="BK151" s="421">
        <v>0</v>
      </c>
      <c r="BL151" s="421">
        <v>0</v>
      </c>
      <c r="BM151" s="421">
        <v>0</v>
      </c>
      <c r="BN151" s="421">
        <v>0</v>
      </c>
      <c r="BO151" s="421">
        <v>0</v>
      </c>
      <c r="BP151" s="421">
        <v>0</v>
      </c>
      <c r="BQ151" s="421">
        <v>0</v>
      </c>
      <c r="BR151" s="421">
        <v>0</v>
      </c>
      <c r="BS151" s="421">
        <v>0</v>
      </c>
      <c r="BT151" s="422">
        <f t="shared" si="124"/>
        <v>0</v>
      </c>
      <c r="BU151" s="421">
        <v>0</v>
      </c>
      <c r="BV151" s="421">
        <v>0</v>
      </c>
      <c r="BW151" s="421">
        <v>0</v>
      </c>
      <c r="BX151" s="421">
        <v>0</v>
      </c>
      <c r="BY151" s="421">
        <v>0</v>
      </c>
      <c r="BZ151" s="421">
        <v>0</v>
      </c>
      <c r="CA151" s="421">
        <v>0</v>
      </c>
      <c r="CB151" s="421">
        <v>0</v>
      </c>
      <c r="CC151" s="421">
        <v>0</v>
      </c>
      <c r="CD151" s="421">
        <v>0</v>
      </c>
      <c r="CE151" s="421">
        <v>0</v>
      </c>
      <c r="CF151" s="421">
        <v>0</v>
      </c>
      <c r="CG151" s="421">
        <v>0</v>
      </c>
      <c r="CH151" s="422">
        <f t="shared" si="125"/>
        <v>0</v>
      </c>
    </row>
    <row r="152" spans="1:86" s="402" customFormat="1" ht="12" hidden="1" customHeight="1" outlineLevel="1">
      <c r="A152" s="22">
        <v>47146</v>
      </c>
      <c r="B152" s="402" t="s">
        <v>276</v>
      </c>
      <c r="C152" s="421">
        <v>0</v>
      </c>
      <c r="D152" s="421">
        <v>0</v>
      </c>
      <c r="E152" s="421">
        <v>0</v>
      </c>
      <c r="F152" s="421">
        <v>0</v>
      </c>
      <c r="G152" s="421">
        <v>0</v>
      </c>
      <c r="H152" s="421">
        <v>0</v>
      </c>
      <c r="I152" s="421">
        <v>0</v>
      </c>
      <c r="J152" s="421">
        <v>0</v>
      </c>
      <c r="K152" s="421">
        <v>0</v>
      </c>
      <c r="L152" s="421">
        <v>0</v>
      </c>
      <c r="M152" s="421">
        <v>0</v>
      </c>
      <c r="N152" s="421">
        <v>0</v>
      </c>
      <c r="O152" s="421">
        <v>0</v>
      </c>
      <c r="P152" s="422">
        <f t="shared" si="120"/>
        <v>0</v>
      </c>
      <c r="Q152" s="421">
        <v>0</v>
      </c>
      <c r="R152" s="421">
        <v>0</v>
      </c>
      <c r="S152" s="421">
        <v>0</v>
      </c>
      <c r="T152" s="421">
        <v>0</v>
      </c>
      <c r="U152" s="421">
        <v>0</v>
      </c>
      <c r="V152" s="421">
        <v>0</v>
      </c>
      <c r="W152" s="421">
        <v>0</v>
      </c>
      <c r="X152" s="421">
        <v>0</v>
      </c>
      <c r="Y152" s="421">
        <v>0</v>
      </c>
      <c r="Z152" s="421">
        <v>0</v>
      </c>
      <c r="AA152" s="421">
        <v>0</v>
      </c>
      <c r="AB152" s="421">
        <v>0</v>
      </c>
      <c r="AC152" s="421">
        <v>0</v>
      </c>
      <c r="AD152" s="422">
        <f t="shared" si="121"/>
        <v>0</v>
      </c>
      <c r="AE152" s="421">
        <v>0</v>
      </c>
      <c r="AF152" s="421">
        <v>0</v>
      </c>
      <c r="AG152" s="421">
        <v>0</v>
      </c>
      <c r="AH152" s="421">
        <v>0</v>
      </c>
      <c r="AI152" s="421">
        <v>0</v>
      </c>
      <c r="AJ152" s="421">
        <v>0</v>
      </c>
      <c r="AK152" s="421">
        <v>0</v>
      </c>
      <c r="AL152" s="421">
        <v>0</v>
      </c>
      <c r="AM152" s="421">
        <v>0</v>
      </c>
      <c r="AN152" s="421">
        <v>0</v>
      </c>
      <c r="AO152" s="421">
        <v>0</v>
      </c>
      <c r="AP152" s="421">
        <v>0</v>
      </c>
      <c r="AQ152" s="421">
        <v>0</v>
      </c>
      <c r="AR152" s="422">
        <f t="shared" si="122"/>
        <v>0</v>
      </c>
      <c r="AS152" s="421">
        <v>0</v>
      </c>
      <c r="AT152" s="421">
        <v>0</v>
      </c>
      <c r="AU152" s="421">
        <v>0</v>
      </c>
      <c r="AV152" s="421">
        <v>0</v>
      </c>
      <c r="AW152" s="421">
        <v>0</v>
      </c>
      <c r="AX152" s="421">
        <v>0</v>
      </c>
      <c r="AY152" s="421">
        <v>0</v>
      </c>
      <c r="AZ152" s="421">
        <v>0</v>
      </c>
      <c r="BA152" s="421">
        <v>0</v>
      </c>
      <c r="BB152" s="421">
        <v>0</v>
      </c>
      <c r="BC152" s="421">
        <v>0</v>
      </c>
      <c r="BD152" s="421">
        <v>0</v>
      </c>
      <c r="BE152" s="421">
        <v>0</v>
      </c>
      <c r="BF152" s="422">
        <f t="shared" si="123"/>
        <v>0</v>
      </c>
      <c r="BG152" s="421">
        <v>0</v>
      </c>
      <c r="BH152" s="421">
        <v>0</v>
      </c>
      <c r="BI152" s="421">
        <v>0</v>
      </c>
      <c r="BJ152" s="421">
        <v>0</v>
      </c>
      <c r="BK152" s="421">
        <v>0</v>
      </c>
      <c r="BL152" s="421">
        <v>0</v>
      </c>
      <c r="BM152" s="421">
        <v>0</v>
      </c>
      <c r="BN152" s="421">
        <v>0</v>
      </c>
      <c r="BO152" s="421">
        <v>0</v>
      </c>
      <c r="BP152" s="421">
        <v>0</v>
      </c>
      <c r="BQ152" s="421">
        <v>0</v>
      </c>
      <c r="BR152" s="421">
        <v>0</v>
      </c>
      <c r="BS152" s="421">
        <v>0</v>
      </c>
      <c r="BT152" s="422">
        <f t="shared" si="124"/>
        <v>0</v>
      </c>
      <c r="BU152" s="421">
        <v>0</v>
      </c>
      <c r="BV152" s="421">
        <v>0</v>
      </c>
      <c r="BW152" s="421">
        <v>0</v>
      </c>
      <c r="BX152" s="421">
        <v>0</v>
      </c>
      <c r="BY152" s="421">
        <v>0</v>
      </c>
      <c r="BZ152" s="421">
        <v>0</v>
      </c>
      <c r="CA152" s="421">
        <v>0</v>
      </c>
      <c r="CB152" s="421">
        <v>0</v>
      </c>
      <c r="CC152" s="421">
        <v>0</v>
      </c>
      <c r="CD152" s="421">
        <v>0</v>
      </c>
      <c r="CE152" s="421">
        <v>0</v>
      </c>
      <c r="CF152" s="421">
        <v>0</v>
      </c>
      <c r="CG152" s="421">
        <v>0</v>
      </c>
      <c r="CH152" s="422">
        <f t="shared" si="125"/>
        <v>0</v>
      </c>
    </row>
    <row r="153" spans="1:86" s="402" customFormat="1" ht="12" hidden="1" customHeight="1" outlineLevel="1">
      <c r="A153" s="22">
        <v>47147</v>
      </c>
      <c r="B153" s="402" t="s">
        <v>277</v>
      </c>
      <c r="C153" s="421">
        <v>0</v>
      </c>
      <c r="D153" s="421">
        <v>0</v>
      </c>
      <c r="E153" s="421">
        <v>0</v>
      </c>
      <c r="F153" s="421">
        <v>0</v>
      </c>
      <c r="G153" s="421">
        <v>0</v>
      </c>
      <c r="H153" s="421">
        <v>0</v>
      </c>
      <c r="I153" s="421">
        <v>0</v>
      </c>
      <c r="J153" s="421">
        <v>0</v>
      </c>
      <c r="K153" s="421">
        <v>0</v>
      </c>
      <c r="L153" s="421">
        <v>0</v>
      </c>
      <c r="M153" s="421">
        <v>0</v>
      </c>
      <c r="N153" s="421">
        <v>0</v>
      </c>
      <c r="O153" s="421">
        <v>0</v>
      </c>
      <c r="P153" s="422">
        <f t="shared" si="120"/>
        <v>0</v>
      </c>
      <c r="Q153" s="421">
        <v>0</v>
      </c>
      <c r="R153" s="421">
        <v>0</v>
      </c>
      <c r="S153" s="421">
        <v>0</v>
      </c>
      <c r="T153" s="421">
        <v>0</v>
      </c>
      <c r="U153" s="421">
        <v>0</v>
      </c>
      <c r="V153" s="421">
        <v>0</v>
      </c>
      <c r="W153" s="421">
        <v>0</v>
      </c>
      <c r="X153" s="421">
        <v>0</v>
      </c>
      <c r="Y153" s="421">
        <v>0</v>
      </c>
      <c r="Z153" s="421">
        <v>0</v>
      </c>
      <c r="AA153" s="421">
        <v>0</v>
      </c>
      <c r="AB153" s="421">
        <v>0</v>
      </c>
      <c r="AC153" s="421">
        <v>0</v>
      </c>
      <c r="AD153" s="422">
        <f t="shared" si="121"/>
        <v>0</v>
      </c>
      <c r="AE153" s="421">
        <v>0</v>
      </c>
      <c r="AF153" s="421">
        <v>0</v>
      </c>
      <c r="AG153" s="421">
        <v>0</v>
      </c>
      <c r="AH153" s="421">
        <v>0</v>
      </c>
      <c r="AI153" s="421">
        <v>0</v>
      </c>
      <c r="AJ153" s="421">
        <v>0</v>
      </c>
      <c r="AK153" s="421">
        <v>0</v>
      </c>
      <c r="AL153" s="421">
        <v>0</v>
      </c>
      <c r="AM153" s="421">
        <v>0</v>
      </c>
      <c r="AN153" s="421">
        <v>0</v>
      </c>
      <c r="AO153" s="421">
        <v>0</v>
      </c>
      <c r="AP153" s="421">
        <v>0</v>
      </c>
      <c r="AQ153" s="421">
        <v>0</v>
      </c>
      <c r="AR153" s="422">
        <f t="shared" si="122"/>
        <v>0</v>
      </c>
      <c r="AS153" s="421">
        <v>0</v>
      </c>
      <c r="AT153" s="421">
        <v>0</v>
      </c>
      <c r="AU153" s="421">
        <v>0</v>
      </c>
      <c r="AV153" s="421">
        <v>0</v>
      </c>
      <c r="AW153" s="421">
        <v>0</v>
      </c>
      <c r="AX153" s="421">
        <v>0</v>
      </c>
      <c r="AY153" s="421">
        <v>0</v>
      </c>
      <c r="AZ153" s="421">
        <v>0</v>
      </c>
      <c r="BA153" s="421">
        <v>0</v>
      </c>
      <c r="BB153" s="421">
        <v>0</v>
      </c>
      <c r="BC153" s="421">
        <v>0</v>
      </c>
      <c r="BD153" s="421">
        <v>0</v>
      </c>
      <c r="BE153" s="421">
        <v>0</v>
      </c>
      <c r="BF153" s="422">
        <f t="shared" si="123"/>
        <v>0</v>
      </c>
      <c r="BG153" s="421">
        <v>0</v>
      </c>
      <c r="BH153" s="421">
        <v>0</v>
      </c>
      <c r="BI153" s="421">
        <v>0</v>
      </c>
      <c r="BJ153" s="421">
        <v>0</v>
      </c>
      <c r="BK153" s="421">
        <v>0</v>
      </c>
      <c r="BL153" s="421">
        <v>0</v>
      </c>
      <c r="BM153" s="421">
        <v>0</v>
      </c>
      <c r="BN153" s="421">
        <v>0</v>
      </c>
      <c r="BO153" s="421">
        <v>0</v>
      </c>
      <c r="BP153" s="421">
        <v>0</v>
      </c>
      <c r="BQ153" s="421">
        <v>0</v>
      </c>
      <c r="BR153" s="421">
        <v>0</v>
      </c>
      <c r="BS153" s="421">
        <v>0</v>
      </c>
      <c r="BT153" s="422">
        <f t="shared" si="124"/>
        <v>0</v>
      </c>
      <c r="BU153" s="421">
        <v>0</v>
      </c>
      <c r="BV153" s="421">
        <v>0</v>
      </c>
      <c r="BW153" s="421">
        <v>0</v>
      </c>
      <c r="BX153" s="421">
        <v>0</v>
      </c>
      <c r="BY153" s="421">
        <v>0</v>
      </c>
      <c r="BZ153" s="421">
        <v>0</v>
      </c>
      <c r="CA153" s="421">
        <v>0</v>
      </c>
      <c r="CB153" s="421">
        <v>0</v>
      </c>
      <c r="CC153" s="421">
        <v>0</v>
      </c>
      <c r="CD153" s="421">
        <v>0</v>
      </c>
      <c r="CE153" s="421">
        <v>0</v>
      </c>
      <c r="CF153" s="421">
        <v>0</v>
      </c>
      <c r="CG153" s="421">
        <v>0</v>
      </c>
      <c r="CH153" s="422">
        <f t="shared" si="125"/>
        <v>0</v>
      </c>
    </row>
    <row r="154" spans="1:86" s="402" customFormat="1" ht="12" hidden="1" customHeight="1" outlineLevel="1">
      <c r="A154" s="22">
        <v>47148</v>
      </c>
      <c r="B154" s="402" t="s">
        <v>278</v>
      </c>
      <c r="C154" s="421">
        <v>0</v>
      </c>
      <c r="D154" s="421">
        <v>0</v>
      </c>
      <c r="E154" s="421">
        <v>0</v>
      </c>
      <c r="F154" s="421">
        <v>0</v>
      </c>
      <c r="G154" s="421">
        <v>0</v>
      </c>
      <c r="H154" s="421">
        <v>0</v>
      </c>
      <c r="I154" s="421">
        <v>0</v>
      </c>
      <c r="J154" s="421">
        <v>0</v>
      </c>
      <c r="K154" s="421">
        <v>0</v>
      </c>
      <c r="L154" s="421">
        <v>0</v>
      </c>
      <c r="M154" s="421">
        <v>0</v>
      </c>
      <c r="N154" s="421">
        <v>0</v>
      </c>
      <c r="O154" s="421">
        <v>0</v>
      </c>
      <c r="P154" s="422">
        <f t="shared" si="120"/>
        <v>0</v>
      </c>
      <c r="Q154" s="421">
        <v>0</v>
      </c>
      <c r="R154" s="421">
        <v>0</v>
      </c>
      <c r="S154" s="421">
        <v>0</v>
      </c>
      <c r="T154" s="421">
        <v>0</v>
      </c>
      <c r="U154" s="421">
        <v>0</v>
      </c>
      <c r="V154" s="421">
        <v>0</v>
      </c>
      <c r="W154" s="421">
        <v>0</v>
      </c>
      <c r="X154" s="421">
        <v>0</v>
      </c>
      <c r="Y154" s="421">
        <v>0</v>
      </c>
      <c r="Z154" s="421">
        <v>0</v>
      </c>
      <c r="AA154" s="421">
        <v>0</v>
      </c>
      <c r="AB154" s="421">
        <v>0</v>
      </c>
      <c r="AC154" s="421">
        <v>0</v>
      </c>
      <c r="AD154" s="422">
        <f t="shared" si="121"/>
        <v>0</v>
      </c>
      <c r="AE154" s="421">
        <v>0</v>
      </c>
      <c r="AF154" s="421">
        <v>0</v>
      </c>
      <c r="AG154" s="421">
        <v>0</v>
      </c>
      <c r="AH154" s="421">
        <v>0</v>
      </c>
      <c r="AI154" s="421">
        <v>0</v>
      </c>
      <c r="AJ154" s="421">
        <v>0</v>
      </c>
      <c r="AK154" s="421">
        <v>0</v>
      </c>
      <c r="AL154" s="421">
        <v>0</v>
      </c>
      <c r="AM154" s="421">
        <v>0</v>
      </c>
      <c r="AN154" s="421">
        <v>0</v>
      </c>
      <c r="AO154" s="421">
        <v>0</v>
      </c>
      <c r="AP154" s="421">
        <v>0</v>
      </c>
      <c r="AQ154" s="421">
        <v>0</v>
      </c>
      <c r="AR154" s="422">
        <f t="shared" si="122"/>
        <v>0</v>
      </c>
      <c r="AS154" s="421">
        <v>0</v>
      </c>
      <c r="AT154" s="421">
        <v>0</v>
      </c>
      <c r="AU154" s="421">
        <v>0</v>
      </c>
      <c r="AV154" s="421">
        <v>0</v>
      </c>
      <c r="AW154" s="421">
        <v>0</v>
      </c>
      <c r="AX154" s="421">
        <v>0</v>
      </c>
      <c r="AY154" s="421">
        <v>0</v>
      </c>
      <c r="AZ154" s="421">
        <v>0</v>
      </c>
      <c r="BA154" s="421">
        <v>0</v>
      </c>
      <c r="BB154" s="421">
        <v>0</v>
      </c>
      <c r="BC154" s="421">
        <v>0</v>
      </c>
      <c r="BD154" s="421">
        <v>0</v>
      </c>
      <c r="BE154" s="421">
        <v>0</v>
      </c>
      <c r="BF154" s="422">
        <f t="shared" si="123"/>
        <v>0</v>
      </c>
      <c r="BG154" s="421">
        <v>0</v>
      </c>
      <c r="BH154" s="421">
        <v>0</v>
      </c>
      <c r="BI154" s="421">
        <v>0</v>
      </c>
      <c r="BJ154" s="421">
        <v>0</v>
      </c>
      <c r="BK154" s="421">
        <v>0</v>
      </c>
      <c r="BL154" s="421">
        <v>0</v>
      </c>
      <c r="BM154" s="421">
        <v>0</v>
      </c>
      <c r="BN154" s="421">
        <v>0</v>
      </c>
      <c r="BO154" s="421">
        <v>0</v>
      </c>
      <c r="BP154" s="421">
        <v>0</v>
      </c>
      <c r="BQ154" s="421">
        <v>0</v>
      </c>
      <c r="BR154" s="421">
        <v>0</v>
      </c>
      <c r="BS154" s="421">
        <v>0</v>
      </c>
      <c r="BT154" s="422">
        <f t="shared" si="124"/>
        <v>0</v>
      </c>
      <c r="BU154" s="421">
        <v>0</v>
      </c>
      <c r="BV154" s="421">
        <v>0</v>
      </c>
      <c r="BW154" s="421">
        <v>0</v>
      </c>
      <c r="BX154" s="421">
        <v>0</v>
      </c>
      <c r="BY154" s="421">
        <v>0</v>
      </c>
      <c r="BZ154" s="421">
        <v>0</v>
      </c>
      <c r="CA154" s="421">
        <v>0</v>
      </c>
      <c r="CB154" s="421">
        <v>0</v>
      </c>
      <c r="CC154" s="421">
        <v>0</v>
      </c>
      <c r="CD154" s="421">
        <v>0</v>
      </c>
      <c r="CE154" s="421">
        <v>0</v>
      </c>
      <c r="CF154" s="421">
        <v>0</v>
      </c>
      <c r="CG154" s="421">
        <v>0</v>
      </c>
      <c r="CH154" s="422">
        <f t="shared" si="125"/>
        <v>0</v>
      </c>
    </row>
    <row r="155" spans="1:86" s="402" customFormat="1" ht="12" hidden="1" customHeight="1" outlineLevel="1">
      <c r="A155" s="22">
        <v>47149</v>
      </c>
      <c r="B155" s="402" t="s">
        <v>279</v>
      </c>
      <c r="C155" s="421">
        <v>0</v>
      </c>
      <c r="D155" s="421">
        <v>0</v>
      </c>
      <c r="E155" s="421">
        <v>0</v>
      </c>
      <c r="F155" s="421">
        <v>0</v>
      </c>
      <c r="G155" s="421">
        <v>0</v>
      </c>
      <c r="H155" s="421">
        <v>0</v>
      </c>
      <c r="I155" s="421">
        <v>0</v>
      </c>
      <c r="J155" s="421">
        <v>0</v>
      </c>
      <c r="K155" s="421">
        <v>0</v>
      </c>
      <c r="L155" s="421">
        <v>0</v>
      </c>
      <c r="M155" s="421">
        <v>0</v>
      </c>
      <c r="N155" s="421">
        <v>0</v>
      </c>
      <c r="O155" s="421">
        <v>0</v>
      </c>
      <c r="P155" s="422">
        <f t="shared" si="120"/>
        <v>0</v>
      </c>
      <c r="Q155" s="421">
        <v>0</v>
      </c>
      <c r="R155" s="421">
        <v>0</v>
      </c>
      <c r="S155" s="421">
        <v>0</v>
      </c>
      <c r="T155" s="421">
        <v>0</v>
      </c>
      <c r="U155" s="421">
        <v>0</v>
      </c>
      <c r="V155" s="421">
        <v>0</v>
      </c>
      <c r="W155" s="421">
        <v>0</v>
      </c>
      <c r="X155" s="421">
        <v>0</v>
      </c>
      <c r="Y155" s="421">
        <v>0</v>
      </c>
      <c r="Z155" s="421">
        <v>0</v>
      </c>
      <c r="AA155" s="421">
        <v>0</v>
      </c>
      <c r="AB155" s="421">
        <v>0</v>
      </c>
      <c r="AC155" s="421">
        <v>0</v>
      </c>
      <c r="AD155" s="422">
        <f t="shared" si="121"/>
        <v>0</v>
      </c>
      <c r="AE155" s="421">
        <v>0</v>
      </c>
      <c r="AF155" s="421">
        <v>0</v>
      </c>
      <c r="AG155" s="421">
        <v>0</v>
      </c>
      <c r="AH155" s="421">
        <v>0</v>
      </c>
      <c r="AI155" s="421">
        <v>0</v>
      </c>
      <c r="AJ155" s="421">
        <v>0</v>
      </c>
      <c r="AK155" s="421">
        <v>0</v>
      </c>
      <c r="AL155" s="421">
        <v>0</v>
      </c>
      <c r="AM155" s="421">
        <v>0</v>
      </c>
      <c r="AN155" s="421">
        <v>0</v>
      </c>
      <c r="AO155" s="421">
        <v>0</v>
      </c>
      <c r="AP155" s="421">
        <v>0</v>
      </c>
      <c r="AQ155" s="421">
        <v>0</v>
      </c>
      <c r="AR155" s="422">
        <f t="shared" si="122"/>
        <v>0</v>
      </c>
      <c r="AS155" s="421">
        <v>0</v>
      </c>
      <c r="AT155" s="421">
        <v>0</v>
      </c>
      <c r="AU155" s="421">
        <v>0</v>
      </c>
      <c r="AV155" s="421">
        <v>0</v>
      </c>
      <c r="AW155" s="421">
        <v>0</v>
      </c>
      <c r="AX155" s="421">
        <v>0</v>
      </c>
      <c r="AY155" s="421">
        <v>0</v>
      </c>
      <c r="AZ155" s="421">
        <v>0</v>
      </c>
      <c r="BA155" s="421">
        <v>0</v>
      </c>
      <c r="BB155" s="421">
        <v>0</v>
      </c>
      <c r="BC155" s="421">
        <v>0</v>
      </c>
      <c r="BD155" s="421">
        <v>0</v>
      </c>
      <c r="BE155" s="421">
        <v>0</v>
      </c>
      <c r="BF155" s="422">
        <f t="shared" si="123"/>
        <v>0</v>
      </c>
      <c r="BG155" s="421">
        <v>0</v>
      </c>
      <c r="BH155" s="421">
        <v>0</v>
      </c>
      <c r="BI155" s="421">
        <v>0</v>
      </c>
      <c r="BJ155" s="421">
        <v>0</v>
      </c>
      <c r="BK155" s="421">
        <v>0</v>
      </c>
      <c r="BL155" s="421">
        <v>0</v>
      </c>
      <c r="BM155" s="421">
        <v>0</v>
      </c>
      <c r="BN155" s="421">
        <v>0</v>
      </c>
      <c r="BO155" s="421">
        <v>0</v>
      </c>
      <c r="BP155" s="421">
        <v>0</v>
      </c>
      <c r="BQ155" s="421">
        <v>0</v>
      </c>
      <c r="BR155" s="421">
        <v>0</v>
      </c>
      <c r="BS155" s="421">
        <v>0</v>
      </c>
      <c r="BT155" s="422">
        <f t="shared" si="124"/>
        <v>0</v>
      </c>
      <c r="BU155" s="421">
        <v>0</v>
      </c>
      <c r="BV155" s="421">
        <v>0</v>
      </c>
      <c r="BW155" s="421">
        <v>0</v>
      </c>
      <c r="BX155" s="421">
        <v>0</v>
      </c>
      <c r="BY155" s="421">
        <v>0</v>
      </c>
      <c r="BZ155" s="421">
        <v>0</v>
      </c>
      <c r="CA155" s="421">
        <v>0</v>
      </c>
      <c r="CB155" s="421">
        <v>0</v>
      </c>
      <c r="CC155" s="421">
        <v>0</v>
      </c>
      <c r="CD155" s="421">
        <v>0</v>
      </c>
      <c r="CE155" s="421">
        <v>0</v>
      </c>
      <c r="CF155" s="421">
        <v>0</v>
      </c>
      <c r="CG155" s="421">
        <v>0</v>
      </c>
      <c r="CH155" s="422">
        <f t="shared" si="125"/>
        <v>0</v>
      </c>
    </row>
    <row r="156" spans="1:86" s="402" customFormat="1" ht="12" hidden="1" customHeight="1" outlineLevel="1">
      <c r="A156" s="22">
        <v>47189</v>
      </c>
      <c r="B156" s="402" t="s">
        <v>280</v>
      </c>
      <c r="C156" s="421">
        <v>0</v>
      </c>
      <c r="D156" s="421">
        <v>0</v>
      </c>
      <c r="E156" s="421">
        <v>0</v>
      </c>
      <c r="F156" s="421">
        <v>0</v>
      </c>
      <c r="G156" s="421">
        <v>0</v>
      </c>
      <c r="H156" s="421">
        <v>0</v>
      </c>
      <c r="I156" s="421">
        <v>0</v>
      </c>
      <c r="J156" s="421">
        <v>0</v>
      </c>
      <c r="K156" s="421">
        <v>0</v>
      </c>
      <c r="L156" s="421">
        <v>0</v>
      </c>
      <c r="M156" s="421">
        <v>0</v>
      </c>
      <c r="N156" s="421">
        <v>0</v>
      </c>
      <c r="O156" s="421">
        <v>0</v>
      </c>
      <c r="P156" s="422">
        <f t="shared" si="120"/>
        <v>0</v>
      </c>
      <c r="Q156" s="421">
        <v>0</v>
      </c>
      <c r="R156" s="421">
        <v>0</v>
      </c>
      <c r="S156" s="421">
        <v>0</v>
      </c>
      <c r="T156" s="421">
        <v>0</v>
      </c>
      <c r="U156" s="421">
        <v>0</v>
      </c>
      <c r="V156" s="421">
        <v>0</v>
      </c>
      <c r="W156" s="421">
        <v>0</v>
      </c>
      <c r="X156" s="421">
        <v>0</v>
      </c>
      <c r="Y156" s="421">
        <v>0</v>
      </c>
      <c r="Z156" s="421">
        <v>0</v>
      </c>
      <c r="AA156" s="421">
        <v>0</v>
      </c>
      <c r="AB156" s="421">
        <v>0</v>
      </c>
      <c r="AC156" s="421">
        <v>0</v>
      </c>
      <c r="AD156" s="422">
        <f t="shared" si="121"/>
        <v>0</v>
      </c>
      <c r="AE156" s="421">
        <v>0</v>
      </c>
      <c r="AF156" s="421">
        <v>0</v>
      </c>
      <c r="AG156" s="421">
        <v>0</v>
      </c>
      <c r="AH156" s="421">
        <v>0</v>
      </c>
      <c r="AI156" s="421">
        <v>0</v>
      </c>
      <c r="AJ156" s="421">
        <v>0</v>
      </c>
      <c r="AK156" s="421">
        <v>0</v>
      </c>
      <c r="AL156" s="421">
        <v>0</v>
      </c>
      <c r="AM156" s="421">
        <v>0</v>
      </c>
      <c r="AN156" s="421">
        <v>0</v>
      </c>
      <c r="AO156" s="421">
        <v>0</v>
      </c>
      <c r="AP156" s="421">
        <v>0</v>
      </c>
      <c r="AQ156" s="421">
        <v>0</v>
      </c>
      <c r="AR156" s="422">
        <f t="shared" si="122"/>
        <v>0</v>
      </c>
      <c r="AS156" s="421">
        <v>0</v>
      </c>
      <c r="AT156" s="421">
        <v>0</v>
      </c>
      <c r="AU156" s="421">
        <v>0</v>
      </c>
      <c r="AV156" s="421">
        <v>0</v>
      </c>
      <c r="AW156" s="421">
        <v>0</v>
      </c>
      <c r="AX156" s="421">
        <v>0</v>
      </c>
      <c r="AY156" s="421">
        <v>0</v>
      </c>
      <c r="AZ156" s="421">
        <v>0</v>
      </c>
      <c r="BA156" s="421">
        <v>0</v>
      </c>
      <c r="BB156" s="421">
        <v>0</v>
      </c>
      <c r="BC156" s="421">
        <v>0</v>
      </c>
      <c r="BD156" s="421">
        <v>0</v>
      </c>
      <c r="BE156" s="421">
        <v>0</v>
      </c>
      <c r="BF156" s="422">
        <f t="shared" si="123"/>
        <v>0</v>
      </c>
      <c r="BG156" s="421">
        <v>0</v>
      </c>
      <c r="BH156" s="421">
        <v>0</v>
      </c>
      <c r="BI156" s="421">
        <v>0</v>
      </c>
      <c r="BJ156" s="421">
        <v>0</v>
      </c>
      <c r="BK156" s="421">
        <v>0</v>
      </c>
      <c r="BL156" s="421">
        <v>0</v>
      </c>
      <c r="BM156" s="421">
        <v>0</v>
      </c>
      <c r="BN156" s="421">
        <v>0</v>
      </c>
      <c r="BO156" s="421">
        <v>0</v>
      </c>
      <c r="BP156" s="421">
        <v>0</v>
      </c>
      <c r="BQ156" s="421">
        <v>0</v>
      </c>
      <c r="BR156" s="421">
        <v>0</v>
      </c>
      <c r="BS156" s="421">
        <v>0</v>
      </c>
      <c r="BT156" s="422">
        <f t="shared" si="124"/>
        <v>0</v>
      </c>
      <c r="BU156" s="421">
        <v>0</v>
      </c>
      <c r="BV156" s="421">
        <v>0</v>
      </c>
      <c r="BW156" s="421">
        <v>0</v>
      </c>
      <c r="BX156" s="421">
        <v>0</v>
      </c>
      <c r="BY156" s="421">
        <v>0</v>
      </c>
      <c r="BZ156" s="421">
        <v>0</v>
      </c>
      <c r="CA156" s="421">
        <v>0</v>
      </c>
      <c r="CB156" s="421">
        <v>0</v>
      </c>
      <c r="CC156" s="421">
        <v>0</v>
      </c>
      <c r="CD156" s="421">
        <v>0</v>
      </c>
      <c r="CE156" s="421">
        <v>0</v>
      </c>
      <c r="CF156" s="421">
        <v>0</v>
      </c>
      <c r="CG156" s="421">
        <v>0</v>
      </c>
      <c r="CH156" s="422">
        <f t="shared" si="125"/>
        <v>0</v>
      </c>
    </row>
    <row r="157" spans="1:86" s="402" customFormat="1" ht="12" hidden="1" customHeight="1" outlineLevel="1">
      <c r="A157" s="22">
        <v>47190</v>
      </c>
      <c r="B157" s="402" t="s">
        <v>281</v>
      </c>
      <c r="C157" s="421">
        <v>0</v>
      </c>
      <c r="D157" s="421">
        <v>0</v>
      </c>
      <c r="E157" s="421">
        <v>0</v>
      </c>
      <c r="F157" s="421">
        <v>0</v>
      </c>
      <c r="G157" s="421">
        <v>0</v>
      </c>
      <c r="H157" s="421">
        <v>0</v>
      </c>
      <c r="I157" s="421">
        <v>0</v>
      </c>
      <c r="J157" s="421">
        <v>0</v>
      </c>
      <c r="K157" s="421">
        <v>0</v>
      </c>
      <c r="L157" s="421">
        <v>0</v>
      </c>
      <c r="M157" s="421">
        <v>0</v>
      </c>
      <c r="N157" s="421">
        <v>0</v>
      </c>
      <c r="O157" s="421">
        <v>0</v>
      </c>
      <c r="P157" s="422">
        <f t="shared" si="120"/>
        <v>0</v>
      </c>
      <c r="Q157" s="421">
        <v>0</v>
      </c>
      <c r="R157" s="421">
        <v>0</v>
      </c>
      <c r="S157" s="421">
        <v>0</v>
      </c>
      <c r="T157" s="421">
        <v>0</v>
      </c>
      <c r="U157" s="421">
        <v>0</v>
      </c>
      <c r="V157" s="421">
        <v>0</v>
      </c>
      <c r="W157" s="421">
        <v>0</v>
      </c>
      <c r="X157" s="421">
        <v>0</v>
      </c>
      <c r="Y157" s="421">
        <v>0</v>
      </c>
      <c r="Z157" s="421">
        <v>0</v>
      </c>
      <c r="AA157" s="421">
        <v>0</v>
      </c>
      <c r="AB157" s="421">
        <v>0</v>
      </c>
      <c r="AC157" s="421">
        <v>0</v>
      </c>
      <c r="AD157" s="422">
        <f t="shared" si="121"/>
        <v>0</v>
      </c>
      <c r="AE157" s="421">
        <v>0</v>
      </c>
      <c r="AF157" s="421">
        <v>0</v>
      </c>
      <c r="AG157" s="421">
        <v>0</v>
      </c>
      <c r="AH157" s="421">
        <v>0</v>
      </c>
      <c r="AI157" s="421">
        <v>0</v>
      </c>
      <c r="AJ157" s="421">
        <v>0</v>
      </c>
      <c r="AK157" s="421">
        <v>0</v>
      </c>
      <c r="AL157" s="421">
        <v>0</v>
      </c>
      <c r="AM157" s="421">
        <v>0</v>
      </c>
      <c r="AN157" s="421">
        <v>0</v>
      </c>
      <c r="AO157" s="421">
        <v>0</v>
      </c>
      <c r="AP157" s="421">
        <v>0</v>
      </c>
      <c r="AQ157" s="421">
        <v>0</v>
      </c>
      <c r="AR157" s="422">
        <f t="shared" si="122"/>
        <v>0</v>
      </c>
      <c r="AS157" s="421">
        <v>0</v>
      </c>
      <c r="AT157" s="421">
        <v>0</v>
      </c>
      <c r="AU157" s="421">
        <v>0</v>
      </c>
      <c r="AV157" s="421">
        <v>0</v>
      </c>
      <c r="AW157" s="421">
        <v>0</v>
      </c>
      <c r="AX157" s="421">
        <v>0</v>
      </c>
      <c r="AY157" s="421">
        <v>0</v>
      </c>
      <c r="AZ157" s="421">
        <v>0</v>
      </c>
      <c r="BA157" s="421">
        <v>0</v>
      </c>
      <c r="BB157" s="421">
        <v>0</v>
      </c>
      <c r="BC157" s="421">
        <v>0</v>
      </c>
      <c r="BD157" s="421">
        <v>0</v>
      </c>
      <c r="BE157" s="421">
        <v>0</v>
      </c>
      <c r="BF157" s="422">
        <f t="shared" si="123"/>
        <v>0</v>
      </c>
      <c r="BG157" s="421">
        <v>0</v>
      </c>
      <c r="BH157" s="421">
        <v>0</v>
      </c>
      <c r="BI157" s="421">
        <v>0</v>
      </c>
      <c r="BJ157" s="421">
        <v>0</v>
      </c>
      <c r="BK157" s="421">
        <v>0</v>
      </c>
      <c r="BL157" s="421">
        <v>0</v>
      </c>
      <c r="BM157" s="421">
        <v>0</v>
      </c>
      <c r="BN157" s="421">
        <v>0</v>
      </c>
      <c r="BO157" s="421">
        <v>0</v>
      </c>
      <c r="BP157" s="421">
        <v>0</v>
      </c>
      <c r="BQ157" s="421">
        <v>0</v>
      </c>
      <c r="BR157" s="421">
        <v>0</v>
      </c>
      <c r="BS157" s="421">
        <v>0</v>
      </c>
      <c r="BT157" s="422">
        <f t="shared" si="124"/>
        <v>0</v>
      </c>
      <c r="BU157" s="421">
        <v>0</v>
      </c>
      <c r="BV157" s="421">
        <v>0</v>
      </c>
      <c r="BW157" s="421">
        <v>0</v>
      </c>
      <c r="BX157" s="421">
        <v>0</v>
      </c>
      <c r="BY157" s="421">
        <v>0</v>
      </c>
      <c r="BZ157" s="421">
        <v>0</v>
      </c>
      <c r="CA157" s="421">
        <v>0</v>
      </c>
      <c r="CB157" s="421">
        <v>0</v>
      </c>
      <c r="CC157" s="421">
        <v>0</v>
      </c>
      <c r="CD157" s="421">
        <v>0</v>
      </c>
      <c r="CE157" s="421">
        <v>0</v>
      </c>
      <c r="CF157" s="421">
        <v>0</v>
      </c>
      <c r="CG157" s="421">
        <v>0</v>
      </c>
      <c r="CH157" s="422">
        <f t="shared" si="125"/>
        <v>0</v>
      </c>
    </row>
    <row r="158" spans="1:86" s="402" customFormat="1" ht="12" hidden="1" customHeight="1" outlineLevel="1">
      <c r="A158" s="22">
        <v>47311</v>
      </c>
      <c r="B158" s="402" t="s">
        <v>282</v>
      </c>
      <c r="C158" s="421">
        <v>0</v>
      </c>
      <c r="D158" s="421">
        <v>0</v>
      </c>
      <c r="E158" s="421">
        <v>0</v>
      </c>
      <c r="F158" s="421">
        <v>0</v>
      </c>
      <c r="G158" s="421">
        <v>0</v>
      </c>
      <c r="H158" s="421">
        <v>0</v>
      </c>
      <c r="I158" s="421">
        <v>0</v>
      </c>
      <c r="J158" s="421">
        <v>0</v>
      </c>
      <c r="K158" s="421">
        <v>0</v>
      </c>
      <c r="L158" s="421">
        <v>0</v>
      </c>
      <c r="M158" s="421">
        <v>0</v>
      </c>
      <c r="N158" s="421">
        <v>0</v>
      </c>
      <c r="O158" s="421">
        <v>0</v>
      </c>
      <c r="P158" s="422">
        <f t="shared" si="120"/>
        <v>0</v>
      </c>
      <c r="Q158" s="421">
        <v>0</v>
      </c>
      <c r="R158" s="421">
        <v>0</v>
      </c>
      <c r="S158" s="421">
        <v>0</v>
      </c>
      <c r="T158" s="421">
        <v>0</v>
      </c>
      <c r="U158" s="421">
        <v>0</v>
      </c>
      <c r="V158" s="421">
        <v>0</v>
      </c>
      <c r="W158" s="421">
        <v>0</v>
      </c>
      <c r="X158" s="421">
        <v>0</v>
      </c>
      <c r="Y158" s="421">
        <v>0</v>
      </c>
      <c r="Z158" s="421">
        <v>0</v>
      </c>
      <c r="AA158" s="421">
        <v>0</v>
      </c>
      <c r="AB158" s="421">
        <v>0</v>
      </c>
      <c r="AC158" s="421">
        <v>0</v>
      </c>
      <c r="AD158" s="422">
        <f t="shared" si="121"/>
        <v>0</v>
      </c>
      <c r="AE158" s="421">
        <v>0</v>
      </c>
      <c r="AF158" s="421">
        <v>0</v>
      </c>
      <c r="AG158" s="421">
        <v>0</v>
      </c>
      <c r="AH158" s="421">
        <v>0</v>
      </c>
      <c r="AI158" s="421">
        <v>0</v>
      </c>
      <c r="AJ158" s="421">
        <v>0</v>
      </c>
      <c r="AK158" s="421">
        <v>0</v>
      </c>
      <c r="AL158" s="421">
        <v>0</v>
      </c>
      <c r="AM158" s="421">
        <v>0</v>
      </c>
      <c r="AN158" s="421">
        <v>0</v>
      </c>
      <c r="AO158" s="421">
        <v>0</v>
      </c>
      <c r="AP158" s="421">
        <v>0</v>
      </c>
      <c r="AQ158" s="421">
        <v>0</v>
      </c>
      <c r="AR158" s="422">
        <f t="shared" si="122"/>
        <v>0</v>
      </c>
      <c r="AS158" s="421">
        <v>0</v>
      </c>
      <c r="AT158" s="421">
        <v>0</v>
      </c>
      <c r="AU158" s="421">
        <v>0</v>
      </c>
      <c r="AV158" s="421">
        <v>0</v>
      </c>
      <c r="AW158" s="421">
        <v>0</v>
      </c>
      <c r="AX158" s="421">
        <v>0</v>
      </c>
      <c r="AY158" s="421">
        <v>0</v>
      </c>
      <c r="AZ158" s="421">
        <v>0</v>
      </c>
      <c r="BA158" s="421">
        <v>0</v>
      </c>
      <c r="BB158" s="421">
        <v>0</v>
      </c>
      <c r="BC158" s="421">
        <v>0</v>
      </c>
      <c r="BD158" s="421">
        <v>0</v>
      </c>
      <c r="BE158" s="421">
        <v>0</v>
      </c>
      <c r="BF158" s="422">
        <f t="shared" si="123"/>
        <v>0</v>
      </c>
      <c r="BG158" s="421">
        <v>0</v>
      </c>
      <c r="BH158" s="421">
        <v>0</v>
      </c>
      <c r="BI158" s="421">
        <v>0</v>
      </c>
      <c r="BJ158" s="421">
        <v>0</v>
      </c>
      <c r="BK158" s="421">
        <v>0</v>
      </c>
      <c r="BL158" s="421">
        <v>0</v>
      </c>
      <c r="BM158" s="421">
        <v>0</v>
      </c>
      <c r="BN158" s="421">
        <v>0</v>
      </c>
      <c r="BO158" s="421">
        <v>0</v>
      </c>
      <c r="BP158" s="421">
        <v>0</v>
      </c>
      <c r="BQ158" s="421">
        <v>0</v>
      </c>
      <c r="BR158" s="421">
        <v>0</v>
      </c>
      <c r="BS158" s="421">
        <v>0</v>
      </c>
      <c r="BT158" s="422">
        <f t="shared" si="124"/>
        <v>0</v>
      </c>
      <c r="BU158" s="421">
        <v>0</v>
      </c>
      <c r="BV158" s="421">
        <v>0</v>
      </c>
      <c r="BW158" s="421">
        <v>0</v>
      </c>
      <c r="BX158" s="421">
        <v>0</v>
      </c>
      <c r="BY158" s="421">
        <v>0</v>
      </c>
      <c r="BZ158" s="421">
        <v>0</v>
      </c>
      <c r="CA158" s="421">
        <v>0</v>
      </c>
      <c r="CB158" s="421">
        <v>0</v>
      </c>
      <c r="CC158" s="421">
        <v>0</v>
      </c>
      <c r="CD158" s="421">
        <v>0</v>
      </c>
      <c r="CE158" s="421">
        <v>0</v>
      </c>
      <c r="CF158" s="421">
        <v>0</v>
      </c>
      <c r="CG158" s="421">
        <v>0</v>
      </c>
      <c r="CH158" s="422">
        <f t="shared" si="125"/>
        <v>0</v>
      </c>
    </row>
    <row r="159" spans="1:86" s="402" customFormat="1" ht="12" hidden="1" customHeight="1" outlineLevel="1">
      <c r="A159" s="22">
        <v>47590</v>
      </c>
      <c r="B159" s="402" t="s">
        <v>283</v>
      </c>
      <c r="C159" s="421">
        <v>0</v>
      </c>
      <c r="D159" s="421">
        <v>0</v>
      </c>
      <c r="E159" s="421">
        <v>0</v>
      </c>
      <c r="F159" s="421">
        <v>0</v>
      </c>
      <c r="G159" s="421">
        <v>0</v>
      </c>
      <c r="H159" s="421">
        <v>0</v>
      </c>
      <c r="I159" s="421">
        <v>0</v>
      </c>
      <c r="J159" s="421">
        <v>0</v>
      </c>
      <c r="K159" s="421">
        <v>0</v>
      </c>
      <c r="L159" s="421">
        <v>0</v>
      </c>
      <c r="M159" s="421">
        <v>0</v>
      </c>
      <c r="N159" s="421">
        <v>0</v>
      </c>
      <c r="O159" s="421">
        <v>733970</v>
      </c>
      <c r="P159" s="422">
        <f t="shared" si="120"/>
        <v>733970</v>
      </c>
      <c r="Q159" s="421">
        <v>0</v>
      </c>
      <c r="R159" s="421">
        <v>0</v>
      </c>
      <c r="S159" s="421">
        <v>0</v>
      </c>
      <c r="T159" s="421">
        <v>0</v>
      </c>
      <c r="U159" s="421">
        <v>0</v>
      </c>
      <c r="V159" s="421">
        <v>0</v>
      </c>
      <c r="W159" s="421">
        <v>63155</v>
      </c>
      <c r="X159" s="421">
        <v>0</v>
      </c>
      <c r="Y159" s="421">
        <v>0</v>
      </c>
      <c r="Z159" s="421">
        <v>0</v>
      </c>
      <c r="AA159" s="421">
        <v>0</v>
      </c>
      <c r="AB159" s="421">
        <v>0</v>
      </c>
      <c r="AC159" s="421">
        <v>63155</v>
      </c>
      <c r="AD159" s="422">
        <f t="shared" si="121"/>
        <v>0</v>
      </c>
      <c r="AE159" s="421">
        <v>0</v>
      </c>
      <c r="AF159" s="421">
        <v>0</v>
      </c>
      <c r="AG159" s="421">
        <v>0</v>
      </c>
      <c r="AH159" s="421">
        <v>0</v>
      </c>
      <c r="AI159" s="421">
        <v>0</v>
      </c>
      <c r="AJ159" s="421">
        <v>0</v>
      </c>
      <c r="AK159" s="421">
        <v>0</v>
      </c>
      <c r="AL159" s="421">
        <v>0</v>
      </c>
      <c r="AM159" s="421">
        <v>0</v>
      </c>
      <c r="AN159" s="421">
        <v>0</v>
      </c>
      <c r="AO159" s="421">
        <v>0</v>
      </c>
      <c r="AP159" s="421">
        <v>0</v>
      </c>
      <c r="AQ159" s="421">
        <v>0</v>
      </c>
      <c r="AR159" s="422">
        <f t="shared" si="122"/>
        <v>0</v>
      </c>
      <c r="AS159" s="421">
        <v>0</v>
      </c>
      <c r="AT159" s="421">
        <v>0</v>
      </c>
      <c r="AU159" s="421">
        <v>0</v>
      </c>
      <c r="AV159" s="421">
        <v>0</v>
      </c>
      <c r="AW159" s="421">
        <v>0</v>
      </c>
      <c r="AX159" s="421">
        <v>0</v>
      </c>
      <c r="AY159" s="421">
        <v>0</v>
      </c>
      <c r="AZ159" s="421">
        <v>0</v>
      </c>
      <c r="BA159" s="421">
        <v>0</v>
      </c>
      <c r="BB159" s="421">
        <v>0</v>
      </c>
      <c r="BC159" s="421">
        <v>0</v>
      </c>
      <c r="BD159" s="421">
        <v>0</v>
      </c>
      <c r="BE159" s="421">
        <v>0</v>
      </c>
      <c r="BF159" s="422">
        <f t="shared" si="123"/>
        <v>0</v>
      </c>
      <c r="BG159" s="421">
        <v>0</v>
      </c>
      <c r="BH159" s="421">
        <v>0</v>
      </c>
      <c r="BI159" s="421">
        <v>0</v>
      </c>
      <c r="BJ159" s="421">
        <v>0</v>
      </c>
      <c r="BK159" s="421">
        <v>0</v>
      </c>
      <c r="BL159" s="421">
        <v>0</v>
      </c>
      <c r="BM159" s="421">
        <v>0</v>
      </c>
      <c r="BN159" s="421">
        <v>0</v>
      </c>
      <c r="BO159" s="421">
        <v>0</v>
      </c>
      <c r="BP159" s="421">
        <v>0</v>
      </c>
      <c r="BQ159" s="421">
        <v>0</v>
      </c>
      <c r="BR159" s="421">
        <v>0</v>
      </c>
      <c r="BS159" s="421">
        <v>0</v>
      </c>
      <c r="BT159" s="422">
        <f t="shared" si="124"/>
        <v>0</v>
      </c>
      <c r="BU159" s="421">
        <v>0</v>
      </c>
      <c r="BV159" s="421">
        <v>0</v>
      </c>
      <c r="BW159" s="421">
        <v>0</v>
      </c>
      <c r="BX159" s="421">
        <v>0</v>
      </c>
      <c r="BY159" s="421">
        <v>0</v>
      </c>
      <c r="BZ159" s="421">
        <v>0</v>
      </c>
      <c r="CA159" s="421">
        <v>0</v>
      </c>
      <c r="CB159" s="421">
        <v>0</v>
      </c>
      <c r="CC159" s="421">
        <v>0</v>
      </c>
      <c r="CD159" s="421">
        <v>0</v>
      </c>
      <c r="CE159" s="421">
        <v>0</v>
      </c>
      <c r="CF159" s="421">
        <v>0</v>
      </c>
      <c r="CG159" s="421">
        <v>0</v>
      </c>
      <c r="CH159" s="422">
        <f t="shared" si="125"/>
        <v>0</v>
      </c>
    </row>
    <row r="160" spans="1:86" s="402" customFormat="1" ht="12" hidden="1" customHeight="1" outlineLevel="1">
      <c r="A160" s="22">
        <v>47600</v>
      </c>
      <c r="B160" s="402" t="s">
        <v>284</v>
      </c>
      <c r="C160" s="421">
        <v>0</v>
      </c>
      <c r="D160" s="421">
        <v>0</v>
      </c>
      <c r="E160" s="421">
        <v>0</v>
      </c>
      <c r="F160" s="421">
        <v>0</v>
      </c>
      <c r="G160" s="421">
        <v>0</v>
      </c>
      <c r="H160" s="421">
        <v>0</v>
      </c>
      <c r="I160" s="421">
        <v>0</v>
      </c>
      <c r="J160" s="421">
        <v>0</v>
      </c>
      <c r="K160" s="421">
        <v>0</v>
      </c>
      <c r="L160" s="421">
        <v>0</v>
      </c>
      <c r="M160" s="421">
        <v>0</v>
      </c>
      <c r="N160" s="421">
        <v>0</v>
      </c>
      <c r="O160" s="421">
        <v>0</v>
      </c>
      <c r="P160" s="422">
        <f t="shared" si="120"/>
        <v>0</v>
      </c>
      <c r="Q160" s="421">
        <v>0</v>
      </c>
      <c r="R160" s="421">
        <v>0</v>
      </c>
      <c r="S160" s="421">
        <v>0</v>
      </c>
      <c r="T160" s="421">
        <v>0</v>
      </c>
      <c r="U160" s="421">
        <v>0</v>
      </c>
      <c r="V160" s="421">
        <v>0</v>
      </c>
      <c r="W160" s="421">
        <v>0</v>
      </c>
      <c r="X160" s="421">
        <v>0</v>
      </c>
      <c r="Y160" s="421">
        <v>0</v>
      </c>
      <c r="Z160" s="421">
        <v>0</v>
      </c>
      <c r="AA160" s="421">
        <v>0</v>
      </c>
      <c r="AB160" s="421">
        <v>0</v>
      </c>
      <c r="AC160" s="421">
        <v>0</v>
      </c>
      <c r="AD160" s="422">
        <f t="shared" si="121"/>
        <v>0</v>
      </c>
      <c r="AE160" s="421">
        <v>0</v>
      </c>
      <c r="AF160" s="421">
        <v>0</v>
      </c>
      <c r="AG160" s="421">
        <v>0</v>
      </c>
      <c r="AH160" s="421">
        <v>0</v>
      </c>
      <c r="AI160" s="421">
        <v>0</v>
      </c>
      <c r="AJ160" s="421">
        <v>0</v>
      </c>
      <c r="AK160" s="421">
        <v>0</v>
      </c>
      <c r="AL160" s="421">
        <v>0</v>
      </c>
      <c r="AM160" s="421">
        <v>0</v>
      </c>
      <c r="AN160" s="421">
        <v>0</v>
      </c>
      <c r="AO160" s="421">
        <v>0</v>
      </c>
      <c r="AP160" s="421">
        <v>0</v>
      </c>
      <c r="AQ160" s="421">
        <v>0</v>
      </c>
      <c r="AR160" s="422">
        <f t="shared" si="122"/>
        <v>0</v>
      </c>
      <c r="AS160" s="421">
        <v>0</v>
      </c>
      <c r="AT160" s="421">
        <v>0</v>
      </c>
      <c r="AU160" s="421">
        <v>0</v>
      </c>
      <c r="AV160" s="421">
        <v>0</v>
      </c>
      <c r="AW160" s="421">
        <v>0</v>
      </c>
      <c r="AX160" s="421">
        <v>0</v>
      </c>
      <c r="AY160" s="421">
        <v>0</v>
      </c>
      <c r="AZ160" s="421">
        <v>0</v>
      </c>
      <c r="BA160" s="421">
        <v>0</v>
      </c>
      <c r="BB160" s="421">
        <v>0</v>
      </c>
      <c r="BC160" s="421">
        <v>0</v>
      </c>
      <c r="BD160" s="421">
        <v>0</v>
      </c>
      <c r="BE160" s="421">
        <v>0</v>
      </c>
      <c r="BF160" s="422">
        <f t="shared" si="123"/>
        <v>0</v>
      </c>
      <c r="BG160" s="421">
        <v>0</v>
      </c>
      <c r="BH160" s="421">
        <v>0</v>
      </c>
      <c r="BI160" s="421">
        <v>0</v>
      </c>
      <c r="BJ160" s="421">
        <v>0</v>
      </c>
      <c r="BK160" s="421">
        <v>0</v>
      </c>
      <c r="BL160" s="421">
        <v>0</v>
      </c>
      <c r="BM160" s="421">
        <v>0</v>
      </c>
      <c r="BN160" s="421">
        <v>0</v>
      </c>
      <c r="BO160" s="421">
        <v>0</v>
      </c>
      <c r="BP160" s="421">
        <v>0</v>
      </c>
      <c r="BQ160" s="421">
        <v>0</v>
      </c>
      <c r="BR160" s="421">
        <v>0</v>
      </c>
      <c r="BS160" s="421">
        <v>0</v>
      </c>
      <c r="BT160" s="422">
        <f t="shared" si="124"/>
        <v>0</v>
      </c>
      <c r="BU160" s="421">
        <v>0</v>
      </c>
      <c r="BV160" s="421">
        <v>0</v>
      </c>
      <c r="BW160" s="421">
        <v>0</v>
      </c>
      <c r="BX160" s="421">
        <v>0</v>
      </c>
      <c r="BY160" s="421">
        <v>0</v>
      </c>
      <c r="BZ160" s="421">
        <v>0</v>
      </c>
      <c r="CA160" s="421">
        <v>0</v>
      </c>
      <c r="CB160" s="421">
        <v>0</v>
      </c>
      <c r="CC160" s="421">
        <v>0</v>
      </c>
      <c r="CD160" s="421">
        <v>0</v>
      </c>
      <c r="CE160" s="421">
        <v>0</v>
      </c>
      <c r="CF160" s="421">
        <v>0</v>
      </c>
      <c r="CG160" s="421">
        <v>0</v>
      </c>
      <c r="CH160" s="422">
        <f t="shared" si="125"/>
        <v>0</v>
      </c>
    </row>
    <row r="161" spans="1:86" s="402" customFormat="1" ht="12" hidden="1" customHeight="1" outlineLevel="1">
      <c r="A161" s="22">
        <v>47630</v>
      </c>
      <c r="B161" s="402" t="s">
        <v>285</v>
      </c>
      <c r="C161" s="421">
        <v>0</v>
      </c>
      <c r="D161" s="421">
        <v>0</v>
      </c>
      <c r="E161" s="421">
        <v>0</v>
      </c>
      <c r="F161" s="421">
        <v>0</v>
      </c>
      <c r="G161" s="421">
        <v>0</v>
      </c>
      <c r="H161" s="421">
        <v>0</v>
      </c>
      <c r="I161" s="421">
        <v>0</v>
      </c>
      <c r="J161" s="421">
        <v>0</v>
      </c>
      <c r="K161" s="421">
        <v>0</v>
      </c>
      <c r="L161" s="421">
        <v>0</v>
      </c>
      <c r="M161" s="421">
        <v>0</v>
      </c>
      <c r="N161" s="421">
        <v>0</v>
      </c>
      <c r="O161" s="421">
        <v>0</v>
      </c>
      <c r="P161" s="422">
        <f t="shared" si="120"/>
        <v>0</v>
      </c>
      <c r="Q161" s="421">
        <v>0</v>
      </c>
      <c r="R161" s="421">
        <v>0</v>
      </c>
      <c r="S161" s="421">
        <v>0</v>
      </c>
      <c r="T161" s="421">
        <v>0</v>
      </c>
      <c r="U161" s="421">
        <v>0</v>
      </c>
      <c r="V161" s="421">
        <v>0</v>
      </c>
      <c r="W161" s="421">
        <v>0</v>
      </c>
      <c r="X161" s="421">
        <v>0</v>
      </c>
      <c r="Y161" s="421">
        <v>0</v>
      </c>
      <c r="Z161" s="421">
        <v>0</v>
      </c>
      <c r="AA161" s="421">
        <v>0</v>
      </c>
      <c r="AB161" s="421">
        <v>0</v>
      </c>
      <c r="AC161" s="421">
        <v>0</v>
      </c>
      <c r="AD161" s="422">
        <f t="shared" si="121"/>
        <v>0</v>
      </c>
      <c r="AE161" s="421">
        <v>0</v>
      </c>
      <c r="AF161" s="421">
        <v>0</v>
      </c>
      <c r="AG161" s="421">
        <v>0</v>
      </c>
      <c r="AH161" s="421">
        <v>0</v>
      </c>
      <c r="AI161" s="421">
        <v>0</v>
      </c>
      <c r="AJ161" s="421">
        <v>0</v>
      </c>
      <c r="AK161" s="421">
        <v>0</v>
      </c>
      <c r="AL161" s="421">
        <v>0</v>
      </c>
      <c r="AM161" s="421">
        <v>0</v>
      </c>
      <c r="AN161" s="421">
        <v>0</v>
      </c>
      <c r="AO161" s="421">
        <v>0</v>
      </c>
      <c r="AP161" s="421">
        <v>0</v>
      </c>
      <c r="AQ161" s="421">
        <v>0</v>
      </c>
      <c r="AR161" s="422">
        <f t="shared" si="122"/>
        <v>0</v>
      </c>
      <c r="AS161" s="421">
        <v>0</v>
      </c>
      <c r="AT161" s="421">
        <v>0</v>
      </c>
      <c r="AU161" s="421">
        <v>0</v>
      </c>
      <c r="AV161" s="421">
        <v>0</v>
      </c>
      <c r="AW161" s="421">
        <v>0</v>
      </c>
      <c r="AX161" s="421">
        <v>0</v>
      </c>
      <c r="AY161" s="421">
        <v>0</v>
      </c>
      <c r="AZ161" s="421">
        <v>0</v>
      </c>
      <c r="BA161" s="421">
        <v>0</v>
      </c>
      <c r="BB161" s="421">
        <v>0</v>
      </c>
      <c r="BC161" s="421">
        <v>0</v>
      </c>
      <c r="BD161" s="421">
        <v>0</v>
      </c>
      <c r="BE161" s="421">
        <v>0</v>
      </c>
      <c r="BF161" s="422">
        <f t="shared" si="123"/>
        <v>0</v>
      </c>
      <c r="BG161" s="421">
        <v>0</v>
      </c>
      <c r="BH161" s="421">
        <v>0</v>
      </c>
      <c r="BI161" s="421">
        <v>0</v>
      </c>
      <c r="BJ161" s="421">
        <v>0</v>
      </c>
      <c r="BK161" s="421">
        <v>0</v>
      </c>
      <c r="BL161" s="421">
        <v>0</v>
      </c>
      <c r="BM161" s="421">
        <v>0</v>
      </c>
      <c r="BN161" s="421">
        <v>0</v>
      </c>
      <c r="BO161" s="421">
        <v>0</v>
      </c>
      <c r="BP161" s="421">
        <v>0</v>
      </c>
      <c r="BQ161" s="421">
        <v>0</v>
      </c>
      <c r="BR161" s="421">
        <v>0</v>
      </c>
      <c r="BS161" s="421">
        <v>0</v>
      </c>
      <c r="BT161" s="422">
        <f t="shared" si="124"/>
        <v>0</v>
      </c>
      <c r="BU161" s="421">
        <v>0</v>
      </c>
      <c r="BV161" s="421">
        <v>0</v>
      </c>
      <c r="BW161" s="421">
        <v>0</v>
      </c>
      <c r="BX161" s="421">
        <v>0</v>
      </c>
      <c r="BY161" s="421">
        <v>0</v>
      </c>
      <c r="BZ161" s="421">
        <v>0</v>
      </c>
      <c r="CA161" s="421">
        <v>0</v>
      </c>
      <c r="CB161" s="421">
        <v>0</v>
      </c>
      <c r="CC161" s="421">
        <v>0</v>
      </c>
      <c r="CD161" s="421">
        <v>0</v>
      </c>
      <c r="CE161" s="421">
        <v>0</v>
      </c>
      <c r="CF161" s="421">
        <v>0</v>
      </c>
      <c r="CG161" s="421">
        <v>0</v>
      </c>
      <c r="CH161" s="422">
        <f t="shared" si="125"/>
        <v>0</v>
      </c>
    </row>
    <row r="162" spans="1:86" s="402" customFormat="1" ht="12" hidden="1" customHeight="1" outlineLevel="1">
      <c r="A162" s="22">
        <v>47640</v>
      </c>
      <c r="B162" s="402" t="s">
        <v>286</v>
      </c>
      <c r="C162" s="421">
        <v>0</v>
      </c>
      <c r="D162" s="421">
        <v>0</v>
      </c>
      <c r="E162" s="421">
        <v>0</v>
      </c>
      <c r="F162" s="421">
        <v>0</v>
      </c>
      <c r="G162" s="421">
        <v>0</v>
      </c>
      <c r="H162" s="421">
        <v>0</v>
      </c>
      <c r="I162" s="421">
        <v>0</v>
      </c>
      <c r="J162" s="421">
        <v>0</v>
      </c>
      <c r="K162" s="421">
        <v>0</v>
      </c>
      <c r="L162" s="421">
        <v>0</v>
      </c>
      <c r="M162" s="421">
        <v>0</v>
      </c>
      <c r="N162" s="421">
        <v>0</v>
      </c>
      <c r="O162" s="421">
        <v>0</v>
      </c>
      <c r="P162" s="422">
        <f t="shared" si="120"/>
        <v>0</v>
      </c>
      <c r="Q162" s="421">
        <v>0</v>
      </c>
      <c r="R162" s="421">
        <v>0</v>
      </c>
      <c r="S162" s="421">
        <v>0</v>
      </c>
      <c r="T162" s="421">
        <v>0</v>
      </c>
      <c r="U162" s="421">
        <v>0</v>
      </c>
      <c r="V162" s="421">
        <v>0</v>
      </c>
      <c r="W162" s="421">
        <v>0</v>
      </c>
      <c r="X162" s="421">
        <v>0</v>
      </c>
      <c r="Y162" s="421">
        <v>0</v>
      </c>
      <c r="Z162" s="421">
        <v>0</v>
      </c>
      <c r="AA162" s="421">
        <v>0</v>
      </c>
      <c r="AB162" s="421">
        <v>0</v>
      </c>
      <c r="AC162" s="421">
        <v>0</v>
      </c>
      <c r="AD162" s="422">
        <f t="shared" si="121"/>
        <v>0</v>
      </c>
      <c r="AE162" s="421">
        <v>0</v>
      </c>
      <c r="AF162" s="421">
        <v>0</v>
      </c>
      <c r="AG162" s="421">
        <v>0</v>
      </c>
      <c r="AH162" s="421">
        <v>0</v>
      </c>
      <c r="AI162" s="421">
        <v>0</v>
      </c>
      <c r="AJ162" s="421">
        <v>0</v>
      </c>
      <c r="AK162" s="421">
        <v>0</v>
      </c>
      <c r="AL162" s="421">
        <v>0</v>
      </c>
      <c r="AM162" s="421">
        <v>0</v>
      </c>
      <c r="AN162" s="421">
        <v>0</v>
      </c>
      <c r="AO162" s="421">
        <v>0</v>
      </c>
      <c r="AP162" s="421">
        <v>0</v>
      </c>
      <c r="AQ162" s="421">
        <v>0</v>
      </c>
      <c r="AR162" s="422">
        <f t="shared" si="122"/>
        <v>0</v>
      </c>
      <c r="AS162" s="421">
        <v>0</v>
      </c>
      <c r="AT162" s="421">
        <v>0</v>
      </c>
      <c r="AU162" s="421">
        <v>0</v>
      </c>
      <c r="AV162" s="421">
        <v>0</v>
      </c>
      <c r="AW162" s="421">
        <v>0</v>
      </c>
      <c r="AX162" s="421">
        <v>0</v>
      </c>
      <c r="AY162" s="421">
        <v>0</v>
      </c>
      <c r="AZ162" s="421">
        <v>0</v>
      </c>
      <c r="BA162" s="421">
        <v>0</v>
      </c>
      <c r="BB162" s="421">
        <v>0</v>
      </c>
      <c r="BC162" s="421">
        <v>0</v>
      </c>
      <c r="BD162" s="421">
        <v>0</v>
      </c>
      <c r="BE162" s="421">
        <v>0</v>
      </c>
      <c r="BF162" s="422">
        <f t="shared" si="123"/>
        <v>0</v>
      </c>
      <c r="BG162" s="421">
        <v>0</v>
      </c>
      <c r="BH162" s="421">
        <v>0</v>
      </c>
      <c r="BI162" s="421">
        <v>0</v>
      </c>
      <c r="BJ162" s="421">
        <v>0</v>
      </c>
      <c r="BK162" s="421">
        <v>0</v>
      </c>
      <c r="BL162" s="421">
        <v>0</v>
      </c>
      <c r="BM162" s="421">
        <v>0</v>
      </c>
      <c r="BN162" s="421">
        <v>0</v>
      </c>
      <c r="BO162" s="421">
        <v>0</v>
      </c>
      <c r="BP162" s="421">
        <v>0</v>
      </c>
      <c r="BQ162" s="421">
        <v>0</v>
      </c>
      <c r="BR162" s="421">
        <v>0</v>
      </c>
      <c r="BS162" s="421">
        <v>0</v>
      </c>
      <c r="BT162" s="422">
        <f t="shared" si="124"/>
        <v>0</v>
      </c>
      <c r="BU162" s="421">
        <v>0</v>
      </c>
      <c r="BV162" s="421">
        <v>0</v>
      </c>
      <c r="BW162" s="421">
        <v>0</v>
      </c>
      <c r="BX162" s="421">
        <v>0</v>
      </c>
      <c r="BY162" s="421">
        <v>0</v>
      </c>
      <c r="BZ162" s="421">
        <v>0</v>
      </c>
      <c r="CA162" s="421">
        <v>0</v>
      </c>
      <c r="CB162" s="421">
        <v>0</v>
      </c>
      <c r="CC162" s="421">
        <v>0</v>
      </c>
      <c r="CD162" s="421">
        <v>0</v>
      </c>
      <c r="CE162" s="421">
        <v>0</v>
      </c>
      <c r="CF162" s="421">
        <v>0</v>
      </c>
      <c r="CG162" s="421">
        <v>0</v>
      </c>
      <c r="CH162" s="422">
        <f t="shared" si="125"/>
        <v>0</v>
      </c>
    </row>
    <row r="163" spans="1:86" s="402" customFormat="1" ht="12" hidden="1" customHeight="1" outlineLevel="1">
      <c r="A163" s="22">
        <v>47650</v>
      </c>
      <c r="B163" s="402" t="s">
        <v>287</v>
      </c>
      <c r="C163" s="421">
        <v>0</v>
      </c>
      <c r="D163" s="421">
        <v>0</v>
      </c>
      <c r="E163" s="421">
        <v>0</v>
      </c>
      <c r="F163" s="421">
        <v>0</v>
      </c>
      <c r="G163" s="421">
        <v>0</v>
      </c>
      <c r="H163" s="421">
        <v>0</v>
      </c>
      <c r="I163" s="421">
        <v>0</v>
      </c>
      <c r="J163" s="421">
        <v>0</v>
      </c>
      <c r="K163" s="421">
        <v>0</v>
      </c>
      <c r="L163" s="421">
        <v>0</v>
      </c>
      <c r="M163" s="421">
        <v>0</v>
      </c>
      <c r="N163" s="421">
        <v>0</v>
      </c>
      <c r="O163" s="421">
        <v>0</v>
      </c>
      <c r="P163" s="422">
        <f t="shared" si="120"/>
        <v>0</v>
      </c>
      <c r="Q163" s="421">
        <v>0</v>
      </c>
      <c r="R163" s="421">
        <v>0</v>
      </c>
      <c r="S163" s="421">
        <v>0</v>
      </c>
      <c r="T163" s="421">
        <v>0</v>
      </c>
      <c r="U163" s="421">
        <v>0</v>
      </c>
      <c r="V163" s="421">
        <v>0</v>
      </c>
      <c r="W163" s="421">
        <v>0</v>
      </c>
      <c r="X163" s="421">
        <v>0</v>
      </c>
      <c r="Y163" s="421">
        <v>0</v>
      </c>
      <c r="Z163" s="421">
        <v>0</v>
      </c>
      <c r="AA163" s="421">
        <v>0</v>
      </c>
      <c r="AB163" s="421">
        <v>0</v>
      </c>
      <c r="AC163" s="421">
        <v>0</v>
      </c>
      <c r="AD163" s="422">
        <f t="shared" si="121"/>
        <v>0</v>
      </c>
      <c r="AE163" s="421">
        <v>0</v>
      </c>
      <c r="AF163" s="421">
        <v>0</v>
      </c>
      <c r="AG163" s="421">
        <v>0</v>
      </c>
      <c r="AH163" s="421">
        <v>0</v>
      </c>
      <c r="AI163" s="421">
        <v>0</v>
      </c>
      <c r="AJ163" s="421">
        <v>0</v>
      </c>
      <c r="AK163" s="421">
        <v>0</v>
      </c>
      <c r="AL163" s="421">
        <v>0</v>
      </c>
      <c r="AM163" s="421">
        <v>0</v>
      </c>
      <c r="AN163" s="421">
        <v>0</v>
      </c>
      <c r="AO163" s="421">
        <v>0</v>
      </c>
      <c r="AP163" s="421">
        <v>0</v>
      </c>
      <c r="AQ163" s="421">
        <v>0</v>
      </c>
      <c r="AR163" s="422">
        <f t="shared" si="122"/>
        <v>0</v>
      </c>
      <c r="AS163" s="421">
        <v>0</v>
      </c>
      <c r="AT163" s="421">
        <v>0</v>
      </c>
      <c r="AU163" s="421">
        <v>0</v>
      </c>
      <c r="AV163" s="421">
        <v>0</v>
      </c>
      <c r="AW163" s="421">
        <v>0</v>
      </c>
      <c r="AX163" s="421">
        <v>0</v>
      </c>
      <c r="AY163" s="421">
        <v>0</v>
      </c>
      <c r="AZ163" s="421">
        <v>0</v>
      </c>
      <c r="BA163" s="421">
        <v>0</v>
      </c>
      <c r="BB163" s="421">
        <v>0</v>
      </c>
      <c r="BC163" s="421">
        <v>0</v>
      </c>
      <c r="BD163" s="421">
        <v>0</v>
      </c>
      <c r="BE163" s="421">
        <v>0</v>
      </c>
      <c r="BF163" s="422">
        <f t="shared" si="123"/>
        <v>0</v>
      </c>
      <c r="BG163" s="421">
        <v>0</v>
      </c>
      <c r="BH163" s="421">
        <v>0</v>
      </c>
      <c r="BI163" s="421">
        <v>0</v>
      </c>
      <c r="BJ163" s="421">
        <v>0</v>
      </c>
      <c r="BK163" s="421">
        <v>0</v>
      </c>
      <c r="BL163" s="421">
        <v>0</v>
      </c>
      <c r="BM163" s="421">
        <v>0</v>
      </c>
      <c r="BN163" s="421">
        <v>0</v>
      </c>
      <c r="BO163" s="421">
        <v>0</v>
      </c>
      <c r="BP163" s="421">
        <v>0</v>
      </c>
      <c r="BQ163" s="421">
        <v>0</v>
      </c>
      <c r="BR163" s="421">
        <v>0</v>
      </c>
      <c r="BS163" s="421">
        <v>0</v>
      </c>
      <c r="BT163" s="422">
        <f t="shared" si="124"/>
        <v>0</v>
      </c>
      <c r="BU163" s="421">
        <v>0</v>
      </c>
      <c r="BV163" s="421">
        <v>0</v>
      </c>
      <c r="BW163" s="421">
        <v>0</v>
      </c>
      <c r="BX163" s="421">
        <v>0</v>
      </c>
      <c r="BY163" s="421">
        <v>0</v>
      </c>
      <c r="BZ163" s="421">
        <v>0</v>
      </c>
      <c r="CA163" s="421">
        <v>0</v>
      </c>
      <c r="CB163" s="421">
        <v>0</v>
      </c>
      <c r="CC163" s="421">
        <v>0</v>
      </c>
      <c r="CD163" s="421">
        <v>0</v>
      </c>
      <c r="CE163" s="421">
        <v>0</v>
      </c>
      <c r="CF163" s="421">
        <v>0</v>
      </c>
      <c r="CG163" s="421">
        <v>0</v>
      </c>
      <c r="CH163" s="422">
        <f t="shared" si="125"/>
        <v>0</v>
      </c>
    </row>
    <row r="164" spans="1:86" s="402" customFormat="1" ht="12" hidden="1" customHeight="1" outlineLevel="1">
      <c r="A164" s="22">
        <v>47670</v>
      </c>
      <c r="B164" s="402" t="s">
        <v>288</v>
      </c>
      <c r="C164" s="421">
        <v>0</v>
      </c>
      <c r="D164" s="421">
        <v>0</v>
      </c>
      <c r="E164" s="421">
        <v>0</v>
      </c>
      <c r="F164" s="421">
        <v>0</v>
      </c>
      <c r="G164" s="421">
        <v>0</v>
      </c>
      <c r="H164" s="421">
        <v>0</v>
      </c>
      <c r="I164" s="421">
        <v>0</v>
      </c>
      <c r="J164" s="421">
        <v>0</v>
      </c>
      <c r="K164" s="421">
        <v>0</v>
      </c>
      <c r="L164" s="421">
        <v>0</v>
      </c>
      <c r="M164" s="421">
        <v>0</v>
      </c>
      <c r="N164" s="421">
        <v>0</v>
      </c>
      <c r="O164" s="421">
        <v>0</v>
      </c>
      <c r="P164" s="422">
        <f t="shared" si="120"/>
        <v>0</v>
      </c>
      <c r="Q164" s="421">
        <v>0</v>
      </c>
      <c r="R164" s="421">
        <v>0</v>
      </c>
      <c r="S164" s="421">
        <v>0</v>
      </c>
      <c r="T164" s="421">
        <v>0</v>
      </c>
      <c r="U164" s="421">
        <v>0</v>
      </c>
      <c r="V164" s="421">
        <v>0</v>
      </c>
      <c r="W164" s="421">
        <v>0</v>
      </c>
      <c r="X164" s="421">
        <v>0</v>
      </c>
      <c r="Y164" s="421">
        <v>0</v>
      </c>
      <c r="Z164" s="421">
        <v>0</v>
      </c>
      <c r="AA164" s="421">
        <v>0</v>
      </c>
      <c r="AB164" s="421">
        <v>0</v>
      </c>
      <c r="AC164" s="421">
        <v>0</v>
      </c>
      <c r="AD164" s="422">
        <f t="shared" si="121"/>
        <v>0</v>
      </c>
      <c r="AE164" s="421">
        <v>0</v>
      </c>
      <c r="AF164" s="421">
        <v>0</v>
      </c>
      <c r="AG164" s="421">
        <v>0</v>
      </c>
      <c r="AH164" s="421">
        <v>0</v>
      </c>
      <c r="AI164" s="421">
        <v>0</v>
      </c>
      <c r="AJ164" s="421">
        <v>0</v>
      </c>
      <c r="AK164" s="421">
        <v>0</v>
      </c>
      <c r="AL164" s="421">
        <v>0</v>
      </c>
      <c r="AM164" s="421">
        <v>0</v>
      </c>
      <c r="AN164" s="421">
        <v>0</v>
      </c>
      <c r="AO164" s="421">
        <v>0</v>
      </c>
      <c r="AP164" s="421">
        <v>0</v>
      </c>
      <c r="AQ164" s="421">
        <v>0</v>
      </c>
      <c r="AR164" s="422">
        <f t="shared" si="122"/>
        <v>0</v>
      </c>
      <c r="AS164" s="421">
        <v>0</v>
      </c>
      <c r="AT164" s="421">
        <v>0</v>
      </c>
      <c r="AU164" s="421">
        <v>0</v>
      </c>
      <c r="AV164" s="421">
        <v>0</v>
      </c>
      <c r="AW164" s="421">
        <v>0</v>
      </c>
      <c r="AX164" s="421">
        <v>0</v>
      </c>
      <c r="AY164" s="421">
        <v>0</v>
      </c>
      <c r="AZ164" s="421">
        <v>0</v>
      </c>
      <c r="BA164" s="421">
        <v>0</v>
      </c>
      <c r="BB164" s="421">
        <v>0</v>
      </c>
      <c r="BC164" s="421">
        <v>0</v>
      </c>
      <c r="BD164" s="421">
        <v>0</v>
      </c>
      <c r="BE164" s="421">
        <v>0</v>
      </c>
      <c r="BF164" s="422">
        <f t="shared" si="123"/>
        <v>0</v>
      </c>
      <c r="BG164" s="421">
        <v>0</v>
      </c>
      <c r="BH164" s="421">
        <v>0</v>
      </c>
      <c r="BI164" s="421">
        <v>0</v>
      </c>
      <c r="BJ164" s="421">
        <v>0</v>
      </c>
      <c r="BK164" s="421">
        <v>0</v>
      </c>
      <c r="BL164" s="421">
        <v>0</v>
      </c>
      <c r="BM164" s="421">
        <v>0</v>
      </c>
      <c r="BN164" s="421">
        <v>0</v>
      </c>
      <c r="BO164" s="421">
        <v>0</v>
      </c>
      <c r="BP164" s="421">
        <v>0</v>
      </c>
      <c r="BQ164" s="421">
        <v>0</v>
      </c>
      <c r="BR164" s="421">
        <v>0</v>
      </c>
      <c r="BS164" s="421">
        <v>0</v>
      </c>
      <c r="BT164" s="422">
        <f t="shared" si="124"/>
        <v>0</v>
      </c>
      <c r="BU164" s="421">
        <v>0</v>
      </c>
      <c r="BV164" s="421">
        <v>0</v>
      </c>
      <c r="BW164" s="421">
        <v>0</v>
      </c>
      <c r="BX164" s="421">
        <v>0</v>
      </c>
      <c r="BY164" s="421">
        <v>0</v>
      </c>
      <c r="BZ164" s="421">
        <v>0</v>
      </c>
      <c r="CA164" s="421">
        <v>0</v>
      </c>
      <c r="CB164" s="421">
        <v>0</v>
      </c>
      <c r="CC164" s="421">
        <v>0</v>
      </c>
      <c r="CD164" s="421">
        <v>0</v>
      </c>
      <c r="CE164" s="421">
        <v>0</v>
      </c>
      <c r="CF164" s="421">
        <v>0</v>
      </c>
      <c r="CG164" s="421">
        <v>0</v>
      </c>
      <c r="CH164" s="422">
        <f t="shared" si="125"/>
        <v>0</v>
      </c>
    </row>
    <row r="165" spans="1:86" s="402" customFormat="1" ht="12" hidden="1" customHeight="1" outlineLevel="1">
      <c r="A165" s="22">
        <v>47990</v>
      </c>
      <c r="B165" s="402" t="s">
        <v>289</v>
      </c>
      <c r="C165" s="421">
        <v>0</v>
      </c>
      <c r="D165" s="421">
        <v>0</v>
      </c>
      <c r="E165" s="421">
        <v>0</v>
      </c>
      <c r="F165" s="421">
        <v>0</v>
      </c>
      <c r="G165" s="421">
        <v>0</v>
      </c>
      <c r="H165" s="421">
        <v>0</v>
      </c>
      <c r="I165" s="421">
        <v>0</v>
      </c>
      <c r="J165" s="421">
        <v>0</v>
      </c>
      <c r="K165" s="421">
        <v>0</v>
      </c>
      <c r="L165" s="421">
        <v>0</v>
      </c>
      <c r="M165" s="421">
        <v>0</v>
      </c>
      <c r="N165" s="421">
        <v>0</v>
      </c>
      <c r="O165" s="421">
        <v>0</v>
      </c>
      <c r="P165" s="422">
        <f t="shared" si="120"/>
        <v>0</v>
      </c>
      <c r="Q165" s="421">
        <v>0</v>
      </c>
      <c r="R165" s="421">
        <v>0</v>
      </c>
      <c r="S165" s="421">
        <v>0</v>
      </c>
      <c r="T165" s="421">
        <v>0</v>
      </c>
      <c r="U165" s="421">
        <v>0</v>
      </c>
      <c r="V165" s="421">
        <v>0</v>
      </c>
      <c r="W165" s="421">
        <v>0</v>
      </c>
      <c r="X165" s="421">
        <v>0</v>
      </c>
      <c r="Y165" s="421">
        <v>0</v>
      </c>
      <c r="Z165" s="421">
        <v>0</v>
      </c>
      <c r="AA165" s="421">
        <v>0</v>
      </c>
      <c r="AB165" s="421">
        <v>0</v>
      </c>
      <c r="AC165" s="421">
        <v>0</v>
      </c>
      <c r="AD165" s="422">
        <f t="shared" si="121"/>
        <v>0</v>
      </c>
      <c r="AE165" s="421">
        <v>0</v>
      </c>
      <c r="AF165" s="421">
        <v>0</v>
      </c>
      <c r="AG165" s="421">
        <v>0</v>
      </c>
      <c r="AH165" s="421">
        <v>0</v>
      </c>
      <c r="AI165" s="421">
        <v>0</v>
      </c>
      <c r="AJ165" s="421">
        <v>0</v>
      </c>
      <c r="AK165" s="421">
        <v>0</v>
      </c>
      <c r="AL165" s="421">
        <v>0</v>
      </c>
      <c r="AM165" s="421">
        <v>0</v>
      </c>
      <c r="AN165" s="421">
        <v>0</v>
      </c>
      <c r="AO165" s="421">
        <v>0</v>
      </c>
      <c r="AP165" s="421">
        <v>0</v>
      </c>
      <c r="AQ165" s="421">
        <v>0</v>
      </c>
      <c r="AR165" s="422">
        <f t="shared" si="122"/>
        <v>0</v>
      </c>
      <c r="AS165" s="421">
        <v>0</v>
      </c>
      <c r="AT165" s="421">
        <v>0</v>
      </c>
      <c r="AU165" s="421">
        <v>0</v>
      </c>
      <c r="AV165" s="421">
        <v>0</v>
      </c>
      <c r="AW165" s="421">
        <v>0</v>
      </c>
      <c r="AX165" s="421">
        <v>0</v>
      </c>
      <c r="AY165" s="421">
        <v>0</v>
      </c>
      <c r="AZ165" s="421">
        <v>0</v>
      </c>
      <c r="BA165" s="421">
        <v>0</v>
      </c>
      <c r="BB165" s="421">
        <v>0</v>
      </c>
      <c r="BC165" s="421">
        <v>0</v>
      </c>
      <c r="BD165" s="421">
        <v>0</v>
      </c>
      <c r="BE165" s="421">
        <v>0</v>
      </c>
      <c r="BF165" s="422">
        <f t="shared" si="123"/>
        <v>0</v>
      </c>
      <c r="BG165" s="421">
        <v>0</v>
      </c>
      <c r="BH165" s="421">
        <v>0</v>
      </c>
      <c r="BI165" s="421">
        <v>0</v>
      </c>
      <c r="BJ165" s="421">
        <v>0</v>
      </c>
      <c r="BK165" s="421">
        <v>0</v>
      </c>
      <c r="BL165" s="421">
        <v>0</v>
      </c>
      <c r="BM165" s="421">
        <v>0</v>
      </c>
      <c r="BN165" s="421">
        <v>0</v>
      </c>
      <c r="BO165" s="421">
        <v>0</v>
      </c>
      <c r="BP165" s="421">
        <v>0</v>
      </c>
      <c r="BQ165" s="421">
        <v>0</v>
      </c>
      <c r="BR165" s="421">
        <v>0</v>
      </c>
      <c r="BS165" s="421">
        <v>0</v>
      </c>
      <c r="BT165" s="422">
        <f t="shared" si="124"/>
        <v>0</v>
      </c>
      <c r="BU165" s="421">
        <v>0</v>
      </c>
      <c r="BV165" s="421">
        <v>0</v>
      </c>
      <c r="BW165" s="421">
        <v>0</v>
      </c>
      <c r="BX165" s="421">
        <v>0</v>
      </c>
      <c r="BY165" s="421">
        <v>0</v>
      </c>
      <c r="BZ165" s="421">
        <v>0</v>
      </c>
      <c r="CA165" s="421">
        <v>0</v>
      </c>
      <c r="CB165" s="421">
        <v>0</v>
      </c>
      <c r="CC165" s="421">
        <v>0</v>
      </c>
      <c r="CD165" s="421">
        <v>0</v>
      </c>
      <c r="CE165" s="421">
        <v>0</v>
      </c>
      <c r="CF165" s="421">
        <v>0</v>
      </c>
      <c r="CG165" s="421">
        <v>0</v>
      </c>
      <c r="CH165" s="422">
        <f t="shared" si="125"/>
        <v>0</v>
      </c>
    </row>
    <row r="166" spans="1:86" s="402" customFormat="1" ht="12" hidden="1" customHeight="1" outlineLevel="1">
      <c r="A166" s="22">
        <v>47991</v>
      </c>
      <c r="B166" s="402" t="s">
        <v>290</v>
      </c>
      <c r="C166" s="421">
        <v>0</v>
      </c>
      <c r="D166" s="421">
        <v>0</v>
      </c>
      <c r="E166" s="421">
        <v>0</v>
      </c>
      <c r="F166" s="421">
        <v>0</v>
      </c>
      <c r="G166" s="421">
        <v>0</v>
      </c>
      <c r="H166" s="421">
        <v>0</v>
      </c>
      <c r="I166" s="421">
        <v>0</v>
      </c>
      <c r="J166" s="421">
        <v>0</v>
      </c>
      <c r="K166" s="421">
        <v>0</v>
      </c>
      <c r="L166" s="421">
        <v>0</v>
      </c>
      <c r="M166" s="421">
        <v>0</v>
      </c>
      <c r="N166" s="421">
        <v>0</v>
      </c>
      <c r="O166" s="421">
        <v>0</v>
      </c>
      <c r="P166" s="422">
        <f t="shared" si="120"/>
        <v>0</v>
      </c>
      <c r="Q166" s="421">
        <v>0</v>
      </c>
      <c r="R166" s="421">
        <v>0</v>
      </c>
      <c r="S166" s="421">
        <v>0</v>
      </c>
      <c r="T166" s="421">
        <v>0</v>
      </c>
      <c r="U166" s="421">
        <v>0</v>
      </c>
      <c r="V166" s="421">
        <v>0</v>
      </c>
      <c r="W166" s="421">
        <v>0</v>
      </c>
      <c r="X166" s="421">
        <v>0</v>
      </c>
      <c r="Y166" s="421">
        <v>0</v>
      </c>
      <c r="Z166" s="421">
        <v>0</v>
      </c>
      <c r="AA166" s="421">
        <v>0</v>
      </c>
      <c r="AB166" s="421">
        <v>0</v>
      </c>
      <c r="AC166" s="421">
        <v>0</v>
      </c>
      <c r="AD166" s="422">
        <f t="shared" si="121"/>
        <v>0</v>
      </c>
      <c r="AE166" s="421">
        <v>0</v>
      </c>
      <c r="AF166" s="421">
        <v>0</v>
      </c>
      <c r="AG166" s="421">
        <v>0</v>
      </c>
      <c r="AH166" s="421">
        <v>0</v>
      </c>
      <c r="AI166" s="421">
        <v>0</v>
      </c>
      <c r="AJ166" s="421">
        <v>0</v>
      </c>
      <c r="AK166" s="421">
        <v>0</v>
      </c>
      <c r="AL166" s="421">
        <v>0</v>
      </c>
      <c r="AM166" s="421">
        <v>0</v>
      </c>
      <c r="AN166" s="421">
        <v>0</v>
      </c>
      <c r="AO166" s="421">
        <v>0</v>
      </c>
      <c r="AP166" s="421">
        <v>0</v>
      </c>
      <c r="AQ166" s="421">
        <v>0</v>
      </c>
      <c r="AR166" s="422">
        <f t="shared" si="122"/>
        <v>0</v>
      </c>
      <c r="AS166" s="421">
        <v>0</v>
      </c>
      <c r="AT166" s="421">
        <v>0</v>
      </c>
      <c r="AU166" s="421">
        <v>0</v>
      </c>
      <c r="AV166" s="421">
        <v>0</v>
      </c>
      <c r="AW166" s="421">
        <v>0</v>
      </c>
      <c r="AX166" s="421">
        <v>0</v>
      </c>
      <c r="AY166" s="421">
        <v>0</v>
      </c>
      <c r="AZ166" s="421">
        <v>0</v>
      </c>
      <c r="BA166" s="421">
        <v>0</v>
      </c>
      <c r="BB166" s="421">
        <v>0</v>
      </c>
      <c r="BC166" s="421">
        <v>0</v>
      </c>
      <c r="BD166" s="421">
        <v>0</v>
      </c>
      <c r="BE166" s="421">
        <v>0</v>
      </c>
      <c r="BF166" s="422">
        <f t="shared" si="123"/>
        <v>0</v>
      </c>
      <c r="BG166" s="421">
        <v>0</v>
      </c>
      <c r="BH166" s="421">
        <v>0</v>
      </c>
      <c r="BI166" s="421">
        <v>0</v>
      </c>
      <c r="BJ166" s="421">
        <v>0</v>
      </c>
      <c r="BK166" s="421">
        <v>0</v>
      </c>
      <c r="BL166" s="421">
        <v>0</v>
      </c>
      <c r="BM166" s="421">
        <v>0</v>
      </c>
      <c r="BN166" s="421">
        <v>0</v>
      </c>
      <c r="BO166" s="421">
        <v>0</v>
      </c>
      <c r="BP166" s="421">
        <v>0</v>
      </c>
      <c r="BQ166" s="421">
        <v>0</v>
      </c>
      <c r="BR166" s="421">
        <v>0</v>
      </c>
      <c r="BS166" s="421">
        <v>0</v>
      </c>
      <c r="BT166" s="422">
        <f t="shared" si="124"/>
        <v>0</v>
      </c>
      <c r="BU166" s="421">
        <v>0</v>
      </c>
      <c r="BV166" s="421">
        <v>0</v>
      </c>
      <c r="BW166" s="421">
        <v>0</v>
      </c>
      <c r="BX166" s="421">
        <v>0</v>
      </c>
      <c r="BY166" s="421">
        <v>0</v>
      </c>
      <c r="BZ166" s="421">
        <v>0</v>
      </c>
      <c r="CA166" s="421">
        <v>0</v>
      </c>
      <c r="CB166" s="421">
        <v>0</v>
      </c>
      <c r="CC166" s="421">
        <v>0</v>
      </c>
      <c r="CD166" s="421">
        <v>0</v>
      </c>
      <c r="CE166" s="421">
        <v>0</v>
      </c>
      <c r="CF166" s="421">
        <v>0</v>
      </c>
      <c r="CG166" s="421">
        <v>0</v>
      </c>
      <c r="CH166" s="422">
        <f t="shared" si="125"/>
        <v>0</v>
      </c>
    </row>
    <row r="167" spans="1:86" ht="12" hidden="1" customHeight="1" outlineLevel="1">
      <c r="A167" s="22"/>
      <c r="C167" s="421"/>
      <c r="D167" s="421"/>
      <c r="E167" s="421"/>
      <c r="F167" s="421"/>
      <c r="G167" s="421"/>
      <c r="H167" s="421"/>
      <c r="I167" s="421"/>
      <c r="J167" s="421"/>
      <c r="K167" s="421"/>
      <c r="L167" s="421"/>
      <c r="M167" s="421"/>
      <c r="N167" s="421"/>
      <c r="O167" s="421"/>
      <c r="P167" s="422"/>
      <c r="Q167" s="421"/>
      <c r="R167" s="421"/>
      <c r="S167" s="421"/>
      <c r="T167" s="421"/>
      <c r="U167" s="421"/>
      <c r="V167" s="421"/>
      <c r="W167" s="421"/>
      <c r="X167" s="421"/>
      <c r="Y167" s="421"/>
      <c r="Z167" s="421"/>
      <c r="AA167" s="421"/>
      <c r="AB167" s="421"/>
      <c r="AC167" s="421"/>
      <c r="AD167" s="422"/>
      <c r="AE167" s="421"/>
      <c r="AF167" s="421"/>
      <c r="AG167" s="421"/>
      <c r="AH167" s="421"/>
      <c r="AI167" s="421"/>
      <c r="AJ167" s="421"/>
      <c r="AK167" s="421"/>
      <c r="AL167" s="421"/>
      <c r="AM167" s="421"/>
      <c r="AN167" s="421"/>
      <c r="AO167" s="421"/>
      <c r="AP167" s="421"/>
      <c r="AQ167" s="421"/>
      <c r="AR167" s="422"/>
      <c r="AS167" s="421"/>
      <c r="AT167" s="421"/>
      <c r="AU167" s="421"/>
      <c r="AV167" s="421"/>
      <c r="AW167" s="421"/>
      <c r="AX167" s="421"/>
      <c r="AY167" s="421"/>
      <c r="AZ167" s="421"/>
      <c r="BA167" s="421"/>
      <c r="BB167" s="421"/>
      <c r="BC167" s="421"/>
      <c r="BD167" s="421"/>
      <c r="BE167" s="421"/>
      <c r="BF167" s="422"/>
      <c r="BG167" s="421"/>
      <c r="BH167" s="421"/>
      <c r="BI167" s="421"/>
      <c r="BJ167" s="421"/>
      <c r="BK167" s="421"/>
      <c r="BL167" s="421"/>
      <c r="BM167" s="421"/>
      <c r="BN167" s="421"/>
      <c r="BO167" s="421"/>
      <c r="BP167" s="421"/>
      <c r="BQ167" s="421"/>
      <c r="BR167" s="421"/>
      <c r="BS167" s="421"/>
      <c r="BT167" s="422"/>
      <c r="BU167" s="421"/>
      <c r="BV167" s="421"/>
      <c r="BW167" s="421"/>
      <c r="BX167" s="421"/>
      <c r="BY167" s="421"/>
      <c r="BZ167" s="421"/>
      <c r="CA167" s="421"/>
      <c r="CB167" s="421"/>
      <c r="CC167" s="421"/>
      <c r="CD167" s="421"/>
      <c r="CE167" s="421"/>
      <c r="CF167" s="421"/>
      <c r="CG167" s="421"/>
      <c r="CH167" s="422"/>
    </row>
    <row r="168" spans="1:86" ht="12" customHeight="1" collapsed="1">
      <c r="A168" s="23"/>
      <c r="B168" s="1" t="s">
        <v>80</v>
      </c>
      <c r="C168" s="421">
        <f t="shared" ref="C168:O168" si="126">SUM(C134:C167)</f>
        <v>0</v>
      </c>
      <c r="D168" s="421">
        <f t="shared" si="126"/>
        <v>0</v>
      </c>
      <c r="E168" s="421">
        <f t="shared" si="126"/>
        <v>0</v>
      </c>
      <c r="F168" s="421">
        <f t="shared" si="126"/>
        <v>0</v>
      </c>
      <c r="G168" s="421">
        <f t="shared" si="126"/>
        <v>0</v>
      </c>
      <c r="H168" s="421">
        <f t="shared" si="126"/>
        <v>0</v>
      </c>
      <c r="I168" s="421">
        <f t="shared" si="126"/>
        <v>0</v>
      </c>
      <c r="J168" s="421">
        <f t="shared" si="126"/>
        <v>0</v>
      </c>
      <c r="K168" s="421">
        <f t="shared" si="126"/>
        <v>0</v>
      </c>
      <c r="L168" s="421">
        <f t="shared" si="126"/>
        <v>148351.74</v>
      </c>
      <c r="M168" s="421">
        <f t="shared" si="126"/>
        <v>40063.99</v>
      </c>
      <c r="N168" s="421">
        <f t="shared" si="126"/>
        <v>13167.28</v>
      </c>
      <c r="O168" s="421">
        <f t="shared" si="126"/>
        <v>935552.72999999986</v>
      </c>
      <c r="P168" s="422">
        <f>O168-SUM(C168:N168)</f>
        <v>733969.71999999986</v>
      </c>
      <c r="Q168" s="421">
        <f t="shared" ref="Q168:AC168" si="127">SUM(Q134:Q167)</f>
        <v>0</v>
      </c>
      <c r="R168" s="421">
        <f t="shared" si="127"/>
        <v>0</v>
      </c>
      <c r="S168" s="421">
        <f t="shared" si="127"/>
        <v>47907.551858407001</v>
      </c>
      <c r="T168" s="421">
        <f t="shared" si="127"/>
        <v>0</v>
      </c>
      <c r="U168" s="421">
        <f t="shared" si="127"/>
        <v>0</v>
      </c>
      <c r="V168" s="421">
        <f t="shared" si="127"/>
        <v>47907.551858407001</v>
      </c>
      <c r="W168" s="421">
        <f t="shared" si="127"/>
        <v>63155</v>
      </c>
      <c r="X168" s="421">
        <f t="shared" si="127"/>
        <v>13167</v>
      </c>
      <c r="Y168" s="421">
        <f t="shared" si="127"/>
        <v>47907.551858407001</v>
      </c>
      <c r="Z168" s="421">
        <f t="shared" si="127"/>
        <v>0</v>
      </c>
      <c r="AA168" s="421">
        <f t="shared" si="127"/>
        <v>0</v>
      </c>
      <c r="AB168" s="421">
        <f t="shared" si="127"/>
        <v>47907.551858407001</v>
      </c>
      <c r="AC168" s="421">
        <f t="shared" si="127"/>
        <v>267952.20743362809</v>
      </c>
      <c r="AD168" s="422">
        <f>AC168-SUM(Q168:AB168)</f>
        <v>0</v>
      </c>
      <c r="AE168" s="421">
        <f t="shared" ref="AE168:AQ168" si="128">SUM(AE134:AE167)</f>
        <v>0</v>
      </c>
      <c r="AF168" s="421">
        <f t="shared" si="128"/>
        <v>0</v>
      </c>
      <c r="AG168" s="421">
        <f t="shared" si="128"/>
        <v>52308.483059418606</v>
      </c>
      <c r="AH168" s="421">
        <f t="shared" si="128"/>
        <v>0</v>
      </c>
      <c r="AI168" s="421">
        <f t="shared" si="128"/>
        <v>0</v>
      </c>
      <c r="AJ168" s="421">
        <f t="shared" si="128"/>
        <v>52308.483059418606</v>
      </c>
      <c r="AK168" s="421">
        <f t="shared" si="128"/>
        <v>0</v>
      </c>
      <c r="AL168" s="421">
        <f t="shared" si="128"/>
        <v>13167</v>
      </c>
      <c r="AM168" s="421">
        <f t="shared" si="128"/>
        <v>52308.483059418606</v>
      </c>
      <c r="AN168" s="421">
        <f t="shared" si="128"/>
        <v>0</v>
      </c>
      <c r="AO168" s="421">
        <f t="shared" si="128"/>
        <v>0</v>
      </c>
      <c r="AP168" s="421">
        <f t="shared" si="128"/>
        <v>52308.483059418606</v>
      </c>
      <c r="AQ168" s="421">
        <f t="shared" si="128"/>
        <v>222400.93223767402</v>
      </c>
      <c r="AR168" s="422">
        <f>AQ168-SUM(AE168:AP168)</f>
        <v>-4.0745362639427185E-10</v>
      </c>
      <c r="AS168" s="421">
        <f t="shared" ref="AS168:BE168" si="129">SUM(AS134:AS167)</f>
        <v>0</v>
      </c>
      <c r="AT168" s="421">
        <f t="shared" si="129"/>
        <v>0</v>
      </c>
      <c r="AU168" s="421">
        <f t="shared" si="129"/>
        <v>52308.483059418606</v>
      </c>
      <c r="AV168" s="421">
        <f t="shared" si="129"/>
        <v>0</v>
      </c>
      <c r="AW168" s="421">
        <f t="shared" si="129"/>
        <v>0</v>
      </c>
      <c r="AX168" s="421">
        <f t="shared" si="129"/>
        <v>52308.483059418606</v>
      </c>
      <c r="AY168" s="421">
        <f t="shared" si="129"/>
        <v>0</v>
      </c>
      <c r="AZ168" s="421">
        <f t="shared" si="129"/>
        <v>13167</v>
      </c>
      <c r="BA168" s="421">
        <f t="shared" si="129"/>
        <v>52308.483059418606</v>
      </c>
      <c r="BB168" s="421">
        <f t="shared" si="129"/>
        <v>0</v>
      </c>
      <c r="BC168" s="421">
        <f t="shared" si="129"/>
        <v>0</v>
      </c>
      <c r="BD168" s="421">
        <f t="shared" si="129"/>
        <v>52308.483059418606</v>
      </c>
      <c r="BE168" s="421">
        <f t="shared" si="129"/>
        <v>222400.93223767402</v>
      </c>
      <c r="BF168" s="422">
        <f>BE168-SUM(AS168:BD168)</f>
        <v>-4.0745362639427185E-10</v>
      </c>
      <c r="BG168" s="421">
        <f t="shared" ref="BG168:BS168" si="130">SUM(BG134:BG167)</f>
        <v>0</v>
      </c>
      <c r="BH168" s="421">
        <f t="shared" si="130"/>
        <v>0</v>
      </c>
      <c r="BI168" s="421">
        <f t="shared" si="130"/>
        <v>52308.483059418606</v>
      </c>
      <c r="BJ168" s="421">
        <f t="shared" si="130"/>
        <v>0</v>
      </c>
      <c r="BK168" s="421">
        <f t="shared" si="130"/>
        <v>0</v>
      </c>
      <c r="BL168" s="421">
        <f t="shared" si="130"/>
        <v>52308.483059418606</v>
      </c>
      <c r="BM168" s="421">
        <f t="shared" si="130"/>
        <v>0</v>
      </c>
      <c r="BN168" s="421">
        <f t="shared" si="130"/>
        <v>13167</v>
      </c>
      <c r="BO168" s="421">
        <f t="shared" si="130"/>
        <v>52308.483059418606</v>
      </c>
      <c r="BP168" s="421">
        <f t="shared" si="130"/>
        <v>0</v>
      </c>
      <c r="BQ168" s="421">
        <f t="shared" si="130"/>
        <v>0</v>
      </c>
      <c r="BR168" s="421">
        <f t="shared" si="130"/>
        <v>52308.483059418606</v>
      </c>
      <c r="BS168" s="421">
        <f t="shared" si="130"/>
        <v>222400.93223767402</v>
      </c>
      <c r="BT168" s="422">
        <f>BS168-SUM(BG168:BR168)</f>
        <v>-4.0745362639427185E-10</v>
      </c>
      <c r="BU168" s="421">
        <f t="shared" ref="BU168:CG168" si="131">SUM(BU134:BU167)</f>
        <v>0</v>
      </c>
      <c r="BV168" s="421">
        <f t="shared" si="131"/>
        <v>0</v>
      </c>
      <c r="BW168" s="421">
        <f t="shared" si="131"/>
        <v>52308.483059418606</v>
      </c>
      <c r="BX168" s="421">
        <f t="shared" si="131"/>
        <v>0</v>
      </c>
      <c r="BY168" s="421">
        <f t="shared" si="131"/>
        <v>0</v>
      </c>
      <c r="BZ168" s="421">
        <f t="shared" si="131"/>
        <v>52308.483059418606</v>
      </c>
      <c r="CA168" s="421">
        <f t="shared" si="131"/>
        <v>0</v>
      </c>
      <c r="CB168" s="421">
        <f t="shared" si="131"/>
        <v>13167</v>
      </c>
      <c r="CC168" s="421">
        <f t="shared" si="131"/>
        <v>52308.483059418606</v>
      </c>
      <c r="CD168" s="421">
        <f t="shared" si="131"/>
        <v>0</v>
      </c>
      <c r="CE168" s="421">
        <f t="shared" si="131"/>
        <v>0</v>
      </c>
      <c r="CF168" s="421">
        <f t="shared" si="131"/>
        <v>52308.483059418606</v>
      </c>
      <c r="CG168" s="421">
        <f t="shared" si="131"/>
        <v>222400.93223767402</v>
      </c>
      <c r="CH168" s="422">
        <f>CG168-SUM(BU168:CF168)</f>
        <v>-4.0745362639427185E-10</v>
      </c>
    </row>
    <row r="169" spans="1:86" ht="12" hidden="1" customHeight="1" outlineLevel="1">
      <c r="A169" s="23"/>
      <c r="B169" s="9"/>
      <c r="C169" s="421"/>
      <c r="D169" s="421"/>
      <c r="E169" s="421"/>
      <c r="F169" s="421"/>
      <c r="G169" s="421"/>
      <c r="H169" s="421"/>
      <c r="I169" s="421"/>
      <c r="J169" s="421"/>
      <c r="K169" s="421"/>
      <c r="L169" s="421"/>
      <c r="M169" s="421"/>
      <c r="N169" s="421"/>
      <c r="O169" s="421"/>
      <c r="P169" s="422"/>
      <c r="Q169" s="421"/>
      <c r="R169" s="421"/>
      <c r="S169" s="421"/>
      <c r="T169" s="421"/>
      <c r="U169" s="421"/>
      <c r="V169" s="421"/>
      <c r="W169" s="421"/>
      <c r="X169" s="421"/>
      <c r="Y169" s="421"/>
      <c r="Z169" s="421"/>
      <c r="AA169" s="421"/>
      <c r="AB169" s="421"/>
      <c r="AC169" s="421"/>
      <c r="AD169" s="422"/>
      <c r="AE169" s="421"/>
      <c r="AF169" s="421"/>
      <c r="AG169" s="421"/>
      <c r="AH169" s="421"/>
      <c r="AI169" s="421"/>
      <c r="AJ169" s="421"/>
      <c r="AK169" s="421"/>
      <c r="AL169" s="421"/>
      <c r="AM169" s="421"/>
      <c r="AN169" s="421"/>
      <c r="AO169" s="421"/>
      <c r="AP169" s="421"/>
      <c r="AQ169" s="421"/>
      <c r="AR169" s="422"/>
      <c r="AS169" s="421"/>
      <c r="AT169" s="421"/>
      <c r="AU169" s="421"/>
      <c r="AV169" s="421"/>
      <c r="AW169" s="421"/>
      <c r="AX169" s="421"/>
      <c r="AY169" s="421"/>
      <c r="AZ169" s="421"/>
      <c r="BA169" s="421"/>
      <c r="BB169" s="421"/>
      <c r="BC169" s="421"/>
      <c r="BD169" s="421"/>
      <c r="BE169" s="421"/>
      <c r="BF169" s="422"/>
      <c r="BG169" s="421"/>
      <c r="BH169" s="421"/>
      <c r="BI169" s="421"/>
      <c r="BJ169" s="421"/>
      <c r="BK169" s="421"/>
      <c r="BL169" s="421"/>
      <c r="BM169" s="421"/>
      <c r="BN169" s="421"/>
      <c r="BO169" s="421"/>
      <c r="BP169" s="421"/>
      <c r="BQ169" s="421"/>
      <c r="BR169" s="421"/>
      <c r="BS169" s="421"/>
      <c r="BT169" s="422"/>
      <c r="BU169" s="421"/>
      <c r="BV169" s="421"/>
      <c r="BW169" s="421"/>
      <c r="BX169" s="421"/>
      <c r="BY169" s="421"/>
      <c r="BZ169" s="421"/>
      <c r="CA169" s="421"/>
      <c r="CB169" s="421"/>
      <c r="CC169" s="421"/>
      <c r="CD169" s="421"/>
      <c r="CE169" s="421"/>
      <c r="CF169" s="421"/>
      <c r="CG169" s="421"/>
      <c r="CH169" s="422"/>
    </row>
    <row r="170" spans="1:86" ht="12" hidden="1" customHeight="1" outlineLevel="1">
      <c r="A170" s="21" t="s">
        <v>81</v>
      </c>
      <c r="B170" s="9"/>
      <c r="C170" s="421"/>
      <c r="D170" s="421" t="s">
        <v>25</v>
      </c>
      <c r="E170" s="421" t="s">
        <v>25</v>
      </c>
      <c r="F170" s="421" t="s">
        <v>25</v>
      </c>
      <c r="G170" s="421" t="s">
        <v>25</v>
      </c>
      <c r="H170" s="421" t="s">
        <v>25</v>
      </c>
      <c r="I170" s="421" t="s">
        <v>25</v>
      </c>
      <c r="J170" s="421" t="s">
        <v>25</v>
      </c>
      <c r="K170" s="421" t="s">
        <v>25</v>
      </c>
      <c r="L170" s="421" t="s">
        <v>25</v>
      </c>
      <c r="M170" s="421" t="s">
        <v>25</v>
      </c>
      <c r="N170" s="421" t="s">
        <v>25</v>
      </c>
      <c r="O170" s="421" t="s">
        <v>25</v>
      </c>
      <c r="P170" s="422" t="s">
        <v>25</v>
      </c>
      <c r="Q170" s="421"/>
      <c r="R170" s="421" t="s">
        <v>25</v>
      </c>
      <c r="S170" s="421" t="s">
        <v>25</v>
      </c>
      <c r="T170" s="421" t="s">
        <v>25</v>
      </c>
      <c r="U170" s="421" t="s">
        <v>25</v>
      </c>
      <c r="V170" s="421" t="s">
        <v>25</v>
      </c>
      <c r="W170" s="421" t="s">
        <v>25</v>
      </c>
      <c r="X170" s="421" t="s">
        <v>25</v>
      </c>
      <c r="Y170" s="421" t="s">
        <v>25</v>
      </c>
      <c r="Z170" s="421" t="s">
        <v>25</v>
      </c>
      <c r="AA170" s="421" t="s">
        <v>25</v>
      </c>
      <c r="AB170" s="421" t="s">
        <v>25</v>
      </c>
      <c r="AC170" s="421" t="s">
        <v>25</v>
      </c>
      <c r="AD170" s="422" t="s">
        <v>25</v>
      </c>
      <c r="AE170" s="421"/>
      <c r="AF170" s="421" t="s">
        <v>25</v>
      </c>
      <c r="AG170" s="421" t="s">
        <v>25</v>
      </c>
      <c r="AH170" s="421" t="s">
        <v>25</v>
      </c>
      <c r="AI170" s="421" t="s">
        <v>25</v>
      </c>
      <c r="AJ170" s="421" t="s">
        <v>25</v>
      </c>
      <c r="AK170" s="421" t="s">
        <v>25</v>
      </c>
      <c r="AL170" s="421" t="s">
        <v>25</v>
      </c>
      <c r="AM170" s="421" t="s">
        <v>25</v>
      </c>
      <c r="AN170" s="421" t="s">
        <v>25</v>
      </c>
      <c r="AO170" s="421" t="s">
        <v>25</v>
      </c>
      <c r="AP170" s="421" t="s">
        <v>25</v>
      </c>
      <c r="AQ170" s="421" t="s">
        <v>25</v>
      </c>
      <c r="AR170" s="422" t="s">
        <v>25</v>
      </c>
      <c r="AS170" s="421"/>
      <c r="AT170" s="421" t="s">
        <v>25</v>
      </c>
      <c r="AU170" s="421" t="s">
        <v>25</v>
      </c>
      <c r="AV170" s="421" t="s">
        <v>25</v>
      </c>
      <c r="AW170" s="421" t="s">
        <v>25</v>
      </c>
      <c r="AX170" s="421" t="s">
        <v>25</v>
      </c>
      <c r="AY170" s="421" t="s">
        <v>25</v>
      </c>
      <c r="AZ170" s="421" t="s">
        <v>25</v>
      </c>
      <c r="BA170" s="421" t="s">
        <v>25</v>
      </c>
      <c r="BB170" s="421" t="s">
        <v>25</v>
      </c>
      <c r="BC170" s="421" t="s">
        <v>25</v>
      </c>
      <c r="BD170" s="421" t="s">
        <v>25</v>
      </c>
      <c r="BE170" s="421" t="s">
        <v>25</v>
      </c>
      <c r="BF170" s="422" t="s">
        <v>25</v>
      </c>
      <c r="BG170" s="421"/>
      <c r="BH170" s="421" t="s">
        <v>25</v>
      </c>
      <c r="BI170" s="421" t="s">
        <v>25</v>
      </c>
      <c r="BJ170" s="421" t="s">
        <v>25</v>
      </c>
      <c r="BK170" s="421" t="s">
        <v>25</v>
      </c>
      <c r="BL170" s="421" t="s">
        <v>25</v>
      </c>
      <c r="BM170" s="421" t="s">
        <v>25</v>
      </c>
      <c r="BN170" s="421" t="s">
        <v>25</v>
      </c>
      <c r="BO170" s="421" t="s">
        <v>25</v>
      </c>
      <c r="BP170" s="421" t="s">
        <v>25</v>
      </c>
      <c r="BQ170" s="421" t="s">
        <v>25</v>
      </c>
      <c r="BR170" s="421" t="s">
        <v>25</v>
      </c>
      <c r="BS170" s="421" t="s">
        <v>25</v>
      </c>
      <c r="BT170" s="422" t="s">
        <v>25</v>
      </c>
      <c r="BU170" s="421"/>
      <c r="BV170" s="421" t="s">
        <v>25</v>
      </c>
      <c r="BW170" s="421" t="s">
        <v>25</v>
      </c>
      <c r="BX170" s="421" t="s">
        <v>25</v>
      </c>
      <c r="BY170" s="421" t="s">
        <v>25</v>
      </c>
      <c r="BZ170" s="421" t="s">
        <v>25</v>
      </c>
      <c r="CA170" s="421" t="s">
        <v>25</v>
      </c>
      <c r="CB170" s="421" t="s">
        <v>25</v>
      </c>
      <c r="CC170" s="421" t="s">
        <v>25</v>
      </c>
      <c r="CD170" s="421" t="s">
        <v>25</v>
      </c>
      <c r="CE170" s="421" t="s">
        <v>25</v>
      </c>
      <c r="CF170" s="421" t="s">
        <v>25</v>
      </c>
      <c r="CG170" s="421" t="s">
        <v>25</v>
      </c>
      <c r="CH170" s="422" t="s">
        <v>25</v>
      </c>
    </row>
    <row r="171" spans="1:86" ht="12" hidden="1" customHeight="1" outlineLevel="1">
      <c r="A171" s="22" t="s">
        <v>25</v>
      </c>
      <c r="C171" s="421"/>
      <c r="D171" s="421"/>
      <c r="E171" s="421"/>
      <c r="F171" s="421"/>
      <c r="G171" s="421"/>
      <c r="H171" s="421"/>
      <c r="I171" s="421"/>
      <c r="J171" s="421"/>
      <c r="K171" s="421"/>
      <c r="L171" s="421"/>
      <c r="M171" s="421"/>
      <c r="N171" s="421"/>
      <c r="O171" s="421"/>
      <c r="P171" s="422">
        <f t="shared" ref="P171" si="132">O171-SUM(C171:N171)</f>
        <v>0</v>
      </c>
      <c r="Q171" s="421"/>
      <c r="R171" s="421"/>
      <c r="S171" s="421"/>
      <c r="T171" s="421"/>
      <c r="U171" s="421"/>
      <c r="V171" s="421"/>
      <c r="W171" s="421"/>
      <c r="X171" s="421"/>
      <c r="Y171" s="421"/>
      <c r="Z171" s="421"/>
      <c r="AA171" s="421"/>
      <c r="AB171" s="421"/>
      <c r="AC171" s="421"/>
      <c r="AD171" s="422">
        <f t="shared" ref="AD171" si="133">AC171-SUM(Q171:AB171)</f>
        <v>0</v>
      </c>
      <c r="AE171" s="421"/>
      <c r="AF171" s="421"/>
      <c r="AG171" s="421"/>
      <c r="AH171" s="421"/>
      <c r="AI171" s="421"/>
      <c r="AJ171" s="421"/>
      <c r="AK171" s="421"/>
      <c r="AL171" s="421"/>
      <c r="AM171" s="421"/>
      <c r="AN171" s="421"/>
      <c r="AO171" s="421"/>
      <c r="AP171" s="421"/>
      <c r="AQ171" s="421"/>
      <c r="AR171" s="422">
        <f t="shared" ref="AR171:AR184" si="134">AQ171-SUM(AE171:AP171)</f>
        <v>0</v>
      </c>
      <c r="AS171" s="421"/>
      <c r="AT171" s="421"/>
      <c r="AU171" s="421"/>
      <c r="AV171" s="421"/>
      <c r="AW171" s="421"/>
      <c r="AX171" s="421"/>
      <c r="AY171" s="421"/>
      <c r="AZ171" s="421"/>
      <c r="BA171" s="421"/>
      <c r="BB171" s="421"/>
      <c r="BC171" s="421"/>
      <c r="BD171" s="421"/>
      <c r="BE171" s="421"/>
      <c r="BF171" s="422">
        <f t="shared" ref="BF171:BF184" si="135">BE171-SUM(AS171:BD171)</f>
        <v>0</v>
      </c>
      <c r="BG171" s="421"/>
      <c r="BH171" s="421"/>
      <c r="BI171" s="421"/>
      <c r="BJ171" s="421"/>
      <c r="BK171" s="421"/>
      <c r="BL171" s="421"/>
      <c r="BM171" s="421"/>
      <c r="BN171" s="421"/>
      <c r="BO171" s="421"/>
      <c r="BP171" s="421"/>
      <c r="BQ171" s="421"/>
      <c r="BR171" s="421"/>
      <c r="BS171" s="421"/>
      <c r="BT171" s="422">
        <f t="shared" ref="BT171:BT184" si="136">BS171-SUM(BG171:BR171)</f>
        <v>0</v>
      </c>
      <c r="BU171" s="421"/>
      <c r="BV171" s="421"/>
      <c r="BW171" s="421"/>
      <c r="BX171" s="421"/>
      <c r="BY171" s="421"/>
      <c r="BZ171" s="421"/>
      <c r="CA171" s="421"/>
      <c r="CB171" s="421"/>
      <c r="CC171" s="421"/>
      <c r="CD171" s="421"/>
      <c r="CE171" s="421"/>
      <c r="CF171" s="421"/>
      <c r="CG171" s="421"/>
      <c r="CH171" s="422">
        <f t="shared" ref="CH171:CH184" si="137">CG171-SUM(BU171:CF171)</f>
        <v>0</v>
      </c>
    </row>
    <row r="172" spans="1:86" s="402" customFormat="1" ht="12" hidden="1" customHeight="1" outlineLevel="1">
      <c r="A172" s="22">
        <v>49000</v>
      </c>
      <c r="B172" s="402" t="s">
        <v>81</v>
      </c>
      <c r="C172" s="421">
        <v>0</v>
      </c>
      <c r="D172" s="421">
        <v>0</v>
      </c>
      <c r="E172" s="421">
        <v>0</v>
      </c>
      <c r="F172" s="421">
        <v>0</v>
      </c>
      <c r="G172" s="421">
        <v>0</v>
      </c>
      <c r="H172" s="421">
        <v>0</v>
      </c>
      <c r="I172" s="421">
        <v>0</v>
      </c>
      <c r="J172" s="421">
        <v>0</v>
      </c>
      <c r="K172" s="421">
        <v>0</v>
      </c>
      <c r="L172" s="421">
        <v>0</v>
      </c>
      <c r="M172" s="421">
        <v>0</v>
      </c>
      <c r="N172" s="421">
        <v>0</v>
      </c>
      <c r="O172" s="421">
        <v>0</v>
      </c>
      <c r="P172" s="422">
        <f t="shared" ref="P172:P182" si="138">O172-SUM(C172:N172)</f>
        <v>0</v>
      </c>
      <c r="Q172" s="421">
        <v>0</v>
      </c>
      <c r="R172" s="421">
        <v>0</v>
      </c>
      <c r="S172" s="421">
        <v>0</v>
      </c>
      <c r="T172" s="421">
        <v>0</v>
      </c>
      <c r="U172" s="421">
        <v>0</v>
      </c>
      <c r="V172" s="421">
        <v>0</v>
      </c>
      <c r="W172" s="421">
        <v>0</v>
      </c>
      <c r="X172" s="421">
        <v>0</v>
      </c>
      <c r="Y172" s="421">
        <v>0</v>
      </c>
      <c r="Z172" s="421">
        <v>0</v>
      </c>
      <c r="AA172" s="421">
        <v>0</v>
      </c>
      <c r="AB172" s="421">
        <v>0</v>
      </c>
      <c r="AC172" s="421">
        <v>0</v>
      </c>
      <c r="AD172" s="422">
        <f t="shared" ref="AD172:AD182" si="139">AC172-SUM(Q172:AB172)</f>
        <v>0</v>
      </c>
      <c r="AE172" s="421">
        <v>0</v>
      </c>
      <c r="AF172" s="421">
        <v>0</v>
      </c>
      <c r="AG172" s="421">
        <v>0</v>
      </c>
      <c r="AH172" s="421">
        <v>0</v>
      </c>
      <c r="AI172" s="421">
        <v>0</v>
      </c>
      <c r="AJ172" s="421">
        <v>0</v>
      </c>
      <c r="AK172" s="421">
        <v>0</v>
      </c>
      <c r="AL172" s="421">
        <v>0</v>
      </c>
      <c r="AM172" s="421">
        <v>0</v>
      </c>
      <c r="AN172" s="421">
        <v>0</v>
      </c>
      <c r="AO172" s="421">
        <v>0</v>
      </c>
      <c r="AP172" s="421">
        <v>0</v>
      </c>
      <c r="AQ172" s="421">
        <v>0</v>
      </c>
      <c r="AR172" s="422">
        <f t="shared" ref="AR172:AR182" si="140">AQ172-SUM(AE172:AP172)</f>
        <v>0</v>
      </c>
      <c r="AS172" s="421">
        <v>0</v>
      </c>
      <c r="AT172" s="421">
        <v>0</v>
      </c>
      <c r="AU172" s="421">
        <v>0</v>
      </c>
      <c r="AV172" s="421">
        <v>0</v>
      </c>
      <c r="AW172" s="421">
        <v>0</v>
      </c>
      <c r="AX172" s="421">
        <v>0</v>
      </c>
      <c r="AY172" s="421">
        <v>0</v>
      </c>
      <c r="AZ172" s="421">
        <v>0</v>
      </c>
      <c r="BA172" s="421">
        <v>0</v>
      </c>
      <c r="BB172" s="421">
        <v>0</v>
      </c>
      <c r="BC172" s="421">
        <v>0</v>
      </c>
      <c r="BD172" s="421">
        <v>0</v>
      </c>
      <c r="BE172" s="421">
        <v>0</v>
      </c>
      <c r="BF172" s="422">
        <f t="shared" ref="BF172:BF182" si="141">BE172-SUM(AS172:BD172)</f>
        <v>0</v>
      </c>
      <c r="BG172" s="421">
        <v>0</v>
      </c>
      <c r="BH172" s="421">
        <v>0</v>
      </c>
      <c r="BI172" s="421">
        <v>0</v>
      </c>
      <c r="BJ172" s="421">
        <v>0</v>
      </c>
      <c r="BK172" s="421">
        <v>0</v>
      </c>
      <c r="BL172" s="421">
        <v>0</v>
      </c>
      <c r="BM172" s="421">
        <v>0</v>
      </c>
      <c r="BN172" s="421">
        <v>0</v>
      </c>
      <c r="BO172" s="421">
        <v>0</v>
      </c>
      <c r="BP172" s="421">
        <v>0</v>
      </c>
      <c r="BQ172" s="421">
        <v>0</v>
      </c>
      <c r="BR172" s="421">
        <v>0</v>
      </c>
      <c r="BS172" s="421">
        <v>0</v>
      </c>
      <c r="BT172" s="422">
        <f t="shared" ref="BT172:BT182" si="142">BS172-SUM(BG172:BR172)</f>
        <v>0</v>
      </c>
      <c r="BU172" s="421">
        <v>0</v>
      </c>
      <c r="BV172" s="421">
        <v>0</v>
      </c>
      <c r="BW172" s="421">
        <v>0</v>
      </c>
      <c r="BX172" s="421">
        <v>0</v>
      </c>
      <c r="BY172" s="421">
        <v>0</v>
      </c>
      <c r="BZ172" s="421">
        <v>0</v>
      </c>
      <c r="CA172" s="421">
        <v>0</v>
      </c>
      <c r="CB172" s="421">
        <v>0</v>
      </c>
      <c r="CC172" s="421">
        <v>0</v>
      </c>
      <c r="CD172" s="421">
        <v>0</v>
      </c>
      <c r="CE172" s="421">
        <v>0</v>
      </c>
      <c r="CF172" s="421">
        <v>0</v>
      </c>
      <c r="CG172" s="421">
        <v>0</v>
      </c>
      <c r="CH172" s="422">
        <f t="shared" ref="CH172:CH182" si="143">CG172-SUM(BU172:CF172)</f>
        <v>0</v>
      </c>
    </row>
    <row r="173" spans="1:86" s="402" customFormat="1" ht="12" hidden="1" customHeight="1" outlineLevel="1">
      <c r="A173" s="22">
        <v>49100</v>
      </c>
      <c r="B173" s="402" t="s">
        <v>291</v>
      </c>
      <c r="C173" s="421">
        <v>0</v>
      </c>
      <c r="D173" s="421">
        <v>0</v>
      </c>
      <c r="E173" s="421">
        <v>0</v>
      </c>
      <c r="F173" s="421">
        <v>0</v>
      </c>
      <c r="G173" s="421">
        <v>0</v>
      </c>
      <c r="H173" s="421">
        <v>0</v>
      </c>
      <c r="I173" s="421">
        <v>0</v>
      </c>
      <c r="J173" s="421">
        <v>0</v>
      </c>
      <c r="K173" s="421">
        <v>0</v>
      </c>
      <c r="L173" s="421">
        <v>0</v>
      </c>
      <c r="M173" s="421">
        <v>0</v>
      </c>
      <c r="N173" s="421">
        <v>0</v>
      </c>
      <c r="O173" s="421">
        <v>0</v>
      </c>
      <c r="P173" s="422">
        <f t="shared" si="138"/>
        <v>0</v>
      </c>
      <c r="Q173" s="421">
        <v>0</v>
      </c>
      <c r="R173" s="421">
        <v>0</v>
      </c>
      <c r="S173" s="421">
        <v>0</v>
      </c>
      <c r="T173" s="421">
        <v>0</v>
      </c>
      <c r="U173" s="421">
        <v>0</v>
      </c>
      <c r="V173" s="421">
        <v>0</v>
      </c>
      <c r="W173" s="421">
        <v>0</v>
      </c>
      <c r="X173" s="421">
        <v>0</v>
      </c>
      <c r="Y173" s="421">
        <v>0</v>
      </c>
      <c r="Z173" s="421">
        <v>0</v>
      </c>
      <c r="AA173" s="421">
        <v>0</v>
      </c>
      <c r="AB173" s="421">
        <v>0</v>
      </c>
      <c r="AC173" s="421">
        <v>0</v>
      </c>
      <c r="AD173" s="422">
        <f t="shared" si="139"/>
        <v>0</v>
      </c>
      <c r="AE173" s="421">
        <v>0</v>
      </c>
      <c r="AF173" s="421">
        <v>0</v>
      </c>
      <c r="AG173" s="421">
        <v>0</v>
      </c>
      <c r="AH173" s="421">
        <v>0</v>
      </c>
      <c r="AI173" s="421">
        <v>0</v>
      </c>
      <c r="AJ173" s="421">
        <v>0</v>
      </c>
      <c r="AK173" s="421">
        <v>0</v>
      </c>
      <c r="AL173" s="421">
        <v>0</v>
      </c>
      <c r="AM173" s="421">
        <v>0</v>
      </c>
      <c r="AN173" s="421">
        <v>0</v>
      </c>
      <c r="AO173" s="421">
        <v>0</v>
      </c>
      <c r="AP173" s="421">
        <v>0</v>
      </c>
      <c r="AQ173" s="421">
        <v>0</v>
      </c>
      <c r="AR173" s="422">
        <f t="shared" si="140"/>
        <v>0</v>
      </c>
      <c r="AS173" s="421">
        <v>0</v>
      </c>
      <c r="AT173" s="421">
        <v>0</v>
      </c>
      <c r="AU173" s="421">
        <v>0</v>
      </c>
      <c r="AV173" s="421">
        <v>0</v>
      </c>
      <c r="AW173" s="421">
        <v>0</v>
      </c>
      <c r="AX173" s="421">
        <v>0</v>
      </c>
      <c r="AY173" s="421">
        <v>0</v>
      </c>
      <c r="AZ173" s="421">
        <v>0</v>
      </c>
      <c r="BA173" s="421">
        <v>0</v>
      </c>
      <c r="BB173" s="421">
        <v>0</v>
      </c>
      <c r="BC173" s="421">
        <v>0</v>
      </c>
      <c r="BD173" s="421">
        <v>0</v>
      </c>
      <c r="BE173" s="421">
        <v>0</v>
      </c>
      <c r="BF173" s="422">
        <f t="shared" si="141"/>
        <v>0</v>
      </c>
      <c r="BG173" s="421">
        <v>0</v>
      </c>
      <c r="BH173" s="421">
        <v>0</v>
      </c>
      <c r="BI173" s="421">
        <v>0</v>
      </c>
      <c r="BJ173" s="421">
        <v>0</v>
      </c>
      <c r="BK173" s="421">
        <v>0</v>
      </c>
      <c r="BL173" s="421">
        <v>0</v>
      </c>
      <c r="BM173" s="421">
        <v>0</v>
      </c>
      <c r="BN173" s="421">
        <v>0</v>
      </c>
      <c r="BO173" s="421">
        <v>0</v>
      </c>
      <c r="BP173" s="421">
        <v>0</v>
      </c>
      <c r="BQ173" s="421">
        <v>0</v>
      </c>
      <c r="BR173" s="421">
        <v>0</v>
      </c>
      <c r="BS173" s="421">
        <v>0</v>
      </c>
      <c r="BT173" s="422">
        <f t="shared" si="142"/>
        <v>0</v>
      </c>
      <c r="BU173" s="421">
        <v>0</v>
      </c>
      <c r="BV173" s="421">
        <v>0</v>
      </c>
      <c r="BW173" s="421">
        <v>0</v>
      </c>
      <c r="BX173" s="421">
        <v>0</v>
      </c>
      <c r="BY173" s="421">
        <v>0</v>
      </c>
      <c r="BZ173" s="421">
        <v>0</v>
      </c>
      <c r="CA173" s="421">
        <v>0</v>
      </c>
      <c r="CB173" s="421">
        <v>0</v>
      </c>
      <c r="CC173" s="421">
        <v>0</v>
      </c>
      <c r="CD173" s="421">
        <v>0</v>
      </c>
      <c r="CE173" s="421">
        <v>0</v>
      </c>
      <c r="CF173" s="421">
        <v>0</v>
      </c>
      <c r="CG173" s="421">
        <v>0</v>
      </c>
      <c r="CH173" s="422">
        <f t="shared" si="143"/>
        <v>0</v>
      </c>
    </row>
    <row r="174" spans="1:86" s="402" customFormat="1" ht="12" hidden="1" customHeight="1" outlineLevel="1">
      <c r="A174" s="22">
        <v>49200</v>
      </c>
      <c r="B174" s="402" t="s">
        <v>292</v>
      </c>
      <c r="C174" s="421">
        <v>0</v>
      </c>
      <c r="D174" s="421">
        <v>0</v>
      </c>
      <c r="E174" s="421">
        <v>0</v>
      </c>
      <c r="F174" s="421">
        <v>0</v>
      </c>
      <c r="G174" s="421">
        <v>0</v>
      </c>
      <c r="H174" s="421">
        <v>0</v>
      </c>
      <c r="I174" s="421">
        <v>0</v>
      </c>
      <c r="J174" s="421">
        <v>0</v>
      </c>
      <c r="K174" s="421">
        <v>0</v>
      </c>
      <c r="L174" s="421">
        <v>0</v>
      </c>
      <c r="M174" s="421">
        <v>0</v>
      </c>
      <c r="N174" s="421">
        <v>0</v>
      </c>
      <c r="O174" s="421">
        <v>0</v>
      </c>
      <c r="P174" s="422">
        <f t="shared" si="138"/>
        <v>0</v>
      </c>
      <c r="Q174" s="421">
        <v>0</v>
      </c>
      <c r="R174" s="421">
        <v>0</v>
      </c>
      <c r="S174" s="421">
        <v>0</v>
      </c>
      <c r="T174" s="421">
        <v>0</v>
      </c>
      <c r="U174" s="421">
        <v>0</v>
      </c>
      <c r="V174" s="421">
        <v>0</v>
      </c>
      <c r="W174" s="421">
        <v>0</v>
      </c>
      <c r="X174" s="421">
        <v>0</v>
      </c>
      <c r="Y174" s="421">
        <v>0</v>
      </c>
      <c r="Z174" s="421">
        <v>0</v>
      </c>
      <c r="AA174" s="421">
        <v>0</v>
      </c>
      <c r="AB174" s="421">
        <v>0</v>
      </c>
      <c r="AC174" s="421">
        <v>0</v>
      </c>
      <c r="AD174" s="422">
        <f t="shared" si="139"/>
        <v>0</v>
      </c>
      <c r="AE174" s="421">
        <v>0</v>
      </c>
      <c r="AF174" s="421">
        <v>0</v>
      </c>
      <c r="AG174" s="421">
        <v>0</v>
      </c>
      <c r="AH174" s="421">
        <v>0</v>
      </c>
      <c r="AI174" s="421">
        <v>0</v>
      </c>
      <c r="AJ174" s="421">
        <v>0</v>
      </c>
      <c r="AK174" s="421">
        <v>0</v>
      </c>
      <c r="AL174" s="421">
        <v>0</v>
      </c>
      <c r="AM174" s="421">
        <v>0</v>
      </c>
      <c r="AN174" s="421">
        <v>0</v>
      </c>
      <c r="AO174" s="421">
        <v>0</v>
      </c>
      <c r="AP174" s="421">
        <v>0</v>
      </c>
      <c r="AQ174" s="421">
        <v>0</v>
      </c>
      <c r="AR174" s="422">
        <f t="shared" si="140"/>
        <v>0</v>
      </c>
      <c r="AS174" s="421">
        <v>0</v>
      </c>
      <c r="AT174" s="421">
        <v>0</v>
      </c>
      <c r="AU174" s="421">
        <v>0</v>
      </c>
      <c r="AV174" s="421">
        <v>0</v>
      </c>
      <c r="AW174" s="421">
        <v>0</v>
      </c>
      <c r="AX174" s="421">
        <v>0</v>
      </c>
      <c r="AY174" s="421">
        <v>0</v>
      </c>
      <c r="AZ174" s="421">
        <v>0</v>
      </c>
      <c r="BA174" s="421">
        <v>0</v>
      </c>
      <c r="BB174" s="421">
        <v>0</v>
      </c>
      <c r="BC174" s="421">
        <v>0</v>
      </c>
      <c r="BD174" s="421">
        <v>0</v>
      </c>
      <c r="BE174" s="421">
        <v>0</v>
      </c>
      <c r="BF174" s="422">
        <f t="shared" si="141"/>
        <v>0</v>
      </c>
      <c r="BG174" s="421">
        <v>0</v>
      </c>
      <c r="BH174" s="421">
        <v>0</v>
      </c>
      <c r="BI174" s="421">
        <v>0</v>
      </c>
      <c r="BJ174" s="421">
        <v>0</v>
      </c>
      <c r="BK174" s="421">
        <v>0</v>
      </c>
      <c r="BL174" s="421">
        <v>0</v>
      </c>
      <c r="BM174" s="421">
        <v>0</v>
      </c>
      <c r="BN174" s="421">
        <v>0</v>
      </c>
      <c r="BO174" s="421">
        <v>0</v>
      </c>
      <c r="BP174" s="421">
        <v>0</v>
      </c>
      <c r="BQ174" s="421">
        <v>0</v>
      </c>
      <c r="BR174" s="421">
        <v>0</v>
      </c>
      <c r="BS174" s="421">
        <v>0</v>
      </c>
      <c r="BT174" s="422">
        <f t="shared" si="142"/>
        <v>0</v>
      </c>
      <c r="BU174" s="421">
        <v>0</v>
      </c>
      <c r="BV174" s="421">
        <v>0</v>
      </c>
      <c r="BW174" s="421">
        <v>0</v>
      </c>
      <c r="BX174" s="421">
        <v>0</v>
      </c>
      <c r="BY174" s="421">
        <v>0</v>
      </c>
      <c r="BZ174" s="421">
        <v>0</v>
      </c>
      <c r="CA174" s="421">
        <v>0</v>
      </c>
      <c r="CB174" s="421">
        <v>0</v>
      </c>
      <c r="CC174" s="421">
        <v>0</v>
      </c>
      <c r="CD174" s="421">
        <v>0</v>
      </c>
      <c r="CE174" s="421">
        <v>0</v>
      </c>
      <c r="CF174" s="421">
        <v>0</v>
      </c>
      <c r="CG174" s="421">
        <v>0</v>
      </c>
      <c r="CH174" s="422">
        <f t="shared" si="143"/>
        <v>0</v>
      </c>
    </row>
    <row r="175" spans="1:86" s="402" customFormat="1" ht="12" hidden="1" customHeight="1" outlineLevel="1">
      <c r="A175" s="22">
        <v>49300</v>
      </c>
      <c r="B175" s="402" t="s">
        <v>293</v>
      </c>
      <c r="C175" s="421">
        <v>0</v>
      </c>
      <c r="D175" s="421">
        <v>0</v>
      </c>
      <c r="E175" s="421">
        <v>0</v>
      </c>
      <c r="F175" s="421">
        <v>0</v>
      </c>
      <c r="G175" s="421">
        <v>0</v>
      </c>
      <c r="H175" s="421">
        <v>0</v>
      </c>
      <c r="I175" s="421">
        <v>0</v>
      </c>
      <c r="J175" s="421">
        <v>0</v>
      </c>
      <c r="K175" s="421">
        <v>0</v>
      </c>
      <c r="L175" s="421">
        <v>0</v>
      </c>
      <c r="M175" s="421">
        <v>0</v>
      </c>
      <c r="N175" s="421">
        <v>0</v>
      </c>
      <c r="O175" s="421">
        <v>0</v>
      </c>
      <c r="P175" s="422">
        <f t="shared" si="138"/>
        <v>0</v>
      </c>
      <c r="Q175" s="421">
        <v>0</v>
      </c>
      <c r="R175" s="421">
        <v>0</v>
      </c>
      <c r="S175" s="421">
        <v>0</v>
      </c>
      <c r="T175" s="421">
        <v>0</v>
      </c>
      <c r="U175" s="421">
        <v>0</v>
      </c>
      <c r="V175" s="421">
        <v>0</v>
      </c>
      <c r="W175" s="421">
        <v>0</v>
      </c>
      <c r="X175" s="421">
        <v>0</v>
      </c>
      <c r="Y175" s="421">
        <v>0</v>
      </c>
      <c r="Z175" s="421">
        <v>0</v>
      </c>
      <c r="AA175" s="421">
        <v>0</v>
      </c>
      <c r="AB175" s="421">
        <v>0</v>
      </c>
      <c r="AC175" s="421">
        <v>0</v>
      </c>
      <c r="AD175" s="422">
        <f t="shared" si="139"/>
        <v>0</v>
      </c>
      <c r="AE175" s="421">
        <v>0</v>
      </c>
      <c r="AF175" s="421">
        <v>0</v>
      </c>
      <c r="AG175" s="421">
        <v>0</v>
      </c>
      <c r="AH175" s="421">
        <v>0</v>
      </c>
      <c r="AI175" s="421">
        <v>0</v>
      </c>
      <c r="AJ175" s="421">
        <v>0</v>
      </c>
      <c r="AK175" s="421">
        <v>0</v>
      </c>
      <c r="AL175" s="421">
        <v>0</v>
      </c>
      <c r="AM175" s="421">
        <v>0</v>
      </c>
      <c r="AN175" s="421">
        <v>0</v>
      </c>
      <c r="AO175" s="421">
        <v>0</v>
      </c>
      <c r="AP175" s="421">
        <v>0</v>
      </c>
      <c r="AQ175" s="421">
        <v>0</v>
      </c>
      <c r="AR175" s="422">
        <f t="shared" si="140"/>
        <v>0</v>
      </c>
      <c r="AS175" s="421">
        <v>0</v>
      </c>
      <c r="AT175" s="421">
        <v>0</v>
      </c>
      <c r="AU175" s="421">
        <v>0</v>
      </c>
      <c r="AV175" s="421">
        <v>0</v>
      </c>
      <c r="AW175" s="421">
        <v>0</v>
      </c>
      <c r="AX175" s="421">
        <v>0</v>
      </c>
      <c r="AY175" s="421">
        <v>0</v>
      </c>
      <c r="AZ175" s="421">
        <v>0</v>
      </c>
      <c r="BA175" s="421">
        <v>0</v>
      </c>
      <c r="BB175" s="421">
        <v>0</v>
      </c>
      <c r="BC175" s="421">
        <v>0</v>
      </c>
      <c r="BD175" s="421">
        <v>0</v>
      </c>
      <c r="BE175" s="421">
        <v>0</v>
      </c>
      <c r="BF175" s="422">
        <f t="shared" si="141"/>
        <v>0</v>
      </c>
      <c r="BG175" s="421">
        <v>0</v>
      </c>
      <c r="BH175" s="421">
        <v>0</v>
      </c>
      <c r="BI175" s="421">
        <v>0</v>
      </c>
      <c r="BJ175" s="421">
        <v>0</v>
      </c>
      <c r="BK175" s="421">
        <v>0</v>
      </c>
      <c r="BL175" s="421">
        <v>0</v>
      </c>
      <c r="BM175" s="421">
        <v>0</v>
      </c>
      <c r="BN175" s="421">
        <v>0</v>
      </c>
      <c r="BO175" s="421">
        <v>0</v>
      </c>
      <c r="BP175" s="421">
        <v>0</v>
      </c>
      <c r="BQ175" s="421">
        <v>0</v>
      </c>
      <c r="BR175" s="421">
        <v>0</v>
      </c>
      <c r="BS175" s="421">
        <v>0</v>
      </c>
      <c r="BT175" s="422">
        <f t="shared" si="142"/>
        <v>0</v>
      </c>
      <c r="BU175" s="421">
        <v>0</v>
      </c>
      <c r="BV175" s="421">
        <v>0</v>
      </c>
      <c r="BW175" s="421">
        <v>0</v>
      </c>
      <c r="BX175" s="421">
        <v>0</v>
      </c>
      <c r="BY175" s="421">
        <v>0</v>
      </c>
      <c r="BZ175" s="421">
        <v>0</v>
      </c>
      <c r="CA175" s="421">
        <v>0</v>
      </c>
      <c r="CB175" s="421">
        <v>0</v>
      </c>
      <c r="CC175" s="421">
        <v>0</v>
      </c>
      <c r="CD175" s="421">
        <v>0</v>
      </c>
      <c r="CE175" s="421">
        <v>0</v>
      </c>
      <c r="CF175" s="421">
        <v>0</v>
      </c>
      <c r="CG175" s="421">
        <v>0</v>
      </c>
      <c r="CH175" s="422">
        <f t="shared" si="143"/>
        <v>0</v>
      </c>
    </row>
    <row r="176" spans="1:86" s="402" customFormat="1" ht="12" hidden="1" customHeight="1" outlineLevel="1">
      <c r="A176" s="22">
        <v>49400</v>
      </c>
      <c r="B176" s="402" t="s">
        <v>294</v>
      </c>
      <c r="C176" s="421">
        <v>0</v>
      </c>
      <c r="D176" s="421">
        <v>0</v>
      </c>
      <c r="E176" s="421">
        <v>0</v>
      </c>
      <c r="F176" s="421">
        <v>0</v>
      </c>
      <c r="G176" s="421">
        <v>0</v>
      </c>
      <c r="H176" s="421">
        <v>0</v>
      </c>
      <c r="I176" s="421">
        <v>0</v>
      </c>
      <c r="J176" s="421">
        <v>0</v>
      </c>
      <c r="K176" s="421">
        <v>0</v>
      </c>
      <c r="L176" s="421">
        <v>0</v>
      </c>
      <c r="M176" s="421">
        <v>0</v>
      </c>
      <c r="N176" s="421">
        <v>0</v>
      </c>
      <c r="O176" s="421">
        <v>0</v>
      </c>
      <c r="P176" s="422">
        <f t="shared" si="138"/>
        <v>0</v>
      </c>
      <c r="Q176" s="421">
        <v>0</v>
      </c>
      <c r="R176" s="421">
        <v>0</v>
      </c>
      <c r="S176" s="421">
        <v>0</v>
      </c>
      <c r="T176" s="421">
        <v>0</v>
      </c>
      <c r="U176" s="421">
        <v>0</v>
      </c>
      <c r="V176" s="421">
        <v>0</v>
      </c>
      <c r="W176" s="421">
        <v>0</v>
      </c>
      <c r="X176" s="421">
        <v>0</v>
      </c>
      <c r="Y176" s="421">
        <v>0</v>
      </c>
      <c r="Z176" s="421">
        <v>0</v>
      </c>
      <c r="AA176" s="421">
        <v>0</v>
      </c>
      <c r="AB176" s="421">
        <v>0</v>
      </c>
      <c r="AC176" s="421">
        <v>0</v>
      </c>
      <c r="AD176" s="422">
        <f t="shared" si="139"/>
        <v>0</v>
      </c>
      <c r="AE176" s="421">
        <v>0</v>
      </c>
      <c r="AF176" s="421">
        <v>0</v>
      </c>
      <c r="AG176" s="421">
        <v>0</v>
      </c>
      <c r="AH176" s="421">
        <v>0</v>
      </c>
      <c r="AI176" s="421">
        <v>0</v>
      </c>
      <c r="AJ176" s="421">
        <v>0</v>
      </c>
      <c r="AK176" s="421">
        <v>0</v>
      </c>
      <c r="AL176" s="421">
        <v>0</v>
      </c>
      <c r="AM176" s="421">
        <v>0</v>
      </c>
      <c r="AN176" s="421">
        <v>0</v>
      </c>
      <c r="AO176" s="421">
        <v>0</v>
      </c>
      <c r="AP176" s="421">
        <v>0</v>
      </c>
      <c r="AQ176" s="421">
        <v>0</v>
      </c>
      <c r="AR176" s="422">
        <f t="shared" si="140"/>
        <v>0</v>
      </c>
      <c r="AS176" s="421">
        <v>0</v>
      </c>
      <c r="AT176" s="421">
        <v>0</v>
      </c>
      <c r="AU176" s="421">
        <v>0</v>
      </c>
      <c r="AV176" s="421">
        <v>0</v>
      </c>
      <c r="AW176" s="421">
        <v>0</v>
      </c>
      <c r="AX176" s="421">
        <v>0</v>
      </c>
      <c r="AY176" s="421">
        <v>0</v>
      </c>
      <c r="AZ176" s="421">
        <v>0</v>
      </c>
      <c r="BA176" s="421">
        <v>0</v>
      </c>
      <c r="BB176" s="421">
        <v>0</v>
      </c>
      <c r="BC176" s="421">
        <v>0</v>
      </c>
      <c r="BD176" s="421">
        <v>0</v>
      </c>
      <c r="BE176" s="421">
        <v>0</v>
      </c>
      <c r="BF176" s="422">
        <f t="shared" si="141"/>
        <v>0</v>
      </c>
      <c r="BG176" s="421">
        <v>0</v>
      </c>
      <c r="BH176" s="421">
        <v>0</v>
      </c>
      <c r="BI176" s="421">
        <v>0</v>
      </c>
      <c r="BJ176" s="421">
        <v>0</v>
      </c>
      <c r="BK176" s="421">
        <v>0</v>
      </c>
      <c r="BL176" s="421">
        <v>0</v>
      </c>
      <c r="BM176" s="421">
        <v>0</v>
      </c>
      <c r="BN176" s="421">
        <v>0</v>
      </c>
      <c r="BO176" s="421">
        <v>0</v>
      </c>
      <c r="BP176" s="421">
        <v>0</v>
      </c>
      <c r="BQ176" s="421">
        <v>0</v>
      </c>
      <c r="BR176" s="421">
        <v>0</v>
      </c>
      <c r="BS176" s="421">
        <v>0</v>
      </c>
      <c r="BT176" s="422">
        <f t="shared" si="142"/>
        <v>0</v>
      </c>
      <c r="BU176" s="421">
        <v>0</v>
      </c>
      <c r="BV176" s="421">
        <v>0</v>
      </c>
      <c r="BW176" s="421">
        <v>0</v>
      </c>
      <c r="BX176" s="421">
        <v>0</v>
      </c>
      <c r="BY176" s="421">
        <v>0</v>
      </c>
      <c r="BZ176" s="421">
        <v>0</v>
      </c>
      <c r="CA176" s="421">
        <v>0</v>
      </c>
      <c r="CB176" s="421">
        <v>0</v>
      </c>
      <c r="CC176" s="421">
        <v>0</v>
      </c>
      <c r="CD176" s="421">
        <v>0</v>
      </c>
      <c r="CE176" s="421">
        <v>0</v>
      </c>
      <c r="CF176" s="421">
        <v>0</v>
      </c>
      <c r="CG176" s="421">
        <v>0</v>
      </c>
      <c r="CH176" s="422">
        <f t="shared" si="143"/>
        <v>0</v>
      </c>
    </row>
    <row r="177" spans="1:86" s="402" customFormat="1" ht="12" hidden="1" customHeight="1" outlineLevel="1">
      <c r="A177" s="22">
        <v>49500</v>
      </c>
      <c r="B177" s="402" t="s">
        <v>295</v>
      </c>
      <c r="C177" s="421">
        <v>0</v>
      </c>
      <c r="D177" s="421">
        <v>0</v>
      </c>
      <c r="E177" s="421">
        <v>0</v>
      </c>
      <c r="F177" s="421">
        <v>0</v>
      </c>
      <c r="G177" s="421">
        <v>0</v>
      </c>
      <c r="H177" s="421">
        <v>0</v>
      </c>
      <c r="I177" s="421">
        <v>0</v>
      </c>
      <c r="J177" s="421">
        <v>0</v>
      </c>
      <c r="K177" s="421">
        <v>0</v>
      </c>
      <c r="L177" s="421">
        <v>0</v>
      </c>
      <c r="M177" s="421">
        <v>0</v>
      </c>
      <c r="N177" s="421">
        <v>0</v>
      </c>
      <c r="O177" s="421">
        <v>0</v>
      </c>
      <c r="P177" s="422">
        <f t="shared" si="138"/>
        <v>0</v>
      </c>
      <c r="Q177" s="421">
        <v>0</v>
      </c>
      <c r="R177" s="421">
        <v>0</v>
      </c>
      <c r="S177" s="421">
        <v>0</v>
      </c>
      <c r="T177" s="421">
        <v>0</v>
      </c>
      <c r="U177" s="421">
        <v>0</v>
      </c>
      <c r="V177" s="421">
        <v>0</v>
      </c>
      <c r="W177" s="421">
        <v>0</v>
      </c>
      <c r="X177" s="421">
        <v>0</v>
      </c>
      <c r="Y177" s="421">
        <v>0</v>
      </c>
      <c r="Z177" s="421">
        <v>0</v>
      </c>
      <c r="AA177" s="421">
        <v>0</v>
      </c>
      <c r="AB177" s="421">
        <v>0</v>
      </c>
      <c r="AC177" s="421">
        <v>0</v>
      </c>
      <c r="AD177" s="422">
        <f t="shared" si="139"/>
        <v>0</v>
      </c>
      <c r="AE177" s="421">
        <v>0</v>
      </c>
      <c r="AF177" s="421">
        <v>0</v>
      </c>
      <c r="AG177" s="421">
        <v>0</v>
      </c>
      <c r="AH177" s="421">
        <v>0</v>
      </c>
      <c r="AI177" s="421">
        <v>0</v>
      </c>
      <c r="AJ177" s="421">
        <v>0</v>
      </c>
      <c r="AK177" s="421">
        <v>0</v>
      </c>
      <c r="AL177" s="421">
        <v>0</v>
      </c>
      <c r="AM177" s="421">
        <v>0</v>
      </c>
      <c r="AN177" s="421">
        <v>0</v>
      </c>
      <c r="AO177" s="421">
        <v>0</v>
      </c>
      <c r="AP177" s="421">
        <v>0</v>
      </c>
      <c r="AQ177" s="421">
        <v>0</v>
      </c>
      <c r="AR177" s="422">
        <f t="shared" si="140"/>
        <v>0</v>
      </c>
      <c r="AS177" s="421">
        <v>0</v>
      </c>
      <c r="AT177" s="421">
        <v>0</v>
      </c>
      <c r="AU177" s="421">
        <v>0</v>
      </c>
      <c r="AV177" s="421">
        <v>0</v>
      </c>
      <c r="AW177" s="421">
        <v>0</v>
      </c>
      <c r="AX177" s="421">
        <v>0</v>
      </c>
      <c r="AY177" s="421">
        <v>0</v>
      </c>
      <c r="AZ177" s="421">
        <v>0</v>
      </c>
      <c r="BA177" s="421">
        <v>0</v>
      </c>
      <c r="BB177" s="421">
        <v>0</v>
      </c>
      <c r="BC177" s="421">
        <v>0</v>
      </c>
      <c r="BD177" s="421">
        <v>0</v>
      </c>
      <c r="BE177" s="421">
        <v>0</v>
      </c>
      <c r="BF177" s="422">
        <f t="shared" si="141"/>
        <v>0</v>
      </c>
      <c r="BG177" s="421">
        <v>0</v>
      </c>
      <c r="BH177" s="421">
        <v>0</v>
      </c>
      <c r="BI177" s="421">
        <v>0</v>
      </c>
      <c r="BJ177" s="421">
        <v>0</v>
      </c>
      <c r="BK177" s="421">
        <v>0</v>
      </c>
      <c r="BL177" s="421">
        <v>0</v>
      </c>
      <c r="BM177" s="421">
        <v>0</v>
      </c>
      <c r="BN177" s="421">
        <v>0</v>
      </c>
      <c r="BO177" s="421">
        <v>0</v>
      </c>
      <c r="BP177" s="421">
        <v>0</v>
      </c>
      <c r="BQ177" s="421">
        <v>0</v>
      </c>
      <c r="BR177" s="421">
        <v>0</v>
      </c>
      <c r="BS177" s="421">
        <v>0</v>
      </c>
      <c r="BT177" s="422">
        <f t="shared" si="142"/>
        <v>0</v>
      </c>
      <c r="BU177" s="421">
        <v>0</v>
      </c>
      <c r="BV177" s="421">
        <v>0</v>
      </c>
      <c r="BW177" s="421">
        <v>0</v>
      </c>
      <c r="BX177" s="421">
        <v>0</v>
      </c>
      <c r="BY177" s="421">
        <v>0</v>
      </c>
      <c r="BZ177" s="421">
        <v>0</v>
      </c>
      <c r="CA177" s="421">
        <v>0</v>
      </c>
      <c r="CB177" s="421">
        <v>0</v>
      </c>
      <c r="CC177" s="421">
        <v>0</v>
      </c>
      <c r="CD177" s="421">
        <v>0</v>
      </c>
      <c r="CE177" s="421">
        <v>0</v>
      </c>
      <c r="CF177" s="421">
        <v>0</v>
      </c>
      <c r="CG177" s="421">
        <v>0</v>
      </c>
      <c r="CH177" s="422">
        <f t="shared" si="143"/>
        <v>0</v>
      </c>
    </row>
    <row r="178" spans="1:86" s="402" customFormat="1" ht="12" hidden="1" customHeight="1" outlineLevel="1">
      <c r="A178" s="22">
        <v>49600</v>
      </c>
      <c r="B178" s="402" t="s">
        <v>296</v>
      </c>
      <c r="C178" s="421">
        <v>0</v>
      </c>
      <c r="D178" s="421">
        <v>0</v>
      </c>
      <c r="E178" s="421">
        <v>0</v>
      </c>
      <c r="F178" s="421">
        <v>0</v>
      </c>
      <c r="G178" s="421">
        <v>0</v>
      </c>
      <c r="H178" s="421">
        <v>0</v>
      </c>
      <c r="I178" s="421">
        <v>0</v>
      </c>
      <c r="J178" s="421">
        <v>0</v>
      </c>
      <c r="K178" s="421">
        <v>0</v>
      </c>
      <c r="L178" s="421">
        <v>0</v>
      </c>
      <c r="M178" s="421">
        <v>0</v>
      </c>
      <c r="N178" s="421">
        <v>0</v>
      </c>
      <c r="O178" s="421">
        <v>0</v>
      </c>
      <c r="P178" s="422">
        <f t="shared" si="138"/>
        <v>0</v>
      </c>
      <c r="Q178" s="421">
        <v>0</v>
      </c>
      <c r="R178" s="421">
        <v>0</v>
      </c>
      <c r="S178" s="421">
        <v>0</v>
      </c>
      <c r="T178" s="421">
        <v>0</v>
      </c>
      <c r="U178" s="421">
        <v>0</v>
      </c>
      <c r="V178" s="421">
        <v>0</v>
      </c>
      <c r="W178" s="421">
        <v>0</v>
      </c>
      <c r="X178" s="421">
        <v>0</v>
      </c>
      <c r="Y178" s="421">
        <v>0</v>
      </c>
      <c r="Z178" s="421">
        <v>0</v>
      </c>
      <c r="AA178" s="421">
        <v>0</v>
      </c>
      <c r="AB178" s="421">
        <v>0</v>
      </c>
      <c r="AC178" s="421">
        <v>0</v>
      </c>
      <c r="AD178" s="422">
        <f t="shared" si="139"/>
        <v>0</v>
      </c>
      <c r="AE178" s="421">
        <v>0</v>
      </c>
      <c r="AF178" s="421">
        <v>0</v>
      </c>
      <c r="AG178" s="421">
        <v>0</v>
      </c>
      <c r="AH178" s="421">
        <v>0</v>
      </c>
      <c r="AI178" s="421">
        <v>0</v>
      </c>
      <c r="AJ178" s="421">
        <v>0</v>
      </c>
      <c r="AK178" s="421">
        <v>0</v>
      </c>
      <c r="AL178" s="421">
        <v>0</v>
      </c>
      <c r="AM178" s="421">
        <v>0</v>
      </c>
      <c r="AN178" s="421">
        <v>0</v>
      </c>
      <c r="AO178" s="421">
        <v>0</v>
      </c>
      <c r="AP178" s="421">
        <v>0</v>
      </c>
      <c r="AQ178" s="421">
        <v>0</v>
      </c>
      <c r="AR178" s="422">
        <f t="shared" si="140"/>
        <v>0</v>
      </c>
      <c r="AS178" s="421">
        <v>0</v>
      </c>
      <c r="AT178" s="421">
        <v>0</v>
      </c>
      <c r="AU178" s="421">
        <v>0</v>
      </c>
      <c r="AV178" s="421">
        <v>0</v>
      </c>
      <c r="AW178" s="421">
        <v>0</v>
      </c>
      <c r="AX178" s="421">
        <v>0</v>
      </c>
      <c r="AY178" s="421">
        <v>0</v>
      </c>
      <c r="AZ178" s="421">
        <v>0</v>
      </c>
      <c r="BA178" s="421">
        <v>0</v>
      </c>
      <c r="BB178" s="421">
        <v>0</v>
      </c>
      <c r="BC178" s="421">
        <v>0</v>
      </c>
      <c r="BD178" s="421">
        <v>0</v>
      </c>
      <c r="BE178" s="421">
        <v>0</v>
      </c>
      <c r="BF178" s="422">
        <f t="shared" si="141"/>
        <v>0</v>
      </c>
      <c r="BG178" s="421">
        <v>0</v>
      </c>
      <c r="BH178" s="421">
        <v>0</v>
      </c>
      <c r="BI178" s="421">
        <v>0</v>
      </c>
      <c r="BJ178" s="421">
        <v>0</v>
      </c>
      <c r="BK178" s="421">
        <v>0</v>
      </c>
      <c r="BL178" s="421">
        <v>0</v>
      </c>
      <c r="BM178" s="421">
        <v>0</v>
      </c>
      <c r="BN178" s="421">
        <v>0</v>
      </c>
      <c r="BO178" s="421">
        <v>0</v>
      </c>
      <c r="BP178" s="421">
        <v>0</v>
      </c>
      <c r="BQ178" s="421">
        <v>0</v>
      </c>
      <c r="BR178" s="421">
        <v>0</v>
      </c>
      <c r="BS178" s="421">
        <v>0</v>
      </c>
      <c r="BT178" s="422">
        <f t="shared" si="142"/>
        <v>0</v>
      </c>
      <c r="BU178" s="421">
        <v>0</v>
      </c>
      <c r="BV178" s="421">
        <v>0</v>
      </c>
      <c r="BW178" s="421">
        <v>0</v>
      </c>
      <c r="BX178" s="421">
        <v>0</v>
      </c>
      <c r="BY178" s="421">
        <v>0</v>
      </c>
      <c r="BZ178" s="421">
        <v>0</v>
      </c>
      <c r="CA178" s="421">
        <v>0</v>
      </c>
      <c r="CB178" s="421">
        <v>0</v>
      </c>
      <c r="CC178" s="421">
        <v>0</v>
      </c>
      <c r="CD178" s="421">
        <v>0</v>
      </c>
      <c r="CE178" s="421">
        <v>0</v>
      </c>
      <c r="CF178" s="421">
        <v>0</v>
      </c>
      <c r="CG178" s="421">
        <v>0</v>
      </c>
      <c r="CH178" s="422">
        <f t="shared" si="143"/>
        <v>0</v>
      </c>
    </row>
    <row r="179" spans="1:86" s="402" customFormat="1" ht="12" hidden="1" customHeight="1" outlineLevel="1">
      <c r="A179" s="22">
        <v>49800</v>
      </c>
      <c r="B179" s="402" t="s">
        <v>297</v>
      </c>
      <c r="C179" s="421">
        <v>0</v>
      </c>
      <c r="D179" s="421">
        <v>0</v>
      </c>
      <c r="E179" s="421">
        <v>0</v>
      </c>
      <c r="F179" s="421">
        <v>0</v>
      </c>
      <c r="G179" s="421">
        <v>0</v>
      </c>
      <c r="H179" s="421">
        <v>0</v>
      </c>
      <c r="I179" s="421">
        <v>0</v>
      </c>
      <c r="J179" s="421">
        <v>0</v>
      </c>
      <c r="K179" s="421">
        <v>0</v>
      </c>
      <c r="L179" s="421">
        <v>0</v>
      </c>
      <c r="M179" s="421">
        <v>0</v>
      </c>
      <c r="N179" s="421">
        <v>0</v>
      </c>
      <c r="O179" s="421">
        <v>0</v>
      </c>
      <c r="P179" s="422">
        <f t="shared" si="138"/>
        <v>0</v>
      </c>
      <c r="Q179" s="421">
        <v>0</v>
      </c>
      <c r="R179" s="421">
        <v>0</v>
      </c>
      <c r="S179" s="421">
        <v>0</v>
      </c>
      <c r="T179" s="421">
        <v>0</v>
      </c>
      <c r="U179" s="421">
        <v>0</v>
      </c>
      <c r="V179" s="421">
        <v>0</v>
      </c>
      <c r="W179" s="421">
        <v>0</v>
      </c>
      <c r="X179" s="421">
        <v>0</v>
      </c>
      <c r="Y179" s="421">
        <v>0</v>
      </c>
      <c r="Z179" s="421">
        <v>0</v>
      </c>
      <c r="AA179" s="421">
        <v>0</v>
      </c>
      <c r="AB179" s="421">
        <v>0</v>
      </c>
      <c r="AC179" s="421">
        <v>0</v>
      </c>
      <c r="AD179" s="422">
        <f t="shared" si="139"/>
        <v>0</v>
      </c>
      <c r="AE179" s="421">
        <v>0</v>
      </c>
      <c r="AF179" s="421">
        <v>0</v>
      </c>
      <c r="AG179" s="421">
        <v>0</v>
      </c>
      <c r="AH179" s="421">
        <v>0</v>
      </c>
      <c r="AI179" s="421">
        <v>0</v>
      </c>
      <c r="AJ179" s="421">
        <v>0</v>
      </c>
      <c r="AK179" s="421">
        <v>0</v>
      </c>
      <c r="AL179" s="421">
        <v>0</v>
      </c>
      <c r="AM179" s="421">
        <v>0</v>
      </c>
      <c r="AN179" s="421">
        <v>0</v>
      </c>
      <c r="AO179" s="421">
        <v>0</v>
      </c>
      <c r="AP179" s="421">
        <v>0</v>
      </c>
      <c r="AQ179" s="421">
        <v>0</v>
      </c>
      <c r="AR179" s="422">
        <f t="shared" si="140"/>
        <v>0</v>
      </c>
      <c r="AS179" s="421">
        <v>0</v>
      </c>
      <c r="AT179" s="421">
        <v>0</v>
      </c>
      <c r="AU179" s="421">
        <v>0</v>
      </c>
      <c r="AV179" s="421">
        <v>0</v>
      </c>
      <c r="AW179" s="421">
        <v>0</v>
      </c>
      <c r="AX179" s="421">
        <v>0</v>
      </c>
      <c r="AY179" s="421">
        <v>0</v>
      </c>
      <c r="AZ179" s="421">
        <v>0</v>
      </c>
      <c r="BA179" s="421">
        <v>0</v>
      </c>
      <c r="BB179" s="421">
        <v>0</v>
      </c>
      <c r="BC179" s="421">
        <v>0</v>
      </c>
      <c r="BD179" s="421">
        <v>0</v>
      </c>
      <c r="BE179" s="421">
        <v>0</v>
      </c>
      <c r="BF179" s="422">
        <f t="shared" si="141"/>
        <v>0</v>
      </c>
      <c r="BG179" s="421">
        <v>0</v>
      </c>
      <c r="BH179" s="421">
        <v>0</v>
      </c>
      <c r="BI179" s="421">
        <v>0</v>
      </c>
      <c r="BJ179" s="421">
        <v>0</v>
      </c>
      <c r="BK179" s="421">
        <v>0</v>
      </c>
      <c r="BL179" s="421">
        <v>0</v>
      </c>
      <c r="BM179" s="421">
        <v>0</v>
      </c>
      <c r="BN179" s="421">
        <v>0</v>
      </c>
      <c r="BO179" s="421">
        <v>0</v>
      </c>
      <c r="BP179" s="421">
        <v>0</v>
      </c>
      <c r="BQ179" s="421">
        <v>0</v>
      </c>
      <c r="BR179" s="421">
        <v>0</v>
      </c>
      <c r="BS179" s="421">
        <v>0</v>
      </c>
      <c r="BT179" s="422">
        <f t="shared" si="142"/>
        <v>0</v>
      </c>
      <c r="BU179" s="421">
        <v>0</v>
      </c>
      <c r="BV179" s="421">
        <v>0</v>
      </c>
      <c r="BW179" s="421">
        <v>0</v>
      </c>
      <c r="BX179" s="421">
        <v>0</v>
      </c>
      <c r="BY179" s="421">
        <v>0</v>
      </c>
      <c r="BZ179" s="421">
        <v>0</v>
      </c>
      <c r="CA179" s="421">
        <v>0</v>
      </c>
      <c r="CB179" s="421">
        <v>0</v>
      </c>
      <c r="CC179" s="421">
        <v>0</v>
      </c>
      <c r="CD179" s="421">
        <v>0</v>
      </c>
      <c r="CE179" s="421">
        <v>0</v>
      </c>
      <c r="CF179" s="421">
        <v>0</v>
      </c>
      <c r="CG179" s="421">
        <v>0</v>
      </c>
      <c r="CH179" s="422">
        <f t="shared" si="143"/>
        <v>0</v>
      </c>
    </row>
    <row r="180" spans="1:86" s="402" customFormat="1" ht="12" hidden="1" customHeight="1" outlineLevel="1">
      <c r="A180" s="22">
        <v>49950</v>
      </c>
      <c r="B180" s="402" t="s">
        <v>298</v>
      </c>
      <c r="C180" s="421">
        <v>0</v>
      </c>
      <c r="D180" s="421">
        <v>0</v>
      </c>
      <c r="E180" s="421">
        <v>0</v>
      </c>
      <c r="F180" s="421">
        <v>0</v>
      </c>
      <c r="G180" s="421">
        <v>0</v>
      </c>
      <c r="H180" s="421">
        <v>0</v>
      </c>
      <c r="I180" s="421">
        <v>0</v>
      </c>
      <c r="J180" s="421">
        <v>0</v>
      </c>
      <c r="K180" s="421">
        <v>0</v>
      </c>
      <c r="L180" s="421">
        <v>0</v>
      </c>
      <c r="M180" s="421">
        <v>0</v>
      </c>
      <c r="N180" s="421">
        <v>0</v>
      </c>
      <c r="O180" s="421">
        <v>0</v>
      </c>
      <c r="P180" s="422">
        <f t="shared" si="138"/>
        <v>0</v>
      </c>
      <c r="Q180" s="421">
        <v>0</v>
      </c>
      <c r="R180" s="421">
        <v>0</v>
      </c>
      <c r="S180" s="421">
        <v>0</v>
      </c>
      <c r="T180" s="421">
        <v>0</v>
      </c>
      <c r="U180" s="421">
        <v>0</v>
      </c>
      <c r="V180" s="421">
        <v>0</v>
      </c>
      <c r="W180" s="421">
        <v>0</v>
      </c>
      <c r="X180" s="421">
        <v>0</v>
      </c>
      <c r="Y180" s="421">
        <v>0</v>
      </c>
      <c r="Z180" s="421">
        <v>0</v>
      </c>
      <c r="AA180" s="421">
        <v>0</v>
      </c>
      <c r="AB180" s="421">
        <v>0</v>
      </c>
      <c r="AC180" s="421">
        <v>0</v>
      </c>
      <c r="AD180" s="422">
        <f t="shared" si="139"/>
        <v>0</v>
      </c>
      <c r="AE180" s="421">
        <v>0</v>
      </c>
      <c r="AF180" s="421">
        <v>0</v>
      </c>
      <c r="AG180" s="421">
        <v>0</v>
      </c>
      <c r="AH180" s="421">
        <v>0</v>
      </c>
      <c r="AI180" s="421">
        <v>0</v>
      </c>
      <c r="AJ180" s="421">
        <v>0</v>
      </c>
      <c r="AK180" s="421">
        <v>0</v>
      </c>
      <c r="AL180" s="421">
        <v>0</v>
      </c>
      <c r="AM180" s="421">
        <v>0</v>
      </c>
      <c r="AN180" s="421">
        <v>0</v>
      </c>
      <c r="AO180" s="421">
        <v>0</v>
      </c>
      <c r="AP180" s="421">
        <v>0</v>
      </c>
      <c r="AQ180" s="421">
        <v>0</v>
      </c>
      <c r="AR180" s="422">
        <f t="shared" si="140"/>
        <v>0</v>
      </c>
      <c r="AS180" s="421">
        <v>0</v>
      </c>
      <c r="AT180" s="421">
        <v>0</v>
      </c>
      <c r="AU180" s="421">
        <v>0</v>
      </c>
      <c r="AV180" s="421">
        <v>0</v>
      </c>
      <c r="AW180" s="421">
        <v>0</v>
      </c>
      <c r="AX180" s="421">
        <v>0</v>
      </c>
      <c r="AY180" s="421">
        <v>0</v>
      </c>
      <c r="AZ180" s="421">
        <v>0</v>
      </c>
      <c r="BA180" s="421">
        <v>0</v>
      </c>
      <c r="BB180" s="421">
        <v>0</v>
      </c>
      <c r="BC180" s="421">
        <v>0</v>
      </c>
      <c r="BD180" s="421">
        <v>0</v>
      </c>
      <c r="BE180" s="421">
        <v>0</v>
      </c>
      <c r="BF180" s="422">
        <f t="shared" si="141"/>
        <v>0</v>
      </c>
      <c r="BG180" s="421">
        <v>0</v>
      </c>
      <c r="BH180" s="421">
        <v>0</v>
      </c>
      <c r="BI180" s="421">
        <v>0</v>
      </c>
      <c r="BJ180" s="421">
        <v>0</v>
      </c>
      <c r="BK180" s="421">
        <v>0</v>
      </c>
      <c r="BL180" s="421">
        <v>0</v>
      </c>
      <c r="BM180" s="421">
        <v>0</v>
      </c>
      <c r="BN180" s="421">
        <v>0</v>
      </c>
      <c r="BO180" s="421">
        <v>0</v>
      </c>
      <c r="BP180" s="421">
        <v>0</v>
      </c>
      <c r="BQ180" s="421">
        <v>0</v>
      </c>
      <c r="BR180" s="421">
        <v>0</v>
      </c>
      <c r="BS180" s="421">
        <v>0</v>
      </c>
      <c r="BT180" s="422">
        <f t="shared" si="142"/>
        <v>0</v>
      </c>
      <c r="BU180" s="421">
        <v>0</v>
      </c>
      <c r="BV180" s="421">
        <v>0</v>
      </c>
      <c r="BW180" s="421">
        <v>0</v>
      </c>
      <c r="BX180" s="421">
        <v>0</v>
      </c>
      <c r="BY180" s="421">
        <v>0</v>
      </c>
      <c r="BZ180" s="421">
        <v>0</v>
      </c>
      <c r="CA180" s="421">
        <v>0</v>
      </c>
      <c r="CB180" s="421">
        <v>0</v>
      </c>
      <c r="CC180" s="421">
        <v>0</v>
      </c>
      <c r="CD180" s="421">
        <v>0</v>
      </c>
      <c r="CE180" s="421">
        <v>0</v>
      </c>
      <c r="CF180" s="421">
        <v>0</v>
      </c>
      <c r="CG180" s="421">
        <v>0</v>
      </c>
      <c r="CH180" s="422">
        <f t="shared" si="143"/>
        <v>0</v>
      </c>
    </row>
    <row r="181" spans="1:86" s="402" customFormat="1" ht="12" hidden="1" customHeight="1" outlineLevel="1">
      <c r="A181" s="22">
        <v>49955</v>
      </c>
      <c r="B181" s="402" t="s">
        <v>299</v>
      </c>
      <c r="C181" s="421">
        <v>0</v>
      </c>
      <c r="D181" s="421">
        <v>0</v>
      </c>
      <c r="E181" s="421">
        <v>0</v>
      </c>
      <c r="F181" s="421">
        <v>0</v>
      </c>
      <c r="G181" s="421">
        <v>0</v>
      </c>
      <c r="H181" s="421">
        <v>0</v>
      </c>
      <c r="I181" s="421">
        <v>0</v>
      </c>
      <c r="J181" s="421">
        <v>0</v>
      </c>
      <c r="K181" s="421">
        <v>0</v>
      </c>
      <c r="L181" s="421">
        <v>0</v>
      </c>
      <c r="M181" s="421">
        <v>0</v>
      </c>
      <c r="N181" s="421">
        <v>0</v>
      </c>
      <c r="O181" s="421">
        <v>0</v>
      </c>
      <c r="P181" s="422">
        <f t="shared" si="138"/>
        <v>0</v>
      </c>
      <c r="Q181" s="421">
        <v>0</v>
      </c>
      <c r="R181" s="421">
        <v>0</v>
      </c>
      <c r="S181" s="421">
        <v>0</v>
      </c>
      <c r="T181" s="421">
        <v>0</v>
      </c>
      <c r="U181" s="421">
        <v>0</v>
      </c>
      <c r="V181" s="421">
        <v>0</v>
      </c>
      <c r="W181" s="421">
        <v>0</v>
      </c>
      <c r="X181" s="421">
        <v>0</v>
      </c>
      <c r="Y181" s="421">
        <v>0</v>
      </c>
      <c r="Z181" s="421">
        <v>0</v>
      </c>
      <c r="AA181" s="421">
        <v>0</v>
      </c>
      <c r="AB181" s="421">
        <v>0</v>
      </c>
      <c r="AC181" s="421">
        <v>0</v>
      </c>
      <c r="AD181" s="422">
        <f t="shared" si="139"/>
        <v>0</v>
      </c>
      <c r="AE181" s="421">
        <v>0</v>
      </c>
      <c r="AF181" s="421">
        <v>0</v>
      </c>
      <c r="AG181" s="421">
        <v>0</v>
      </c>
      <c r="AH181" s="421">
        <v>0</v>
      </c>
      <c r="AI181" s="421">
        <v>0</v>
      </c>
      <c r="AJ181" s="421">
        <v>0</v>
      </c>
      <c r="AK181" s="421">
        <v>0</v>
      </c>
      <c r="AL181" s="421">
        <v>0</v>
      </c>
      <c r="AM181" s="421">
        <v>0</v>
      </c>
      <c r="AN181" s="421">
        <v>0</v>
      </c>
      <c r="AO181" s="421">
        <v>0</v>
      </c>
      <c r="AP181" s="421">
        <v>0</v>
      </c>
      <c r="AQ181" s="421">
        <v>0</v>
      </c>
      <c r="AR181" s="422">
        <f t="shared" si="140"/>
        <v>0</v>
      </c>
      <c r="AS181" s="421">
        <v>0</v>
      </c>
      <c r="AT181" s="421">
        <v>0</v>
      </c>
      <c r="AU181" s="421">
        <v>0</v>
      </c>
      <c r="AV181" s="421">
        <v>0</v>
      </c>
      <c r="AW181" s="421">
        <v>0</v>
      </c>
      <c r="AX181" s="421">
        <v>0</v>
      </c>
      <c r="AY181" s="421">
        <v>0</v>
      </c>
      <c r="AZ181" s="421">
        <v>0</v>
      </c>
      <c r="BA181" s="421">
        <v>0</v>
      </c>
      <c r="BB181" s="421">
        <v>0</v>
      </c>
      <c r="BC181" s="421">
        <v>0</v>
      </c>
      <c r="BD181" s="421">
        <v>0</v>
      </c>
      <c r="BE181" s="421">
        <v>0</v>
      </c>
      <c r="BF181" s="422">
        <f t="shared" si="141"/>
        <v>0</v>
      </c>
      <c r="BG181" s="421">
        <v>0</v>
      </c>
      <c r="BH181" s="421">
        <v>0</v>
      </c>
      <c r="BI181" s="421">
        <v>0</v>
      </c>
      <c r="BJ181" s="421">
        <v>0</v>
      </c>
      <c r="BK181" s="421">
        <v>0</v>
      </c>
      <c r="BL181" s="421">
        <v>0</v>
      </c>
      <c r="BM181" s="421">
        <v>0</v>
      </c>
      <c r="BN181" s="421">
        <v>0</v>
      </c>
      <c r="BO181" s="421">
        <v>0</v>
      </c>
      <c r="BP181" s="421">
        <v>0</v>
      </c>
      <c r="BQ181" s="421">
        <v>0</v>
      </c>
      <c r="BR181" s="421">
        <v>0</v>
      </c>
      <c r="BS181" s="421">
        <v>0</v>
      </c>
      <c r="BT181" s="422">
        <f t="shared" si="142"/>
        <v>0</v>
      </c>
      <c r="BU181" s="421">
        <v>0</v>
      </c>
      <c r="BV181" s="421">
        <v>0</v>
      </c>
      <c r="BW181" s="421">
        <v>0</v>
      </c>
      <c r="BX181" s="421">
        <v>0</v>
      </c>
      <c r="BY181" s="421">
        <v>0</v>
      </c>
      <c r="BZ181" s="421">
        <v>0</v>
      </c>
      <c r="CA181" s="421">
        <v>0</v>
      </c>
      <c r="CB181" s="421">
        <v>0</v>
      </c>
      <c r="CC181" s="421">
        <v>0</v>
      </c>
      <c r="CD181" s="421">
        <v>0</v>
      </c>
      <c r="CE181" s="421">
        <v>0</v>
      </c>
      <c r="CF181" s="421">
        <v>0</v>
      </c>
      <c r="CG181" s="421">
        <v>0</v>
      </c>
      <c r="CH181" s="422">
        <f t="shared" si="143"/>
        <v>0</v>
      </c>
    </row>
    <row r="182" spans="1:86" s="402" customFormat="1" ht="12" hidden="1" customHeight="1" outlineLevel="1">
      <c r="A182" s="22">
        <v>49960</v>
      </c>
      <c r="B182" s="402" t="s">
        <v>300</v>
      </c>
      <c r="C182" s="421">
        <v>0</v>
      </c>
      <c r="D182" s="421">
        <v>0</v>
      </c>
      <c r="E182" s="421">
        <v>0</v>
      </c>
      <c r="F182" s="421">
        <v>0</v>
      </c>
      <c r="G182" s="421">
        <v>0</v>
      </c>
      <c r="H182" s="421">
        <v>0</v>
      </c>
      <c r="I182" s="421">
        <v>0</v>
      </c>
      <c r="J182" s="421">
        <v>0</v>
      </c>
      <c r="K182" s="421">
        <v>0</v>
      </c>
      <c r="L182" s="421">
        <v>0</v>
      </c>
      <c r="M182" s="421">
        <v>0</v>
      </c>
      <c r="N182" s="421">
        <v>0</v>
      </c>
      <c r="O182" s="421">
        <v>0</v>
      </c>
      <c r="P182" s="422">
        <f t="shared" si="138"/>
        <v>0</v>
      </c>
      <c r="Q182" s="421">
        <v>0</v>
      </c>
      <c r="R182" s="421">
        <v>0</v>
      </c>
      <c r="S182" s="421">
        <v>0</v>
      </c>
      <c r="T182" s="421">
        <v>0</v>
      </c>
      <c r="U182" s="421">
        <v>0</v>
      </c>
      <c r="V182" s="421">
        <v>0</v>
      </c>
      <c r="W182" s="421">
        <v>0</v>
      </c>
      <c r="X182" s="421">
        <v>0</v>
      </c>
      <c r="Y182" s="421">
        <v>0</v>
      </c>
      <c r="Z182" s="421">
        <v>0</v>
      </c>
      <c r="AA182" s="421">
        <v>0</v>
      </c>
      <c r="AB182" s="421">
        <v>0</v>
      </c>
      <c r="AC182" s="421">
        <v>0</v>
      </c>
      <c r="AD182" s="422">
        <f t="shared" si="139"/>
        <v>0</v>
      </c>
      <c r="AE182" s="421">
        <v>0</v>
      </c>
      <c r="AF182" s="421">
        <v>0</v>
      </c>
      <c r="AG182" s="421">
        <v>0</v>
      </c>
      <c r="AH182" s="421">
        <v>0</v>
      </c>
      <c r="AI182" s="421">
        <v>0</v>
      </c>
      <c r="AJ182" s="421">
        <v>0</v>
      </c>
      <c r="AK182" s="421">
        <v>0</v>
      </c>
      <c r="AL182" s="421">
        <v>0</v>
      </c>
      <c r="AM182" s="421">
        <v>0</v>
      </c>
      <c r="AN182" s="421">
        <v>0</v>
      </c>
      <c r="AO182" s="421">
        <v>0</v>
      </c>
      <c r="AP182" s="421">
        <v>0</v>
      </c>
      <c r="AQ182" s="421">
        <v>0</v>
      </c>
      <c r="AR182" s="422">
        <f t="shared" si="140"/>
        <v>0</v>
      </c>
      <c r="AS182" s="421">
        <v>0</v>
      </c>
      <c r="AT182" s="421">
        <v>0</v>
      </c>
      <c r="AU182" s="421">
        <v>0</v>
      </c>
      <c r="AV182" s="421">
        <v>0</v>
      </c>
      <c r="AW182" s="421">
        <v>0</v>
      </c>
      <c r="AX182" s="421">
        <v>0</v>
      </c>
      <c r="AY182" s="421">
        <v>0</v>
      </c>
      <c r="AZ182" s="421">
        <v>0</v>
      </c>
      <c r="BA182" s="421">
        <v>0</v>
      </c>
      <c r="BB182" s="421">
        <v>0</v>
      </c>
      <c r="BC182" s="421">
        <v>0</v>
      </c>
      <c r="BD182" s="421">
        <v>0</v>
      </c>
      <c r="BE182" s="421">
        <v>0</v>
      </c>
      <c r="BF182" s="422">
        <f t="shared" si="141"/>
        <v>0</v>
      </c>
      <c r="BG182" s="421">
        <v>0</v>
      </c>
      <c r="BH182" s="421">
        <v>0</v>
      </c>
      <c r="BI182" s="421">
        <v>0</v>
      </c>
      <c r="BJ182" s="421">
        <v>0</v>
      </c>
      <c r="BK182" s="421">
        <v>0</v>
      </c>
      <c r="BL182" s="421">
        <v>0</v>
      </c>
      <c r="BM182" s="421">
        <v>0</v>
      </c>
      <c r="BN182" s="421">
        <v>0</v>
      </c>
      <c r="BO182" s="421">
        <v>0</v>
      </c>
      <c r="BP182" s="421">
        <v>0</v>
      </c>
      <c r="BQ182" s="421">
        <v>0</v>
      </c>
      <c r="BR182" s="421">
        <v>0</v>
      </c>
      <c r="BS182" s="421">
        <v>0</v>
      </c>
      <c r="BT182" s="422">
        <f t="shared" si="142"/>
        <v>0</v>
      </c>
      <c r="BU182" s="421">
        <v>0</v>
      </c>
      <c r="BV182" s="421">
        <v>0</v>
      </c>
      <c r="BW182" s="421">
        <v>0</v>
      </c>
      <c r="BX182" s="421">
        <v>0</v>
      </c>
      <c r="BY182" s="421">
        <v>0</v>
      </c>
      <c r="BZ182" s="421">
        <v>0</v>
      </c>
      <c r="CA182" s="421">
        <v>0</v>
      </c>
      <c r="CB182" s="421">
        <v>0</v>
      </c>
      <c r="CC182" s="421">
        <v>0</v>
      </c>
      <c r="CD182" s="421">
        <v>0</v>
      </c>
      <c r="CE182" s="421">
        <v>0</v>
      </c>
      <c r="CF182" s="421">
        <v>0</v>
      </c>
      <c r="CG182" s="421">
        <v>0</v>
      </c>
      <c r="CH182" s="422">
        <f t="shared" si="143"/>
        <v>0</v>
      </c>
    </row>
    <row r="183" spans="1:86" ht="12" hidden="1" customHeight="1" outlineLevel="1">
      <c r="A183" s="22"/>
      <c r="C183" s="421"/>
      <c r="D183" s="421"/>
      <c r="E183" s="421"/>
      <c r="F183" s="421"/>
      <c r="G183" s="421"/>
      <c r="H183" s="421"/>
      <c r="I183" s="421"/>
      <c r="J183" s="421"/>
      <c r="K183" s="421"/>
      <c r="L183" s="421"/>
      <c r="M183" s="421"/>
      <c r="N183" s="421"/>
      <c r="O183" s="421"/>
      <c r="P183" s="422"/>
      <c r="Q183" s="421"/>
      <c r="R183" s="421"/>
      <c r="S183" s="421"/>
      <c r="T183" s="421"/>
      <c r="U183" s="421"/>
      <c r="V183" s="421"/>
      <c r="W183" s="421"/>
      <c r="X183" s="421"/>
      <c r="Y183" s="421"/>
      <c r="Z183" s="421"/>
      <c r="AA183" s="421"/>
      <c r="AB183" s="421"/>
      <c r="AC183" s="421"/>
      <c r="AD183" s="422"/>
      <c r="AE183" s="421"/>
      <c r="AF183" s="421"/>
      <c r="AG183" s="421"/>
      <c r="AH183" s="421"/>
      <c r="AI183" s="421"/>
      <c r="AJ183" s="421"/>
      <c r="AK183" s="421"/>
      <c r="AL183" s="421"/>
      <c r="AM183" s="421"/>
      <c r="AN183" s="421"/>
      <c r="AO183" s="421"/>
      <c r="AP183" s="421"/>
      <c r="AQ183" s="421"/>
      <c r="AR183" s="422"/>
      <c r="AS183" s="421"/>
      <c r="AT183" s="421"/>
      <c r="AU183" s="421"/>
      <c r="AV183" s="421"/>
      <c r="AW183" s="421"/>
      <c r="AX183" s="421"/>
      <c r="AY183" s="421"/>
      <c r="AZ183" s="421"/>
      <c r="BA183" s="421"/>
      <c r="BB183" s="421"/>
      <c r="BC183" s="421"/>
      <c r="BD183" s="421"/>
      <c r="BE183" s="421"/>
      <c r="BF183" s="422"/>
      <c r="BG183" s="421"/>
      <c r="BH183" s="421"/>
      <c r="BI183" s="421"/>
      <c r="BJ183" s="421"/>
      <c r="BK183" s="421"/>
      <c r="BL183" s="421"/>
      <c r="BM183" s="421"/>
      <c r="BN183" s="421"/>
      <c r="BO183" s="421"/>
      <c r="BP183" s="421"/>
      <c r="BQ183" s="421"/>
      <c r="BR183" s="421"/>
      <c r="BS183" s="421"/>
      <c r="BT183" s="422"/>
      <c r="BU183" s="421"/>
      <c r="BV183" s="421"/>
      <c r="BW183" s="421"/>
      <c r="BX183" s="421"/>
      <c r="BY183" s="421"/>
      <c r="BZ183" s="421"/>
      <c r="CA183" s="421"/>
      <c r="CB183" s="421"/>
      <c r="CC183" s="421"/>
      <c r="CD183" s="421"/>
      <c r="CE183" s="421"/>
      <c r="CF183" s="421"/>
      <c r="CG183" s="421"/>
      <c r="CH183" s="422"/>
    </row>
    <row r="184" spans="1:86" ht="12" customHeight="1" collapsed="1">
      <c r="A184" s="21"/>
      <c r="B184" s="1" t="s">
        <v>81</v>
      </c>
      <c r="C184" s="421">
        <f t="shared" ref="C184:O184" si="144">SUM(C171:C183)</f>
        <v>0</v>
      </c>
      <c r="D184" s="421">
        <f t="shared" si="144"/>
        <v>0</v>
      </c>
      <c r="E184" s="421">
        <f t="shared" si="144"/>
        <v>0</v>
      </c>
      <c r="F184" s="421">
        <f t="shared" si="144"/>
        <v>0</v>
      </c>
      <c r="G184" s="421">
        <f t="shared" si="144"/>
        <v>0</v>
      </c>
      <c r="H184" s="421">
        <f t="shared" si="144"/>
        <v>0</v>
      </c>
      <c r="I184" s="421">
        <f t="shared" si="144"/>
        <v>0</v>
      </c>
      <c r="J184" s="421">
        <f t="shared" si="144"/>
        <v>0</v>
      </c>
      <c r="K184" s="421">
        <f t="shared" si="144"/>
        <v>0</v>
      </c>
      <c r="L184" s="421">
        <f t="shared" si="144"/>
        <v>0</v>
      </c>
      <c r="M184" s="421">
        <f t="shared" si="144"/>
        <v>0</v>
      </c>
      <c r="N184" s="421">
        <f t="shared" si="144"/>
        <v>0</v>
      </c>
      <c r="O184" s="421">
        <f t="shared" si="144"/>
        <v>0</v>
      </c>
      <c r="P184" s="422">
        <f t="shared" ref="P184" si="145">O184-SUM(C184:N184)</f>
        <v>0</v>
      </c>
      <c r="Q184" s="421">
        <f t="shared" ref="Q184:AC184" si="146">SUM(Q171:Q183)</f>
        <v>0</v>
      </c>
      <c r="R184" s="421">
        <f t="shared" si="146"/>
        <v>0</v>
      </c>
      <c r="S184" s="421">
        <f t="shared" si="146"/>
        <v>0</v>
      </c>
      <c r="T184" s="421">
        <f t="shared" si="146"/>
        <v>0</v>
      </c>
      <c r="U184" s="421">
        <f t="shared" si="146"/>
        <v>0</v>
      </c>
      <c r="V184" s="421">
        <f t="shared" si="146"/>
        <v>0</v>
      </c>
      <c r="W184" s="421">
        <f t="shared" si="146"/>
        <v>0</v>
      </c>
      <c r="X184" s="421">
        <f t="shared" si="146"/>
        <v>0</v>
      </c>
      <c r="Y184" s="421">
        <f t="shared" si="146"/>
        <v>0</v>
      </c>
      <c r="Z184" s="421">
        <f t="shared" si="146"/>
        <v>0</v>
      </c>
      <c r="AA184" s="421">
        <f t="shared" si="146"/>
        <v>0</v>
      </c>
      <c r="AB184" s="421">
        <f t="shared" si="146"/>
        <v>0</v>
      </c>
      <c r="AC184" s="421">
        <f t="shared" si="146"/>
        <v>0</v>
      </c>
      <c r="AD184" s="422">
        <f t="shared" ref="AD184" si="147">AC184-SUM(Q184:AB184)</f>
        <v>0</v>
      </c>
      <c r="AE184" s="421">
        <f t="shared" ref="AE184:AQ184" si="148">SUM(AE171:AE183)</f>
        <v>0</v>
      </c>
      <c r="AF184" s="421">
        <f t="shared" si="148"/>
        <v>0</v>
      </c>
      <c r="AG184" s="421">
        <f t="shared" si="148"/>
        <v>0</v>
      </c>
      <c r="AH184" s="421">
        <f t="shared" si="148"/>
        <v>0</v>
      </c>
      <c r="AI184" s="421">
        <f t="shared" si="148"/>
        <v>0</v>
      </c>
      <c r="AJ184" s="421">
        <f t="shared" si="148"/>
        <v>0</v>
      </c>
      <c r="AK184" s="421">
        <f t="shared" si="148"/>
        <v>0</v>
      </c>
      <c r="AL184" s="421">
        <f t="shared" si="148"/>
        <v>0</v>
      </c>
      <c r="AM184" s="421">
        <f t="shared" si="148"/>
        <v>0</v>
      </c>
      <c r="AN184" s="421">
        <f t="shared" si="148"/>
        <v>0</v>
      </c>
      <c r="AO184" s="421">
        <f t="shared" si="148"/>
        <v>0</v>
      </c>
      <c r="AP184" s="421">
        <f t="shared" si="148"/>
        <v>0</v>
      </c>
      <c r="AQ184" s="421">
        <f t="shared" si="148"/>
        <v>0</v>
      </c>
      <c r="AR184" s="422">
        <f t="shared" si="134"/>
        <v>0</v>
      </c>
      <c r="AS184" s="421">
        <f t="shared" ref="AS184:BE184" si="149">SUM(AS171:AS183)</f>
        <v>0</v>
      </c>
      <c r="AT184" s="421">
        <f t="shared" si="149"/>
        <v>0</v>
      </c>
      <c r="AU184" s="421">
        <f t="shared" si="149"/>
        <v>0</v>
      </c>
      <c r="AV184" s="421">
        <f t="shared" si="149"/>
        <v>0</v>
      </c>
      <c r="AW184" s="421">
        <f t="shared" si="149"/>
        <v>0</v>
      </c>
      <c r="AX184" s="421">
        <f t="shared" si="149"/>
        <v>0</v>
      </c>
      <c r="AY184" s="421">
        <f t="shared" si="149"/>
        <v>0</v>
      </c>
      <c r="AZ184" s="421">
        <f t="shared" si="149"/>
        <v>0</v>
      </c>
      <c r="BA184" s="421">
        <f t="shared" si="149"/>
        <v>0</v>
      </c>
      <c r="BB184" s="421">
        <f t="shared" si="149"/>
        <v>0</v>
      </c>
      <c r="BC184" s="421">
        <f t="shared" si="149"/>
        <v>0</v>
      </c>
      <c r="BD184" s="421">
        <f t="shared" si="149"/>
        <v>0</v>
      </c>
      <c r="BE184" s="421">
        <f t="shared" si="149"/>
        <v>0</v>
      </c>
      <c r="BF184" s="422">
        <f t="shared" si="135"/>
        <v>0</v>
      </c>
      <c r="BG184" s="421">
        <f t="shared" ref="BG184:BS184" si="150">SUM(BG171:BG183)</f>
        <v>0</v>
      </c>
      <c r="BH184" s="421">
        <f t="shared" si="150"/>
        <v>0</v>
      </c>
      <c r="BI184" s="421">
        <f t="shared" si="150"/>
        <v>0</v>
      </c>
      <c r="BJ184" s="421">
        <f t="shared" si="150"/>
        <v>0</v>
      </c>
      <c r="BK184" s="421">
        <f t="shared" si="150"/>
        <v>0</v>
      </c>
      <c r="BL184" s="421">
        <f t="shared" si="150"/>
        <v>0</v>
      </c>
      <c r="BM184" s="421">
        <f t="shared" si="150"/>
        <v>0</v>
      </c>
      <c r="BN184" s="421">
        <f t="shared" si="150"/>
        <v>0</v>
      </c>
      <c r="BO184" s="421">
        <f t="shared" si="150"/>
        <v>0</v>
      </c>
      <c r="BP184" s="421">
        <f t="shared" si="150"/>
        <v>0</v>
      </c>
      <c r="BQ184" s="421">
        <f t="shared" si="150"/>
        <v>0</v>
      </c>
      <c r="BR184" s="421">
        <f t="shared" si="150"/>
        <v>0</v>
      </c>
      <c r="BS184" s="421">
        <f t="shared" si="150"/>
        <v>0</v>
      </c>
      <c r="BT184" s="422">
        <f t="shared" si="136"/>
        <v>0</v>
      </c>
      <c r="BU184" s="421">
        <f t="shared" ref="BU184:CG184" si="151">SUM(BU171:BU183)</f>
        <v>0</v>
      </c>
      <c r="BV184" s="421">
        <f t="shared" si="151"/>
        <v>0</v>
      </c>
      <c r="BW184" s="421">
        <f t="shared" si="151"/>
        <v>0</v>
      </c>
      <c r="BX184" s="421">
        <f t="shared" si="151"/>
        <v>0</v>
      </c>
      <c r="BY184" s="421">
        <f t="shared" si="151"/>
        <v>0</v>
      </c>
      <c r="BZ184" s="421">
        <f t="shared" si="151"/>
        <v>0</v>
      </c>
      <c r="CA184" s="421">
        <f t="shared" si="151"/>
        <v>0</v>
      </c>
      <c r="CB184" s="421">
        <f t="shared" si="151"/>
        <v>0</v>
      </c>
      <c r="CC184" s="421">
        <f t="shared" si="151"/>
        <v>0</v>
      </c>
      <c r="CD184" s="421">
        <f t="shared" si="151"/>
        <v>0</v>
      </c>
      <c r="CE184" s="421">
        <f t="shared" si="151"/>
        <v>0</v>
      </c>
      <c r="CF184" s="421">
        <f t="shared" si="151"/>
        <v>0</v>
      </c>
      <c r="CG184" s="421">
        <f t="shared" si="151"/>
        <v>0</v>
      </c>
      <c r="CH184" s="422">
        <f t="shared" si="137"/>
        <v>0</v>
      </c>
    </row>
    <row r="185" spans="1:86" ht="12" customHeight="1">
      <c r="A185" s="21"/>
      <c r="B185" s="9"/>
      <c r="C185" s="421"/>
      <c r="D185" s="421"/>
      <c r="E185" s="421"/>
      <c r="F185" s="421"/>
      <c r="G185" s="421"/>
      <c r="H185" s="421"/>
      <c r="I185" s="421"/>
      <c r="J185" s="421"/>
      <c r="K185" s="421"/>
      <c r="L185" s="421"/>
      <c r="M185" s="421"/>
      <c r="N185" s="421"/>
      <c r="O185" s="421"/>
      <c r="P185" s="422"/>
      <c r="Q185" s="421"/>
      <c r="R185" s="421"/>
      <c r="S185" s="421"/>
      <c r="T185" s="421"/>
      <c r="U185" s="421"/>
      <c r="V185" s="421"/>
      <c r="W185" s="421"/>
      <c r="X185" s="421"/>
      <c r="Y185" s="421"/>
      <c r="Z185" s="421"/>
      <c r="AA185" s="421"/>
      <c r="AB185" s="421"/>
      <c r="AC185" s="421"/>
      <c r="AD185" s="422"/>
      <c r="AE185" s="421"/>
      <c r="AF185" s="421"/>
      <c r="AG185" s="421"/>
      <c r="AH185" s="421"/>
      <c r="AI185" s="421"/>
      <c r="AJ185" s="421"/>
      <c r="AK185" s="421"/>
      <c r="AL185" s="421"/>
      <c r="AM185" s="421"/>
      <c r="AN185" s="421"/>
      <c r="AO185" s="421"/>
      <c r="AP185" s="421"/>
      <c r="AQ185" s="421"/>
      <c r="AR185" s="422"/>
      <c r="AS185" s="421"/>
      <c r="AT185" s="421"/>
      <c r="AU185" s="421"/>
      <c r="AV185" s="421"/>
      <c r="AW185" s="421"/>
      <c r="AX185" s="421"/>
      <c r="AY185" s="421"/>
      <c r="AZ185" s="421"/>
      <c r="BA185" s="421"/>
      <c r="BB185" s="421"/>
      <c r="BC185" s="421"/>
      <c r="BD185" s="421"/>
      <c r="BE185" s="421"/>
      <c r="BF185" s="422"/>
      <c r="BG185" s="421"/>
      <c r="BH185" s="421"/>
      <c r="BI185" s="421"/>
      <c r="BJ185" s="421"/>
      <c r="BK185" s="421"/>
      <c r="BL185" s="421"/>
      <c r="BM185" s="421"/>
      <c r="BN185" s="421"/>
      <c r="BO185" s="421"/>
      <c r="BP185" s="421"/>
      <c r="BQ185" s="421"/>
      <c r="BR185" s="421"/>
      <c r="BS185" s="421"/>
      <c r="BT185" s="422"/>
      <c r="BU185" s="421"/>
      <c r="BV185" s="421"/>
      <c r="BW185" s="421"/>
      <c r="BX185" s="421"/>
      <c r="BY185" s="421"/>
      <c r="BZ185" s="421"/>
      <c r="CA185" s="421"/>
      <c r="CB185" s="421"/>
      <c r="CC185" s="421"/>
      <c r="CD185" s="421"/>
      <c r="CE185" s="421"/>
      <c r="CF185" s="421"/>
      <c r="CG185" s="421"/>
      <c r="CH185" s="422"/>
    </row>
    <row r="186" spans="1:86" s="132" customFormat="1" ht="12" customHeight="1">
      <c r="A186" s="21"/>
      <c r="B186" s="10" t="s">
        <v>40</v>
      </c>
      <c r="C186" s="415">
        <f t="shared" ref="C186:O186" si="152">SUM(C168,C131,C92,C55,C184)</f>
        <v>9591.0300000000007</v>
      </c>
      <c r="D186" s="415">
        <f t="shared" si="152"/>
        <v>730933.89</v>
      </c>
      <c r="E186" s="415">
        <f t="shared" si="152"/>
        <v>728780.82000000007</v>
      </c>
      <c r="F186" s="415">
        <f t="shared" si="152"/>
        <v>502905.54000000004</v>
      </c>
      <c r="G186" s="415">
        <f t="shared" si="152"/>
        <v>649520.17000000004</v>
      </c>
      <c r="H186" s="415">
        <f t="shared" si="152"/>
        <v>548117.23</v>
      </c>
      <c r="I186" s="415">
        <f t="shared" si="152"/>
        <v>507029.78</v>
      </c>
      <c r="J186" s="415">
        <f t="shared" si="152"/>
        <v>514206.33999999997</v>
      </c>
      <c r="K186" s="415">
        <f t="shared" si="152"/>
        <v>495946.98</v>
      </c>
      <c r="L186" s="415">
        <f t="shared" si="152"/>
        <v>679897.62000000011</v>
      </c>
      <c r="M186" s="415">
        <f t="shared" si="152"/>
        <v>239102.38999999998</v>
      </c>
      <c r="N186" s="415">
        <f t="shared" si="152"/>
        <v>183536.57</v>
      </c>
      <c r="O186" s="415">
        <f t="shared" si="152"/>
        <v>6581197.7800000003</v>
      </c>
      <c r="P186" s="423">
        <f>O186-SUM(C186:N186)</f>
        <v>791629.42000000086</v>
      </c>
      <c r="Q186" s="415">
        <f t="shared" ref="Q186:AC186" si="153">SUM(Q168,Q131,Q92,Q55,Q184)</f>
        <v>35687.348933333327</v>
      </c>
      <c r="R186" s="415">
        <f t="shared" si="153"/>
        <v>820952.55711917416</v>
      </c>
      <c r="S186" s="415">
        <f t="shared" si="153"/>
        <v>618400.04715758108</v>
      </c>
      <c r="T186" s="415">
        <f t="shared" si="153"/>
        <v>930492.49529917398</v>
      </c>
      <c r="U186" s="415">
        <f t="shared" si="153"/>
        <v>570492.4952991741</v>
      </c>
      <c r="V186" s="415">
        <f t="shared" si="153"/>
        <v>798400.04715758108</v>
      </c>
      <c r="W186" s="415">
        <f t="shared" si="153"/>
        <v>633647.4952991741</v>
      </c>
      <c r="X186" s="415">
        <f t="shared" si="153"/>
        <v>583659.4952991741</v>
      </c>
      <c r="Y186" s="415">
        <f t="shared" si="153"/>
        <v>618400.04715758108</v>
      </c>
      <c r="Z186" s="415">
        <f t="shared" si="153"/>
        <v>570492.4952991741</v>
      </c>
      <c r="AA186" s="415">
        <f t="shared" si="153"/>
        <v>21457.287113333332</v>
      </c>
      <c r="AB186" s="415">
        <f t="shared" si="153"/>
        <v>618400.04715758108</v>
      </c>
      <c r="AC186" s="415">
        <f t="shared" si="153"/>
        <v>6820481.8582920348</v>
      </c>
      <c r="AD186" s="423">
        <f>AC186-SUM(Q186:AB186)</f>
        <v>0</v>
      </c>
      <c r="AE186" s="415">
        <f t="shared" ref="AE186:AQ186" si="154">SUM(AE168,AE131,AE92,AE55,AE184)</f>
        <v>33145.863778666666</v>
      </c>
      <c r="AF186" s="415">
        <f t="shared" si="154"/>
        <v>622427.40205675841</v>
      </c>
      <c r="AG186" s="415">
        <f t="shared" si="154"/>
        <v>674266.62205977703</v>
      </c>
      <c r="AH186" s="415">
        <f t="shared" si="154"/>
        <v>621958.13900035841</v>
      </c>
      <c r="AI186" s="415">
        <f t="shared" si="154"/>
        <v>621958.13900035841</v>
      </c>
      <c r="AJ186" s="415">
        <f t="shared" si="154"/>
        <v>674266.62205977703</v>
      </c>
      <c r="AK186" s="415">
        <f t="shared" si="154"/>
        <v>621958.13900035841</v>
      </c>
      <c r="AL186" s="415">
        <f t="shared" si="154"/>
        <v>635125.13900035841</v>
      </c>
      <c r="AM186" s="415">
        <f t="shared" si="154"/>
        <v>674266.62205977703</v>
      </c>
      <c r="AN186" s="415">
        <f t="shared" si="154"/>
        <v>621958.13900035841</v>
      </c>
      <c r="AO186" s="415">
        <f t="shared" si="154"/>
        <v>17391.900722266662</v>
      </c>
      <c r="AP186" s="415">
        <f t="shared" si="154"/>
        <v>674266.62205977703</v>
      </c>
      <c r="AQ186" s="415">
        <f t="shared" si="154"/>
        <v>6492989.3497985927</v>
      </c>
      <c r="AR186" s="423">
        <f>AQ186-SUM(AE186:AP186)</f>
        <v>0</v>
      </c>
      <c r="AS186" s="415">
        <f t="shared" ref="AS186:BE186" si="155">SUM(AS168,AS131,AS92,AS55,AS184)</f>
        <v>33475.447720906661</v>
      </c>
      <c r="AT186" s="415">
        <f t="shared" si="155"/>
        <v>634542.61676456023</v>
      </c>
      <c r="AU186" s="415">
        <f t="shared" si="155"/>
        <v>686372.45150645089</v>
      </c>
      <c r="AV186" s="415">
        <f t="shared" si="155"/>
        <v>634063.96844703227</v>
      </c>
      <c r="AW186" s="415">
        <f t="shared" si="155"/>
        <v>634063.96844703227</v>
      </c>
      <c r="AX186" s="415">
        <f t="shared" si="155"/>
        <v>686372.45150645089</v>
      </c>
      <c r="AY186" s="415">
        <f t="shared" si="155"/>
        <v>634063.96844703227</v>
      </c>
      <c r="AZ186" s="415">
        <f t="shared" si="155"/>
        <v>647230.96844703227</v>
      </c>
      <c r="BA186" s="415">
        <f t="shared" si="155"/>
        <v>686372.45150645089</v>
      </c>
      <c r="BB186" s="415">
        <f t="shared" si="155"/>
        <v>634063.96844703227</v>
      </c>
      <c r="BC186" s="415">
        <f t="shared" si="155"/>
        <v>17406.40540337866</v>
      </c>
      <c r="BD186" s="415">
        <f t="shared" si="155"/>
        <v>686372.45150645089</v>
      </c>
      <c r="BE186" s="415">
        <f t="shared" si="155"/>
        <v>6614401.1181498095</v>
      </c>
      <c r="BF186" s="423">
        <f>BE186-SUM(AS186:BD186)</f>
        <v>0</v>
      </c>
      <c r="BG186" s="415">
        <f t="shared" ref="BG186:BS186" si="156">SUM(BG168,BG131,BG92,BG55,BG184)</f>
        <v>33811.623341991464</v>
      </c>
      <c r="BH186" s="415">
        <f t="shared" si="156"/>
        <v>646900.13576651819</v>
      </c>
      <c r="BI186" s="415">
        <f t="shared" si="156"/>
        <v>698720.39754205826</v>
      </c>
      <c r="BJ186" s="415">
        <f t="shared" si="156"/>
        <v>646411.91448263964</v>
      </c>
      <c r="BK186" s="415">
        <f t="shared" si="156"/>
        <v>646411.91448263964</v>
      </c>
      <c r="BL186" s="415">
        <f t="shared" si="156"/>
        <v>698720.39754205826</v>
      </c>
      <c r="BM186" s="415">
        <f t="shared" si="156"/>
        <v>646411.91448263964</v>
      </c>
      <c r="BN186" s="415">
        <f t="shared" si="156"/>
        <v>659578.91448263964</v>
      </c>
      <c r="BO186" s="415">
        <f t="shared" si="156"/>
        <v>698720.39754205826</v>
      </c>
      <c r="BP186" s="415">
        <f t="shared" si="156"/>
        <v>646411.91448263964</v>
      </c>
      <c r="BQ186" s="415">
        <f t="shared" si="156"/>
        <v>17421.2001781129</v>
      </c>
      <c r="BR186" s="415">
        <f t="shared" si="156"/>
        <v>698720.39754205826</v>
      </c>
      <c r="BS186" s="415">
        <f t="shared" si="156"/>
        <v>6738241.1218680525</v>
      </c>
      <c r="BT186" s="423">
        <f>BS186-SUM(BG186:BR186)</f>
        <v>0</v>
      </c>
      <c r="BU186" s="415">
        <f t="shared" ref="BU186:CG186" si="157">SUM(BU168,BU131,BU92,BU55,BU184)</f>
        <v>34154.522475497957</v>
      </c>
      <c r="BV186" s="415">
        <f t="shared" si="157"/>
        <v>659504.80514851515</v>
      </c>
      <c r="BW186" s="415">
        <f t="shared" si="157"/>
        <v>711315.30249837763</v>
      </c>
      <c r="BX186" s="415">
        <f t="shared" si="157"/>
        <v>659006.81943895901</v>
      </c>
      <c r="BY186" s="415">
        <f t="shared" si="157"/>
        <v>659006.81943895901</v>
      </c>
      <c r="BZ186" s="415">
        <f t="shared" si="157"/>
        <v>711315.30249837763</v>
      </c>
      <c r="CA186" s="415">
        <f t="shared" si="157"/>
        <v>659006.81943895901</v>
      </c>
      <c r="CB186" s="415">
        <f t="shared" si="157"/>
        <v>672173.81943895901</v>
      </c>
      <c r="CC186" s="415">
        <f t="shared" si="157"/>
        <v>711315.30249837763</v>
      </c>
      <c r="CD186" s="415">
        <f t="shared" si="157"/>
        <v>659006.81943895901</v>
      </c>
      <c r="CE186" s="415">
        <f t="shared" si="157"/>
        <v>17436.290848341825</v>
      </c>
      <c r="CF186" s="415">
        <f t="shared" si="157"/>
        <v>711315.30249837763</v>
      </c>
      <c r="CG186" s="415">
        <f t="shared" si="157"/>
        <v>6864557.9256606605</v>
      </c>
      <c r="CH186" s="423">
        <f>CG186-SUM(BU186:CF186)</f>
        <v>0</v>
      </c>
    </row>
    <row r="187" spans="1:86" ht="12" customHeight="1">
      <c r="A187" s="5"/>
      <c r="B187" s="9" t="s">
        <v>25</v>
      </c>
      <c r="C187" s="419"/>
      <c r="D187" s="419" t="s">
        <v>25</v>
      </c>
      <c r="E187" s="419" t="s">
        <v>25</v>
      </c>
      <c r="F187" s="419" t="s">
        <v>25</v>
      </c>
      <c r="G187" s="419" t="s">
        <v>25</v>
      </c>
      <c r="H187" s="419" t="s">
        <v>25</v>
      </c>
      <c r="I187" s="419" t="s">
        <v>25</v>
      </c>
      <c r="J187" s="419" t="s">
        <v>25</v>
      </c>
      <c r="K187" s="419" t="s">
        <v>25</v>
      </c>
      <c r="L187" s="419" t="s">
        <v>25</v>
      </c>
      <c r="M187" s="419" t="s">
        <v>25</v>
      </c>
      <c r="N187" s="419" t="s">
        <v>25</v>
      </c>
      <c r="O187" s="419" t="s">
        <v>25</v>
      </c>
      <c r="P187" s="420" t="s">
        <v>25</v>
      </c>
      <c r="Q187" s="419"/>
      <c r="R187" s="419" t="s">
        <v>25</v>
      </c>
      <c r="S187" s="419" t="s">
        <v>25</v>
      </c>
      <c r="T187" s="419" t="s">
        <v>25</v>
      </c>
      <c r="U187" s="419" t="s">
        <v>25</v>
      </c>
      <c r="V187" s="419" t="s">
        <v>25</v>
      </c>
      <c r="W187" s="419" t="s">
        <v>25</v>
      </c>
      <c r="X187" s="419" t="s">
        <v>25</v>
      </c>
      <c r="Y187" s="419" t="s">
        <v>25</v>
      </c>
      <c r="Z187" s="419" t="s">
        <v>25</v>
      </c>
      <c r="AA187" s="419" t="s">
        <v>25</v>
      </c>
      <c r="AB187" s="419" t="s">
        <v>25</v>
      </c>
      <c r="AC187" s="419" t="s">
        <v>25</v>
      </c>
      <c r="AD187" s="420" t="s">
        <v>25</v>
      </c>
      <c r="AE187" s="419"/>
      <c r="AF187" s="419" t="s">
        <v>25</v>
      </c>
      <c r="AG187" s="419" t="s">
        <v>25</v>
      </c>
      <c r="AH187" s="419" t="s">
        <v>25</v>
      </c>
      <c r="AI187" s="419" t="s">
        <v>25</v>
      </c>
      <c r="AJ187" s="419" t="s">
        <v>25</v>
      </c>
      <c r="AK187" s="419" t="s">
        <v>25</v>
      </c>
      <c r="AL187" s="419" t="s">
        <v>25</v>
      </c>
      <c r="AM187" s="419" t="s">
        <v>25</v>
      </c>
      <c r="AN187" s="419" t="s">
        <v>25</v>
      </c>
      <c r="AO187" s="419" t="s">
        <v>25</v>
      </c>
      <c r="AP187" s="419" t="s">
        <v>25</v>
      </c>
      <c r="AQ187" s="419" t="s">
        <v>25</v>
      </c>
      <c r="AR187" s="420" t="s">
        <v>25</v>
      </c>
      <c r="AS187" s="419"/>
      <c r="AT187" s="419" t="s">
        <v>25</v>
      </c>
      <c r="AU187" s="419" t="s">
        <v>25</v>
      </c>
      <c r="AV187" s="419" t="s">
        <v>25</v>
      </c>
      <c r="AW187" s="419" t="s">
        <v>25</v>
      </c>
      <c r="AX187" s="419" t="s">
        <v>25</v>
      </c>
      <c r="AY187" s="419" t="s">
        <v>25</v>
      </c>
      <c r="AZ187" s="419" t="s">
        <v>25</v>
      </c>
      <c r="BA187" s="419" t="s">
        <v>25</v>
      </c>
      <c r="BB187" s="419" t="s">
        <v>25</v>
      </c>
      <c r="BC187" s="419" t="s">
        <v>25</v>
      </c>
      <c r="BD187" s="419" t="s">
        <v>25</v>
      </c>
      <c r="BE187" s="419" t="s">
        <v>25</v>
      </c>
      <c r="BF187" s="420" t="s">
        <v>25</v>
      </c>
      <c r="BG187" s="419"/>
      <c r="BH187" s="419" t="s">
        <v>25</v>
      </c>
      <c r="BI187" s="419" t="s">
        <v>25</v>
      </c>
      <c r="BJ187" s="419" t="s">
        <v>25</v>
      </c>
      <c r="BK187" s="419" t="s">
        <v>25</v>
      </c>
      <c r="BL187" s="419" t="s">
        <v>25</v>
      </c>
      <c r="BM187" s="419" t="s">
        <v>25</v>
      </c>
      <c r="BN187" s="419" t="s">
        <v>25</v>
      </c>
      <c r="BO187" s="419" t="s">
        <v>25</v>
      </c>
      <c r="BP187" s="419" t="s">
        <v>25</v>
      </c>
      <c r="BQ187" s="419" t="s">
        <v>25</v>
      </c>
      <c r="BR187" s="419" t="s">
        <v>25</v>
      </c>
      <c r="BS187" s="419" t="s">
        <v>25</v>
      </c>
      <c r="BT187" s="420" t="s">
        <v>25</v>
      </c>
      <c r="BU187" s="419"/>
      <c r="BV187" s="419" t="s">
        <v>25</v>
      </c>
      <c r="BW187" s="419" t="s">
        <v>25</v>
      </c>
      <c r="BX187" s="419" t="s">
        <v>25</v>
      </c>
      <c r="BY187" s="419" t="s">
        <v>25</v>
      </c>
      <c r="BZ187" s="419" t="s">
        <v>25</v>
      </c>
      <c r="CA187" s="419" t="s">
        <v>25</v>
      </c>
      <c r="CB187" s="419" t="s">
        <v>25</v>
      </c>
      <c r="CC187" s="419" t="s">
        <v>25</v>
      </c>
      <c r="CD187" s="419" t="s">
        <v>25</v>
      </c>
      <c r="CE187" s="419" t="s">
        <v>25</v>
      </c>
      <c r="CF187" s="419" t="s">
        <v>25</v>
      </c>
      <c r="CG187" s="419" t="s">
        <v>25</v>
      </c>
      <c r="CH187" s="420" t="s">
        <v>25</v>
      </c>
    </row>
    <row r="188" spans="1:86" ht="12" customHeight="1">
      <c r="A188" s="21" t="s">
        <v>41</v>
      </c>
      <c r="C188" s="419" t="s">
        <v>25</v>
      </c>
      <c r="D188" s="419" t="s">
        <v>25</v>
      </c>
      <c r="E188" s="419" t="s">
        <v>25</v>
      </c>
      <c r="F188" s="419" t="s">
        <v>25</v>
      </c>
      <c r="G188" s="419" t="s">
        <v>25</v>
      </c>
      <c r="H188" s="419" t="s">
        <v>25</v>
      </c>
      <c r="I188" s="419" t="s">
        <v>25</v>
      </c>
      <c r="J188" s="419" t="s">
        <v>25</v>
      </c>
      <c r="K188" s="419" t="s">
        <v>25</v>
      </c>
      <c r="L188" s="419" t="s">
        <v>25</v>
      </c>
      <c r="M188" s="419" t="s">
        <v>25</v>
      </c>
      <c r="N188" s="419" t="s">
        <v>25</v>
      </c>
      <c r="O188" s="419" t="s">
        <v>25</v>
      </c>
      <c r="P188" s="420" t="s">
        <v>25</v>
      </c>
      <c r="Q188" s="419" t="s">
        <v>25</v>
      </c>
      <c r="R188" s="419" t="s">
        <v>25</v>
      </c>
      <c r="S188" s="419" t="s">
        <v>25</v>
      </c>
      <c r="T188" s="419" t="s">
        <v>25</v>
      </c>
      <c r="U188" s="419" t="s">
        <v>25</v>
      </c>
      <c r="V188" s="419" t="s">
        <v>25</v>
      </c>
      <c r="W188" s="419" t="s">
        <v>25</v>
      </c>
      <c r="X188" s="419" t="s">
        <v>25</v>
      </c>
      <c r="Y188" s="419" t="s">
        <v>25</v>
      </c>
      <c r="Z188" s="419" t="s">
        <v>25</v>
      </c>
      <c r="AA188" s="419" t="s">
        <v>25</v>
      </c>
      <c r="AB188" s="419" t="s">
        <v>25</v>
      </c>
      <c r="AC188" s="419" t="s">
        <v>25</v>
      </c>
      <c r="AD188" s="420" t="s">
        <v>25</v>
      </c>
      <c r="AE188" s="419" t="s">
        <v>25</v>
      </c>
      <c r="AF188" s="419" t="s">
        <v>25</v>
      </c>
      <c r="AG188" s="419" t="s">
        <v>25</v>
      </c>
      <c r="AH188" s="419" t="s">
        <v>25</v>
      </c>
      <c r="AI188" s="419" t="s">
        <v>25</v>
      </c>
      <c r="AJ188" s="419" t="s">
        <v>25</v>
      </c>
      <c r="AK188" s="419" t="s">
        <v>25</v>
      </c>
      <c r="AL188" s="419" t="s">
        <v>25</v>
      </c>
      <c r="AM188" s="419" t="s">
        <v>25</v>
      </c>
      <c r="AN188" s="419" t="s">
        <v>25</v>
      </c>
      <c r="AO188" s="419" t="s">
        <v>25</v>
      </c>
      <c r="AP188" s="419" t="s">
        <v>25</v>
      </c>
      <c r="AQ188" s="419" t="s">
        <v>25</v>
      </c>
      <c r="AR188" s="420" t="s">
        <v>25</v>
      </c>
      <c r="AS188" s="419" t="s">
        <v>25</v>
      </c>
      <c r="AT188" s="419" t="s">
        <v>25</v>
      </c>
      <c r="AU188" s="419" t="s">
        <v>25</v>
      </c>
      <c r="AV188" s="419" t="s">
        <v>25</v>
      </c>
      <c r="AW188" s="419" t="s">
        <v>25</v>
      </c>
      <c r="AX188" s="419" t="s">
        <v>25</v>
      </c>
      <c r="AY188" s="419" t="s">
        <v>25</v>
      </c>
      <c r="AZ188" s="419" t="s">
        <v>25</v>
      </c>
      <c r="BA188" s="419" t="s">
        <v>25</v>
      </c>
      <c r="BB188" s="419" t="s">
        <v>25</v>
      </c>
      <c r="BC188" s="419" t="s">
        <v>25</v>
      </c>
      <c r="BD188" s="419" t="s">
        <v>25</v>
      </c>
      <c r="BE188" s="419" t="s">
        <v>25</v>
      </c>
      <c r="BF188" s="420" t="s">
        <v>25</v>
      </c>
      <c r="BG188" s="419" t="s">
        <v>25</v>
      </c>
      <c r="BH188" s="419" t="s">
        <v>25</v>
      </c>
      <c r="BI188" s="419" t="s">
        <v>25</v>
      </c>
      <c r="BJ188" s="419" t="s">
        <v>25</v>
      </c>
      <c r="BK188" s="419" t="s">
        <v>25</v>
      </c>
      <c r="BL188" s="419" t="s">
        <v>25</v>
      </c>
      <c r="BM188" s="419" t="s">
        <v>25</v>
      </c>
      <c r="BN188" s="419" t="s">
        <v>25</v>
      </c>
      <c r="BO188" s="419" t="s">
        <v>25</v>
      </c>
      <c r="BP188" s="419" t="s">
        <v>25</v>
      </c>
      <c r="BQ188" s="419" t="s">
        <v>25</v>
      </c>
      <c r="BR188" s="419" t="s">
        <v>25</v>
      </c>
      <c r="BS188" s="419" t="s">
        <v>25</v>
      </c>
      <c r="BT188" s="420" t="s">
        <v>25</v>
      </c>
      <c r="BU188" s="419" t="s">
        <v>25</v>
      </c>
      <c r="BV188" s="419" t="s">
        <v>25</v>
      </c>
      <c r="BW188" s="419" t="s">
        <v>25</v>
      </c>
      <c r="BX188" s="419" t="s">
        <v>25</v>
      </c>
      <c r="BY188" s="419" t="s">
        <v>25</v>
      </c>
      <c r="BZ188" s="419" t="s">
        <v>25</v>
      </c>
      <c r="CA188" s="419" t="s">
        <v>25</v>
      </c>
      <c r="CB188" s="419" t="s">
        <v>25</v>
      </c>
      <c r="CC188" s="419" t="s">
        <v>25</v>
      </c>
      <c r="CD188" s="419" t="s">
        <v>25</v>
      </c>
      <c r="CE188" s="419" t="s">
        <v>25</v>
      </c>
      <c r="CF188" s="419" t="s">
        <v>25</v>
      </c>
      <c r="CG188" s="419" t="s">
        <v>25</v>
      </c>
      <c r="CH188" s="420" t="s">
        <v>25</v>
      </c>
    </row>
    <row r="189" spans="1:86" ht="12" customHeight="1">
      <c r="A189" s="21"/>
      <c r="B189" s="1" t="s">
        <v>25</v>
      </c>
      <c r="C189" s="419" t="s">
        <v>25</v>
      </c>
      <c r="D189" s="419" t="s">
        <v>25</v>
      </c>
      <c r="E189" s="419" t="s">
        <v>25</v>
      </c>
      <c r="F189" s="419" t="s">
        <v>25</v>
      </c>
      <c r="G189" s="419" t="s">
        <v>25</v>
      </c>
      <c r="H189" s="419" t="s">
        <v>25</v>
      </c>
      <c r="I189" s="419" t="s">
        <v>25</v>
      </c>
      <c r="J189" s="419" t="s">
        <v>25</v>
      </c>
      <c r="K189" s="419" t="s">
        <v>25</v>
      </c>
      <c r="L189" s="419" t="s">
        <v>25</v>
      </c>
      <c r="M189" s="419" t="s">
        <v>25</v>
      </c>
      <c r="N189" s="419" t="s">
        <v>25</v>
      </c>
      <c r="O189" s="419" t="s">
        <v>25</v>
      </c>
      <c r="P189" s="420" t="s">
        <v>25</v>
      </c>
      <c r="Q189" s="419" t="s">
        <v>25</v>
      </c>
      <c r="R189" s="419" t="s">
        <v>25</v>
      </c>
      <c r="S189" s="419" t="s">
        <v>25</v>
      </c>
      <c r="T189" s="419" t="s">
        <v>25</v>
      </c>
      <c r="U189" s="419" t="s">
        <v>25</v>
      </c>
      <c r="V189" s="419" t="s">
        <v>25</v>
      </c>
      <c r="W189" s="419" t="s">
        <v>25</v>
      </c>
      <c r="X189" s="419" t="s">
        <v>25</v>
      </c>
      <c r="Y189" s="419" t="s">
        <v>25</v>
      </c>
      <c r="Z189" s="419" t="s">
        <v>25</v>
      </c>
      <c r="AA189" s="419" t="s">
        <v>25</v>
      </c>
      <c r="AB189" s="419" t="s">
        <v>25</v>
      </c>
      <c r="AC189" s="419" t="s">
        <v>25</v>
      </c>
      <c r="AD189" s="420" t="s">
        <v>25</v>
      </c>
      <c r="AE189" s="419" t="s">
        <v>25</v>
      </c>
      <c r="AF189" s="419" t="s">
        <v>25</v>
      </c>
      <c r="AG189" s="419" t="s">
        <v>25</v>
      </c>
      <c r="AH189" s="419" t="s">
        <v>25</v>
      </c>
      <c r="AI189" s="419" t="s">
        <v>25</v>
      </c>
      <c r="AJ189" s="419" t="s">
        <v>25</v>
      </c>
      <c r="AK189" s="419" t="s">
        <v>25</v>
      </c>
      <c r="AL189" s="419" t="s">
        <v>25</v>
      </c>
      <c r="AM189" s="419" t="s">
        <v>25</v>
      </c>
      <c r="AN189" s="419" t="s">
        <v>25</v>
      </c>
      <c r="AO189" s="419" t="s">
        <v>25</v>
      </c>
      <c r="AP189" s="419" t="s">
        <v>25</v>
      </c>
      <c r="AQ189" s="419" t="s">
        <v>25</v>
      </c>
      <c r="AR189" s="420" t="s">
        <v>25</v>
      </c>
      <c r="AS189" s="419" t="s">
        <v>25</v>
      </c>
      <c r="AT189" s="419" t="s">
        <v>25</v>
      </c>
      <c r="AU189" s="419" t="s">
        <v>25</v>
      </c>
      <c r="AV189" s="419" t="s">
        <v>25</v>
      </c>
      <c r="AW189" s="419" t="s">
        <v>25</v>
      </c>
      <c r="AX189" s="419" t="s">
        <v>25</v>
      </c>
      <c r="AY189" s="419" t="s">
        <v>25</v>
      </c>
      <c r="AZ189" s="419" t="s">
        <v>25</v>
      </c>
      <c r="BA189" s="419" t="s">
        <v>25</v>
      </c>
      <c r="BB189" s="419" t="s">
        <v>25</v>
      </c>
      <c r="BC189" s="419" t="s">
        <v>25</v>
      </c>
      <c r="BD189" s="419" t="s">
        <v>25</v>
      </c>
      <c r="BE189" s="419" t="s">
        <v>25</v>
      </c>
      <c r="BF189" s="420" t="s">
        <v>25</v>
      </c>
      <c r="BG189" s="419" t="s">
        <v>25</v>
      </c>
      <c r="BH189" s="419" t="s">
        <v>25</v>
      </c>
      <c r="BI189" s="419" t="s">
        <v>25</v>
      </c>
      <c r="BJ189" s="419" t="s">
        <v>25</v>
      </c>
      <c r="BK189" s="419" t="s">
        <v>25</v>
      </c>
      <c r="BL189" s="419" t="s">
        <v>25</v>
      </c>
      <c r="BM189" s="419" t="s">
        <v>25</v>
      </c>
      <c r="BN189" s="419" t="s">
        <v>25</v>
      </c>
      <c r="BO189" s="419" t="s">
        <v>25</v>
      </c>
      <c r="BP189" s="419" t="s">
        <v>25</v>
      </c>
      <c r="BQ189" s="419" t="s">
        <v>25</v>
      </c>
      <c r="BR189" s="419" t="s">
        <v>25</v>
      </c>
      <c r="BS189" s="419" t="s">
        <v>25</v>
      </c>
      <c r="BT189" s="420" t="s">
        <v>25</v>
      </c>
      <c r="BU189" s="419" t="s">
        <v>25</v>
      </c>
      <c r="BV189" s="419" t="s">
        <v>25</v>
      </c>
      <c r="BW189" s="419" t="s">
        <v>25</v>
      </c>
      <c r="BX189" s="419" t="s">
        <v>25</v>
      </c>
      <c r="BY189" s="419" t="s">
        <v>25</v>
      </c>
      <c r="BZ189" s="419" t="s">
        <v>25</v>
      </c>
      <c r="CA189" s="419" t="s">
        <v>25</v>
      </c>
      <c r="CB189" s="419" t="s">
        <v>25</v>
      </c>
      <c r="CC189" s="419" t="s">
        <v>25</v>
      </c>
      <c r="CD189" s="419" t="s">
        <v>25</v>
      </c>
      <c r="CE189" s="419" t="s">
        <v>25</v>
      </c>
      <c r="CF189" s="419" t="s">
        <v>25</v>
      </c>
      <c r="CG189" s="419" t="s">
        <v>25</v>
      </c>
      <c r="CH189" s="420" t="s">
        <v>25</v>
      </c>
    </row>
    <row r="190" spans="1:86" ht="12" hidden="1" customHeight="1" outlineLevel="1">
      <c r="A190" s="21" t="s">
        <v>82</v>
      </c>
      <c r="C190" s="419"/>
      <c r="D190" s="419"/>
      <c r="E190" s="419"/>
      <c r="F190" s="419"/>
      <c r="G190" s="419"/>
      <c r="H190" s="419"/>
      <c r="I190" s="419"/>
      <c r="J190" s="419"/>
      <c r="K190" s="419"/>
      <c r="L190" s="419"/>
      <c r="M190" s="419"/>
      <c r="N190" s="419"/>
      <c r="O190" s="419"/>
      <c r="P190" s="420"/>
      <c r="Q190" s="419"/>
      <c r="R190" s="419"/>
      <c r="S190" s="419"/>
      <c r="T190" s="419"/>
      <c r="U190" s="419"/>
      <c r="V190" s="419"/>
      <c r="W190" s="419"/>
      <c r="X190" s="419"/>
      <c r="Y190" s="419"/>
      <c r="Z190" s="419"/>
      <c r="AA190" s="419"/>
      <c r="AB190" s="419"/>
      <c r="AC190" s="419"/>
      <c r="AD190" s="420"/>
      <c r="AE190" s="419"/>
      <c r="AF190" s="419"/>
      <c r="AG190" s="419"/>
      <c r="AH190" s="419"/>
      <c r="AI190" s="419"/>
      <c r="AJ190" s="419"/>
      <c r="AK190" s="419"/>
      <c r="AL190" s="419"/>
      <c r="AM190" s="419"/>
      <c r="AN190" s="419"/>
      <c r="AO190" s="419"/>
      <c r="AP190" s="419"/>
      <c r="AQ190" s="419"/>
      <c r="AR190" s="420"/>
      <c r="AS190" s="419"/>
      <c r="AT190" s="419"/>
      <c r="AU190" s="419"/>
      <c r="AV190" s="419"/>
      <c r="AW190" s="419"/>
      <c r="AX190" s="419"/>
      <c r="AY190" s="419"/>
      <c r="AZ190" s="419"/>
      <c r="BA190" s="419"/>
      <c r="BB190" s="419"/>
      <c r="BC190" s="419"/>
      <c r="BD190" s="419"/>
      <c r="BE190" s="419"/>
      <c r="BF190" s="420"/>
      <c r="BG190" s="419"/>
      <c r="BH190" s="419"/>
      <c r="BI190" s="419"/>
      <c r="BJ190" s="419"/>
      <c r="BK190" s="419"/>
      <c r="BL190" s="419"/>
      <c r="BM190" s="419"/>
      <c r="BN190" s="419"/>
      <c r="BO190" s="419"/>
      <c r="BP190" s="419"/>
      <c r="BQ190" s="419"/>
      <c r="BR190" s="419"/>
      <c r="BS190" s="419"/>
      <c r="BT190" s="420"/>
      <c r="BU190" s="419"/>
      <c r="BV190" s="419"/>
      <c r="BW190" s="419"/>
      <c r="BX190" s="419"/>
      <c r="BY190" s="419"/>
      <c r="BZ190" s="419"/>
      <c r="CA190" s="419"/>
      <c r="CB190" s="419"/>
      <c r="CC190" s="419"/>
      <c r="CD190" s="419"/>
      <c r="CE190" s="419"/>
      <c r="CF190" s="419"/>
      <c r="CG190" s="419"/>
      <c r="CH190" s="420"/>
    </row>
    <row r="191" spans="1:86" ht="12" hidden="1" customHeight="1" outlineLevel="1">
      <c r="A191" s="22" t="s">
        <v>25</v>
      </c>
      <c r="C191" s="421"/>
      <c r="D191" s="421"/>
      <c r="E191" s="421"/>
      <c r="F191" s="421"/>
      <c r="G191" s="421"/>
      <c r="H191" s="421"/>
      <c r="I191" s="421"/>
      <c r="J191" s="421"/>
      <c r="K191" s="421"/>
      <c r="L191" s="421"/>
      <c r="M191" s="421"/>
      <c r="N191" s="421"/>
      <c r="O191" s="421"/>
      <c r="P191" s="420"/>
      <c r="Q191" s="421"/>
      <c r="R191" s="421"/>
      <c r="S191" s="421"/>
      <c r="T191" s="421"/>
      <c r="U191" s="421"/>
      <c r="V191" s="421"/>
      <c r="W191" s="421"/>
      <c r="X191" s="421"/>
      <c r="Y191" s="421"/>
      <c r="Z191" s="421"/>
      <c r="AA191" s="421"/>
      <c r="AB191" s="421"/>
      <c r="AC191" s="421"/>
      <c r="AD191" s="420"/>
      <c r="AE191" s="421"/>
      <c r="AF191" s="421"/>
      <c r="AG191" s="421"/>
      <c r="AH191" s="421"/>
      <c r="AI191" s="421"/>
      <c r="AJ191" s="421"/>
      <c r="AK191" s="421"/>
      <c r="AL191" s="421"/>
      <c r="AM191" s="421"/>
      <c r="AN191" s="421"/>
      <c r="AO191" s="421"/>
      <c r="AP191" s="421"/>
      <c r="AQ191" s="421"/>
      <c r="AR191" s="420"/>
      <c r="AS191" s="421"/>
      <c r="AT191" s="421"/>
      <c r="AU191" s="421"/>
      <c r="AV191" s="421"/>
      <c r="AW191" s="421"/>
      <c r="AX191" s="421"/>
      <c r="AY191" s="421"/>
      <c r="AZ191" s="421"/>
      <c r="BA191" s="421"/>
      <c r="BB191" s="421"/>
      <c r="BC191" s="421"/>
      <c r="BD191" s="421"/>
      <c r="BE191" s="421"/>
      <c r="BF191" s="420"/>
      <c r="BG191" s="421"/>
      <c r="BH191" s="421"/>
      <c r="BI191" s="421"/>
      <c r="BJ191" s="421"/>
      <c r="BK191" s="421"/>
      <c r="BL191" s="421"/>
      <c r="BM191" s="421"/>
      <c r="BN191" s="421"/>
      <c r="BO191" s="421"/>
      <c r="BP191" s="421"/>
      <c r="BQ191" s="421"/>
      <c r="BR191" s="421"/>
      <c r="BS191" s="421"/>
      <c r="BT191" s="420"/>
      <c r="BU191" s="421"/>
      <c r="BV191" s="421"/>
      <c r="BW191" s="421"/>
      <c r="BX191" s="421"/>
      <c r="BY191" s="421"/>
      <c r="BZ191" s="421"/>
      <c r="CA191" s="421"/>
      <c r="CB191" s="421"/>
      <c r="CC191" s="421"/>
      <c r="CD191" s="421"/>
      <c r="CE191" s="421"/>
      <c r="CF191" s="421"/>
      <c r="CG191" s="421"/>
      <c r="CH191" s="420"/>
    </row>
    <row r="192" spans="1:86" s="402" customFormat="1" ht="12" hidden="1" customHeight="1" outlineLevel="1">
      <c r="A192" s="22">
        <v>100</v>
      </c>
      <c r="B192" s="402" t="s">
        <v>301</v>
      </c>
      <c r="C192" s="421">
        <v>0</v>
      </c>
      <c r="D192" s="421">
        <v>0</v>
      </c>
      <c r="E192" s="421">
        <v>0</v>
      </c>
      <c r="F192" s="421">
        <v>0</v>
      </c>
      <c r="G192" s="421">
        <v>0</v>
      </c>
      <c r="H192" s="421">
        <v>0</v>
      </c>
      <c r="I192" s="421">
        <v>0</v>
      </c>
      <c r="J192" s="421">
        <v>0</v>
      </c>
      <c r="K192" s="421">
        <v>0</v>
      </c>
      <c r="L192" s="421">
        <v>0</v>
      </c>
      <c r="M192" s="421">
        <v>0</v>
      </c>
      <c r="N192" s="421">
        <v>0</v>
      </c>
      <c r="O192" s="421">
        <v>0</v>
      </c>
      <c r="P192" s="420"/>
      <c r="Q192" s="421">
        <v>0</v>
      </c>
      <c r="R192" s="421">
        <v>0</v>
      </c>
      <c r="S192" s="421">
        <v>0</v>
      </c>
      <c r="T192" s="421">
        <v>0</v>
      </c>
      <c r="U192" s="421">
        <v>0</v>
      </c>
      <c r="V192" s="421">
        <v>0</v>
      </c>
      <c r="W192" s="421">
        <v>0</v>
      </c>
      <c r="X192" s="421">
        <v>0</v>
      </c>
      <c r="Y192" s="421">
        <v>0</v>
      </c>
      <c r="Z192" s="421">
        <v>0</v>
      </c>
      <c r="AA192" s="421">
        <v>0</v>
      </c>
      <c r="AB192" s="421">
        <v>0</v>
      </c>
      <c r="AC192" s="421">
        <v>0</v>
      </c>
      <c r="AD192" s="420"/>
      <c r="AE192" s="421">
        <v>0</v>
      </c>
      <c r="AF192" s="421">
        <v>0</v>
      </c>
      <c r="AG192" s="421">
        <v>0</v>
      </c>
      <c r="AH192" s="421">
        <v>0</v>
      </c>
      <c r="AI192" s="421">
        <v>0</v>
      </c>
      <c r="AJ192" s="421">
        <v>0</v>
      </c>
      <c r="AK192" s="421">
        <v>0</v>
      </c>
      <c r="AL192" s="421">
        <v>0</v>
      </c>
      <c r="AM192" s="421">
        <v>0</v>
      </c>
      <c r="AN192" s="421">
        <v>0</v>
      </c>
      <c r="AO192" s="421">
        <v>0</v>
      </c>
      <c r="AP192" s="421">
        <v>0</v>
      </c>
      <c r="AQ192" s="421">
        <v>0</v>
      </c>
      <c r="AR192" s="420"/>
      <c r="AS192" s="421">
        <v>0</v>
      </c>
      <c r="AT192" s="421">
        <v>0</v>
      </c>
      <c r="AU192" s="421">
        <v>0</v>
      </c>
      <c r="AV192" s="421">
        <v>0</v>
      </c>
      <c r="AW192" s="421">
        <v>0</v>
      </c>
      <c r="AX192" s="421">
        <v>0</v>
      </c>
      <c r="AY192" s="421">
        <v>0</v>
      </c>
      <c r="AZ192" s="421">
        <v>0</v>
      </c>
      <c r="BA192" s="421">
        <v>0</v>
      </c>
      <c r="BB192" s="421">
        <v>0</v>
      </c>
      <c r="BC192" s="421">
        <v>0</v>
      </c>
      <c r="BD192" s="421">
        <v>0</v>
      </c>
      <c r="BE192" s="421">
        <v>0</v>
      </c>
      <c r="BF192" s="420"/>
      <c r="BG192" s="421">
        <v>0</v>
      </c>
      <c r="BH192" s="421">
        <v>0</v>
      </c>
      <c r="BI192" s="421">
        <v>0</v>
      </c>
      <c r="BJ192" s="421">
        <v>0</v>
      </c>
      <c r="BK192" s="421">
        <v>0</v>
      </c>
      <c r="BL192" s="421">
        <v>0</v>
      </c>
      <c r="BM192" s="421">
        <v>0</v>
      </c>
      <c r="BN192" s="421">
        <v>0</v>
      </c>
      <c r="BO192" s="421">
        <v>0</v>
      </c>
      <c r="BP192" s="421">
        <v>0</v>
      </c>
      <c r="BQ192" s="421">
        <v>0</v>
      </c>
      <c r="BR192" s="421">
        <v>0</v>
      </c>
      <c r="BS192" s="421">
        <v>0</v>
      </c>
      <c r="BT192" s="420"/>
      <c r="BU192" s="421">
        <v>0</v>
      </c>
      <c r="BV192" s="421">
        <v>0</v>
      </c>
      <c r="BW192" s="421">
        <v>0</v>
      </c>
      <c r="BX192" s="421">
        <v>0</v>
      </c>
      <c r="BY192" s="421">
        <v>0</v>
      </c>
      <c r="BZ192" s="421">
        <v>0</v>
      </c>
      <c r="CA192" s="421">
        <v>0</v>
      </c>
      <c r="CB192" s="421">
        <v>0</v>
      </c>
      <c r="CC192" s="421">
        <v>0</v>
      </c>
      <c r="CD192" s="421">
        <v>0</v>
      </c>
      <c r="CE192" s="421">
        <v>0</v>
      </c>
      <c r="CF192" s="421">
        <v>0</v>
      </c>
      <c r="CG192" s="421">
        <v>0</v>
      </c>
      <c r="CH192" s="420"/>
    </row>
    <row r="193" spans="1:86" s="402" customFormat="1" ht="12" hidden="1" customHeight="1" outlineLevel="1">
      <c r="A193" s="22">
        <v>103</v>
      </c>
      <c r="B193" s="402" t="s">
        <v>302</v>
      </c>
      <c r="C193" s="421">
        <v>0</v>
      </c>
      <c r="D193" s="421">
        <v>0</v>
      </c>
      <c r="E193" s="421">
        <v>0</v>
      </c>
      <c r="F193" s="421">
        <v>0</v>
      </c>
      <c r="G193" s="421">
        <v>0</v>
      </c>
      <c r="H193" s="421">
        <v>0</v>
      </c>
      <c r="I193" s="421">
        <v>0</v>
      </c>
      <c r="J193" s="421">
        <v>0</v>
      </c>
      <c r="K193" s="421">
        <v>0</v>
      </c>
      <c r="L193" s="421">
        <v>0</v>
      </c>
      <c r="M193" s="421">
        <v>0</v>
      </c>
      <c r="N193" s="421">
        <v>0</v>
      </c>
      <c r="O193" s="421">
        <v>0</v>
      </c>
      <c r="P193" s="420"/>
      <c r="Q193" s="421">
        <v>0</v>
      </c>
      <c r="R193" s="421">
        <v>0</v>
      </c>
      <c r="S193" s="421">
        <v>0</v>
      </c>
      <c r="T193" s="421">
        <v>0</v>
      </c>
      <c r="U193" s="421">
        <v>0</v>
      </c>
      <c r="V193" s="421">
        <v>0</v>
      </c>
      <c r="W193" s="421">
        <v>0</v>
      </c>
      <c r="X193" s="421">
        <v>0</v>
      </c>
      <c r="Y193" s="421">
        <v>0</v>
      </c>
      <c r="Z193" s="421">
        <v>0</v>
      </c>
      <c r="AA193" s="421">
        <v>0</v>
      </c>
      <c r="AB193" s="421">
        <v>0</v>
      </c>
      <c r="AC193" s="421">
        <v>0</v>
      </c>
      <c r="AD193" s="420"/>
      <c r="AE193" s="421">
        <v>0</v>
      </c>
      <c r="AF193" s="421">
        <v>0</v>
      </c>
      <c r="AG193" s="421">
        <v>0</v>
      </c>
      <c r="AH193" s="421">
        <v>0</v>
      </c>
      <c r="AI193" s="421">
        <v>0</v>
      </c>
      <c r="AJ193" s="421">
        <v>0</v>
      </c>
      <c r="AK193" s="421">
        <v>0</v>
      </c>
      <c r="AL193" s="421">
        <v>0</v>
      </c>
      <c r="AM193" s="421">
        <v>0</v>
      </c>
      <c r="AN193" s="421">
        <v>0</v>
      </c>
      <c r="AO193" s="421">
        <v>0</v>
      </c>
      <c r="AP193" s="421">
        <v>0</v>
      </c>
      <c r="AQ193" s="421">
        <v>0</v>
      </c>
      <c r="AR193" s="420"/>
      <c r="AS193" s="421">
        <v>0</v>
      </c>
      <c r="AT193" s="421">
        <v>0</v>
      </c>
      <c r="AU193" s="421">
        <v>0</v>
      </c>
      <c r="AV193" s="421">
        <v>0</v>
      </c>
      <c r="AW193" s="421">
        <v>0</v>
      </c>
      <c r="AX193" s="421">
        <v>0</v>
      </c>
      <c r="AY193" s="421">
        <v>0</v>
      </c>
      <c r="AZ193" s="421">
        <v>0</v>
      </c>
      <c r="BA193" s="421">
        <v>0</v>
      </c>
      <c r="BB193" s="421">
        <v>0</v>
      </c>
      <c r="BC193" s="421">
        <v>0</v>
      </c>
      <c r="BD193" s="421">
        <v>0</v>
      </c>
      <c r="BE193" s="421">
        <v>0</v>
      </c>
      <c r="BF193" s="420"/>
      <c r="BG193" s="421">
        <v>0</v>
      </c>
      <c r="BH193" s="421">
        <v>0</v>
      </c>
      <c r="BI193" s="421">
        <v>0</v>
      </c>
      <c r="BJ193" s="421">
        <v>0</v>
      </c>
      <c r="BK193" s="421">
        <v>0</v>
      </c>
      <c r="BL193" s="421">
        <v>0</v>
      </c>
      <c r="BM193" s="421">
        <v>0</v>
      </c>
      <c r="BN193" s="421">
        <v>0</v>
      </c>
      <c r="BO193" s="421">
        <v>0</v>
      </c>
      <c r="BP193" s="421">
        <v>0</v>
      </c>
      <c r="BQ193" s="421">
        <v>0</v>
      </c>
      <c r="BR193" s="421">
        <v>0</v>
      </c>
      <c r="BS193" s="421">
        <v>0</v>
      </c>
      <c r="BT193" s="420"/>
      <c r="BU193" s="421">
        <v>0</v>
      </c>
      <c r="BV193" s="421">
        <v>0</v>
      </c>
      <c r="BW193" s="421">
        <v>0</v>
      </c>
      <c r="BX193" s="421">
        <v>0</v>
      </c>
      <c r="BY193" s="421">
        <v>0</v>
      </c>
      <c r="BZ193" s="421">
        <v>0</v>
      </c>
      <c r="CA193" s="421">
        <v>0</v>
      </c>
      <c r="CB193" s="421">
        <v>0</v>
      </c>
      <c r="CC193" s="421">
        <v>0</v>
      </c>
      <c r="CD193" s="421">
        <v>0</v>
      </c>
      <c r="CE193" s="421">
        <v>0</v>
      </c>
      <c r="CF193" s="421">
        <v>0</v>
      </c>
      <c r="CG193" s="421">
        <v>0</v>
      </c>
      <c r="CH193" s="420"/>
    </row>
    <row r="194" spans="1:86" s="402" customFormat="1" ht="12" hidden="1" customHeight="1" outlineLevel="1">
      <c r="A194" s="22">
        <v>104</v>
      </c>
      <c r="B194" s="402" t="s">
        <v>303</v>
      </c>
      <c r="C194" s="421">
        <v>8180.42</v>
      </c>
      <c r="D194" s="421">
        <v>8180.42</v>
      </c>
      <c r="E194" s="421">
        <v>8180.42</v>
      </c>
      <c r="F194" s="421">
        <v>8180.42</v>
      </c>
      <c r="G194" s="421">
        <v>8180.42</v>
      </c>
      <c r="H194" s="421">
        <v>8180.42</v>
      </c>
      <c r="I194" s="421">
        <v>8180.42</v>
      </c>
      <c r="J194" s="421">
        <v>8180.42</v>
      </c>
      <c r="K194" s="421">
        <v>8180.42</v>
      </c>
      <c r="L194" s="421">
        <v>8180.42</v>
      </c>
      <c r="M194" s="421">
        <v>8180.42</v>
      </c>
      <c r="N194" s="421">
        <v>0</v>
      </c>
      <c r="O194" s="421">
        <v>98165</v>
      </c>
      <c r="P194" s="420"/>
      <c r="Q194" s="421">
        <v>8507.6666666666697</v>
      </c>
      <c r="R194" s="421">
        <v>8507.6666666666697</v>
      </c>
      <c r="S194" s="421">
        <v>8507.6666666666697</v>
      </c>
      <c r="T194" s="421">
        <v>8507.6666666666697</v>
      </c>
      <c r="U194" s="421">
        <v>8507.6666666666697</v>
      </c>
      <c r="V194" s="421">
        <v>8507.6666666666697</v>
      </c>
      <c r="W194" s="421">
        <v>8507.6666666666697</v>
      </c>
      <c r="X194" s="421">
        <v>8507.6666666666697</v>
      </c>
      <c r="Y194" s="421">
        <v>8507.6666666666697</v>
      </c>
      <c r="Z194" s="421">
        <v>8507.6666666666697</v>
      </c>
      <c r="AA194" s="421">
        <v>8507.6666666666697</v>
      </c>
      <c r="AB194" s="421">
        <v>8507.6666666666697</v>
      </c>
      <c r="AC194" s="421">
        <v>102092</v>
      </c>
      <c r="AD194" s="420"/>
      <c r="AE194" s="421">
        <v>8762.8966666666693</v>
      </c>
      <c r="AF194" s="421">
        <v>8762.8966666666693</v>
      </c>
      <c r="AG194" s="421">
        <v>8762.8966666666693</v>
      </c>
      <c r="AH194" s="421">
        <v>8762.8966666666693</v>
      </c>
      <c r="AI194" s="421">
        <v>8762.8966666666693</v>
      </c>
      <c r="AJ194" s="421">
        <v>8762.8966666666693</v>
      </c>
      <c r="AK194" s="421">
        <v>8762.8966666666693</v>
      </c>
      <c r="AL194" s="421">
        <v>8762.8966666666693</v>
      </c>
      <c r="AM194" s="421">
        <v>8762.8966666666693</v>
      </c>
      <c r="AN194" s="421">
        <v>8762.8966666666693</v>
      </c>
      <c r="AO194" s="421">
        <v>8762.8966666666693</v>
      </c>
      <c r="AP194" s="421">
        <v>8762.8966666666693</v>
      </c>
      <c r="AQ194" s="421">
        <v>105154.76</v>
      </c>
      <c r="AR194" s="420"/>
      <c r="AS194" s="421">
        <v>9025.7835666666706</v>
      </c>
      <c r="AT194" s="421">
        <v>9025.7835666666706</v>
      </c>
      <c r="AU194" s="421">
        <v>9025.7835666666706</v>
      </c>
      <c r="AV194" s="421">
        <v>9025.7835666666706</v>
      </c>
      <c r="AW194" s="421">
        <v>9025.7835666666706</v>
      </c>
      <c r="AX194" s="421">
        <v>9025.7835666666706</v>
      </c>
      <c r="AY194" s="421">
        <v>9025.7835666666706</v>
      </c>
      <c r="AZ194" s="421">
        <v>9025.7835666666706</v>
      </c>
      <c r="BA194" s="421">
        <v>9025.7835666666706</v>
      </c>
      <c r="BB194" s="421">
        <v>9025.7835666666706</v>
      </c>
      <c r="BC194" s="421">
        <v>9025.7835666666706</v>
      </c>
      <c r="BD194" s="421">
        <v>9025.7835666666706</v>
      </c>
      <c r="BE194" s="421">
        <v>108309.4028</v>
      </c>
      <c r="BF194" s="420"/>
      <c r="BG194" s="421">
        <v>9296.5570736666705</v>
      </c>
      <c r="BH194" s="421">
        <v>9296.5570736666705</v>
      </c>
      <c r="BI194" s="421">
        <v>9296.5570736666705</v>
      </c>
      <c r="BJ194" s="421">
        <v>9296.5570736666705</v>
      </c>
      <c r="BK194" s="421">
        <v>9296.5570736666705</v>
      </c>
      <c r="BL194" s="421">
        <v>9296.5570736666705</v>
      </c>
      <c r="BM194" s="421">
        <v>9296.5570736666705</v>
      </c>
      <c r="BN194" s="421">
        <v>9296.5570736666705</v>
      </c>
      <c r="BO194" s="421">
        <v>9296.5570736666705</v>
      </c>
      <c r="BP194" s="421">
        <v>9296.5570736666705</v>
      </c>
      <c r="BQ194" s="421">
        <v>9296.5570736666705</v>
      </c>
      <c r="BR194" s="421">
        <v>9296.5570736666705</v>
      </c>
      <c r="BS194" s="421">
        <v>111558.684884</v>
      </c>
      <c r="BT194" s="420"/>
      <c r="BU194" s="421">
        <v>9575.4537858766707</v>
      </c>
      <c r="BV194" s="421">
        <v>9575.4537858766707</v>
      </c>
      <c r="BW194" s="421">
        <v>9575.4537858766707</v>
      </c>
      <c r="BX194" s="421">
        <v>9575.4537858766707</v>
      </c>
      <c r="BY194" s="421">
        <v>9575.4537858766707</v>
      </c>
      <c r="BZ194" s="421">
        <v>9575.4537858766707</v>
      </c>
      <c r="CA194" s="421">
        <v>9575.4537858766707</v>
      </c>
      <c r="CB194" s="421">
        <v>9575.4537858766707</v>
      </c>
      <c r="CC194" s="421">
        <v>9575.4537858766707</v>
      </c>
      <c r="CD194" s="421">
        <v>9575.4537858766707</v>
      </c>
      <c r="CE194" s="421">
        <v>9575.4537858766707</v>
      </c>
      <c r="CF194" s="421">
        <v>9575.4537858766707</v>
      </c>
      <c r="CG194" s="421">
        <v>114905.44543052001</v>
      </c>
      <c r="CH194" s="420"/>
    </row>
    <row r="195" spans="1:86" s="402" customFormat="1" ht="12" hidden="1" customHeight="1" outlineLevel="1">
      <c r="A195" s="22">
        <v>105</v>
      </c>
      <c r="B195" s="402" t="s">
        <v>304</v>
      </c>
      <c r="C195" s="421">
        <v>22254.92</v>
      </c>
      <c r="D195" s="421">
        <v>22254.92</v>
      </c>
      <c r="E195" s="421">
        <v>22254.92</v>
      </c>
      <c r="F195" s="421">
        <v>25588.26</v>
      </c>
      <c r="G195" s="421">
        <v>23088.26</v>
      </c>
      <c r="H195" s="421">
        <v>23088.26</v>
      </c>
      <c r="I195" s="421">
        <v>23088.26</v>
      </c>
      <c r="J195" s="421">
        <v>23088.26</v>
      </c>
      <c r="K195" s="421">
        <v>23088.26</v>
      </c>
      <c r="L195" s="421">
        <v>23088.26</v>
      </c>
      <c r="M195" s="421">
        <v>23088.26</v>
      </c>
      <c r="N195" s="421">
        <v>0</v>
      </c>
      <c r="O195" s="421">
        <v>311566.26881720399</v>
      </c>
      <c r="P195" s="420"/>
      <c r="Q195" s="421">
        <v>30350.65</v>
      </c>
      <c r="R195" s="421">
        <v>30350.65</v>
      </c>
      <c r="S195" s="421">
        <v>30350.65</v>
      </c>
      <c r="T195" s="421">
        <v>30350.65</v>
      </c>
      <c r="U195" s="421">
        <v>30350.65</v>
      </c>
      <c r="V195" s="421">
        <v>30350.65</v>
      </c>
      <c r="W195" s="421">
        <v>30350.65</v>
      </c>
      <c r="X195" s="421">
        <v>30350.65</v>
      </c>
      <c r="Y195" s="421">
        <v>30350.65</v>
      </c>
      <c r="Z195" s="421">
        <v>30350.65</v>
      </c>
      <c r="AA195" s="421">
        <v>30350.65</v>
      </c>
      <c r="AB195" s="421">
        <v>30350.65</v>
      </c>
      <c r="AC195" s="421">
        <v>364207.8</v>
      </c>
      <c r="AD195" s="420"/>
      <c r="AE195" s="421">
        <v>36427.836166666697</v>
      </c>
      <c r="AF195" s="421">
        <v>36427.836166666697</v>
      </c>
      <c r="AG195" s="421">
        <v>36427.836166666697</v>
      </c>
      <c r="AH195" s="421">
        <v>36427.836166666697</v>
      </c>
      <c r="AI195" s="421">
        <v>36427.836166666697</v>
      </c>
      <c r="AJ195" s="421">
        <v>36427.836166666697</v>
      </c>
      <c r="AK195" s="421">
        <v>36427.836166666697</v>
      </c>
      <c r="AL195" s="421">
        <v>36427.836166666697</v>
      </c>
      <c r="AM195" s="421">
        <v>36427.836166666697</v>
      </c>
      <c r="AN195" s="421">
        <v>36427.836166666697</v>
      </c>
      <c r="AO195" s="421">
        <v>36427.836166666697</v>
      </c>
      <c r="AP195" s="421">
        <v>36427.836166666697</v>
      </c>
      <c r="AQ195" s="421">
        <v>437134.03399999999</v>
      </c>
      <c r="AR195" s="420"/>
      <c r="AS195" s="421">
        <v>37520.671251666703</v>
      </c>
      <c r="AT195" s="421">
        <v>37520.671251666703</v>
      </c>
      <c r="AU195" s="421">
        <v>37520.671251666703</v>
      </c>
      <c r="AV195" s="421">
        <v>37520.671251666703</v>
      </c>
      <c r="AW195" s="421">
        <v>37520.671251666703</v>
      </c>
      <c r="AX195" s="421">
        <v>37520.671251666703</v>
      </c>
      <c r="AY195" s="421">
        <v>37520.671251666703</v>
      </c>
      <c r="AZ195" s="421">
        <v>37520.671251666703</v>
      </c>
      <c r="BA195" s="421">
        <v>37520.671251666703</v>
      </c>
      <c r="BB195" s="421">
        <v>37520.671251666703</v>
      </c>
      <c r="BC195" s="421">
        <v>37520.671251666703</v>
      </c>
      <c r="BD195" s="421">
        <v>37520.671251666703</v>
      </c>
      <c r="BE195" s="421">
        <v>450248.05502000003</v>
      </c>
      <c r="BF195" s="420"/>
      <c r="BG195" s="421">
        <v>38646.291389216698</v>
      </c>
      <c r="BH195" s="421">
        <v>38646.291389216698</v>
      </c>
      <c r="BI195" s="421">
        <v>38646.291389216698</v>
      </c>
      <c r="BJ195" s="421">
        <v>38646.291389216698</v>
      </c>
      <c r="BK195" s="421">
        <v>38646.291389216698</v>
      </c>
      <c r="BL195" s="421">
        <v>38646.291389216698</v>
      </c>
      <c r="BM195" s="421">
        <v>38646.291389216698</v>
      </c>
      <c r="BN195" s="421">
        <v>38646.291389216698</v>
      </c>
      <c r="BO195" s="421">
        <v>38646.291389216698</v>
      </c>
      <c r="BP195" s="421">
        <v>38646.291389216698</v>
      </c>
      <c r="BQ195" s="421">
        <v>38646.291389216698</v>
      </c>
      <c r="BR195" s="421">
        <v>38646.291389216698</v>
      </c>
      <c r="BS195" s="421">
        <v>463755.49667060003</v>
      </c>
      <c r="BT195" s="420"/>
      <c r="BU195" s="421">
        <v>39805.680130893197</v>
      </c>
      <c r="BV195" s="421">
        <v>39805.680130893197</v>
      </c>
      <c r="BW195" s="421">
        <v>39805.680130893197</v>
      </c>
      <c r="BX195" s="421">
        <v>39805.680130893197</v>
      </c>
      <c r="BY195" s="421">
        <v>39805.680130893197</v>
      </c>
      <c r="BZ195" s="421">
        <v>39805.680130893197</v>
      </c>
      <c r="CA195" s="421">
        <v>39805.680130893197</v>
      </c>
      <c r="CB195" s="421">
        <v>39805.680130893197</v>
      </c>
      <c r="CC195" s="421">
        <v>39805.680130893197</v>
      </c>
      <c r="CD195" s="421">
        <v>39805.680130893197</v>
      </c>
      <c r="CE195" s="421">
        <v>39805.680130893197</v>
      </c>
      <c r="CF195" s="421">
        <v>39805.680130893197</v>
      </c>
      <c r="CG195" s="421">
        <v>477668.16157071799</v>
      </c>
      <c r="CH195" s="420"/>
    </row>
    <row r="196" spans="1:86" s="402" customFormat="1" ht="12" hidden="1" customHeight="1" outlineLevel="1">
      <c r="A196" s="22">
        <v>116</v>
      </c>
      <c r="B196" s="402" t="s">
        <v>37</v>
      </c>
      <c r="C196" s="421">
        <v>134738.62</v>
      </c>
      <c r="D196" s="421">
        <v>138111.89000000001</v>
      </c>
      <c r="E196" s="421">
        <v>134217.44</v>
      </c>
      <c r="F196" s="421">
        <v>138207.70000000001</v>
      </c>
      <c r="G196" s="421">
        <v>141331.76</v>
      </c>
      <c r="H196" s="421">
        <v>141883.44</v>
      </c>
      <c r="I196" s="421">
        <v>147621.24</v>
      </c>
      <c r="J196" s="421">
        <v>150475.56</v>
      </c>
      <c r="K196" s="421">
        <v>149626.14000000001</v>
      </c>
      <c r="L196" s="421">
        <v>154803.47</v>
      </c>
      <c r="M196" s="421">
        <v>157534.56</v>
      </c>
      <c r="N196" s="421">
        <v>0</v>
      </c>
      <c r="O196" s="421">
        <v>1646003.90955382</v>
      </c>
      <c r="P196" s="420"/>
      <c r="Q196" s="421">
        <v>153353.01</v>
      </c>
      <c r="R196" s="421">
        <v>155625.73727272701</v>
      </c>
      <c r="S196" s="421">
        <v>155625.73727272701</v>
      </c>
      <c r="T196" s="421">
        <v>155625.73727272701</v>
      </c>
      <c r="U196" s="421">
        <v>155625.73727272701</v>
      </c>
      <c r="V196" s="421">
        <v>155625.73727272701</v>
      </c>
      <c r="W196" s="421">
        <v>155625.73727272701</v>
      </c>
      <c r="X196" s="421">
        <v>155625.73727272701</v>
      </c>
      <c r="Y196" s="421">
        <v>155625.73727272701</v>
      </c>
      <c r="Z196" s="421">
        <v>155625.73727272701</v>
      </c>
      <c r="AA196" s="421">
        <v>155625.73727272701</v>
      </c>
      <c r="AB196" s="421">
        <v>155625.73727272701</v>
      </c>
      <c r="AC196" s="421">
        <v>1865236.12</v>
      </c>
      <c r="AD196" s="420"/>
      <c r="AE196" s="421">
        <v>170086.93363333301</v>
      </c>
      <c r="AF196" s="421">
        <v>172427.84272424199</v>
      </c>
      <c r="AG196" s="421">
        <v>172427.84272424199</v>
      </c>
      <c r="AH196" s="421">
        <v>172427.84272424199</v>
      </c>
      <c r="AI196" s="421">
        <v>172427.84272424199</v>
      </c>
      <c r="AJ196" s="421">
        <v>172427.84272424199</v>
      </c>
      <c r="AK196" s="421">
        <v>172427.84272424199</v>
      </c>
      <c r="AL196" s="421">
        <v>172427.84272424199</v>
      </c>
      <c r="AM196" s="421">
        <v>172427.84272424199</v>
      </c>
      <c r="AN196" s="421">
        <v>172427.84272424199</v>
      </c>
      <c r="AO196" s="421">
        <v>172427.84272424199</v>
      </c>
      <c r="AP196" s="421">
        <v>172427.84272424199</v>
      </c>
      <c r="AQ196" s="421">
        <v>2066793.2035999999</v>
      </c>
      <c r="AR196" s="420"/>
      <c r="AS196" s="421">
        <v>175189.541642333</v>
      </c>
      <c r="AT196" s="421">
        <v>177600.67800597</v>
      </c>
      <c r="AU196" s="421">
        <v>177600.67800597</v>
      </c>
      <c r="AV196" s="421">
        <v>177600.67800597</v>
      </c>
      <c r="AW196" s="421">
        <v>177600.67800597</v>
      </c>
      <c r="AX196" s="421">
        <v>177600.67800597</v>
      </c>
      <c r="AY196" s="421">
        <v>177600.67800597</v>
      </c>
      <c r="AZ196" s="421">
        <v>177600.67800597</v>
      </c>
      <c r="BA196" s="421">
        <v>177600.67800597</v>
      </c>
      <c r="BB196" s="421">
        <v>177600.67800597</v>
      </c>
      <c r="BC196" s="421">
        <v>177600.67800597</v>
      </c>
      <c r="BD196" s="421">
        <v>177600.67800597</v>
      </c>
      <c r="BE196" s="421">
        <v>2128796.9997080001</v>
      </c>
      <c r="BF196" s="420"/>
      <c r="BG196" s="421">
        <v>180445.22789160299</v>
      </c>
      <c r="BH196" s="421">
        <v>182928.698346149</v>
      </c>
      <c r="BI196" s="421">
        <v>182928.698346149</v>
      </c>
      <c r="BJ196" s="421">
        <v>182928.698346149</v>
      </c>
      <c r="BK196" s="421">
        <v>182928.698346149</v>
      </c>
      <c r="BL196" s="421">
        <v>182928.698346149</v>
      </c>
      <c r="BM196" s="421">
        <v>182928.698346149</v>
      </c>
      <c r="BN196" s="421">
        <v>182928.698346149</v>
      </c>
      <c r="BO196" s="421">
        <v>182928.698346149</v>
      </c>
      <c r="BP196" s="421">
        <v>182928.698346149</v>
      </c>
      <c r="BQ196" s="421">
        <v>182928.698346149</v>
      </c>
      <c r="BR196" s="421">
        <v>182928.698346149</v>
      </c>
      <c r="BS196" s="421">
        <v>2192660.9096992398</v>
      </c>
      <c r="BT196" s="420"/>
      <c r="BU196" s="421">
        <v>185858.58472835101</v>
      </c>
      <c r="BV196" s="421">
        <v>188416.559296533</v>
      </c>
      <c r="BW196" s="421">
        <v>188416.559296533</v>
      </c>
      <c r="BX196" s="421">
        <v>188416.559296533</v>
      </c>
      <c r="BY196" s="421">
        <v>188416.559296533</v>
      </c>
      <c r="BZ196" s="421">
        <v>188416.559296533</v>
      </c>
      <c r="CA196" s="421">
        <v>188416.559296533</v>
      </c>
      <c r="CB196" s="421">
        <v>188416.559296533</v>
      </c>
      <c r="CC196" s="421">
        <v>188416.559296533</v>
      </c>
      <c r="CD196" s="421">
        <v>188416.559296533</v>
      </c>
      <c r="CE196" s="421">
        <v>188416.559296533</v>
      </c>
      <c r="CF196" s="421">
        <v>188416.559296533</v>
      </c>
      <c r="CG196" s="421">
        <v>2258440.7369902199</v>
      </c>
      <c r="CH196" s="420"/>
    </row>
    <row r="197" spans="1:86" s="402" customFormat="1" ht="12" hidden="1" customHeight="1" outlineLevel="1">
      <c r="A197" s="22">
        <v>117</v>
      </c>
      <c r="B197" s="402" t="s">
        <v>246</v>
      </c>
      <c r="C197" s="421">
        <v>0</v>
      </c>
      <c r="D197" s="421">
        <v>0</v>
      </c>
      <c r="E197" s="421">
        <v>0</v>
      </c>
      <c r="F197" s="421">
        <v>0</v>
      </c>
      <c r="G197" s="421">
        <v>0</v>
      </c>
      <c r="H197" s="421">
        <v>0</v>
      </c>
      <c r="I197" s="421">
        <v>0</v>
      </c>
      <c r="J197" s="421">
        <v>0</v>
      </c>
      <c r="K197" s="421">
        <v>0</v>
      </c>
      <c r="L197" s="421">
        <v>0</v>
      </c>
      <c r="M197" s="421">
        <v>0</v>
      </c>
      <c r="N197" s="421">
        <v>0</v>
      </c>
      <c r="O197" s="421">
        <v>0</v>
      </c>
      <c r="P197" s="420"/>
      <c r="Q197" s="421">
        <v>0</v>
      </c>
      <c r="R197" s="421">
        <v>0</v>
      </c>
      <c r="S197" s="421">
        <v>0</v>
      </c>
      <c r="T197" s="421">
        <v>0</v>
      </c>
      <c r="U197" s="421">
        <v>0</v>
      </c>
      <c r="V197" s="421">
        <v>0</v>
      </c>
      <c r="W197" s="421">
        <v>0</v>
      </c>
      <c r="X197" s="421">
        <v>0</v>
      </c>
      <c r="Y197" s="421">
        <v>0</v>
      </c>
      <c r="Z197" s="421">
        <v>0</v>
      </c>
      <c r="AA197" s="421">
        <v>0</v>
      </c>
      <c r="AB197" s="421">
        <v>0</v>
      </c>
      <c r="AC197" s="421">
        <v>0</v>
      </c>
      <c r="AD197" s="420"/>
      <c r="AE197" s="421">
        <v>0</v>
      </c>
      <c r="AF197" s="421">
        <v>0</v>
      </c>
      <c r="AG197" s="421">
        <v>0</v>
      </c>
      <c r="AH197" s="421">
        <v>0</v>
      </c>
      <c r="AI197" s="421">
        <v>0</v>
      </c>
      <c r="AJ197" s="421">
        <v>0</v>
      </c>
      <c r="AK197" s="421">
        <v>0</v>
      </c>
      <c r="AL197" s="421">
        <v>0</v>
      </c>
      <c r="AM197" s="421">
        <v>0</v>
      </c>
      <c r="AN197" s="421">
        <v>0</v>
      </c>
      <c r="AO197" s="421">
        <v>0</v>
      </c>
      <c r="AP197" s="421">
        <v>0</v>
      </c>
      <c r="AQ197" s="421">
        <v>0</v>
      </c>
      <c r="AR197" s="420"/>
      <c r="AS197" s="421">
        <v>0</v>
      </c>
      <c r="AT197" s="421">
        <v>0</v>
      </c>
      <c r="AU197" s="421">
        <v>0</v>
      </c>
      <c r="AV197" s="421">
        <v>0</v>
      </c>
      <c r="AW197" s="421">
        <v>0</v>
      </c>
      <c r="AX197" s="421">
        <v>0</v>
      </c>
      <c r="AY197" s="421">
        <v>0</v>
      </c>
      <c r="AZ197" s="421">
        <v>0</v>
      </c>
      <c r="BA197" s="421">
        <v>0</v>
      </c>
      <c r="BB197" s="421">
        <v>0</v>
      </c>
      <c r="BC197" s="421">
        <v>0</v>
      </c>
      <c r="BD197" s="421">
        <v>0</v>
      </c>
      <c r="BE197" s="421">
        <v>0</v>
      </c>
      <c r="BF197" s="420"/>
      <c r="BG197" s="421">
        <v>0</v>
      </c>
      <c r="BH197" s="421">
        <v>0</v>
      </c>
      <c r="BI197" s="421">
        <v>0</v>
      </c>
      <c r="BJ197" s="421">
        <v>0</v>
      </c>
      <c r="BK197" s="421">
        <v>0</v>
      </c>
      <c r="BL197" s="421">
        <v>0</v>
      </c>
      <c r="BM197" s="421">
        <v>0</v>
      </c>
      <c r="BN197" s="421">
        <v>0</v>
      </c>
      <c r="BO197" s="421">
        <v>0</v>
      </c>
      <c r="BP197" s="421">
        <v>0</v>
      </c>
      <c r="BQ197" s="421">
        <v>0</v>
      </c>
      <c r="BR197" s="421">
        <v>0</v>
      </c>
      <c r="BS197" s="421">
        <v>0</v>
      </c>
      <c r="BT197" s="420"/>
      <c r="BU197" s="421">
        <v>0</v>
      </c>
      <c r="BV197" s="421">
        <v>0</v>
      </c>
      <c r="BW197" s="421">
        <v>0</v>
      </c>
      <c r="BX197" s="421">
        <v>0</v>
      </c>
      <c r="BY197" s="421">
        <v>0</v>
      </c>
      <c r="BZ197" s="421">
        <v>0</v>
      </c>
      <c r="CA197" s="421">
        <v>0</v>
      </c>
      <c r="CB197" s="421">
        <v>0</v>
      </c>
      <c r="CC197" s="421">
        <v>0</v>
      </c>
      <c r="CD197" s="421">
        <v>0</v>
      </c>
      <c r="CE197" s="421">
        <v>0</v>
      </c>
      <c r="CF197" s="421">
        <v>0</v>
      </c>
      <c r="CG197" s="421">
        <v>0</v>
      </c>
      <c r="CH197" s="420"/>
    </row>
    <row r="198" spans="1:86" s="402" customFormat="1" ht="12" hidden="1" customHeight="1" outlineLevel="1">
      <c r="A198" s="22">
        <v>118</v>
      </c>
      <c r="B198" s="402" t="s">
        <v>305</v>
      </c>
      <c r="C198" s="421">
        <v>0</v>
      </c>
      <c r="D198" s="421">
        <v>0</v>
      </c>
      <c r="E198" s="421">
        <v>0</v>
      </c>
      <c r="F198" s="421">
        <v>0</v>
      </c>
      <c r="G198" s="421">
        <v>0</v>
      </c>
      <c r="H198" s="421">
        <v>0</v>
      </c>
      <c r="I198" s="421">
        <v>0</v>
      </c>
      <c r="J198" s="421">
        <v>0</v>
      </c>
      <c r="K198" s="421">
        <v>0</v>
      </c>
      <c r="L198" s="421">
        <v>0</v>
      </c>
      <c r="M198" s="421">
        <v>0</v>
      </c>
      <c r="N198" s="421">
        <v>0</v>
      </c>
      <c r="O198" s="421">
        <v>0</v>
      </c>
      <c r="P198" s="420"/>
      <c r="Q198" s="421">
        <v>0</v>
      </c>
      <c r="R198" s="421">
        <v>0</v>
      </c>
      <c r="S198" s="421">
        <v>0</v>
      </c>
      <c r="T198" s="421">
        <v>0</v>
      </c>
      <c r="U198" s="421">
        <v>0</v>
      </c>
      <c r="V198" s="421">
        <v>0</v>
      </c>
      <c r="W198" s="421">
        <v>0</v>
      </c>
      <c r="X198" s="421">
        <v>0</v>
      </c>
      <c r="Y198" s="421">
        <v>0</v>
      </c>
      <c r="Z198" s="421">
        <v>0</v>
      </c>
      <c r="AA198" s="421">
        <v>0</v>
      </c>
      <c r="AB198" s="421">
        <v>0</v>
      </c>
      <c r="AC198" s="421">
        <v>0</v>
      </c>
      <c r="AD198" s="420"/>
      <c r="AE198" s="421">
        <v>0</v>
      </c>
      <c r="AF198" s="421">
        <v>0</v>
      </c>
      <c r="AG198" s="421">
        <v>0</v>
      </c>
      <c r="AH198" s="421">
        <v>0</v>
      </c>
      <c r="AI198" s="421">
        <v>0</v>
      </c>
      <c r="AJ198" s="421">
        <v>0</v>
      </c>
      <c r="AK198" s="421">
        <v>0</v>
      </c>
      <c r="AL198" s="421">
        <v>0</v>
      </c>
      <c r="AM198" s="421">
        <v>0</v>
      </c>
      <c r="AN198" s="421">
        <v>0</v>
      </c>
      <c r="AO198" s="421">
        <v>0</v>
      </c>
      <c r="AP198" s="421">
        <v>0</v>
      </c>
      <c r="AQ198" s="421">
        <v>0</v>
      </c>
      <c r="AR198" s="420"/>
      <c r="AS198" s="421">
        <v>0</v>
      </c>
      <c r="AT198" s="421">
        <v>0</v>
      </c>
      <c r="AU198" s="421">
        <v>0</v>
      </c>
      <c r="AV198" s="421">
        <v>0</v>
      </c>
      <c r="AW198" s="421">
        <v>0</v>
      </c>
      <c r="AX198" s="421">
        <v>0</v>
      </c>
      <c r="AY198" s="421">
        <v>0</v>
      </c>
      <c r="AZ198" s="421">
        <v>0</v>
      </c>
      <c r="BA198" s="421">
        <v>0</v>
      </c>
      <c r="BB198" s="421">
        <v>0</v>
      </c>
      <c r="BC198" s="421">
        <v>0</v>
      </c>
      <c r="BD198" s="421">
        <v>0</v>
      </c>
      <c r="BE198" s="421">
        <v>0</v>
      </c>
      <c r="BF198" s="420"/>
      <c r="BG198" s="421">
        <v>0</v>
      </c>
      <c r="BH198" s="421">
        <v>0</v>
      </c>
      <c r="BI198" s="421">
        <v>0</v>
      </c>
      <c r="BJ198" s="421">
        <v>0</v>
      </c>
      <c r="BK198" s="421">
        <v>0</v>
      </c>
      <c r="BL198" s="421">
        <v>0</v>
      </c>
      <c r="BM198" s="421">
        <v>0</v>
      </c>
      <c r="BN198" s="421">
        <v>0</v>
      </c>
      <c r="BO198" s="421">
        <v>0</v>
      </c>
      <c r="BP198" s="421">
        <v>0</v>
      </c>
      <c r="BQ198" s="421">
        <v>0</v>
      </c>
      <c r="BR198" s="421">
        <v>0</v>
      </c>
      <c r="BS198" s="421">
        <v>0</v>
      </c>
      <c r="BT198" s="420"/>
      <c r="BU198" s="421">
        <v>0</v>
      </c>
      <c r="BV198" s="421">
        <v>0</v>
      </c>
      <c r="BW198" s="421">
        <v>0</v>
      </c>
      <c r="BX198" s="421">
        <v>0</v>
      </c>
      <c r="BY198" s="421">
        <v>0</v>
      </c>
      <c r="BZ198" s="421">
        <v>0</v>
      </c>
      <c r="CA198" s="421">
        <v>0</v>
      </c>
      <c r="CB198" s="421">
        <v>0</v>
      </c>
      <c r="CC198" s="421">
        <v>0</v>
      </c>
      <c r="CD198" s="421">
        <v>0</v>
      </c>
      <c r="CE198" s="421">
        <v>0</v>
      </c>
      <c r="CF198" s="421">
        <v>0</v>
      </c>
      <c r="CG198" s="421">
        <v>0</v>
      </c>
      <c r="CH198" s="420"/>
    </row>
    <row r="199" spans="1:86" s="402" customFormat="1" ht="12" hidden="1" customHeight="1" outlineLevel="1">
      <c r="A199" s="22">
        <v>119</v>
      </c>
      <c r="B199" s="402" t="s">
        <v>306</v>
      </c>
      <c r="C199" s="421">
        <v>0</v>
      </c>
      <c r="D199" s="421">
        <v>0</v>
      </c>
      <c r="E199" s="421">
        <v>0</v>
      </c>
      <c r="F199" s="421">
        <v>0</v>
      </c>
      <c r="G199" s="421">
        <v>0</v>
      </c>
      <c r="H199" s="421">
        <v>0</v>
      </c>
      <c r="I199" s="421">
        <v>0</v>
      </c>
      <c r="J199" s="421">
        <v>0</v>
      </c>
      <c r="K199" s="421">
        <v>0</v>
      </c>
      <c r="L199" s="421">
        <v>0</v>
      </c>
      <c r="M199" s="421">
        <v>0</v>
      </c>
      <c r="N199" s="421">
        <v>0</v>
      </c>
      <c r="O199" s="421">
        <v>0</v>
      </c>
      <c r="P199" s="420"/>
      <c r="Q199" s="421">
        <v>0</v>
      </c>
      <c r="R199" s="421">
        <v>0</v>
      </c>
      <c r="S199" s="421">
        <v>0</v>
      </c>
      <c r="T199" s="421">
        <v>0</v>
      </c>
      <c r="U199" s="421">
        <v>0</v>
      </c>
      <c r="V199" s="421">
        <v>0</v>
      </c>
      <c r="W199" s="421">
        <v>0</v>
      </c>
      <c r="X199" s="421">
        <v>0</v>
      </c>
      <c r="Y199" s="421">
        <v>0</v>
      </c>
      <c r="Z199" s="421">
        <v>0</v>
      </c>
      <c r="AA199" s="421">
        <v>0</v>
      </c>
      <c r="AB199" s="421">
        <v>0</v>
      </c>
      <c r="AC199" s="421">
        <v>0</v>
      </c>
      <c r="AD199" s="420"/>
      <c r="AE199" s="421">
        <v>0</v>
      </c>
      <c r="AF199" s="421">
        <v>0</v>
      </c>
      <c r="AG199" s="421">
        <v>0</v>
      </c>
      <c r="AH199" s="421">
        <v>0</v>
      </c>
      <c r="AI199" s="421">
        <v>0</v>
      </c>
      <c r="AJ199" s="421">
        <v>0</v>
      </c>
      <c r="AK199" s="421">
        <v>0</v>
      </c>
      <c r="AL199" s="421">
        <v>0</v>
      </c>
      <c r="AM199" s="421">
        <v>0</v>
      </c>
      <c r="AN199" s="421">
        <v>0</v>
      </c>
      <c r="AO199" s="421">
        <v>0</v>
      </c>
      <c r="AP199" s="421">
        <v>0</v>
      </c>
      <c r="AQ199" s="421">
        <v>0</v>
      </c>
      <c r="AR199" s="420"/>
      <c r="AS199" s="421">
        <v>0</v>
      </c>
      <c r="AT199" s="421">
        <v>0</v>
      </c>
      <c r="AU199" s="421">
        <v>0</v>
      </c>
      <c r="AV199" s="421">
        <v>0</v>
      </c>
      <c r="AW199" s="421">
        <v>0</v>
      </c>
      <c r="AX199" s="421">
        <v>0</v>
      </c>
      <c r="AY199" s="421">
        <v>0</v>
      </c>
      <c r="AZ199" s="421">
        <v>0</v>
      </c>
      <c r="BA199" s="421">
        <v>0</v>
      </c>
      <c r="BB199" s="421">
        <v>0</v>
      </c>
      <c r="BC199" s="421">
        <v>0</v>
      </c>
      <c r="BD199" s="421">
        <v>0</v>
      </c>
      <c r="BE199" s="421">
        <v>0</v>
      </c>
      <c r="BF199" s="420"/>
      <c r="BG199" s="421">
        <v>0</v>
      </c>
      <c r="BH199" s="421">
        <v>0</v>
      </c>
      <c r="BI199" s="421">
        <v>0</v>
      </c>
      <c r="BJ199" s="421">
        <v>0</v>
      </c>
      <c r="BK199" s="421">
        <v>0</v>
      </c>
      <c r="BL199" s="421">
        <v>0</v>
      </c>
      <c r="BM199" s="421">
        <v>0</v>
      </c>
      <c r="BN199" s="421">
        <v>0</v>
      </c>
      <c r="BO199" s="421">
        <v>0</v>
      </c>
      <c r="BP199" s="421">
        <v>0</v>
      </c>
      <c r="BQ199" s="421">
        <v>0</v>
      </c>
      <c r="BR199" s="421">
        <v>0</v>
      </c>
      <c r="BS199" s="421">
        <v>0</v>
      </c>
      <c r="BT199" s="420"/>
      <c r="BU199" s="421">
        <v>0</v>
      </c>
      <c r="BV199" s="421">
        <v>0</v>
      </c>
      <c r="BW199" s="421">
        <v>0</v>
      </c>
      <c r="BX199" s="421">
        <v>0</v>
      </c>
      <c r="BY199" s="421">
        <v>0</v>
      </c>
      <c r="BZ199" s="421">
        <v>0</v>
      </c>
      <c r="CA199" s="421">
        <v>0</v>
      </c>
      <c r="CB199" s="421">
        <v>0</v>
      </c>
      <c r="CC199" s="421">
        <v>0</v>
      </c>
      <c r="CD199" s="421">
        <v>0</v>
      </c>
      <c r="CE199" s="421">
        <v>0</v>
      </c>
      <c r="CF199" s="421">
        <v>0</v>
      </c>
      <c r="CG199" s="421">
        <v>0</v>
      </c>
      <c r="CH199" s="420"/>
    </row>
    <row r="200" spans="1:86" s="402" customFormat="1" ht="12" hidden="1" customHeight="1" outlineLevel="1">
      <c r="A200" s="22">
        <v>120</v>
      </c>
      <c r="B200" s="402" t="s">
        <v>307</v>
      </c>
      <c r="C200" s="421">
        <v>0</v>
      </c>
      <c r="D200" s="421">
        <v>0</v>
      </c>
      <c r="E200" s="421">
        <v>0</v>
      </c>
      <c r="F200" s="421">
        <v>0</v>
      </c>
      <c r="G200" s="421">
        <v>0</v>
      </c>
      <c r="H200" s="421">
        <v>0</v>
      </c>
      <c r="I200" s="421">
        <v>0</v>
      </c>
      <c r="J200" s="421">
        <v>0</v>
      </c>
      <c r="K200" s="421">
        <v>0</v>
      </c>
      <c r="L200" s="421">
        <v>0</v>
      </c>
      <c r="M200" s="421">
        <v>0</v>
      </c>
      <c r="N200" s="421">
        <v>0</v>
      </c>
      <c r="O200" s="421">
        <v>0</v>
      </c>
      <c r="P200" s="420"/>
      <c r="Q200" s="421">
        <v>0</v>
      </c>
      <c r="R200" s="421">
        <v>0</v>
      </c>
      <c r="S200" s="421">
        <v>0</v>
      </c>
      <c r="T200" s="421">
        <v>0</v>
      </c>
      <c r="U200" s="421">
        <v>0</v>
      </c>
      <c r="V200" s="421">
        <v>0</v>
      </c>
      <c r="W200" s="421">
        <v>0</v>
      </c>
      <c r="X200" s="421">
        <v>0</v>
      </c>
      <c r="Y200" s="421">
        <v>0</v>
      </c>
      <c r="Z200" s="421">
        <v>0</v>
      </c>
      <c r="AA200" s="421">
        <v>0</v>
      </c>
      <c r="AB200" s="421">
        <v>0</v>
      </c>
      <c r="AC200" s="421">
        <v>0</v>
      </c>
      <c r="AD200" s="420"/>
      <c r="AE200" s="421">
        <v>0</v>
      </c>
      <c r="AF200" s="421">
        <v>0</v>
      </c>
      <c r="AG200" s="421">
        <v>0</v>
      </c>
      <c r="AH200" s="421">
        <v>0</v>
      </c>
      <c r="AI200" s="421">
        <v>0</v>
      </c>
      <c r="AJ200" s="421">
        <v>0</v>
      </c>
      <c r="AK200" s="421">
        <v>0</v>
      </c>
      <c r="AL200" s="421">
        <v>0</v>
      </c>
      <c r="AM200" s="421">
        <v>0</v>
      </c>
      <c r="AN200" s="421">
        <v>0</v>
      </c>
      <c r="AO200" s="421">
        <v>0</v>
      </c>
      <c r="AP200" s="421">
        <v>0</v>
      </c>
      <c r="AQ200" s="421">
        <v>0</v>
      </c>
      <c r="AR200" s="420"/>
      <c r="AS200" s="421">
        <v>0</v>
      </c>
      <c r="AT200" s="421">
        <v>0</v>
      </c>
      <c r="AU200" s="421">
        <v>0</v>
      </c>
      <c r="AV200" s="421">
        <v>0</v>
      </c>
      <c r="AW200" s="421">
        <v>0</v>
      </c>
      <c r="AX200" s="421">
        <v>0</v>
      </c>
      <c r="AY200" s="421">
        <v>0</v>
      </c>
      <c r="AZ200" s="421">
        <v>0</v>
      </c>
      <c r="BA200" s="421">
        <v>0</v>
      </c>
      <c r="BB200" s="421">
        <v>0</v>
      </c>
      <c r="BC200" s="421">
        <v>0</v>
      </c>
      <c r="BD200" s="421">
        <v>0</v>
      </c>
      <c r="BE200" s="421">
        <v>0</v>
      </c>
      <c r="BF200" s="420"/>
      <c r="BG200" s="421">
        <v>0</v>
      </c>
      <c r="BH200" s="421">
        <v>0</v>
      </c>
      <c r="BI200" s="421">
        <v>0</v>
      </c>
      <c r="BJ200" s="421">
        <v>0</v>
      </c>
      <c r="BK200" s="421">
        <v>0</v>
      </c>
      <c r="BL200" s="421">
        <v>0</v>
      </c>
      <c r="BM200" s="421">
        <v>0</v>
      </c>
      <c r="BN200" s="421">
        <v>0</v>
      </c>
      <c r="BO200" s="421">
        <v>0</v>
      </c>
      <c r="BP200" s="421">
        <v>0</v>
      </c>
      <c r="BQ200" s="421">
        <v>0</v>
      </c>
      <c r="BR200" s="421">
        <v>0</v>
      </c>
      <c r="BS200" s="421">
        <v>0</v>
      </c>
      <c r="BT200" s="420"/>
      <c r="BU200" s="421">
        <v>0</v>
      </c>
      <c r="BV200" s="421">
        <v>0</v>
      </c>
      <c r="BW200" s="421">
        <v>0</v>
      </c>
      <c r="BX200" s="421">
        <v>0</v>
      </c>
      <c r="BY200" s="421">
        <v>0</v>
      </c>
      <c r="BZ200" s="421">
        <v>0</v>
      </c>
      <c r="CA200" s="421">
        <v>0</v>
      </c>
      <c r="CB200" s="421">
        <v>0</v>
      </c>
      <c r="CC200" s="421">
        <v>0</v>
      </c>
      <c r="CD200" s="421">
        <v>0</v>
      </c>
      <c r="CE200" s="421">
        <v>0</v>
      </c>
      <c r="CF200" s="421">
        <v>0</v>
      </c>
      <c r="CG200" s="421">
        <v>0</v>
      </c>
      <c r="CH200" s="420"/>
    </row>
    <row r="201" spans="1:86" s="402" customFormat="1" ht="12" hidden="1" customHeight="1" outlineLevel="1">
      <c r="A201" s="22">
        <v>121</v>
      </c>
      <c r="B201" s="402" t="s">
        <v>308</v>
      </c>
      <c r="C201" s="421">
        <v>0</v>
      </c>
      <c r="D201" s="421">
        <v>0</v>
      </c>
      <c r="E201" s="421">
        <v>0</v>
      </c>
      <c r="F201" s="421">
        <v>0</v>
      </c>
      <c r="G201" s="421">
        <v>0</v>
      </c>
      <c r="H201" s="421">
        <v>0</v>
      </c>
      <c r="I201" s="421">
        <v>0</v>
      </c>
      <c r="J201" s="421">
        <v>0</v>
      </c>
      <c r="K201" s="421">
        <v>0</v>
      </c>
      <c r="L201" s="421">
        <v>0</v>
      </c>
      <c r="M201" s="421">
        <v>0</v>
      </c>
      <c r="N201" s="421">
        <v>0</v>
      </c>
      <c r="O201" s="421">
        <v>0</v>
      </c>
      <c r="P201" s="420"/>
      <c r="Q201" s="421">
        <v>0</v>
      </c>
      <c r="R201" s="421">
        <v>0</v>
      </c>
      <c r="S201" s="421">
        <v>0</v>
      </c>
      <c r="T201" s="421">
        <v>0</v>
      </c>
      <c r="U201" s="421">
        <v>0</v>
      </c>
      <c r="V201" s="421">
        <v>0</v>
      </c>
      <c r="W201" s="421">
        <v>0</v>
      </c>
      <c r="X201" s="421">
        <v>0</v>
      </c>
      <c r="Y201" s="421">
        <v>0</v>
      </c>
      <c r="Z201" s="421">
        <v>0</v>
      </c>
      <c r="AA201" s="421">
        <v>0</v>
      </c>
      <c r="AB201" s="421">
        <v>0</v>
      </c>
      <c r="AC201" s="421">
        <v>0</v>
      </c>
      <c r="AD201" s="420"/>
      <c r="AE201" s="421">
        <v>0</v>
      </c>
      <c r="AF201" s="421">
        <v>0</v>
      </c>
      <c r="AG201" s="421">
        <v>0</v>
      </c>
      <c r="AH201" s="421">
        <v>0</v>
      </c>
      <c r="AI201" s="421">
        <v>0</v>
      </c>
      <c r="AJ201" s="421">
        <v>0</v>
      </c>
      <c r="AK201" s="421">
        <v>0</v>
      </c>
      <c r="AL201" s="421">
        <v>0</v>
      </c>
      <c r="AM201" s="421">
        <v>0</v>
      </c>
      <c r="AN201" s="421">
        <v>0</v>
      </c>
      <c r="AO201" s="421">
        <v>0</v>
      </c>
      <c r="AP201" s="421">
        <v>0</v>
      </c>
      <c r="AQ201" s="421">
        <v>0</v>
      </c>
      <c r="AR201" s="420"/>
      <c r="AS201" s="421">
        <v>0</v>
      </c>
      <c r="AT201" s="421">
        <v>0</v>
      </c>
      <c r="AU201" s="421">
        <v>0</v>
      </c>
      <c r="AV201" s="421">
        <v>0</v>
      </c>
      <c r="AW201" s="421">
        <v>0</v>
      </c>
      <c r="AX201" s="421">
        <v>0</v>
      </c>
      <c r="AY201" s="421">
        <v>0</v>
      </c>
      <c r="AZ201" s="421">
        <v>0</v>
      </c>
      <c r="BA201" s="421">
        <v>0</v>
      </c>
      <c r="BB201" s="421">
        <v>0</v>
      </c>
      <c r="BC201" s="421">
        <v>0</v>
      </c>
      <c r="BD201" s="421">
        <v>0</v>
      </c>
      <c r="BE201" s="421">
        <v>0</v>
      </c>
      <c r="BF201" s="420"/>
      <c r="BG201" s="421">
        <v>0</v>
      </c>
      <c r="BH201" s="421">
        <v>0</v>
      </c>
      <c r="BI201" s="421">
        <v>0</v>
      </c>
      <c r="BJ201" s="421">
        <v>0</v>
      </c>
      <c r="BK201" s="421">
        <v>0</v>
      </c>
      <c r="BL201" s="421">
        <v>0</v>
      </c>
      <c r="BM201" s="421">
        <v>0</v>
      </c>
      <c r="BN201" s="421">
        <v>0</v>
      </c>
      <c r="BO201" s="421">
        <v>0</v>
      </c>
      <c r="BP201" s="421">
        <v>0</v>
      </c>
      <c r="BQ201" s="421">
        <v>0</v>
      </c>
      <c r="BR201" s="421">
        <v>0</v>
      </c>
      <c r="BS201" s="421">
        <v>0</v>
      </c>
      <c r="BT201" s="420"/>
      <c r="BU201" s="421">
        <v>0</v>
      </c>
      <c r="BV201" s="421">
        <v>0</v>
      </c>
      <c r="BW201" s="421">
        <v>0</v>
      </c>
      <c r="BX201" s="421">
        <v>0</v>
      </c>
      <c r="BY201" s="421">
        <v>0</v>
      </c>
      <c r="BZ201" s="421">
        <v>0</v>
      </c>
      <c r="CA201" s="421">
        <v>0</v>
      </c>
      <c r="CB201" s="421">
        <v>0</v>
      </c>
      <c r="CC201" s="421">
        <v>0</v>
      </c>
      <c r="CD201" s="421">
        <v>0</v>
      </c>
      <c r="CE201" s="421">
        <v>0</v>
      </c>
      <c r="CF201" s="421">
        <v>0</v>
      </c>
      <c r="CG201" s="421">
        <v>0</v>
      </c>
      <c r="CH201" s="420"/>
    </row>
    <row r="202" spans="1:86" s="402" customFormat="1" ht="12" hidden="1" customHeight="1" outlineLevel="1">
      <c r="A202" s="22">
        <v>122</v>
      </c>
      <c r="B202" s="402" t="s">
        <v>309</v>
      </c>
      <c r="C202" s="421">
        <v>0</v>
      </c>
      <c r="D202" s="421">
        <v>0</v>
      </c>
      <c r="E202" s="421">
        <v>0</v>
      </c>
      <c r="F202" s="421">
        <v>0</v>
      </c>
      <c r="G202" s="421">
        <v>0</v>
      </c>
      <c r="H202" s="421">
        <v>0</v>
      </c>
      <c r="I202" s="421">
        <v>0</v>
      </c>
      <c r="J202" s="421">
        <v>0</v>
      </c>
      <c r="K202" s="421">
        <v>0</v>
      </c>
      <c r="L202" s="421">
        <v>0</v>
      </c>
      <c r="M202" s="421">
        <v>0</v>
      </c>
      <c r="N202" s="421">
        <v>0</v>
      </c>
      <c r="O202" s="421">
        <v>0</v>
      </c>
      <c r="P202" s="420"/>
      <c r="Q202" s="421">
        <v>0</v>
      </c>
      <c r="R202" s="421">
        <v>0</v>
      </c>
      <c r="S202" s="421">
        <v>0</v>
      </c>
      <c r="T202" s="421">
        <v>0</v>
      </c>
      <c r="U202" s="421">
        <v>0</v>
      </c>
      <c r="V202" s="421">
        <v>0</v>
      </c>
      <c r="W202" s="421">
        <v>0</v>
      </c>
      <c r="X202" s="421">
        <v>0</v>
      </c>
      <c r="Y202" s="421">
        <v>0</v>
      </c>
      <c r="Z202" s="421">
        <v>0</v>
      </c>
      <c r="AA202" s="421">
        <v>0</v>
      </c>
      <c r="AB202" s="421">
        <v>0</v>
      </c>
      <c r="AC202" s="421">
        <v>0</v>
      </c>
      <c r="AD202" s="420"/>
      <c r="AE202" s="421">
        <v>0</v>
      </c>
      <c r="AF202" s="421">
        <v>0</v>
      </c>
      <c r="AG202" s="421">
        <v>0</v>
      </c>
      <c r="AH202" s="421">
        <v>0</v>
      </c>
      <c r="AI202" s="421">
        <v>0</v>
      </c>
      <c r="AJ202" s="421">
        <v>0</v>
      </c>
      <c r="AK202" s="421">
        <v>0</v>
      </c>
      <c r="AL202" s="421">
        <v>0</v>
      </c>
      <c r="AM202" s="421">
        <v>0</v>
      </c>
      <c r="AN202" s="421">
        <v>0</v>
      </c>
      <c r="AO202" s="421">
        <v>0</v>
      </c>
      <c r="AP202" s="421">
        <v>0</v>
      </c>
      <c r="AQ202" s="421">
        <v>0</v>
      </c>
      <c r="AR202" s="420"/>
      <c r="AS202" s="421">
        <v>0</v>
      </c>
      <c r="AT202" s="421">
        <v>0</v>
      </c>
      <c r="AU202" s="421">
        <v>0</v>
      </c>
      <c r="AV202" s="421">
        <v>0</v>
      </c>
      <c r="AW202" s="421">
        <v>0</v>
      </c>
      <c r="AX202" s="421">
        <v>0</v>
      </c>
      <c r="AY202" s="421">
        <v>0</v>
      </c>
      <c r="AZ202" s="421">
        <v>0</v>
      </c>
      <c r="BA202" s="421">
        <v>0</v>
      </c>
      <c r="BB202" s="421">
        <v>0</v>
      </c>
      <c r="BC202" s="421">
        <v>0</v>
      </c>
      <c r="BD202" s="421">
        <v>0</v>
      </c>
      <c r="BE202" s="421">
        <v>0</v>
      </c>
      <c r="BF202" s="420"/>
      <c r="BG202" s="421">
        <v>0</v>
      </c>
      <c r="BH202" s="421">
        <v>0</v>
      </c>
      <c r="BI202" s="421">
        <v>0</v>
      </c>
      <c r="BJ202" s="421">
        <v>0</v>
      </c>
      <c r="BK202" s="421">
        <v>0</v>
      </c>
      <c r="BL202" s="421">
        <v>0</v>
      </c>
      <c r="BM202" s="421">
        <v>0</v>
      </c>
      <c r="BN202" s="421">
        <v>0</v>
      </c>
      <c r="BO202" s="421">
        <v>0</v>
      </c>
      <c r="BP202" s="421">
        <v>0</v>
      </c>
      <c r="BQ202" s="421">
        <v>0</v>
      </c>
      <c r="BR202" s="421">
        <v>0</v>
      </c>
      <c r="BS202" s="421">
        <v>0</v>
      </c>
      <c r="BT202" s="420"/>
      <c r="BU202" s="421">
        <v>0</v>
      </c>
      <c r="BV202" s="421">
        <v>0</v>
      </c>
      <c r="BW202" s="421">
        <v>0</v>
      </c>
      <c r="BX202" s="421">
        <v>0</v>
      </c>
      <c r="BY202" s="421">
        <v>0</v>
      </c>
      <c r="BZ202" s="421">
        <v>0</v>
      </c>
      <c r="CA202" s="421">
        <v>0</v>
      </c>
      <c r="CB202" s="421">
        <v>0</v>
      </c>
      <c r="CC202" s="421">
        <v>0</v>
      </c>
      <c r="CD202" s="421">
        <v>0</v>
      </c>
      <c r="CE202" s="421">
        <v>0</v>
      </c>
      <c r="CF202" s="421">
        <v>0</v>
      </c>
      <c r="CG202" s="421">
        <v>0</v>
      </c>
      <c r="CH202" s="420"/>
    </row>
    <row r="203" spans="1:86" s="402" customFormat="1" ht="12" hidden="1" customHeight="1" outlineLevel="1">
      <c r="A203" s="22">
        <v>123</v>
      </c>
      <c r="B203" s="402" t="s">
        <v>310</v>
      </c>
      <c r="C203" s="421">
        <v>0</v>
      </c>
      <c r="D203" s="421">
        <v>0</v>
      </c>
      <c r="E203" s="421">
        <v>0</v>
      </c>
      <c r="F203" s="421">
        <v>0</v>
      </c>
      <c r="G203" s="421">
        <v>0</v>
      </c>
      <c r="H203" s="421">
        <v>0</v>
      </c>
      <c r="I203" s="421">
        <v>0</v>
      </c>
      <c r="J203" s="421">
        <v>0</v>
      </c>
      <c r="K203" s="421">
        <v>0</v>
      </c>
      <c r="L203" s="421">
        <v>0</v>
      </c>
      <c r="M203" s="421">
        <v>0</v>
      </c>
      <c r="N203" s="421">
        <v>0</v>
      </c>
      <c r="O203" s="421">
        <v>0</v>
      </c>
      <c r="P203" s="420"/>
      <c r="Q203" s="421">
        <v>0</v>
      </c>
      <c r="R203" s="421">
        <v>0</v>
      </c>
      <c r="S203" s="421">
        <v>0</v>
      </c>
      <c r="T203" s="421">
        <v>0</v>
      </c>
      <c r="U203" s="421">
        <v>0</v>
      </c>
      <c r="V203" s="421">
        <v>0</v>
      </c>
      <c r="W203" s="421">
        <v>0</v>
      </c>
      <c r="X203" s="421">
        <v>0</v>
      </c>
      <c r="Y203" s="421">
        <v>0</v>
      </c>
      <c r="Z203" s="421">
        <v>0</v>
      </c>
      <c r="AA203" s="421">
        <v>0</v>
      </c>
      <c r="AB203" s="421">
        <v>0</v>
      </c>
      <c r="AC203" s="421">
        <v>0</v>
      </c>
      <c r="AD203" s="420"/>
      <c r="AE203" s="421">
        <v>0</v>
      </c>
      <c r="AF203" s="421">
        <v>0</v>
      </c>
      <c r="AG203" s="421">
        <v>0</v>
      </c>
      <c r="AH203" s="421">
        <v>0</v>
      </c>
      <c r="AI203" s="421">
        <v>0</v>
      </c>
      <c r="AJ203" s="421">
        <v>0</v>
      </c>
      <c r="AK203" s="421">
        <v>0</v>
      </c>
      <c r="AL203" s="421">
        <v>0</v>
      </c>
      <c r="AM203" s="421">
        <v>0</v>
      </c>
      <c r="AN203" s="421">
        <v>0</v>
      </c>
      <c r="AO203" s="421">
        <v>0</v>
      </c>
      <c r="AP203" s="421">
        <v>0</v>
      </c>
      <c r="AQ203" s="421">
        <v>0</v>
      </c>
      <c r="AR203" s="420"/>
      <c r="AS203" s="421">
        <v>0</v>
      </c>
      <c r="AT203" s="421">
        <v>0</v>
      </c>
      <c r="AU203" s="421">
        <v>0</v>
      </c>
      <c r="AV203" s="421">
        <v>0</v>
      </c>
      <c r="AW203" s="421">
        <v>0</v>
      </c>
      <c r="AX203" s="421">
        <v>0</v>
      </c>
      <c r="AY203" s="421">
        <v>0</v>
      </c>
      <c r="AZ203" s="421">
        <v>0</v>
      </c>
      <c r="BA203" s="421">
        <v>0</v>
      </c>
      <c r="BB203" s="421">
        <v>0</v>
      </c>
      <c r="BC203" s="421">
        <v>0</v>
      </c>
      <c r="BD203" s="421">
        <v>0</v>
      </c>
      <c r="BE203" s="421">
        <v>0</v>
      </c>
      <c r="BF203" s="420"/>
      <c r="BG203" s="421">
        <v>0</v>
      </c>
      <c r="BH203" s="421">
        <v>0</v>
      </c>
      <c r="BI203" s="421">
        <v>0</v>
      </c>
      <c r="BJ203" s="421">
        <v>0</v>
      </c>
      <c r="BK203" s="421">
        <v>0</v>
      </c>
      <c r="BL203" s="421">
        <v>0</v>
      </c>
      <c r="BM203" s="421">
        <v>0</v>
      </c>
      <c r="BN203" s="421">
        <v>0</v>
      </c>
      <c r="BO203" s="421">
        <v>0</v>
      </c>
      <c r="BP203" s="421">
        <v>0</v>
      </c>
      <c r="BQ203" s="421">
        <v>0</v>
      </c>
      <c r="BR203" s="421">
        <v>0</v>
      </c>
      <c r="BS203" s="421">
        <v>0</v>
      </c>
      <c r="BT203" s="420"/>
      <c r="BU203" s="421">
        <v>0</v>
      </c>
      <c r="BV203" s="421">
        <v>0</v>
      </c>
      <c r="BW203" s="421">
        <v>0</v>
      </c>
      <c r="BX203" s="421">
        <v>0</v>
      </c>
      <c r="BY203" s="421">
        <v>0</v>
      </c>
      <c r="BZ203" s="421">
        <v>0</v>
      </c>
      <c r="CA203" s="421">
        <v>0</v>
      </c>
      <c r="CB203" s="421">
        <v>0</v>
      </c>
      <c r="CC203" s="421">
        <v>0</v>
      </c>
      <c r="CD203" s="421">
        <v>0</v>
      </c>
      <c r="CE203" s="421">
        <v>0</v>
      </c>
      <c r="CF203" s="421">
        <v>0</v>
      </c>
      <c r="CG203" s="421">
        <v>0</v>
      </c>
      <c r="CH203" s="420"/>
    </row>
    <row r="204" spans="1:86" s="402" customFormat="1" ht="12" hidden="1" customHeight="1" outlineLevel="1">
      <c r="A204" s="22">
        <v>124</v>
      </c>
      <c r="B204" s="402" t="s">
        <v>311</v>
      </c>
      <c r="C204" s="421">
        <v>0</v>
      </c>
      <c r="D204" s="421">
        <v>0</v>
      </c>
      <c r="E204" s="421">
        <v>0</v>
      </c>
      <c r="F204" s="421">
        <v>0</v>
      </c>
      <c r="G204" s="421">
        <v>0</v>
      </c>
      <c r="H204" s="421">
        <v>0</v>
      </c>
      <c r="I204" s="421">
        <v>0</v>
      </c>
      <c r="J204" s="421">
        <v>0</v>
      </c>
      <c r="K204" s="421">
        <v>0</v>
      </c>
      <c r="L204" s="421">
        <v>0</v>
      </c>
      <c r="M204" s="421">
        <v>0</v>
      </c>
      <c r="N204" s="421">
        <v>0</v>
      </c>
      <c r="O204" s="421">
        <v>0</v>
      </c>
      <c r="P204" s="420"/>
      <c r="Q204" s="421">
        <v>0</v>
      </c>
      <c r="R204" s="421">
        <v>0</v>
      </c>
      <c r="S204" s="421">
        <v>0</v>
      </c>
      <c r="T204" s="421">
        <v>0</v>
      </c>
      <c r="U204" s="421">
        <v>0</v>
      </c>
      <c r="V204" s="421">
        <v>0</v>
      </c>
      <c r="W204" s="421">
        <v>0</v>
      </c>
      <c r="X204" s="421">
        <v>0</v>
      </c>
      <c r="Y204" s="421">
        <v>0</v>
      </c>
      <c r="Z204" s="421">
        <v>0</v>
      </c>
      <c r="AA204" s="421">
        <v>0</v>
      </c>
      <c r="AB204" s="421">
        <v>0</v>
      </c>
      <c r="AC204" s="421">
        <v>0</v>
      </c>
      <c r="AD204" s="420"/>
      <c r="AE204" s="421">
        <v>0</v>
      </c>
      <c r="AF204" s="421">
        <v>0</v>
      </c>
      <c r="AG204" s="421">
        <v>0</v>
      </c>
      <c r="AH204" s="421">
        <v>0</v>
      </c>
      <c r="AI204" s="421">
        <v>0</v>
      </c>
      <c r="AJ204" s="421">
        <v>0</v>
      </c>
      <c r="AK204" s="421">
        <v>0</v>
      </c>
      <c r="AL204" s="421">
        <v>0</v>
      </c>
      <c r="AM204" s="421">
        <v>0</v>
      </c>
      <c r="AN204" s="421">
        <v>0</v>
      </c>
      <c r="AO204" s="421">
        <v>0</v>
      </c>
      <c r="AP204" s="421">
        <v>0</v>
      </c>
      <c r="AQ204" s="421">
        <v>0</v>
      </c>
      <c r="AR204" s="420"/>
      <c r="AS204" s="421">
        <v>0</v>
      </c>
      <c r="AT204" s="421">
        <v>0</v>
      </c>
      <c r="AU204" s="421">
        <v>0</v>
      </c>
      <c r="AV204" s="421">
        <v>0</v>
      </c>
      <c r="AW204" s="421">
        <v>0</v>
      </c>
      <c r="AX204" s="421">
        <v>0</v>
      </c>
      <c r="AY204" s="421">
        <v>0</v>
      </c>
      <c r="AZ204" s="421">
        <v>0</v>
      </c>
      <c r="BA204" s="421">
        <v>0</v>
      </c>
      <c r="BB204" s="421">
        <v>0</v>
      </c>
      <c r="BC204" s="421">
        <v>0</v>
      </c>
      <c r="BD204" s="421">
        <v>0</v>
      </c>
      <c r="BE204" s="421">
        <v>0</v>
      </c>
      <c r="BF204" s="420"/>
      <c r="BG204" s="421">
        <v>0</v>
      </c>
      <c r="BH204" s="421">
        <v>0</v>
      </c>
      <c r="BI204" s="421">
        <v>0</v>
      </c>
      <c r="BJ204" s="421">
        <v>0</v>
      </c>
      <c r="BK204" s="421">
        <v>0</v>
      </c>
      <c r="BL204" s="421">
        <v>0</v>
      </c>
      <c r="BM204" s="421">
        <v>0</v>
      </c>
      <c r="BN204" s="421">
        <v>0</v>
      </c>
      <c r="BO204" s="421">
        <v>0</v>
      </c>
      <c r="BP204" s="421">
        <v>0</v>
      </c>
      <c r="BQ204" s="421">
        <v>0</v>
      </c>
      <c r="BR204" s="421">
        <v>0</v>
      </c>
      <c r="BS204" s="421">
        <v>0</v>
      </c>
      <c r="BT204" s="420"/>
      <c r="BU204" s="421">
        <v>0</v>
      </c>
      <c r="BV204" s="421">
        <v>0</v>
      </c>
      <c r="BW204" s="421">
        <v>0</v>
      </c>
      <c r="BX204" s="421">
        <v>0</v>
      </c>
      <c r="BY204" s="421">
        <v>0</v>
      </c>
      <c r="BZ204" s="421">
        <v>0</v>
      </c>
      <c r="CA204" s="421">
        <v>0</v>
      </c>
      <c r="CB204" s="421">
        <v>0</v>
      </c>
      <c r="CC204" s="421">
        <v>0</v>
      </c>
      <c r="CD204" s="421">
        <v>0</v>
      </c>
      <c r="CE204" s="421">
        <v>0</v>
      </c>
      <c r="CF204" s="421">
        <v>0</v>
      </c>
      <c r="CG204" s="421">
        <v>0</v>
      </c>
      <c r="CH204" s="420"/>
    </row>
    <row r="205" spans="1:86" s="402" customFormat="1" ht="12" hidden="1" customHeight="1" outlineLevel="1">
      <c r="A205" s="22">
        <v>126</v>
      </c>
      <c r="B205" s="402" t="s">
        <v>312</v>
      </c>
      <c r="C205" s="421">
        <v>0</v>
      </c>
      <c r="D205" s="421">
        <v>0</v>
      </c>
      <c r="E205" s="421">
        <v>0</v>
      </c>
      <c r="F205" s="421">
        <v>0</v>
      </c>
      <c r="G205" s="421">
        <v>0</v>
      </c>
      <c r="H205" s="421">
        <v>0</v>
      </c>
      <c r="I205" s="421">
        <v>0</v>
      </c>
      <c r="J205" s="421">
        <v>0</v>
      </c>
      <c r="K205" s="421">
        <v>0</v>
      </c>
      <c r="L205" s="421">
        <v>0</v>
      </c>
      <c r="M205" s="421">
        <v>0</v>
      </c>
      <c r="N205" s="421">
        <v>0</v>
      </c>
      <c r="O205" s="421">
        <v>0</v>
      </c>
      <c r="P205" s="420"/>
      <c r="Q205" s="421">
        <v>0</v>
      </c>
      <c r="R205" s="421">
        <v>0</v>
      </c>
      <c r="S205" s="421">
        <v>0</v>
      </c>
      <c r="T205" s="421">
        <v>0</v>
      </c>
      <c r="U205" s="421">
        <v>0</v>
      </c>
      <c r="V205" s="421">
        <v>0</v>
      </c>
      <c r="W205" s="421">
        <v>0</v>
      </c>
      <c r="X205" s="421">
        <v>0</v>
      </c>
      <c r="Y205" s="421">
        <v>0</v>
      </c>
      <c r="Z205" s="421">
        <v>0</v>
      </c>
      <c r="AA205" s="421">
        <v>0</v>
      </c>
      <c r="AB205" s="421">
        <v>0</v>
      </c>
      <c r="AC205" s="421">
        <v>0</v>
      </c>
      <c r="AD205" s="420"/>
      <c r="AE205" s="421">
        <v>0</v>
      </c>
      <c r="AF205" s="421">
        <v>0</v>
      </c>
      <c r="AG205" s="421">
        <v>0</v>
      </c>
      <c r="AH205" s="421">
        <v>0</v>
      </c>
      <c r="AI205" s="421">
        <v>0</v>
      </c>
      <c r="AJ205" s="421">
        <v>0</v>
      </c>
      <c r="AK205" s="421">
        <v>0</v>
      </c>
      <c r="AL205" s="421">
        <v>0</v>
      </c>
      <c r="AM205" s="421">
        <v>0</v>
      </c>
      <c r="AN205" s="421">
        <v>0</v>
      </c>
      <c r="AO205" s="421">
        <v>0</v>
      </c>
      <c r="AP205" s="421">
        <v>0</v>
      </c>
      <c r="AQ205" s="421">
        <v>0</v>
      </c>
      <c r="AR205" s="420"/>
      <c r="AS205" s="421">
        <v>0</v>
      </c>
      <c r="AT205" s="421">
        <v>0</v>
      </c>
      <c r="AU205" s="421">
        <v>0</v>
      </c>
      <c r="AV205" s="421">
        <v>0</v>
      </c>
      <c r="AW205" s="421">
        <v>0</v>
      </c>
      <c r="AX205" s="421">
        <v>0</v>
      </c>
      <c r="AY205" s="421">
        <v>0</v>
      </c>
      <c r="AZ205" s="421">
        <v>0</v>
      </c>
      <c r="BA205" s="421">
        <v>0</v>
      </c>
      <c r="BB205" s="421">
        <v>0</v>
      </c>
      <c r="BC205" s="421">
        <v>0</v>
      </c>
      <c r="BD205" s="421">
        <v>0</v>
      </c>
      <c r="BE205" s="421">
        <v>0</v>
      </c>
      <c r="BF205" s="420"/>
      <c r="BG205" s="421">
        <v>0</v>
      </c>
      <c r="BH205" s="421">
        <v>0</v>
      </c>
      <c r="BI205" s="421">
        <v>0</v>
      </c>
      <c r="BJ205" s="421">
        <v>0</v>
      </c>
      <c r="BK205" s="421">
        <v>0</v>
      </c>
      <c r="BL205" s="421">
        <v>0</v>
      </c>
      <c r="BM205" s="421">
        <v>0</v>
      </c>
      <c r="BN205" s="421">
        <v>0</v>
      </c>
      <c r="BO205" s="421">
        <v>0</v>
      </c>
      <c r="BP205" s="421">
        <v>0</v>
      </c>
      <c r="BQ205" s="421">
        <v>0</v>
      </c>
      <c r="BR205" s="421">
        <v>0</v>
      </c>
      <c r="BS205" s="421">
        <v>0</v>
      </c>
      <c r="BT205" s="420"/>
      <c r="BU205" s="421">
        <v>0</v>
      </c>
      <c r="BV205" s="421">
        <v>0</v>
      </c>
      <c r="BW205" s="421">
        <v>0</v>
      </c>
      <c r="BX205" s="421">
        <v>0</v>
      </c>
      <c r="BY205" s="421">
        <v>0</v>
      </c>
      <c r="BZ205" s="421">
        <v>0</v>
      </c>
      <c r="CA205" s="421">
        <v>0</v>
      </c>
      <c r="CB205" s="421">
        <v>0</v>
      </c>
      <c r="CC205" s="421">
        <v>0</v>
      </c>
      <c r="CD205" s="421">
        <v>0</v>
      </c>
      <c r="CE205" s="421">
        <v>0</v>
      </c>
      <c r="CF205" s="421">
        <v>0</v>
      </c>
      <c r="CG205" s="421">
        <v>0</v>
      </c>
      <c r="CH205" s="420"/>
    </row>
    <row r="206" spans="1:86" s="402" customFormat="1" ht="12" hidden="1" customHeight="1" outlineLevel="1">
      <c r="A206" s="22">
        <v>127</v>
      </c>
      <c r="B206" s="402" t="s">
        <v>313</v>
      </c>
      <c r="C206" s="421">
        <v>0</v>
      </c>
      <c r="D206" s="421">
        <v>0</v>
      </c>
      <c r="E206" s="421">
        <v>0</v>
      </c>
      <c r="F206" s="421">
        <v>0</v>
      </c>
      <c r="G206" s="421">
        <v>0</v>
      </c>
      <c r="H206" s="421">
        <v>0</v>
      </c>
      <c r="I206" s="421">
        <v>0</v>
      </c>
      <c r="J206" s="421">
        <v>0</v>
      </c>
      <c r="K206" s="421">
        <v>0</v>
      </c>
      <c r="L206" s="421">
        <v>0</v>
      </c>
      <c r="M206" s="421">
        <v>0</v>
      </c>
      <c r="N206" s="421">
        <v>0</v>
      </c>
      <c r="O206" s="421">
        <v>0</v>
      </c>
      <c r="P206" s="420"/>
      <c r="Q206" s="421">
        <v>0</v>
      </c>
      <c r="R206" s="421">
        <v>0</v>
      </c>
      <c r="S206" s="421">
        <v>0</v>
      </c>
      <c r="T206" s="421">
        <v>0</v>
      </c>
      <c r="U206" s="421">
        <v>0</v>
      </c>
      <c r="V206" s="421">
        <v>0</v>
      </c>
      <c r="W206" s="421">
        <v>0</v>
      </c>
      <c r="X206" s="421">
        <v>0</v>
      </c>
      <c r="Y206" s="421">
        <v>0</v>
      </c>
      <c r="Z206" s="421">
        <v>0</v>
      </c>
      <c r="AA206" s="421">
        <v>0</v>
      </c>
      <c r="AB206" s="421">
        <v>0</v>
      </c>
      <c r="AC206" s="421">
        <v>0</v>
      </c>
      <c r="AD206" s="420"/>
      <c r="AE206" s="421">
        <v>0</v>
      </c>
      <c r="AF206" s="421">
        <v>0</v>
      </c>
      <c r="AG206" s="421">
        <v>0</v>
      </c>
      <c r="AH206" s="421">
        <v>0</v>
      </c>
      <c r="AI206" s="421">
        <v>0</v>
      </c>
      <c r="AJ206" s="421">
        <v>0</v>
      </c>
      <c r="AK206" s="421">
        <v>0</v>
      </c>
      <c r="AL206" s="421">
        <v>0</v>
      </c>
      <c r="AM206" s="421">
        <v>0</v>
      </c>
      <c r="AN206" s="421">
        <v>0</v>
      </c>
      <c r="AO206" s="421">
        <v>0</v>
      </c>
      <c r="AP206" s="421">
        <v>0</v>
      </c>
      <c r="AQ206" s="421">
        <v>0</v>
      </c>
      <c r="AR206" s="420"/>
      <c r="AS206" s="421">
        <v>0</v>
      </c>
      <c r="AT206" s="421">
        <v>0</v>
      </c>
      <c r="AU206" s="421">
        <v>0</v>
      </c>
      <c r="AV206" s="421">
        <v>0</v>
      </c>
      <c r="AW206" s="421">
        <v>0</v>
      </c>
      <c r="AX206" s="421">
        <v>0</v>
      </c>
      <c r="AY206" s="421">
        <v>0</v>
      </c>
      <c r="AZ206" s="421">
        <v>0</v>
      </c>
      <c r="BA206" s="421">
        <v>0</v>
      </c>
      <c r="BB206" s="421">
        <v>0</v>
      </c>
      <c r="BC206" s="421">
        <v>0</v>
      </c>
      <c r="BD206" s="421">
        <v>0</v>
      </c>
      <c r="BE206" s="421">
        <v>0</v>
      </c>
      <c r="BF206" s="420"/>
      <c r="BG206" s="421">
        <v>0</v>
      </c>
      <c r="BH206" s="421">
        <v>0</v>
      </c>
      <c r="BI206" s="421">
        <v>0</v>
      </c>
      <c r="BJ206" s="421">
        <v>0</v>
      </c>
      <c r="BK206" s="421">
        <v>0</v>
      </c>
      <c r="BL206" s="421">
        <v>0</v>
      </c>
      <c r="BM206" s="421">
        <v>0</v>
      </c>
      <c r="BN206" s="421">
        <v>0</v>
      </c>
      <c r="BO206" s="421">
        <v>0</v>
      </c>
      <c r="BP206" s="421">
        <v>0</v>
      </c>
      <c r="BQ206" s="421">
        <v>0</v>
      </c>
      <c r="BR206" s="421">
        <v>0</v>
      </c>
      <c r="BS206" s="421">
        <v>0</v>
      </c>
      <c r="BT206" s="420"/>
      <c r="BU206" s="421">
        <v>0</v>
      </c>
      <c r="BV206" s="421">
        <v>0</v>
      </c>
      <c r="BW206" s="421">
        <v>0</v>
      </c>
      <c r="BX206" s="421">
        <v>0</v>
      </c>
      <c r="BY206" s="421">
        <v>0</v>
      </c>
      <c r="BZ206" s="421">
        <v>0</v>
      </c>
      <c r="CA206" s="421">
        <v>0</v>
      </c>
      <c r="CB206" s="421">
        <v>0</v>
      </c>
      <c r="CC206" s="421">
        <v>0</v>
      </c>
      <c r="CD206" s="421">
        <v>0</v>
      </c>
      <c r="CE206" s="421">
        <v>0</v>
      </c>
      <c r="CF206" s="421">
        <v>0</v>
      </c>
      <c r="CG206" s="421">
        <v>0</v>
      </c>
      <c r="CH206" s="420"/>
    </row>
    <row r="207" spans="1:86" s="402" customFormat="1" ht="12" hidden="1" customHeight="1" outlineLevel="1">
      <c r="A207" s="22">
        <v>128</v>
      </c>
      <c r="B207" s="402" t="s">
        <v>314</v>
      </c>
      <c r="C207" s="421">
        <v>0</v>
      </c>
      <c r="D207" s="421">
        <v>0</v>
      </c>
      <c r="E207" s="421">
        <v>0</v>
      </c>
      <c r="F207" s="421">
        <v>0</v>
      </c>
      <c r="G207" s="421">
        <v>0</v>
      </c>
      <c r="H207" s="421">
        <v>0</v>
      </c>
      <c r="I207" s="421">
        <v>0</v>
      </c>
      <c r="J207" s="421">
        <v>0</v>
      </c>
      <c r="K207" s="421">
        <v>0</v>
      </c>
      <c r="L207" s="421">
        <v>0</v>
      </c>
      <c r="M207" s="421">
        <v>0</v>
      </c>
      <c r="N207" s="421">
        <v>0</v>
      </c>
      <c r="O207" s="421">
        <v>0</v>
      </c>
      <c r="P207" s="420"/>
      <c r="Q207" s="421">
        <v>0</v>
      </c>
      <c r="R207" s="421">
        <v>0</v>
      </c>
      <c r="S207" s="421">
        <v>0</v>
      </c>
      <c r="T207" s="421">
        <v>0</v>
      </c>
      <c r="U207" s="421">
        <v>0</v>
      </c>
      <c r="V207" s="421">
        <v>0</v>
      </c>
      <c r="W207" s="421">
        <v>0</v>
      </c>
      <c r="X207" s="421">
        <v>0</v>
      </c>
      <c r="Y207" s="421">
        <v>0</v>
      </c>
      <c r="Z207" s="421">
        <v>0</v>
      </c>
      <c r="AA207" s="421">
        <v>0</v>
      </c>
      <c r="AB207" s="421">
        <v>0</v>
      </c>
      <c r="AC207" s="421">
        <v>0</v>
      </c>
      <c r="AD207" s="420"/>
      <c r="AE207" s="421">
        <v>0</v>
      </c>
      <c r="AF207" s="421">
        <v>0</v>
      </c>
      <c r="AG207" s="421">
        <v>0</v>
      </c>
      <c r="AH207" s="421">
        <v>0</v>
      </c>
      <c r="AI207" s="421">
        <v>0</v>
      </c>
      <c r="AJ207" s="421">
        <v>0</v>
      </c>
      <c r="AK207" s="421">
        <v>0</v>
      </c>
      <c r="AL207" s="421">
        <v>0</v>
      </c>
      <c r="AM207" s="421">
        <v>0</v>
      </c>
      <c r="AN207" s="421">
        <v>0</v>
      </c>
      <c r="AO207" s="421">
        <v>0</v>
      </c>
      <c r="AP207" s="421">
        <v>0</v>
      </c>
      <c r="AQ207" s="421">
        <v>0</v>
      </c>
      <c r="AR207" s="420"/>
      <c r="AS207" s="421">
        <v>0</v>
      </c>
      <c r="AT207" s="421">
        <v>0</v>
      </c>
      <c r="AU207" s="421">
        <v>0</v>
      </c>
      <c r="AV207" s="421">
        <v>0</v>
      </c>
      <c r="AW207" s="421">
        <v>0</v>
      </c>
      <c r="AX207" s="421">
        <v>0</v>
      </c>
      <c r="AY207" s="421">
        <v>0</v>
      </c>
      <c r="AZ207" s="421">
        <v>0</v>
      </c>
      <c r="BA207" s="421">
        <v>0</v>
      </c>
      <c r="BB207" s="421">
        <v>0</v>
      </c>
      <c r="BC207" s="421">
        <v>0</v>
      </c>
      <c r="BD207" s="421">
        <v>0</v>
      </c>
      <c r="BE207" s="421">
        <v>0</v>
      </c>
      <c r="BF207" s="420"/>
      <c r="BG207" s="421">
        <v>0</v>
      </c>
      <c r="BH207" s="421">
        <v>0</v>
      </c>
      <c r="BI207" s="421">
        <v>0</v>
      </c>
      <c r="BJ207" s="421">
        <v>0</v>
      </c>
      <c r="BK207" s="421">
        <v>0</v>
      </c>
      <c r="BL207" s="421">
        <v>0</v>
      </c>
      <c r="BM207" s="421">
        <v>0</v>
      </c>
      <c r="BN207" s="421">
        <v>0</v>
      </c>
      <c r="BO207" s="421">
        <v>0</v>
      </c>
      <c r="BP207" s="421">
        <v>0</v>
      </c>
      <c r="BQ207" s="421">
        <v>0</v>
      </c>
      <c r="BR207" s="421">
        <v>0</v>
      </c>
      <c r="BS207" s="421">
        <v>0</v>
      </c>
      <c r="BT207" s="420"/>
      <c r="BU207" s="421">
        <v>0</v>
      </c>
      <c r="BV207" s="421">
        <v>0</v>
      </c>
      <c r="BW207" s="421">
        <v>0</v>
      </c>
      <c r="BX207" s="421">
        <v>0</v>
      </c>
      <c r="BY207" s="421">
        <v>0</v>
      </c>
      <c r="BZ207" s="421">
        <v>0</v>
      </c>
      <c r="CA207" s="421">
        <v>0</v>
      </c>
      <c r="CB207" s="421">
        <v>0</v>
      </c>
      <c r="CC207" s="421">
        <v>0</v>
      </c>
      <c r="CD207" s="421">
        <v>0</v>
      </c>
      <c r="CE207" s="421">
        <v>0</v>
      </c>
      <c r="CF207" s="421">
        <v>0</v>
      </c>
      <c r="CG207" s="421">
        <v>0</v>
      </c>
      <c r="CH207" s="420"/>
    </row>
    <row r="208" spans="1:86" s="402" customFormat="1" ht="12" hidden="1" customHeight="1" outlineLevel="1">
      <c r="A208" s="22">
        <v>129</v>
      </c>
      <c r="B208" s="402" t="s">
        <v>315</v>
      </c>
      <c r="C208" s="421">
        <v>0</v>
      </c>
      <c r="D208" s="421">
        <v>0</v>
      </c>
      <c r="E208" s="421">
        <v>0</v>
      </c>
      <c r="F208" s="421">
        <v>0</v>
      </c>
      <c r="G208" s="421">
        <v>0</v>
      </c>
      <c r="H208" s="421">
        <v>0</v>
      </c>
      <c r="I208" s="421">
        <v>0</v>
      </c>
      <c r="J208" s="421">
        <v>0</v>
      </c>
      <c r="K208" s="421">
        <v>0</v>
      </c>
      <c r="L208" s="421">
        <v>0</v>
      </c>
      <c r="M208" s="421">
        <v>0</v>
      </c>
      <c r="N208" s="421">
        <v>0</v>
      </c>
      <c r="O208" s="421">
        <v>0</v>
      </c>
      <c r="P208" s="420"/>
      <c r="Q208" s="421">
        <v>0</v>
      </c>
      <c r="R208" s="421">
        <v>0</v>
      </c>
      <c r="S208" s="421">
        <v>0</v>
      </c>
      <c r="T208" s="421">
        <v>0</v>
      </c>
      <c r="U208" s="421">
        <v>0</v>
      </c>
      <c r="V208" s="421">
        <v>0</v>
      </c>
      <c r="W208" s="421">
        <v>0</v>
      </c>
      <c r="X208" s="421">
        <v>0</v>
      </c>
      <c r="Y208" s="421">
        <v>0</v>
      </c>
      <c r="Z208" s="421">
        <v>0</v>
      </c>
      <c r="AA208" s="421">
        <v>0</v>
      </c>
      <c r="AB208" s="421">
        <v>0</v>
      </c>
      <c r="AC208" s="421">
        <v>0</v>
      </c>
      <c r="AD208" s="420"/>
      <c r="AE208" s="421">
        <v>0</v>
      </c>
      <c r="AF208" s="421">
        <v>0</v>
      </c>
      <c r="AG208" s="421">
        <v>0</v>
      </c>
      <c r="AH208" s="421">
        <v>0</v>
      </c>
      <c r="AI208" s="421">
        <v>0</v>
      </c>
      <c r="AJ208" s="421">
        <v>0</v>
      </c>
      <c r="AK208" s="421">
        <v>0</v>
      </c>
      <c r="AL208" s="421">
        <v>0</v>
      </c>
      <c r="AM208" s="421">
        <v>0</v>
      </c>
      <c r="AN208" s="421">
        <v>0</v>
      </c>
      <c r="AO208" s="421">
        <v>0</v>
      </c>
      <c r="AP208" s="421">
        <v>0</v>
      </c>
      <c r="AQ208" s="421">
        <v>0</v>
      </c>
      <c r="AR208" s="420"/>
      <c r="AS208" s="421">
        <v>0</v>
      </c>
      <c r="AT208" s="421">
        <v>0</v>
      </c>
      <c r="AU208" s="421">
        <v>0</v>
      </c>
      <c r="AV208" s="421">
        <v>0</v>
      </c>
      <c r="AW208" s="421">
        <v>0</v>
      </c>
      <c r="AX208" s="421">
        <v>0</v>
      </c>
      <c r="AY208" s="421">
        <v>0</v>
      </c>
      <c r="AZ208" s="421">
        <v>0</v>
      </c>
      <c r="BA208" s="421">
        <v>0</v>
      </c>
      <c r="BB208" s="421">
        <v>0</v>
      </c>
      <c r="BC208" s="421">
        <v>0</v>
      </c>
      <c r="BD208" s="421">
        <v>0</v>
      </c>
      <c r="BE208" s="421">
        <v>0</v>
      </c>
      <c r="BF208" s="420"/>
      <c r="BG208" s="421">
        <v>0</v>
      </c>
      <c r="BH208" s="421">
        <v>0</v>
      </c>
      <c r="BI208" s="421">
        <v>0</v>
      </c>
      <c r="BJ208" s="421">
        <v>0</v>
      </c>
      <c r="BK208" s="421">
        <v>0</v>
      </c>
      <c r="BL208" s="421">
        <v>0</v>
      </c>
      <c r="BM208" s="421">
        <v>0</v>
      </c>
      <c r="BN208" s="421">
        <v>0</v>
      </c>
      <c r="BO208" s="421">
        <v>0</v>
      </c>
      <c r="BP208" s="421">
        <v>0</v>
      </c>
      <c r="BQ208" s="421">
        <v>0</v>
      </c>
      <c r="BR208" s="421">
        <v>0</v>
      </c>
      <c r="BS208" s="421">
        <v>0</v>
      </c>
      <c r="BT208" s="420"/>
      <c r="BU208" s="421">
        <v>0</v>
      </c>
      <c r="BV208" s="421">
        <v>0</v>
      </c>
      <c r="BW208" s="421">
        <v>0</v>
      </c>
      <c r="BX208" s="421">
        <v>0</v>
      </c>
      <c r="BY208" s="421">
        <v>0</v>
      </c>
      <c r="BZ208" s="421">
        <v>0</v>
      </c>
      <c r="CA208" s="421">
        <v>0</v>
      </c>
      <c r="CB208" s="421">
        <v>0</v>
      </c>
      <c r="CC208" s="421">
        <v>0</v>
      </c>
      <c r="CD208" s="421">
        <v>0</v>
      </c>
      <c r="CE208" s="421">
        <v>0</v>
      </c>
      <c r="CF208" s="421">
        <v>0</v>
      </c>
      <c r="CG208" s="421">
        <v>0</v>
      </c>
      <c r="CH208" s="420"/>
    </row>
    <row r="209" spans="1:86" s="402" customFormat="1" ht="12" hidden="1" customHeight="1" outlineLevel="1">
      <c r="A209" s="22">
        <v>130</v>
      </c>
      <c r="B209" s="402" t="s">
        <v>316</v>
      </c>
      <c r="C209" s="421">
        <v>0</v>
      </c>
      <c r="D209" s="421">
        <v>0</v>
      </c>
      <c r="E209" s="421">
        <v>0</v>
      </c>
      <c r="F209" s="421">
        <v>0</v>
      </c>
      <c r="G209" s="421">
        <v>0</v>
      </c>
      <c r="H209" s="421">
        <v>0</v>
      </c>
      <c r="I209" s="421">
        <v>0</v>
      </c>
      <c r="J209" s="421">
        <v>0</v>
      </c>
      <c r="K209" s="421">
        <v>0</v>
      </c>
      <c r="L209" s="421">
        <v>0</v>
      </c>
      <c r="M209" s="421">
        <v>0</v>
      </c>
      <c r="N209" s="421">
        <v>0</v>
      </c>
      <c r="O209" s="421">
        <v>0</v>
      </c>
      <c r="P209" s="420"/>
      <c r="Q209" s="421">
        <v>0</v>
      </c>
      <c r="R209" s="421">
        <v>0</v>
      </c>
      <c r="S209" s="421">
        <v>0</v>
      </c>
      <c r="T209" s="421">
        <v>0</v>
      </c>
      <c r="U209" s="421">
        <v>0</v>
      </c>
      <c r="V209" s="421">
        <v>0</v>
      </c>
      <c r="W209" s="421">
        <v>0</v>
      </c>
      <c r="X209" s="421">
        <v>0</v>
      </c>
      <c r="Y209" s="421">
        <v>0</v>
      </c>
      <c r="Z209" s="421">
        <v>0</v>
      </c>
      <c r="AA209" s="421">
        <v>0</v>
      </c>
      <c r="AB209" s="421">
        <v>0</v>
      </c>
      <c r="AC209" s="421">
        <v>0</v>
      </c>
      <c r="AD209" s="420"/>
      <c r="AE209" s="421">
        <v>0</v>
      </c>
      <c r="AF209" s="421">
        <v>0</v>
      </c>
      <c r="AG209" s="421">
        <v>0</v>
      </c>
      <c r="AH209" s="421">
        <v>0</v>
      </c>
      <c r="AI209" s="421">
        <v>0</v>
      </c>
      <c r="AJ209" s="421">
        <v>0</v>
      </c>
      <c r="AK209" s="421">
        <v>0</v>
      </c>
      <c r="AL209" s="421">
        <v>0</v>
      </c>
      <c r="AM209" s="421">
        <v>0</v>
      </c>
      <c r="AN209" s="421">
        <v>0</v>
      </c>
      <c r="AO209" s="421">
        <v>0</v>
      </c>
      <c r="AP209" s="421">
        <v>0</v>
      </c>
      <c r="AQ209" s="421">
        <v>0</v>
      </c>
      <c r="AR209" s="420"/>
      <c r="AS209" s="421">
        <v>0</v>
      </c>
      <c r="AT209" s="421">
        <v>0</v>
      </c>
      <c r="AU209" s="421">
        <v>0</v>
      </c>
      <c r="AV209" s="421">
        <v>0</v>
      </c>
      <c r="AW209" s="421">
        <v>0</v>
      </c>
      <c r="AX209" s="421">
        <v>0</v>
      </c>
      <c r="AY209" s="421">
        <v>0</v>
      </c>
      <c r="AZ209" s="421">
        <v>0</v>
      </c>
      <c r="BA209" s="421">
        <v>0</v>
      </c>
      <c r="BB209" s="421">
        <v>0</v>
      </c>
      <c r="BC209" s="421">
        <v>0</v>
      </c>
      <c r="BD209" s="421">
        <v>0</v>
      </c>
      <c r="BE209" s="421">
        <v>0</v>
      </c>
      <c r="BF209" s="420"/>
      <c r="BG209" s="421">
        <v>0</v>
      </c>
      <c r="BH209" s="421">
        <v>0</v>
      </c>
      <c r="BI209" s="421">
        <v>0</v>
      </c>
      <c r="BJ209" s="421">
        <v>0</v>
      </c>
      <c r="BK209" s="421">
        <v>0</v>
      </c>
      <c r="BL209" s="421">
        <v>0</v>
      </c>
      <c r="BM209" s="421">
        <v>0</v>
      </c>
      <c r="BN209" s="421">
        <v>0</v>
      </c>
      <c r="BO209" s="421">
        <v>0</v>
      </c>
      <c r="BP209" s="421">
        <v>0</v>
      </c>
      <c r="BQ209" s="421">
        <v>0</v>
      </c>
      <c r="BR209" s="421">
        <v>0</v>
      </c>
      <c r="BS209" s="421">
        <v>0</v>
      </c>
      <c r="BT209" s="420"/>
      <c r="BU209" s="421">
        <v>0</v>
      </c>
      <c r="BV209" s="421">
        <v>0</v>
      </c>
      <c r="BW209" s="421">
        <v>0</v>
      </c>
      <c r="BX209" s="421">
        <v>0</v>
      </c>
      <c r="BY209" s="421">
        <v>0</v>
      </c>
      <c r="BZ209" s="421">
        <v>0</v>
      </c>
      <c r="CA209" s="421">
        <v>0</v>
      </c>
      <c r="CB209" s="421">
        <v>0</v>
      </c>
      <c r="CC209" s="421">
        <v>0</v>
      </c>
      <c r="CD209" s="421">
        <v>0</v>
      </c>
      <c r="CE209" s="421">
        <v>0</v>
      </c>
      <c r="CF209" s="421">
        <v>0</v>
      </c>
      <c r="CG209" s="421">
        <v>0</v>
      </c>
      <c r="CH209" s="420"/>
    </row>
    <row r="210" spans="1:86" s="402" customFormat="1" ht="12" hidden="1" customHeight="1" outlineLevel="1">
      <c r="A210" s="22">
        <v>131</v>
      </c>
      <c r="B210" s="402" t="s">
        <v>317</v>
      </c>
      <c r="C210" s="421">
        <v>0</v>
      </c>
      <c r="D210" s="421">
        <v>390</v>
      </c>
      <c r="E210" s="421">
        <v>260</v>
      </c>
      <c r="F210" s="421">
        <v>260</v>
      </c>
      <c r="G210" s="421">
        <v>240</v>
      </c>
      <c r="H210" s="421">
        <v>240</v>
      </c>
      <c r="I210" s="421">
        <v>240</v>
      </c>
      <c r="J210" s="421">
        <v>120</v>
      </c>
      <c r="K210" s="421">
        <v>0</v>
      </c>
      <c r="L210" s="421">
        <v>0</v>
      </c>
      <c r="M210" s="421">
        <v>0</v>
      </c>
      <c r="N210" s="421">
        <v>0</v>
      </c>
      <c r="O210" s="421">
        <v>5000</v>
      </c>
      <c r="P210" s="420"/>
      <c r="Q210" s="421">
        <v>0</v>
      </c>
      <c r="R210" s="421">
        <v>454.54545454545502</v>
      </c>
      <c r="S210" s="421">
        <v>454.54545454545502</v>
      </c>
      <c r="T210" s="421">
        <v>454.54545454545502</v>
      </c>
      <c r="U210" s="421">
        <v>454.54545454545502</v>
      </c>
      <c r="V210" s="421">
        <v>454.54545454545502</v>
      </c>
      <c r="W210" s="421">
        <v>454.54545454545502</v>
      </c>
      <c r="X210" s="421">
        <v>454.54545454545502</v>
      </c>
      <c r="Y210" s="421">
        <v>454.54545454545502</v>
      </c>
      <c r="Z210" s="421">
        <v>454.54545454545502</v>
      </c>
      <c r="AA210" s="421">
        <v>454.54545454545502</v>
      </c>
      <c r="AB210" s="421">
        <v>454.54545454545502</v>
      </c>
      <c r="AC210" s="421">
        <v>5000</v>
      </c>
      <c r="AD210" s="420"/>
      <c r="AE210" s="421">
        <v>0</v>
      </c>
      <c r="AF210" s="421">
        <v>468.18181818181802</v>
      </c>
      <c r="AG210" s="421">
        <v>468.18181818181802</v>
      </c>
      <c r="AH210" s="421">
        <v>468.18181818181802</v>
      </c>
      <c r="AI210" s="421">
        <v>468.18181818181802</v>
      </c>
      <c r="AJ210" s="421">
        <v>468.18181818181802</v>
      </c>
      <c r="AK210" s="421">
        <v>468.18181818181802</v>
      </c>
      <c r="AL210" s="421">
        <v>468.18181818181802</v>
      </c>
      <c r="AM210" s="421">
        <v>468.18181818181802</v>
      </c>
      <c r="AN210" s="421">
        <v>468.18181818181802</v>
      </c>
      <c r="AO210" s="421">
        <v>468.18181818181802</v>
      </c>
      <c r="AP210" s="421">
        <v>468.18181818181802</v>
      </c>
      <c r="AQ210" s="421">
        <v>5150</v>
      </c>
      <c r="AR210" s="420"/>
      <c r="AS210" s="421">
        <v>0</v>
      </c>
      <c r="AT210" s="421">
        <v>482.22727272727298</v>
      </c>
      <c r="AU210" s="421">
        <v>482.22727272727298</v>
      </c>
      <c r="AV210" s="421">
        <v>482.22727272727298</v>
      </c>
      <c r="AW210" s="421">
        <v>482.22727272727298</v>
      </c>
      <c r="AX210" s="421">
        <v>482.22727272727298</v>
      </c>
      <c r="AY210" s="421">
        <v>482.22727272727298</v>
      </c>
      <c r="AZ210" s="421">
        <v>482.22727272727298</v>
      </c>
      <c r="BA210" s="421">
        <v>482.22727272727298</v>
      </c>
      <c r="BB210" s="421">
        <v>482.22727272727298</v>
      </c>
      <c r="BC210" s="421">
        <v>482.22727272727298</v>
      </c>
      <c r="BD210" s="421">
        <v>482.22727272727298</v>
      </c>
      <c r="BE210" s="421">
        <v>5304.5</v>
      </c>
      <c r="BF210" s="420"/>
      <c r="BG210" s="421">
        <v>0</v>
      </c>
      <c r="BH210" s="421">
        <v>496.69409090909102</v>
      </c>
      <c r="BI210" s="421">
        <v>496.69409090909102</v>
      </c>
      <c r="BJ210" s="421">
        <v>496.69409090909102</v>
      </c>
      <c r="BK210" s="421">
        <v>496.69409090909102</v>
      </c>
      <c r="BL210" s="421">
        <v>496.69409090909102</v>
      </c>
      <c r="BM210" s="421">
        <v>496.69409090909102</v>
      </c>
      <c r="BN210" s="421">
        <v>496.69409090909102</v>
      </c>
      <c r="BO210" s="421">
        <v>496.69409090909102</v>
      </c>
      <c r="BP210" s="421">
        <v>496.69409090909102</v>
      </c>
      <c r="BQ210" s="421">
        <v>496.69409090909102</v>
      </c>
      <c r="BR210" s="421">
        <v>496.69409090909102</v>
      </c>
      <c r="BS210" s="421">
        <v>5463.6350000000002</v>
      </c>
      <c r="BT210" s="420"/>
      <c r="BU210" s="421">
        <v>0</v>
      </c>
      <c r="BV210" s="421">
        <v>511.59491363636403</v>
      </c>
      <c r="BW210" s="421">
        <v>511.59491363636403</v>
      </c>
      <c r="BX210" s="421">
        <v>511.59491363636403</v>
      </c>
      <c r="BY210" s="421">
        <v>511.59491363636403</v>
      </c>
      <c r="BZ210" s="421">
        <v>511.59491363636403</v>
      </c>
      <c r="CA210" s="421">
        <v>511.59491363636403</v>
      </c>
      <c r="CB210" s="421">
        <v>511.59491363636403</v>
      </c>
      <c r="CC210" s="421">
        <v>511.59491363636403</v>
      </c>
      <c r="CD210" s="421">
        <v>511.59491363636403</v>
      </c>
      <c r="CE210" s="421">
        <v>511.59491363636403</v>
      </c>
      <c r="CF210" s="421">
        <v>511.59491363636403</v>
      </c>
      <c r="CG210" s="421">
        <v>5627.5440500000004</v>
      </c>
      <c r="CH210" s="420"/>
    </row>
    <row r="211" spans="1:86" s="402" customFormat="1" ht="12" hidden="1" customHeight="1" outlineLevel="1">
      <c r="A211" s="22">
        <v>132</v>
      </c>
      <c r="B211" s="402" t="s">
        <v>318</v>
      </c>
      <c r="C211" s="421">
        <v>0</v>
      </c>
      <c r="D211" s="421">
        <v>0</v>
      </c>
      <c r="E211" s="421">
        <v>0</v>
      </c>
      <c r="F211" s="421">
        <v>0</v>
      </c>
      <c r="G211" s="421">
        <v>0</v>
      </c>
      <c r="H211" s="421">
        <v>0</v>
      </c>
      <c r="I211" s="421">
        <v>0</v>
      </c>
      <c r="J211" s="421">
        <v>0</v>
      </c>
      <c r="K211" s="421">
        <v>0</v>
      </c>
      <c r="L211" s="421">
        <v>0</v>
      </c>
      <c r="M211" s="421">
        <v>0</v>
      </c>
      <c r="N211" s="421">
        <v>0</v>
      </c>
      <c r="O211" s="421">
        <v>0</v>
      </c>
      <c r="P211" s="420"/>
      <c r="Q211" s="421">
        <v>0</v>
      </c>
      <c r="R211" s="421">
        <v>0</v>
      </c>
      <c r="S211" s="421">
        <v>0</v>
      </c>
      <c r="T211" s="421">
        <v>0</v>
      </c>
      <c r="U211" s="421">
        <v>0</v>
      </c>
      <c r="V211" s="421">
        <v>0</v>
      </c>
      <c r="W211" s="421">
        <v>0</v>
      </c>
      <c r="X211" s="421">
        <v>0</v>
      </c>
      <c r="Y211" s="421">
        <v>0</v>
      </c>
      <c r="Z211" s="421">
        <v>0</v>
      </c>
      <c r="AA211" s="421">
        <v>0</v>
      </c>
      <c r="AB211" s="421">
        <v>0</v>
      </c>
      <c r="AC211" s="421">
        <v>0</v>
      </c>
      <c r="AD211" s="420"/>
      <c r="AE211" s="421">
        <v>0</v>
      </c>
      <c r="AF211" s="421">
        <v>0</v>
      </c>
      <c r="AG211" s="421">
        <v>0</v>
      </c>
      <c r="AH211" s="421">
        <v>0</v>
      </c>
      <c r="AI211" s="421">
        <v>0</v>
      </c>
      <c r="AJ211" s="421">
        <v>0</v>
      </c>
      <c r="AK211" s="421">
        <v>0</v>
      </c>
      <c r="AL211" s="421">
        <v>0</v>
      </c>
      <c r="AM211" s="421">
        <v>0</v>
      </c>
      <c r="AN211" s="421">
        <v>0</v>
      </c>
      <c r="AO211" s="421">
        <v>0</v>
      </c>
      <c r="AP211" s="421">
        <v>0</v>
      </c>
      <c r="AQ211" s="421">
        <v>0</v>
      </c>
      <c r="AR211" s="420"/>
      <c r="AS211" s="421">
        <v>0</v>
      </c>
      <c r="AT211" s="421">
        <v>0</v>
      </c>
      <c r="AU211" s="421">
        <v>0</v>
      </c>
      <c r="AV211" s="421">
        <v>0</v>
      </c>
      <c r="AW211" s="421">
        <v>0</v>
      </c>
      <c r="AX211" s="421">
        <v>0</v>
      </c>
      <c r="AY211" s="421">
        <v>0</v>
      </c>
      <c r="AZ211" s="421">
        <v>0</v>
      </c>
      <c r="BA211" s="421">
        <v>0</v>
      </c>
      <c r="BB211" s="421">
        <v>0</v>
      </c>
      <c r="BC211" s="421">
        <v>0</v>
      </c>
      <c r="BD211" s="421">
        <v>0</v>
      </c>
      <c r="BE211" s="421">
        <v>0</v>
      </c>
      <c r="BF211" s="420"/>
      <c r="BG211" s="421">
        <v>0</v>
      </c>
      <c r="BH211" s="421">
        <v>0</v>
      </c>
      <c r="BI211" s="421">
        <v>0</v>
      </c>
      <c r="BJ211" s="421">
        <v>0</v>
      </c>
      <c r="BK211" s="421">
        <v>0</v>
      </c>
      <c r="BL211" s="421">
        <v>0</v>
      </c>
      <c r="BM211" s="421">
        <v>0</v>
      </c>
      <c r="BN211" s="421">
        <v>0</v>
      </c>
      <c r="BO211" s="421">
        <v>0</v>
      </c>
      <c r="BP211" s="421">
        <v>0</v>
      </c>
      <c r="BQ211" s="421">
        <v>0</v>
      </c>
      <c r="BR211" s="421">
        <v>0</v>
      </c>
      <c r="BS211" s="421">
        <v>0</v>
      </c>
      <c r="BT211" s="420"/>
      <c r="BU211" s="421">
        <v>0</v>
      </c>
      <c r="BV211" s="421">
        <v>0</v>
      </c>
      <c r="BW211" s="421">
        <v>0</v>
      </c>
      <c r="BX211" s="421">
        <v>0</v>
      </c>
      <c r="BY211" s="421">
        <v>0</v>
      </c>
      <c r="BZ211" s="421">
        <v>0</v>
      </c>
      <c r="CA211" s="421">
        <v>0</v>
      </c>
      <c r="CB211" s="421">
        <v>0</v>
      </c>
      <c r="CC211" s="421">
        <v>0</v>
      </c>
      <c r="CD211" s="421">
        <v>0</v>
      </c>
      <c r="CE211" s="421">
        <v>0</v>
      </c>
      <c r="CF211" s="421">
        <v>0</v>
      </c>
      <c r="CG211" s="421">
        <v>0</v>
      </c>
      <c r="CH211" s="420"/>
    </row>
    <row r="212" spans="1:86" s="402" customFormat="1" ht="12" hidden="1" customHeight="1" outlineLevel="1">
      <c r="A212" s="22">
        <v>134</v>
      </c>
      <c r="B212" s="402" t="s">
        <v>319</v>
      </c>
      <c r="C212" s="421">
        <v>18594.099999999999</v>
      </c>
      <c r="D212" s="421">
        <v>18594.099999999999</v>
      </c>
      <c r="E212" s="421">
        <v>19094.099999999999</v>
      </c>
      <c r="F212" s="421">
        <v>15866.83</v>
      </c>
      <c r="G212" s="421">
        <v>14844.1</v>
      </c>
      <c r="H212" s="421">
        <v>19435.62</v>
      </c>
      <c r="I212" s="421">
        <v>18780.759999999998</v>
      </c>
      <c r="J212" s="421">
        <v>18780.759999999998</v>
      </c>
      <c r="K212" s="421">
        <v>19094.099999999999</v>
      </c>
      <c r="L212" s="421">
        <v>18969.099999999999</v>
      </c>
      <c r="M212" s="421">
        <v>19244.099999999999</v>
      </c>
      <c r="N212" s="421">
        <v>0</v>
      </c>
      <c r="O212" s="421">
        <v>223129</v>
      </c>
      <c r="P212" s="420"/>
      <c r="Q212" s="421">
        <v>14438.7416666667</v>
      </c>
      <c r="R212" s="421">
        <v>14438.7416666667</v>
      </c>
      <c r="S212" s="421">
        <v>14438.7416666667</v>
      </c>
      <c r="T212" s="421">
        <v>14438.7416666667</v>
      </c>
      <c r="U212" s="421">
        <v>14438.7416666667</v>
      </c>
      <c r="V212" s="421">
        <v>14438.7416666667</v>
      </c>
      <c r="W212" s="421">
        <v>14438.7416666667</v>
      </c>
      <c r="X212" s="421">
        <v>14438.7416666667</v>
      </c>
      <c r="Y212" s="421">
        <v>14438.7416666667</v>
      </c>
      <c r="Z212" s="421">
        <v>14438.7416666667</v>
      </c>
      <c r="AA212" s="421">
        <v>14438.7416666667</v>
      </c>
      <c r="AB212" s="421">
        <v>14438.7416666667</v>
      </c>
      <c r="AC212" s="421">
        <v>173264.9</v>
      </c>
      <c r="AD212" s="420"/>
      <c r="AE212" s="421">
        <v>14871.903916666701</v>
      </c>
      <c r="AF212" s="421">
        <v>14871.903916666701</v>
      </c>
      <c r="AG212" s="421">
        <v>14871.903916666701</v>
      </c>
      <c r="AH212" s="421">
        <v>14871.903916666701</v>
      </c>
      <c r="AI212" s="421">
        <v>14871.903916666701</v>
      </c>
      <c r="AJ212" s="421">
        <v>14871.903916666701</v>
      </c>
      <c r="AK212" s="421">
        <v>14871.903916666701</v>
      </c>
      <c r="AL212" s="421">
        <v>14871.903916666701</v>
      </c>
      <c r="AM212" s="421">
        <v>14871.903916666701</v>
      </c>
      <c r="AN212" s="421">
        <v>14871.903916666701</v>
      </c>
      <c r="AO212" s="421">
        <v>14871.903916666701</v>
      </c>
      <c r="AP212" s="421">
        <v>14871.903916666701</v>
      </c>
      <c r="AQ212" s="421">
        <v>178462.84700000001</v>
      </c>
      <c r="AR212" s="420"/>
      <c r="AS212" s="421">
        <v>15318.0610341667</v>
      </c>
      <c r="AT212" s="421">
        <v>15318.0610341667</v>
      </c>
      <c r="AU212" s="421">
        <v>15318.0610341667</v>
      </c>
      <c r="AV212" s="421">
        <v>15318.0610341667</v>
      </c>
      <c r="AW212" s="421">
        <v>15318.0610341667</v>
      </c>
      <c r="AX212" s="421">
        <v>15318.0610341667</v>
      </c>
      <c r="AY212" s="421">
        <v>15318.0610341667</v>
      </c>
      <c r="AZ212" s="421">
        <v>15318.0610341667</v>
      </c>
      <c r="BA212" s="421">
        <v>15318.0610341667</v>
      </c>
      <c r="BB212" s="421">
        <v>15318.0610341667</v>
      </c>
      <c r="BC212" s="421">
        <v>15318.0610341667</v>
      </c>
      <c r="BD212" s="421">
        <v>15318.0610341667</v>
      </c>
      <c r="BE212" s="421">
        <v>183816.73241</v>
      </c>
      <c r="BF212" s="420"/>
      <c r="BG212" s="421">
        <v>15777.6028651917</v>
      </c>
      <c r="BH212" s="421">
        <v>15777.6028651917</v>
      </c>
      <c r="BI212" s="421">
        <v>15777.6028651917</v>
      </c>
      <c r="BJ212" s="421">
        <v>15777.6028651917</v>
      </c>
      <c r="BK212" s="421">
        <v>15777.6028651917</v>
      </c>
      <c r="BL212" s="421">
        <v>15777.6028651917</v>
      </c>
      <c r="BM212" s="421">
        <v>15777.6028651917</v>
      </c>
      <c r="BN212" s="421">
        <v>15777.6028651917</v>
      </c>
      <c r="BO212" s="421">
        <v>15777.6028651917</v>
      </c>
      <c r="BP212" s="421">
        <v>15777.6028651917</v>
      </c>
      <c r="BQ212" s="421">
        <v>15777.6028651917</v>
      </c>
      <c r="BR212" s="421">
        <v>15777.6028651917</v>
      </c>
      <c r="BS212" s="421">
        <v>189331.2343823</v>
      </c>
      <c r="BT212" s="420"/>
      <c r="BU212" s="421">
        <v>16250.9309511474</v>
      </c>
      <c r="BV212" s="421">
        <v>16250.9309511474</v>
      </c>
      <c r="BW212" s="421">
        <v>16250.9309511474</v>
      </c>
      <c r="BX212" s="421">
        <v>16250.9309511474</v>
      </c>
      <c r="BY212" s="421">
        <v>16250.9309511474</v>
      </c>
      <c r="BZ212" s="421">
        <v>16250.9309511474</v>
      </c>
      <c r="CA212" s="421">
        <v>16250.9309511474</v>
      </c>
      <c r="CB212" s="421">
        <v>16250.9309511474</v>
      </c>
      <c r="CC212" s="421">
        <v>16250.9309511474</v>
      </c>
      <c r="CD212" s="421">
        <v>16250.9309511474</v>
      </c>
      <c r="CE212" s="421">
        <v>16250.9309511474</v>
      </c>
      <c r="CF212" s="421">
        <v>16250.9309511474</v>
      </c>
      <c r="CG212" s="421">
        <v>195011.17141376901</v>
      </c>
      <c r="CH212" s="420"/>
    </row>
    <row r="213" spans="1:86" s="402" customFormat="1" ht="12" hidden="1" customHeight="1" outlineLevel="1">
      <c r="A213" s="22">
        <v>135</v>
      </c>
      <c r="B213" s="402" t="s">
        <v>320</v>
      </c>
      <c r="C213" s="421">
        <v>0</v>
      </c>
      <c r="D213" s="421">
        <v>0</v>
      </c>
      <c r="E213" s="421">
        <v>0</v>
      </c>
      <c r="F213" s="421">
        <v>0</v>
      </c>
      <c r="G213" s="421">
        <v>0</v>
      </c>
      <c r="H213" s="421">
        <v>0</v>
      </c>
      <c r="I213" s="421">
        <v>0</v>
      </c>
      <c r="J213" s="421">
        <v>0</v>
      </c>
      <c r="K213" s="421">
        <v>0</v>
      </c>
      <c r="L213" s="421">
        <v>0</v>
      </c>
      <c r="M213" s="421">
        <v>0</v>
      </c>
      <c r="N213" s="421">
        <v>0</v>
      </c>
      <c r="O213" s="421">
        <v>0</v>
      </c>
      <c r="P213" s="420"/>
      <c r="Q213" s="421">
        <v>0</v>
      </c>
      <c r="R213" s="421">
        <v>0</v>
      </c>
      <c r="S213" s="421">
        <v>0</v>
      </c>
      <c r="T213" s="421">
        <v>0</v>
      </c>
      <c r="U213" s="421">
        <v>0</v>
      </c>
      <c r="V213" s="421">
        <v>0</v>
      </c>
      <c r="W213" s="421">
        <v>0</v>
      </c>
      <c r="X213" s="421">
        <v>0</v>
      </c>
      <c r="Y213" s="421">
        <v>0</v>
      </c>
      <c r="Z213" s="421">
        <v>0</v>
      </c>
      <c r="AA213" s="421">
        <v>0</v>
      </c>
      <c r="AB213" s="421">
        <v>0</v>
      </c>
      <c r="AC213" s="421">
        <v>0</v>
      </c>
      <c r="AD213" s="420"/>
      <c r="AE213" s="421">
        <v>0</v>
      </c>
      <c r="AF213" s="421">
        <v>0</v>
      </c>
      <c r="AG213" s="421">
        <v>0</v>
      </c>
      <c r="AH213" s="421">
        <v>0</v>
      </c>
      <c r="AI213" s="421">
        <v>0</v>
      </c>
      <c r="AJ213" s="421">
        <v>0</v>
      </c>
      <c r="AK213" s="421">
        <v>0</v>
      </c>
      <c r="AL213" s="421">
        <v>0</v>
      </c>
      <c r="AM213" s="421">
        <v>0</v>
      </c>
      <c r="AN213" s="421">
        <v>0</v>
      </c>
      <c r="AO213" s="421">
        <v>0</v>
      </c>
      <c r="AP213" s="421">
        <v>0</v>
      </c>
      <c r="AQ213" s="421">
        <v>0</v>
      </c>
      <c r="AR213" s="420"/>
      <c r="AS213" s="421">
        <v>0</v>
      </c>
      <c r="AT213" s="421">
        <v>0</v>
      </c>
      <c r="AU213" s="421">
        <v>0</v>
      </c>
      <c r="AV213" s="421">
        <v>0</v>
      </c>
      <c r="AW213" s="421">
        <v>0</v>
      </c>
      <c r="AX213" s="421">
        <v>0</v>
      </c>
      <c r="AY213" s="421">
        <v>0</v>
      </c>
      <c r="AZ213" s="421">
        <v>0</v>
      </c>
      <c r="BA213" s="421">
        <v>0</v>
      </c>
      <c r="BB213" s="421">
        <v>0</v>
      </c>
      <c r="BC213" s="421">
        <v>0</v>
      </c>
      <c r="BD213" s="421">
        <v>0</v>
      </c>
      <c r="BE213" s="421">
        <v>0</v>
      </c>
      <c r="BF213" s="420"/>
      <c r="BG213" s="421">
        <v>0</v>
      </c>
      <c r="BH213" s="421">
        <v>0</v>
      </c>
      <c r="BI213" s="421">
        <v>0</v>
      </c>
      <c r="BJ213" s="421">
        <v>0</v>
      </c>
      <c r="BK213" s="421">
        <v>0</v>
      </c>
      <c r="BL213" s="421">
        <v>0</v>
      </c>
      <c r="BM213" s="421">
        <v>0</v>
      </c>
      <c r="BN213" s="421">
        <v>0</v>
      </c>
      <c r="BO213" s="421">
        <v>0</v>
      </c>
      <c r="BP213" s="421">
        <v>0</v>
      </c>
      <c r="BQ213" s="421">
        <v>0</v>
      </c>
      <c r="BR213" s="421">
        <v>0</v>
      </c>
      <c r="BS213" s="421">
        <v>0</v>
      </c>
      <c r="BT213" s="420"/>
      <c r="BU213" s="421">
        <v>0</v>
      </c>
      <c r="BV213" s="421">
        <v>0</v>
      </c>
      <c r="BW213" s="421">
        <v>0</v>
      </c>
      <c r="BX213" s="421">
        <v>0</v>
      </c>
      <c r="BY213" s="421">
        <v>0</v>
      </c>
      <c r="BZ213" s="421">
        <v>0</v>
      </c>
      <c r="CA213" s="421">
        <v>0</v>
      </c>
      <c r="CB213" s="421">
        <v>0</v>
      </c>
      <c r="CC213" s="421">
        <v>0</v>
      </c>
      <c r="CD213" s="421">
        <v>0</v>
      </c>
      <c r="CE213" s="421">
        <v>0</v>
      </c>
      <c r="CF213" s="421">
        <v>0</v>
      </c>
      <c r="CG213" s="421">
        <v>0</v>
      </c>
      <c r="CH213" s="420"/>
    </row>
    <row r="214" spans="1:86" s="402" customFormat="1" ht="12" hidden="1" customHeight="1" outlineLevel="1">
      <c r="A214" s="22">
        <v>136</v>
      </c>
      <c r="B214" s="402" t="s">
        <v>321</v>
      </c>
      <c r="C214" s="421">
        <v>0</v>
      </c>
      <c r="D214" s="421">
        <v>0</v>
      </c>
      <c r="E214" s="421">
        <v>0</v>
      </c>
      <c r="F214" s="421">
        <v>0</v>
      </c>
      <c r="G214" s="421">
        <v>0</v>
      </c>
      <c r="H214" s="421">
        <v>0</v>
      </c>
      <c r="I214" s="421">
        <v>0</v>
      </c>
      <c r="J214" s="421">
        <v>0</v>
      </c>
      <c r="K214" s="421">
        <v>0</v>
      </c>
      <c r="L214" s="421">
        <v>0</v>
      </c>
      <c r="M214" s="421">
        <v>0</v>
      </c>
      <c r="N214" s="421">
        <v>0</v>
      </c>
      <c r="O214" s="421">
        <v>0</v>
      </c>
      <c r="P214" s="420"/>
      <c r="Q214" s="421">
        <v>0</v>
      </c>
      <c r="R214" s="421">
        <v>0</v>
      </c>
      <c r="S214" s="421">
        <v>0</v>
      </c>
      <c r="T214" s="421">
        <v>0</v>
      </c>
      <c r="U214" s="421">
        <v>0</v>
      </c>
      <c r="V214" s="421">
        <v>0</v>
      </c>
      <c r="W214" s="421">
        <v>0</v>
      </c>
      <c r="X214" s="421">
        <v>0</v>
      </c>
      <c r="Y214" s="421">
        <v>0</v>
      </c>
      <c r="Z214" s="421">
        <v>0</v>
      </c>
      <c r="AA214" s="421">
        <v>0</v>
      </c>
      <c r="AB214" s="421">
        <v>0</v>
      </c>
      <c r="AC214" s="421">
        <v>0</v>
      </c>
      <c r="AD214" s="420"/>
      <c r="AE214" s="421">
        <v>0</v>
      </c>
      <c r="AF214" s="421">
        <v>0</v>
      </c>
      <c r="AG214" s="421">
        <v>0</v>
      </c>
      <c r="AH214" s="421">
        <v>0</v>
      </c>
      <c r="AI214" s="421">
        <v>0</v>
      </c>
      <c r="AJ214" s="421">
        <v>0</v>
      </c>
      <c r="AK214" s="421">
        <v>0</v>
      </c>
      <c r="AL214" s="421">
        <v>0</v>
      </c>
      <c r="AM214" s="421">
        <v>0</v>
      </c>
      <c r="AN214" s="421">
        <v>0</v>
      </c>
      <c r="AO214" s="421">
        <v>0</v>
      </c>
      <c r="AP214" s="421">
        <v>0</v>
      </c>
      <c r="AQ214" s="421">
        <v>0</v>
      </c>
      <c r="AR214" s="420"/>
      <c r="AS214" s="421">
        <v>0</v>
      </c>
      <c r="AT214" s="421">
        <v>0</v>
      </c>
      <c r="AU214" s="421">
        <v>0</v>
      </c>
      <c r="AV214" s="421">
        <v>0</v>
      </c>
      <c r="AW214" s="421">
        <v>0</v>
      </c>
      <c r="AX214" s="421">
        <v>0</v>
      </c>
      <c r="AY214" s="421">
        <v>0</v>
      </c>
      <c r="AZ214" s="421">
        <v>0</v>
      </c>
      <c r="BA214" s="421">
        <v>0</v>
      </c>
      <c r="BB214" s="421">
        <v>0</v>
      </c>
      <c r="BC214" s="421">
        <v>0</v>
      </c>
      <c r="BD214" s="421">
        <v>0</v>
      </c>
      <c r="BE214" s="421">
        <v>0</v>
      </c>
      <c r="BF214" s="420"/>
      <c r="BG214" s="421">
        <v>0</v>
      </c>
      <c r="BH214" s="421">
        <v>0</v>
      </c>
      <c r="BI214" s="421">
        <v>0</v>
      </c>
      <c r="BJ214" s="421">
        <v>0</v>
      </c>
      <c r="BK214" s="421">
        <v>0</v>
      </c>
      <c r="BL214" s="421">
        <v>0</v>
      </c>
      <c r="BM214" s="421">
        <v>0</v>
      </c>
      <c r="BN214" s="421">
        <v>0</v>
      </c>
      <c r="BO214" s="421">
        <v>0</v>
      </c>
      <c r="BP214" s="421">
        <v>0</v>
      </c>
      <c r="BQ214" s="421">
        <v>0</v>
      </c>
      <c r="BR214" s="421">
        <v>0</v>
      </c>
      <c r="BS214" s="421">
        <v>0</v>
      </c>
      <c r="BT214" s="420"/>
      <c r="BU214" s="421">
        <v>0</v>
      </c>
      <c r="BV214" s="421">
        <v>0</v>
      </c>
      <c r="BW214" s="421">
        <v>0</v>
      </c>
      <c r="BX214" s="421">
        <v>0</v>
      </c>
      <c r="BY214" s="421">
        <v>0</v>
      </c>
      <c r="BZ214" s="421">
        <v>0</v>
      </c>
      <c r="CA214" s="421">
        <v>0</v>
      </c>
      <c r="CB214" s="421">
        <v>0</v>
      </c>
      <c r="CC214" s="421">
        <v>0</v>
      </c>
      <c r="CD214" s="421">
        <v>0</v>
      </c>
      <c r="CE214" s="421">
        <v>0</v>
      </c>
      <c r="CF214" s="421">
        <v>0</v>
      </c>
      <c r="CG214" s="421">
        <v>0</v>
      </c>
      <c r="CH214" s="420"/>
    </row>
    <row r="215" spans="1:86" s="402" customFormat="1" ht="12" hidden="1" customHeight="1" outlineLevel="1">
      <c r="A215" s="22">
        <v>137</v>
      </c>
      <c r="B215" s="402" t="s">
        <v>322</v>
      </c>
      <c r="C215" s="421">
        <v>0</v>
      </c>
      <c r="D215" s="421">
        <v>0</v>
      </c>
      <c r="E215" s="421">
        <v>0</v>
      </c>
      <c r="F215" s="421">
        <v>0</v>
      </c>
      <c r="G215" s="421">
        <v>0</v>
      </c>
      <c r="H215" s="421">
        <v>0</v>
      </c>
      <c r="I215" s="421">
        <v>0</v>
      </c>
      <c r="J215" s="421">
        <v>0</v>
      </c>
      <c r="K215" s="421">
        <v>0</v>
      </c>
      <c r="L215" s="421">
        <v>0</v>
      </c>
      <c r="M215" s="421">
        <v>0</v>
      </c>
      <c r="N215" s="421">
        <v>0</v>
      </c>
      <c r="O215" s="421">
        <v>0</v>
      </c>
      <c r="P215" s="420"/>
      <c r="Q215" s="421">
        <v>0</v>
      </c>
      <c r="R215" s="421">
        <v>0</v>
      </c>
      <c r="S215" s="421">
        <v>0</v>
      </c>
      <c r="T215" s="421">
        <v>0</v>
      </c>
      <c r="U215" s="421">
        <v>0</v>
      </c>
      <c r="V215" s="421">
        <v>0</v>
      </c>
      <c r="W215" s="421">
        <v>0</v>
      </c>
      <c r="X215" s="421">
        <v>0</v>
      </c>
      <c r="Y215" s="421">
        <v>0</v>
      </c>
      <c r="Z215" s="421">
        <v>0</v>
      </c>
      <c r="AA215" s="421">
        <v>0</v>
      </c>
      <c r="AB215" s="421">
        <v>0</v>
      </c>
      <c r="AC215" s="421">
        <v>0</v>
      </c>
      <c r="AD215" s="420"/>
      <c r="AE215" s="421">
        <v>0</v>
      </c>
      <c r="AF215" s="421">
        <v>0</v>
      </c>
      <c r="AG215" s="421">
        <v>0</v>
      </c>
      <c r="AH215" s="421">
        <v>0</v>
      </c>
      <c r="AI215" s="421">
        <v>0</v>
      </c>
      <c r="AJ215" s="421">
        <v>0</v>
      </c>
      <c r="AK215" s="421">
        <v>0</v>
      </c>
      <c r="AL215" s="421">
        <v>0</v>
      </c>
      <c r="AM215" s="421">
        <v>0</v>
      </c>
      <c r="AN215" s="421">
        <v>0</v>
      </c>
      <c r="AO215" s="421">
        <v>0</v>
      </c>
      <c r="AP215" s="421">
        <v>0</v>
      </c>
      <c r="AQ215" s="421">
        <v>0</v>
      </c>
      <c r="AR215" s="420"/>
      <c r="AS215" s="421">
        <v>0</v>
      </c>
      <c r="AT215" s="421">
        <v>0</v>
      </c>
      <c r="AU215" s="421">
        <v>0</v>
      </c>
      <c r="AV215" s="421">
        <v>0</v>
      </c>
      <c r="AW215" s="421">
        <v>0</v>
      </c>
      <c r="AX215" s="421">
        <v>0</v>
      </c>
      <c r="AY215" s="421">
        <v>0</v>
      </c>
      <c r="AZ215" s="421">
        <v>0</v>
      </c>
      <c r="BA215" s="421">
        <v>0</v>
      </c>
      <c r="BB215" s="421">
        <v>0</v>
      </c>
      <c r="BC215" s="421">
        <v>0</v>
      </c>
      <c r="BD215" s="421">
        <v>0</v>
      </c>
      <c r="BE215" s="421">
        <v>0</v>
      </c>
      <c r="BF215" s="420"/>
      <c r="BG215" s="421">
        <v>0</v>
      </c>
      <c r="BH215" s="421">
        <v>0</v>
      </c>
      <c r="BI215" s="421">
        <v>0</v>
      </c>
      <c r="BJ215" s="421">
        <v>0</v>
      </c>
      <c r="BK215" s="421">
        <v>0</v>
      </c>
      <c r="BL215" s="421">
        <v>0</v>
      </c>
      <c r="BM215" s="421">
        <v>0</v>
      </c>
      <c r="BN215" s="421">
        <v>0</v>
      </c>
      <c r="BO215" s="421">
        <v>0</v>
      </c>
      <c r="BP215" s="421">
        <v>0</v>
      </c>
      <c r="BQ215" s="421">
        <v>0</v>
      </c>
      <c r="BR215" s="421">
        <v>0</v>
      </c>
      <c r="BS215" s="421">
        <v>0</v>
      </c>
      <c r="BT215" s="420"/>
      <c r="BU215" s="421">
        <v>0</v>
      </c>
      <c r="BV215" s="421">
        <v>0</v>
      </c>
      <c r="BW215" s="421">
        <v>0</v>
      </c>
      <c r="BX215" s="421">
        <v>0</v>
      </c>
      <c r="BY215" s="421">
        <v>0</v>
      </c>
      <c r="BZ215" s="421">
        <v>0</v>
      </c>
      <c r="CA215" s="421">
        <v>0</v>
      </c>
      <c r="CB215" s="421">
        <v>0</v>
      </c>
      <c r="CC215" s="421">
        <v>0</v>
      </c>
      <c r="CD215" s="421">
        <v>0</v>
      </c>
      <c r="CE215" s="421">
        <v>0</v>
      </c>
      <c r="CF215" s="421">
        <v>0</v>
      </c>
      <c r="CG215" s="421">
        <v>0</v>
      </c>
      <c r="CH215" s="420"/>
    </row>
    <row r="216" spans="1:86" s="402" customFormat="1" ht="12" hidden="1" customHeight="1" outlineLevel="1">
      <c r="A216" s="22">
        <v>138</v>
      </c>
      <c r="B216" s="402" t="s">
        <v>323</v>
      </c>
      <c r="C216" s="421">
        <v>0</v>
      </c>
      <c r="D216" s="421">
        <v>0</v>
      </c>
      <c r="E216" s="421">
        <v>0</v>
      </c>
      <c r="F216" s="421">
        <v>0</v>
      </c>
      <c r="G216" s="421">
        <v>0</v>
      </c>
      <c r="H216" s="421">
        <v>0</v>
      </c>
      <c r="I216" s="421">
        <v>0</v>
      </c>
      <c r="J216" s="421">
        <v>0</v>
      </c>
      <c r="K216" s="421">
        <v>0</v>
      </c>
      <c r="L216" s="421">
        <v>0</v>
      </c>
      <c r="M216" s="421">
        <v>0</v>
      </c>
      <c r="N216" s="421">
        <v>0</v>
      </c>
      <c r="O216" s="421">
        <v>0</v>
      </c>
      <c r="P216" s="420"/>
      <c r="Q216" s="421">
        <v>0</v>
      </c>
      <c r="R216" s="421">
        <v>0</v>
      </c>
      <c r="S216" s="421">
        <v>0</v>
      </c>
      <c r="T216" s="421">
        <v>0</v>
      </c>
      <c r="U216" s="421">
        <v>0</v>
      </c>
      <c r="V216" s="421">
        <v>0</v>
      </c>
      <c r="W216" s="421">
        <v>0</v>
      </c>
      <c r="X216" s="421">
        <v>0</v>
      </c>
      <c r="Y216" s="421">
        <v>0</v>
      </c>
      <c r="Z216" s="421">
        <v>0</v>
      </c>
      <c r="AA216" s="421">
        <v>0</v>
      </c>
      <c r="AB216" s="421">
        <v>0</v>
      </c>
      <c r="AC216" s="421">
        <v>0</v>
      </c>
      <c r="AD216" s="420"/>
      <c r="AE216" s="421">
        <v>0</v>
      </c>
      <c r="AF216" s="421">
        <v>0</v>
      </c>
      <c r="AG216" s="421">
        <v>0</v>
      </c>
      <c r="AH216" s="421">
        <v>0</v>
      </c>
      <c r="AI216" s="421">
        <v>0</v>
      </c>
      <c r="AJ216" s="421">
        <v>0</v>
      </c>
      <c r="AK216" s="421">
        <v>0</v>
      </c>
      <c r="AL216" s="421">
        <v>0</v>
      </c>
      <c r="AM216" s="421">
        <v>0</v>
      </c>
      <c r="AN216" s="421">
        <v>0</v>
      </c>
      <c r="AO216" s="421">
        <v>0</v>
      </c>
      <c r="AP216" s="421">
        <v>0</v>
      </c>
      <c r="AQ216" s="421">
        <v>0</v>
      </c>
      <c r="AR216" s="420"/>
      <c r="AS216" s="421">
        <v>0</v>
      </c>
      <c r="AT216" s="421">
        <v>0</v>
      </c>
      <c r="AU216" s="421">
        <v>0</v>
      </c>
      <c r="AV216" s="421">
        <v>0</v>
      </c>
      <c r="AW216" s="421">
        <v>0</v>
      </c>
      <c r="AX216" s="421">
        <v>0</v>
      </c>
      <c r="AY216" s="421">
        <v>0</v>
      </c>
      <c r="AZ216" s="421">
        <v>0</v>
      </c>
      <c r="BA216" s="421">
        <v>0</v>
      </c>
      <c r="BB216" s="421">
        <v>0</v>
      </c>
      <c r="BC216" s="421">
        <v>0</v>
      </c>
      <c r="BD216" s="421">
        <v>0</v>
      </c>
      <c r="BE216" s="421">
        <v>0</v>
      </c>
      <c r="BF216" s="420"/>
      <c r="BG216" s="421">
        <v>0</v>
      </c>
      <c r="BH216" s="421">
        <v>0</v>
      </c>
      <c r="BI216" s="421">
        <v>0</v>
      </c>
      <c r="BJ216" s="421">
        <v>0</v>
      </c>
      <c r="BK216" s="421">
        <v>0</v>
      </c>
      <c r="BL216" s="421">
        <v>0</v>
      </c>
      <c r="BM216" s="421">
        <v>0</v>
      </c>
      <c r="BN216" s="421">
        <v>0</v>
      </c>
      <c r="BO216" s="421">
        <v>0</v>
      </c>
      <c r="BP216" s="421">
        <v>0</v>
      </c>
      <c r="BQ216" s="421">
        <v>0</v>
      </c>
      <c r="BR216" s="421">
        <v>0</v>
      </c>
      <c r="BS216" s="421">
        <v>0</v>
      </c>
      <c r="BT216" s="420"/>
      <c r="BU216" s="421">
        <v>0</v>
      </c>
      <c r="BV216" s="421">
        <v>0</v>
      </c>
      <c r="BW216" s="421">
        <v>0</v>
      </c>
      <c r="BX216" s="421">
        <v>0</v>
      </c>
      <c r="BY216" s="421">
        <v>0</v>
      </c>
      <c r="BZ216" s="421">
        <v>0</v>
      </c>
      <c r="CA216" s="421">
        <v>0</v>
      </c>
      <c r="CB216" s="421">
        <v>0</v>
      </c>
      <c r="CC216" s="421">
        <v>0</v>
      </c>
      <c r="CD216" s="421">
        <v>0</v>
      </c>
      <c r="CE216" s="421">
        <v>0</v>
      </c>
      <c r="CF216" s="421">
        <v>0</v>
      </c>
      <c r="CG216" s="421">
        <v>0</v>
      </c>
      <c r="CH216" s="420"/>
    </row>
    <row r="217" spans="1:86" s="402" customFormat="1" ht="12" hidden="1" customHeight="1" outlineLevel="1">
      <c r="A217" s="22">
        <v>139</v>
      </c>
      <c r="B217" s="402" t="s">
        <v>324</v>
      </c>
      <c r="C217" s="421">
        <v>19409.919999999998</v>
      </c>
      <c r="D217" s="421">
        <v>19409.919999999998</v>
      </c>
      <c r="E217" s="421">
        <v>19409.919999999998</v>
      </c>
      <c r="F217" s="421">
        <v>19409.919999999998</v>
      </c>
      <c r="G217" s="421">
        <v>19409.919999999998</v>
      </c>
      <c r="H217" s="421">
        <v>19409.919999999998</v>
      </c>
      <c r="I217" s="421">
        <v>19409.919999999998</v>
      </c>
      <c r="J217" s="421">
        <v>19409.919999999998</v>
      </c>
      <c r="K217" s="421">
        <v>19080.02</v>
      </c>
      <c r="L217" s="421">
        <v>19409.919999999998</v>
      </c>
      <c r="M217" s="421">
        <v>19409.919999999998</v>
      </c>
      <c r="N217" s="421">
        <v>0</v>
      </c>
      <c r="O217" s="421">
        <v>232919</v>
      </c>
      <c r="P217" s="420"/>
      <c r="Q217" s="421">
        <v>24877.333333333299</v>
      </c>
      <c r="R217" s="421">
        <v>24877.333333333299</v>
      </c>
      <c r="S217" s="421">
        <v>24877.333333333299</v>
      </c>
      <c r="T217" s="421">
        <v>24877.333333333299</v>
      </c>
      <c r="U217" s="421">
        <v>24877.333333333299</v>
      </c>
      <c r="V217" s="421">
        <v>24877.333333333299</v>
      </c>
      <c r="W217" s="421">
        <v>24877.333333333299</v>
      </c>
      <c r="X217" s="421">
        <v>24877.333333333299</v>
      </c>
      <c r="Y217" s="421">
        <v>24877.333333333299</v>
      </c>
      <c r="Z217" s="421">
        <v>24877.333333333299</v>
      </c>
      <c r="AA217" s="421">
        <v>24877.333333333299</v>
      </c>
      <c r="AB217" s="421">
        <v>24877.333333333299</v>
      </c>
      <c r="AC217" s="421">
        <v>298528</v>
      </c>
      <c r="AD217" s="420"/>
      <c r="AE217" s="421">
        <v>25623.653333333299</v>
      </c>
      <c r="AF217" s="421">
        <v>25623.653333333299</v>
      </c>
      <c r="AG217" s="421">
        <v>25623.653333333299</v>
      </c>
      <c r="AH217" s="421">
        <v>25623.653333333299</v>
      </c>
      <c r="AI217" s="421">
        <v>25623.653333333299</v>
      </c>
      <c r="AJ217" s="421">
        <v>25623.653333333299</v>
      </c>
      <c r="AK217" s="421">
        <v>25623.653333333299</v>
      </c>
      <c r="AL217" s="421">
        <v>25623.653333333299</v>
      </c>
      <c r="AM217" s="421">
        <v>25623.653333333299</v>
      </c>
      <c r="AN217" s="421">
        <v>25623.653333333299</v>
      </c>
      <c r="AO217" s="421">
        <v>25623.653333333299</v>
      </c>
      <c r="AP217" s="421">
        <v>25623.653333333299</v>
      </c>
      <c r="AQ217" s="421">
        <v>307483.84000000003</v>
      </c>
      <c r="AR217" s="420"/>
      <c r="AS217" s="421">
        <v>26392.362933333301</v>
      </c>
      <c r="AT217" s="421">
        <v>26392.362933333301</v>
      </c>
      <c r="AU217" s="421">
        <v>26392.362933333301</v>
      </c>
      <c r="AV217" s="421">
        <v>26392.362933333301</v>
      </c>
      <c r="AW217" s="421">
        <v>26392.362933333301</v>
      </c>
      <c r="AX217" s="421">
        <v>26392.362933333301</v>
      </c>
      <c r="AY217" s="421">
        <v>26392.362933333301</v>
      </c>
      <c r="AZ217" s="421">
        <v>26392.362933333301</v>
      </c>
      <c r="BA217" s="421">
        <v>26392.362933333301</v>
      </c>
      <c r="BB217" s="421">
        <v>26392.362933333301</v>
      </c>
      <c r="BC217" s="421">
        <v>26392.362933333301</v>
      </c>
      <c r="BD217" s="421">
        <v>26392.362933333301</v>
      </c>
      <c r="BE217" s="421">
        <v>316708.35519999999</v>
      </c>
      <c r="BF217" s="420"/>
      <c r="BG217" s="421">
        <v>27184.1338213333</v>
      </c>
      <c r="BH217" s="421">
        <v>27184.1338213333</v>
      </c>
      <c r="BI217" s="421">
        <v>27184.1338213333</v>
      </c>
      <c r="BJ217" s="421">
        <v>27184.1338213333</v>
      </c>
      <c r="BK217" s="421">
        <v>27184.1338213333</v>
      </c>
      <c r="BL217" s="421">
        <v>27184.1338213333</v>
      </c>
      <c r="BM217" s="421">
        <v>27184.1338213333</v>
      </c>
      <c r="BN217" s="421">
        <v>27184.1338213333</v>
      </c>
      <c r="BO217" s="421">
        <v>27184.1338213333</v>
      </c>
      <c r="BP217" s="421">
        <v>27184.1338213333</v>
      </c>
      <c r="BQ217" s="421">
        <v>27184.1338213333</v>
      </c>
      <c r="BR217" s="421">
        <v>27184.1338213333</v>
      </c>
      <c r="BS217" s="421">
        <v>326209.60585599998</v>
      </c>
      <c r="BT217" s="420"/>
      <c r="BU217" s="421">
        <v>27999.657835973299</v>
      </c>
      <c r="BV217" s="421">
        <v>27999.657835973299</v>
      </c>
      <c r="BW217" s="421">
        <v>27999.657835973299</v>
      </c>
      <c r="BX217" s="421">
        <v>27999.657835973299</v>
      </c>
      <c r="BY217" s="421">
        <v>27999.657835973299</v>
      </c>
      <c r="BZ217" s="421">
        <v>27999.657835973299</v>
      </c>
      <c r="CA217" s="421">
        <v>27999.657835973299</v>
      </c>
      <c r="CB217" s="421">
        <v>27999.657835973299</v>
      </c>
      <c r="CC217" s="421">
        <v>27999.657835973299</v>
      </c>
      <c r="CD217" s="421">
        <v>27999.657835973299</v>
      </c>
      <c r="CE217" s="421">
        <v>27999.657835973299</v>
      </c>
      <c r="CF217" s="421">
        <v>27999.657835973299</v>
      </c>
      <c r="CG217" s="421">
        <v>335995.89403168001</v>
      </c>
      <c r="CH217" s="420"/>
    </row>
    <row r="218" spans="1:86" s="402" customFormat="1" ht="12" hidden="1" customHeight="1" outlineLevel="1">
      <c r="A218" s="22">
        <v>140</v>
      </c>
      <c r="B218" s="402" t="s">
        <v>325</v>
      </c>
      <c r="C218" s="421">
        <v>0</v>
      </c>
      <c r="D218" s="421">
        <v>0</v>
      </c>
      <c r="E218" s="421">
        <v>0</v>
      </c>
      <c r="F218" s="421">
        <v>0</v>
      </c>
      <c r="G218" s="421">
        <v>0</v>
      </c>
      <c r="H218" s="421">
        <v>0</v>
      </c>
      <c r="I218" s="421">
        <v>0</v>
      </c>
      <c r="J218" s="421">
        <v>0</v>
      </c>
      <c r="K218" s="421">
        <v>0</v>
      </c>
      <c r="L218" s="421">
        <v>0</v>
      </c>
      <c r="M218" s="421">
        <v>0</v>
      </c>
      <c r="N218" s="421">
        <v>0</v>
      </c>
      <c r="O218" s="421">
        <v>0</v>
      </c>
      <c r="P218" s="420"/>
      <c r="Q218" s="421">
        <v>0</v>
      </c>
      <c r="R218" s="421">
        <v>0</v>
      </c>
      <c r="S218" s="421">
        <v>0</v>
      </c>
      <c r="T218" s="421">
        <v>0</v>
      </c>
      <c r="U218" s="421">
        <v>0</v>
      </c>
      <c r="V218" s="421">
        <v>0</v>
      </c>
      <c r="W218" s="421">
        <v>0</v>
      </c>
      <c r="X218" s="421">
        <v>0</v>
      </c>
      <c r="Y218" s="421">
        <v>0</v>
      </c>
      <c r="Z218" s="421">
        <v>0</v>
      </c>
      <c r="AA218" s="421">
        <v>0</v>
      </c>
      <c r="AB218" s="421">
        <v>0</v>
      </c>
      <c r="AC218" s="421">
        <v>0</v>
      </c>
      <c r="AD218" s="420"/>
      <c r="AE218" s="421">
        <v>0</v>
      </c>
      <c r="AF218" s="421">
        <v>0</v>
      </c>
      <c r="AG218" s="421">
        <v>0</v>
      </c>
      <c r="AH218" s="421">
        <v>0</v>
      </c>
      <c r="AI218" s="421">
        <v>0</v>
      </c>
      <c r="AJ218" s="421">
        <v>0</v>
      </c>
      <c r="AK218" s="421">
        <v>0</v>
      </c>
      <c r="AL218" s="421">
        <v>0</v>
      </c>
      <c r="AM218" s="421">
        <v>0</v>
      </c>
      <c r="AN218" s="421">
        <v>0</v>
      </c>
      <c r="AO218" s="421">
        <v>0</v>
      </c>
      <c r="AP218" s="421">
        <v>0</v>
      </c>
      <c r="AQ218" s="421">
        <v>0</v>
      </c>
      <c r="AR218" s="420"/>
      <c r="AS218" s="421">
        <v>0</v>
      </c>
      <c r="AT218" s="421">
        <v>0</v>
      </c>
      <c r="AU218" s="421">
        <v>0</v>
      </c>
      <c r="AV218" s="421">
        <v>0</v>
      </c>
      <c r="AW218" s="421">
        <v>0</v>
      </c>
      <c r="AX218" s="421">
        <v>0</v>
      </c>
      <c r="AY218" s="421">
        <v>0</v>
      </c>
      <c r="AZ218" s="421">
        <v>0</v>
      </c>
      <c r="BA218" s="421">
        <v>0</v>
      </c>
      <c r="BB218" s="421">
        <v>0</v>
      </c>
      <c r="BC218" s="421">
        <v>0</v>
      </c>
      <c r="BD218" s="421">
        <v>0</v>
      </c>
      <c r="BE218" s="421">
        <v>0</v>
      </c>
      <c r="BF218" s="420"/>
      <c r="BG218" s="421">
        <v>0</v>
      </c>
      <c r="BH218" s="421">
        <v>0</v>
      </c>
      <c r="BI218" s="421">
        <v>0</v>
      </c>
      <c r="BJ218" s="421">
        <v>0</v>
      </c>
      <c r="BK218" s="421">
        <v>0</v>
      </c>
      <c r="BL218" s="421">
        <v>0</v>
      </c>
      <c r="BM218" s="421">
        <v>0</v>
      </c>
      <c r="BN218" s="421">
        <v>0</v>
      </c>
      <c r="BO218" s="421">
        <v>0</v>
      </c>
      <c r="BP218" s="421">
        <v>0</v>
      </c>
      <c r="BQ218" s="421">
        <v>0</v>
      </c>
      <c r="BR218" s="421">
        <v>0</v>
      </c>
      <c r="BS218" s="421">
        <v>0</v>
      </c>
      <c r="BT218" s="420"/>
      <c r="BU218" s="421">
        <v>0</v>
      </c>
      <c r="BV218" s="421">
        <v>0</v>
      </c>
      <c r="BW218" s="421">
        <v>0</v>
      </c>
      <c r="BX218" s="421">
        <v>0</v>
      </c>
      <c r="BY218" s="421">
        <v>0</v>
      </c>
      <c r="BZ218" s="421">
        <v>0</v>
      </c>
      <c r="CA218" s="421">
        <v>0</v>
      </c>
      <c r="CB218" s="421">
        <v>0</v>
      </c>
      <c r="CC218" s="421">
        <v>0</v>
      </c>
      <c r="CD218" s="421">
        <v>0</v>
      </c>
      <c r="CE218" s="421">
        <v>0</v>
      </c>
      <c r="CF218" s="421">
        <v>0</v>
      </c>
      <c r="CG218" s="421">
        <v>0</v>
      </c>
      <c r="CH218" s="420"/>
    </row>
    <row r="219" spans="1:86" s="402" customFormat="1" ht="12" hidden="1" customHeight="1" outlineLevel="1">
      <c r="A219" s="22">
        <v>142</v>
      </c>
      <c r="B219" s="402" t="s">
        <v>326</v>
      </c>
      <c r="C219" s="421">
        <v>0</v>
      </c>
      <c r="D219" s="421">
        <v>0</v>
      </c>
      <c r="E219" s="421">
        <v>0</v>
      </c>
      <c r="F219" s="421">
        <v>0</v>
      </c>
      <c r="G219" s="421">
        <v>0</v>
      </c>
      <c r="H219" s="421">
        <v>0</v>
      </c>
      <c r="I219" s="421">
        <v>0</v>
      </c>
      <c r="J219" s="421">
        <v>0</v>
      </c>
      <c r="K219" s="421">
        <v>0</v>
      </c>
      <c r="L219" s="421">
        <v>0</v>
      </c>
      <c r="M219" s="421">
        <v>0</v>
      </c>
      <c r="N219" s="421">
        <v>0</v>
      </c>
      <c r="O219" s="421">
        <v>0</v>
      </c>
      <c r="P219" s="420"/>
      <c r="Q219" s="421">
        <v>0</v>
      </c>
      <c r="R219" s="421">
        <v>0</v>
      </c>
      <c r="S219" s="421">
        <v>0</v>
      </c>
      <c r="T219" s="421">
        <v>0</v>
      </c>
      <c r="U219" s="421">
        <v>0</v>
      </c>
      <c r="V219" s="421">
        <v>0</v>
      </c>
      <c r="W219" s="421">
        <v>0</v>
      </c>
      <c r="X219" s="421">
        <v>0</v>
      </c>
      <c r="Y219" s="421">
        <v>0</v>
      </c>
      <c r="Z219" s="421">
        <v>0</v>
      </c>
      <c r="AA219" s="421">
        <v>0</v>
      </c>
      <c r="AB219" s="421">
        <v>0</v>
      </c>
      <c r="AC219" s="421">
        <v>0</v>
      </c>
      <c r="AD219" s="420"/>
      <c r="AE219" s="421">
        <v>0</v>
      </c>
      <c r="AF219" s="421">
        <v>0</v>
      </c>
      <c r="AG219" s="421">
        <v>0</v>
      </c>
      <c r="AH219" s="421">
        <v>0</v>
      </c>
      <c r="AI219" s="421">
        <v>0</v>
      </c>
      <c r="AJ219" s="421">
        <v>0</v>
      </c>
      <c r="AK219" s="421">
        <v>0</v>
      </c>
      <c r="AL219" s="421">
        <v>0</v>
      </c>
      <c r="AM219" s="421">
        <v>0</v>
      </c>
      <c r="AN219" s="421">
        <v>0</v>
      </c>
      <c r="AO219" s="421">
        <v>0</v>
      </c>
      <c r="AP219" s="421">
        <v>0</v>
      </c>
      <c r="AQ219" s="421">
        <v>0</v>
      </c>
      <c r="AR219" s="420"/>
      <c r="AS219" s="421">
        <v>0</v>
      </c>
      <c r="AT219" s="421">
        <v>0</v>
      </c>
      <c r="AU219" s="421">
        <v>0</v>
      </c>
      <c r="AV219" s="421">
        <v>0</v>
      </c>
      <c r="AW219" s="421">
        <v>0</v>
      </c>
      <c r="AX219" s="421">
        <v>0</v>
      </c>
      <c r="AY219" s="421">
        <v>0</v>
      </c>
      <c r="AZ219" s="421">
        <v>0</v>
      </c>
      <c r="BA219" s="421">
        <v>0</v>
      </c>
      <c r="BB219" s="421">
        <v>0</v>
      </c>
      <c r="BC219" s="421">
        <v>0</v>
      </c>
      <c r="BD219" s="421">
        <v>0</v>
      </c>
      <c r="BE219" s="421">
        <v>0</v>
      </c>
      <c r="BF219" s="420"/>
      <c r="BG219" s="421">
        <v>0</v>
      </c>
      <c r="BH219" s="421">
        <v>0</v>
      </c>
      <c r="BI219" s="421">
        <v>0</v>
      </c>
      <c r="BJ219" s="421">
        <v>0</v>
      </c>
      <c r="BK219" s="421">
        <v>0</v>
      </c>
      <c r="BL219" s="421">
        <v>0</v>
      </c>
      <c r="BM219" s="421">
        <v>0</v>
      </c>
      <c r="BN219" s="421">
        <v>0</v>
      </c>
      <c r="BO219" s="421">
        <v>0</v>
      </c>
      <c r="BP219" s="421">
        <v>0</v>
      </c>
      <c r="BQ219" s="421">
        <v>0</v>
      </c>
      <c r="BR219" s="421">
        <v>0</v>
      </c>
      <c r="BS219" s="421">
        <v>0</v>
      </c>
      <c r="BT219" s="420"/>
      <c r="BU219" s="421">
        <v>0</v>
      </c>
      <c r="BV219" s="421">
        <v>0</v>
      </c>
      <c r="BW219" s="421">
        <v>0</v>
      </c>
      <c r="BX219" s="421">
        <v>0</v>
      </c>
      <c r="BY219" s="421">
        <v>0</v>
      </c>
      <c r="BZ219" s="421">
        <v>0</v>
      </c>
      <c r="CA219" s="421">
        <v>0</v>
      </c>
      <c r="CB219" s="421">
        <v>0</v>
      </c>
      <c r="CC219" s="421">
        <v>0</v>
      </c>
      <c r="CD219" s="421">
        <v>0</v>
      </c>
      <c r="CE219" s="421">
        <v>0</v>
      </c>
      <c r="CF219" s="421">
        <v>0</v>
      </c>
      <c r="CG219" s="421">
        <v>0</v>
      </c>
      <c r="CH219" s="420"/>
    </row>
    <row r="220" spans="1:86" s="402" customFormat="1" ht="12" hidden="1" customHeight="1" outlineLevel="1">
      <c r="A220" s="22">
        <v>146</v>
      </c>
      <c r="B220" s="402" t="s">
        <v>327</v>
      </c>
      <c r="C220" s="421">
        <v>0</v>
      </c>
      <c r="D220" s="421">
        <v>0</v>
      </c>
      <c r="E220" s="421">
        <v>0</v>
      </c>
      <c r="F220" s="421">
        <v>0</v>
      </c>
      <c r="G220" s="421">
        <v>0</v>
      </c>
      <c r="H220" s="421">
        <v>0</v>
      </c>
      <c r="I220" s="421">
        <v>0</v>
      </c>
      <c r="J220" s="421">
        <v>0</v>
      </c>
      <c r="K220" s="421">
        <v>0</v>
      </c>
      <c r="L220" s="421">
        <v>0</v>
      </c>
      <c r="M220" s="421">
        <v>0</v>
      </c>
      <c r="N220" s="421">
        <v>0</v>
      </c>
      <c r="O220" s="421">
        <v>0</v>
      </c>
      <c r="P220" s="420"/>
      <c r="Q220" s="421">
        <v>0</v>
      </c>
      <c r="R220" s="421">
        <v>0</v>
      </c>
      <c r="S220" s="421">
        <v>0</v>
      </c>
      <c r="T220" s="421">
        <v>0</v>
      </c>
      <c r="U220" s="421">
        <v>0</v>
      </c>
      <c r="V220" s="421">
        <v>0</v>
      </c>
      <c r="W220" s="421">
        <v>0</v>
      </c>
      <c r="X220" s="421">
        <v>0</v>
      </c>
      <c r="Y220" s="421">
        <v>0</v>
      </c>
      <c r="Z220" s="421">
        <v>0</v>
      </c>
      <c r="AA220" s="421">
        <v>0</v>
      </c>
      <c r="AB220" s="421">
        <v>0</v>
      </c>
      <c r="AC220" s="421">
        <v>0</v>
      </c>
      <c r="AD220" s="420"/>
      <c r="AE220" s="421">
        <v>0</v>
      </c>
      <c r="AF220" s="421">
        <v>0</v>
      </c>
      <c r="AG220" s="421">
        <v>0</v>
      </c>
      <c r="AH220" s="421">
        <v>0</v>
      </c>
      <c r="AI220" s="421">
        <v>0</v>
      </c>
      <c r="AJ220" s="421">
        <v>0</v>
      </c>
      <c r="AK220" s="421">
        <v>0</v>
      </c>
      <c r="AL220" s="421">
        <v>0</v>
      </c>
      <c r="AM220" s="421">
        <v>0</v>
      </c>
      <c r="AN220" s="421">
        <v>0</v>
      </c>
      <c r="AO220" s="421">
        <v>0</v>
      </c>
      <c r="AP220" s="421">
        <v>0</v>
      </c>
      <c r="AQ220" s="421">
        <v>0</v>
      </c>
      <c r="AR220" s="420"/>
      <c r="AS220" s="421">
        <v>0</v>
      </c>
      <c r="AT220" s="421">
        <v>0</v>
      </c>
      <c r="AU220" s="421">
        <v>0</v>
      </c>
      <c r="AV220" s="421">
        <v>0</v>
      </c>
      <c r="AW220" s="421">
        <v>0</v>
      </c>
      <c r="AX220" s="421">
        <v>0</v>
      </c>
      <c r="AY220" s="421">
        <v>0</v>
      </c>
      <c r="AZ220" s="421">
        <v>0</v>
      </c>
      <c r="BA220" s="421">
        <v>0</v>
      </c>
      <c r="BB220" s="421">
        <v>0</v>
      </c>
      <c r="BC220" s="421">
        <v>0</v>
      </c>
      <c r="BD220" s="421">
        <v>0</v>
      </c>
      <c r="BE220" s="421">
        <v>0</v>
      </c>
      <c r="BF220" s="420"/>
      <c r="BG220" s="421">
        <v>0</v>
      </c>
      <c r="BH220" s="421">
        <v>0</v>
      </c>
      <c r="BI220" s="421">
        <v>0</v>
      </c>
      <c r="BJ220" s="421">
        <v>0</v>
      </c>
      <c r="BK220" s="421">
        <v>0</v>
      </c>
      <c r="BL220" s="421">
        <v>0</v>
      </c>
      <c r="BM220" s="421">
        <v>0</v>
      </c>
      <c r="BN220" s="421">
        <v>0</v>
      </c>
      <c r="BO220" s="421">
        <v>0</v>
      </c>
      <c r="BP220" s="421">
        <v>0</v>
      </c>
      <c r="BQ220" s="421">
        <v>0</v>
      </c>
      <c r="BR220" s="421">
        <v>0</v>
      </c>
      <c r="BS220" s="421">
        <v>0</v>
      </c>
      <c r="BT220" s="420"/>
      <c r="BU220" s="421">
        <v>0</v>
      </c>
      <c r="BV220" s="421">
        <v>0</v>
      </c>
      <c r="BW220" s="421">
        <v>0</v>
      </c>
      <c r="BX220" s="421">
        <v>0</v>
      </c>
      <c r="BY220" s="421">
        <v>0</v>
      </c>
      <c r="BZ220" s="421">
        <v>0</v>
      </c>
      <c r="CA220" s="421">
        <v>0</v>
      </c>
      <c r="CB220" s="421">
        <v>0</v>
      </c>
      <c r="CC220" s="421">
        <v>0</v>
      </c>
      <c r="CD220" s="421">
        <v>0</v>
      </c>
      <c r="CE220" s="421">
        <v>0</v>
      </c>
      <c r="CF220" s="421">
        <v>0</v>
      </c>
      <c r="CG220" s="421">
        <v>0</v>
      </c>
      <c r="CH220" s="420"/>
    </row>
    <row r="221" spans="1:86" s="402" customFormat="1" ht="12" hidden="1" customHeight="1" outlineLevel="1">
      <c r="A221" s="22">
        <v>160</v>
      </c>
      <c r="B221" s="402" t="s">
        <v>328</v>
      </c>
      <c r="C221" s="421">
        <v>0</v>
      </c>
      <c r="D221" s="421">
        <v>0</v>
      </c>
      <c r="E221" s="421">
        <v>0</v>
      </c>
      <c r="F221" s="421">
        <v>0</v>
      </c>
      <c r="G221" s="421">
        <v>0</v>
      </c>
      <c r="H221" s="421">
        <v>0</v>
      </c>
      <c r="I221" s="421">
        <v>0</v>
      </c>
      <c r="J221" s="421">
        <v>0</v>
      </c>
      <c r="K221" s="421">
        <v>0</v>
      </c>
      <c r="L221" s="421">
        <v>0</v>
      </c>
      <c r="M221" s="421">
        <v>0</v>
      </c>
      <c r="N221" s="421">
        <v>0</v>
      </c>
      <c r="O221" s="421">
        <v>0</v>
      </c>
      <c r="P221" s="420"/>
      <c r="Q221" s="421">
        <v>0</v>
      </c>
      <c r="R221" s="421">
        <v>0</v>
      </c>
      <c r="S221" s="421">
        <v>0</v>
      </c>
      <c r="T221" s="421">
        <v>0</v>
      </c>
      <c r="U221" s="421">
        <v>0</v>
      </c>
      <c r="V221" s="421">
        <v>0</v>
      </c>
      <c r="W221" s="421">
        <v>0</v>
      </c>
      <c r="X221" s="421">
        <v>0</v>
      </c>
      <c r="Y221" s="421">
        <v>0</v>
      </c>
      <c r="Z221" s="421">
        <v>0</v>
      </c>
      <c r="AA221" s="421">
        <v>0</v>
      </c>
      <c r="AB221" s="421">
        <v>0</v>
      </c>
      <c r="AC221" s="421">
        <v>0</v>
      </c>
      <c r="AD221" s="420"/>
      <c r="AE221" s="421">
        <v>0</v>
      </c>
      <c r="AF221" s="421">
        <v>0</v>
      </c>
      <c r="AG221" s="421">
        <v>0</v>
      </c>
      <c r="AH221" s="421">
        <v>0</v>
      </c>
      <c r="AI221" s="421">
        <v>0</v>
      </c>
      <c r="AJ221" s="421">
        <v>0</v>
      </c>
      <c r="AK221" s="421">
        <v>0</v>
      </c>
      <c r="AL221" s="421">
        <v>0</v>
      </c>
      <c r="AM221" s="421">
        <v>0</v>
      </c>
      <c r="AN221" s="421">
        <v>0</v>
      </c>
      <c r="AO221" s="421">
        <v>0</v>
      </c>
      <c r="AP221" s="421">
        <v>0</v>
      </c>
      <c r="AQ221" s="421">
        <v>0</v>
      </c>
      <c r="AR221" s="420"/>
      <c r="AS221" s="421">
        <v>0</v>
      </c>
      <c r="AT221" s="421">
        <v>0</v>
      </c>
      <c r="AU221" s="421">
        <v>0</v>
      </c>
      <c r="AV221" s="421">
        <v>0</v>
      </c>
      <c r="AW221" s="421">
        <v>0</v>
      </c>
      <c r="AX221" s="421">
        <v>0</v>
      </c>
      <c r="AY221" s="421">
        <v>0</v>
      </c>
      <c r="AZ221" s="421">
        <v>0</v>
      </c>
      <c r="BA221" s="421">
        <v>0</v>
      </c>
      <c r="BB221" s="421">
        <v>0</v>
      </c>
      <c r="BC221" s="421">
        <v>0</v>
      </c>
      <c r="BD221" s="421">
        <v>0</v>
      </c>
      <c r="BE221" s="421">
        <v>0</v>
      </c>
      <c r="BF221" s="420"/>
      <c r="BG221" s="421">
        <v>0</v>
      </c>
      <c r="BH221" s="421">
        <v>0</v>
      </c>
      <c r="BI221" s="421">
        <v>0</v>
      </c>
      <c r="BJ221" s="421">
        <v>0</v>
      </c>
      <c r="BK221" s="421">
        <v>0</v>
      </c>
      <c r="BL221" s="421">
        <v>0</v>
      </c>
      <c r="BM221" s="421">
        <v>0</v>
      </c>
      <c r="BN221" s="421">
        <v>0</v>
      </c>
      <c r="BO221" s="421">
        <v>0</v>
      </c>
      <c r="BP221" s="421">
        <v>0</v>
      </c>
      <c r="BQ221" s="421">
        <v>0</v>
      </c>
      <c r="BR221" s="421">
        <v>0</v>
      </c>
      <c r="BS221" s="421">
        <v>0</v>
      </c>
      <c r="BT221" s="420"/>
      <c r="BU221" s="421">
        <v>0</v>
      </c>
      <c r="BV221" s="421">
        <v>0</v>
      </c>
      <c r="BW221" s="421">
        <v>0</v>
      </c>
      <c r="BX221" s="421">
        <v>0</v>
      </c>
      <c r="BY221" s="421">
        <v>0</v>
      </c>
      <c r="BZ221" s="421">
        <v>0</v>
      </c>
      <c r="CA221" s="421">
        <v>0</v>
      </c>
      <c r="CB221" s="421">
        <v>0</v>
      </c>
      <c r="CC221" s="421">
        <v>0</v>
      </c>
      <c r="CD221" s="421">
        <v>0</v>
      </c>
      <c r="CE221" s="421">
        <v>0</v>
      </c>
      <c r="CF221" s="421">
        <v>0</v>
      </c>
      <c r="CG221" s="421">
        <v>0</v>
      </c>
      <c r="CH221" s="420"/>
    </row>
    <row r="222" spans="1:86" s="402" customFormat="1" ht="12" hidden="1" customHeight="1" outlineLevel="1">
      <c r="A222" s="22">
        <v>161</v>
      </c>
      <c r="B222" s="402" t="s">
        <v>329</v>
      </c>
      <c r="C222" s="421">
        <v>0</v>
      </c>
      <c r="D222" s="421">
        <v>0</v>
      </c>
      <c r="E222" s="421">
        <v>0</v>
      </c>
      <c r="F222" s="421">
        <v>0</v>
      </c>
      <c r="G222" s="421">
        <v>0</v>
      </c>
      <c r="H222" s="421">
        <v>0</v>
      </c>
      <c r="I222" s="421">
        <v>0</v>
      </c>
      <c r="J222" s="421">
        <v>0</v>
      </c>
      <c r="K222" s="421">
        <v>0</v>
      </c>
      <c r="L222" s="421">
        <v>0</v>
      </c>
      <c r="M222" s="421">
        <v>0</v>
      </c>
      <c r="N222" s="421">
        <v>0</v>
      </c>
      <c r="O222" s="421">
        <v>0</v>
      </c>
      <c r="P222" s="420"/>
      <c r="Q222" s="421">
        <v>0</v>
      </c>
      <c r="R222" s="421">
        <v>0</v>
      </c>
      <c r="S222" s="421">
        <v>0</v>
      </c>
      <c r="T222" s="421">
        <v>0</v>
      </c>
      <c r="U222" s="421">
        <v>0</v>
      </c>
      <c r="V222" s="421">
        <v>0</v>
      </c>
      <c r="W222" s="421">
        <v>0</v>
      </c>
      <c r="X222" s="421">
        <v>0</v>
      </c>
      <c r="Y222" s="421">
        <v>0</v>
      </c>
      <c r="Z222" s="421">
        <v>0</v>
      </c>
      <c r="AA222" s="421">
        <v>0</v>
      </c>
      <c r="AB222" s="421">
        <v>0</v>
      </c>
      <c r="AC222" s="421">
        <v>0</v>
      </c>
      <c r="AD222" s="420"/>
      <c r="AE222" s="421">
        <v>0</v>
      </c>
      <c r="AF222" s="421">
        <v>0</v>
      </c>
      <c r="AG222" s="421">
        <v>0</v>
      </c>
      <c r="AH222" s="421">
        <v>0</v>
      </c>
      <c r="AI222" s="421">
        <v>0</v>
      </c>
      <c r="AJ222" s="421">
        <v>0</v>
      </c>
      <c r="AK222" s="421">
        <v>0</v>
      </c>
      <c r="AL222" s="421">
        <v>0</v>
      </c>
      <c r="AM222" s="421">
        <v>0</v>
      </c>
      <c r="AN222" s="421">
        <v>0</v>
      </c>
      <c r="AO222" s="421">
        <v>0</v>
      </c>
      <c r="AP222" s="421">
        <v>0</v>
      </c>
      <c r="AQ222" s="421">
        <v>0</v>
      </c>
      <c r="AR222" s="420"/>
      <c r="AS222" s="421">
        <v>0</v>
      </c>
      <c r="AT222" s="421">
        <v>0</v>
      </c>
      <c r="AU222" s="421">
        <v>0</v>
      </c>
      <c r="AV222" s="421">
        <v>0</v>
      </c>
      <c r="AW222" s="421">
        <v>0</v>
      </c>
      <c r="AX222" s="421">
        <v>0</v>
      </c>
      <c r="AY222" s="421">
        <v>0</v>
      </c>
      <c r="AZ222" s="421">
        <v>0</v>
      </c>
      <c r="BA222" s="421">
        <v>0</v>
      </c>
      <c r="BB222" s="421">
        <v>0</v>
      </c>
      <c r="BC222" s="421">
        <v>0</v>
      </c>
      <c r="BD222" s="421">
        <v>0</v>
      </c>
      <c r="BE222" s="421">
        <v>0</v>
      </c>
      <c r="BF222" s="420"/>
      <c r="BG222" s="421">
        <v>0</v>
      </c>
      <c r="BH222" s="421">
        <v>0</v>
      </c>
      <c r="BI222" s="421">
        <v>0</v>
      </c>
      <c r="BJ222" s="421">
        <v>0</v>
      </c>
      <c r="BK222" s="421">
        <v>0</v>
      </c>
      <c r="BL222" s="421">
        <v>0</v>
      </c>
      <c r="BM222" s="421">
        <v>0</v>
      </c>
      <c r="BN222" s="421">
        <v>0</v>
      </c>
      <c r="BO222" s="421">
        <v>0</v>
      </c>
      <c r="BP222" s="421">
        <v>0</v>
      </c>
      <c r="BQ222" s="421">
        <v>0</v>
      </c>
      <c r="BR222" s="421">
        <v>0</v>
      </c>
      <c r="BS222" s="421">
        <v>0</v>
      </c>
      <c r="BT222" s="420"/>
      <c r="BU222" s="421">
        <v>0</v>
      </c>
      <c r="BV222" s="421">
        <v>0</v>
      </c>
      <c r="BW222" s="421">
        <v>0</v>
      </c>
      <c r="BX222" s="421">
        <v>0</v>
      </c>
      <c r="BY222" s="421">
        <v>0</v>
      </c>
      <c r="BZ222" s="421">
        <v>0</v>
      </c>
      <c r="CA222" s="421">
        <v>0</v>
      </c>
      <c r="CB222" s="421">
        <v>0</v>
      </c>
      <c r="CC222" s="421">
        <v>0</v>
      </c>
      <c r="CD222" s="421">
        <v>0</v>
      </c>
      <c r="CE222" s="421">
        <v>0</v>
      </c>
      <c r="CF222" s="421">
        <v>0</v>
      </c>
      <c r="CG222" s="421">
        <v>0</v>
      </c>
      <c r="CH222" s="420"/>
    </row>
    <row r="223" spans="1:86" s="402" customFormat="1" ht="12" hidden="1" customHeight="1" outlineLevel="1">
      <c r="A223" s="22">
        <v>162</v>
      </c>
      <c r="B223" s="402" t="s">
        <v>330</v>
      </c>
      <c r="C223" s="421">
        <v>10560.1</v>
      </c>
      <c r="D223" s="421">
        <v>10560.1</v>
      </c>
      <c r="E223" s="421">
        <v>12980.1</v>
      </c>
      <c r="F223" s="421">
        <v>12096.1</v>
      </c>
      <c r="G223" s="421">
        <v>12096.1</v>
      </c>
      <c r="H223" s="421">
        <v>12212.1</v>
      </c>
      <c r="I223" s="421">
        <v>11904.1</v>
      </c>
      <c r="J223" s="421">
        <v>11968.1</v>
      </c>
      <c r="K223" s="421">
        <v>12212.1</v>
      </c>
      <c r="L223" s="421">
        <v>12096.1</v>
      </c>
      <c r="M223" s="421">
        <v>12896.1</v>
      </c>
      <c r="N223" s="421">
        <v>0</v>
      </c>
      <c r="O223" s="421">
        <v>143054.33333333299</v>
      </c>
      <c r="P223" s="420"/>
      <c r="Q223" s="421">
        <v>16765.885833333301</v>
      </c>
      <c r="R223" s="421">
        <v>16765.885833333301</v>
      </c>
      <c r="S223" s="421">
        <v>16765.885833333301</v>
      </c>
      <c r="T223" s="421">
        <v>16765.885833333301</v>
      </c>
      <c r="U223" s="421">
        <v>16765.885833333301</v>
      </c>
      <c r="V223" s="421">
        <v>16765.885833333301</v>
      </c>
      <c r="W223" s="421">
        <v>16765.885833333301</v>
      </c>
      <c r="X223" s="421">
        <v>16765.885833333301</v>
      </c>
      <c r="Y223" s="421">
        <v>16765.885833333301</v>
      </c>
      <c r="Z223" s="421">
        <v>16765.885833333301</v>
      </c>
      <c r="AA223" s="421">
        <v>16765.885833333301</v>
      </c>
      <c r="AB223" s="421">
        <v>16765.885833333301</v>
      </c>
      <c r="AC223" s="421">
        <v>201190.63</v>
      </c>
      <c r="AD223" s="420"/>
      <c r="AE223" s="421">
        <v>17268.862408333302</v>
      </c>
      <c r="AF223" s="421">
        <v>17268.862408333302</v>
      </c>
      <c r="AG223" s="421">
        <v>17268.862408333302</v>
      </c>
      <c r="AH223" s="421">
        <v>17268.862408333302</v>
      </c>
      <c r="AI223" s="421">
        <v>17268.862408333302</v>
      </c>
      <c r="AJ223" s="421">
        <v>17268.862408333302</v>
      </c>
      <c r="AK223" s="421">
        <v>17268.862408333302</v>
      </c>
      <c r="AL223" s="421">
        <v>17268.862408333302</v>
      </c>
      <c r="AM223" s="421">
        <v>17268.862408333302</v>
      </c>
      <c r="AN223" s="421">
        <v>17268.862408333302</v>
      </c>
      <c r="AO223" s="421">
        <v>17268.862408333302</v>
      </c>
      <c r="AP223" s="421">
        <v>17268.862408333302</v>
      </c>
      <c r="AQ223" s="421">
        <v>207226.34890000001</v>
      </c>
      <c r="AR223" s="420"/>
      <c r="AS223" s="421">
        <v>17786.928280583299</v>
      </c>
      <c r="AT223" s="421">
        <v>17786.928280583299</v>
      </c>
      <c r="AU223" s="421">
        <v>17786.928280583299</v>
      </c>
      <c r="AV223" s="421">
        <v>17786.928280583299</v>
      </c>
      <c r="AW223" s="421">
        <v>17786.928280583299</v>
      </c>
      <c r="AX223" s="421">
        <v>17786.928280583299</v>
      </c>
      <c r="AY223" s="421">
        <v>17786.928280583299</v>
      </c>
      <c r="AZ223" s="421">
        <v>17786.928280583299</v>
      </c>
      <c r="BA223" s="421">
        <v>17786.928280583299</v>
      </c>
      <c r="BB223" s="421">
        <v>17786.928280583299</v>
      </c>
      <c r="BC223" s="421">
        <v>17786.928280583299</v>
      </c>
      <c r="BD223" s="421">
        <v>17786.928280583299</v>
      </c>
      <c r="BE223" s="421">
        <v>213443.139367</v>
      </c>
      <c r="BF223" s="420"/>
      <c r="BG223" s="421">
        <v>18320.5361290008</v>
      </c>
      <c r="BH223" s="421">
        <v>18320.5361290008</v>
      </c>
      <c r="BI223" s="421">
        <v>18320.5361290008</v>
      </c>
      <c r="BJ223" s="421">
        <v>18320.5361290008</v>
      </c>
      <c r="BK223" s="421">
        <v>18320.5361290008</v>
      </c>
      <c r="BL223" s="421">
        <v>18320.5361290008</v>
      </c>
      <c r="BM223" s="421">
        <v>18320.5361290008</v>
      </c>
      <c r="BN223" s="421">
        <v>18320.5361290008</v>
      </c>
      <c r="BO223" s="421">
        <v>18320.5361290008</v>
      </c>
      <c r="BP223" s="421">
        <v>18320.5361290008</v>
      </c>
      <c r="BQ223" s="421">
        <v>18320.5361290008</v>
      </c>
      <c r="BR223" s="421">
        <v>18320.5361290008</v>
      </c>
      <c r="BS223" s="421">
        <v>219846.43354801001</v>
      </c>
      <c r="BT223" s="420"/>
      <c r="BU223" s="421">
        <v>18870.1522128709</v>
      </c>
      <c r="BV223" s="421">
        <v>18870.1522128709</v>
      </c>
      <c r="BW223" s="421">
        <v>18870.1522128709</v>
      </c>
      <c r="BX223" s="421">
        <v>18870.1522128709</v>
      </c>
      <c r="BY223" s="421">
        <v>18870.1522128709</v>
      </c>
      <c r="BZ223" s="421">
        <v>18870.1522128709</v>
      </c>
      <c r="CA223" s="421">
        <v>18870.1522128709</v>
      </c>
      <c r="CB223" s="421">
        <v>18870.1522128709</v>
      </c>
      <c r="CC223" s="421">
        <v>18870.1522128709</v>
      </c>
      <c r="CD223" s="421">
        <v>18870.1522128709</v>
      </c>
      <c r="CE223" s="421">
        <v>18870.1522128709</v>
      </c>
      <c r="CF223" s="421">
        <v>18870.1522128709</v>
      </c>
      <c r="CG223" s="421">
        <v>226441.82655445</v>
      </c>
      <c r="CH223" s="420"/>
    </row>
    <row r="224" spans="1:86" s="402" customFormat="1" ht="12" hidden="1" customHeight="1" outlineLevel="1">
      <c r="A224" s="22">
        <v>163</v>
      </c>
      <c r="B224" s="402" t="s">
        <v>331</v>
      </c>
      <c r="C224" s="421">
        <v>0</v>
      </c>
      <c r="D224" s="421">
        <v>0</v>
      </c>
      <c r="E224" s="421">
        <v>0</v>
      </c>
      <c r="F224" s="421">
        <v>0</v>
      </c>
      <c r="G224" s="421">
        <v>0</v>
      </c>
      <c r="H224" s="421">
        <v>0</v>
      </c>
      <c r="I224" s="421">
        <v>0</v>
      </c>
      <c r="J224" s="421">
        <v>0</v>
      </c>
      <c r="K224" s="421">
        <v>0</v>
      </c>
      <c r="L224" s="421">
        <v>0</v>
      </c>
      <c r="M224" s="421">
        <v>0</v>
      </c>
      <c r="N224" s="421">
        <v>0</v>
      </c>
      <c r="O224" s="421">
        <v>0</v>
      </c>
      <c r="P224" s="420"/>
      <c r="Q224" s="421">
        <v>0</v>
      </c>
      <c r="R224" s="421">
        <v>0</v>
      </c>
      <c r="S224" s="421">
        <v>0</v>
      </c>
      <c r="T224" s="421">
        <v>0</v>
      </c>
      <c r="U224" s="421">
        <v>0</v>
      </c>
      <c r="V224" s="421">
        <v>0</v>
      </c>
      <c r="W224" s="421">
        <v>0</v>
      </c>
      <c r="X224" s="421">
        <v>0</v>
      </c>
      <c r="Y224" s="421">
        <v>0</v>
      </c>
      <c r="Z224" s="421">
        <v>0</v>
      </c>
      <c r="AA224" s="421">
        <v>0</v>
      </c>
      <c r="AB224" s="421">
        <v>0</v>
      </c>
      <c r="AC224" s="421">
        <v>0</v>
      </c>
      <c r="AD224" s="420"/>
      <c r="AE224" s="421">
        <v>0</v>
      </c>
      <c r="AF224" s="421">
        <v>0</v>
      </c>
      <c r="AG224" s="421">
        <v>0</v>
      </c>
      <c r="AH224" s="421">
        <v>0</v>
      </c>
      <c r="AI224" s="421">
        <v>0</v>
      </c>
      <c r="AJ224" s="421">
        <v>0</v>
      </c>
      <c r="AK224" s="421">
        <v>0</v>
      </c>
      <c r="AL224" s="421">
        <v>0</v>
      </c>
      <c r="AM224" s="421">
        <v>0</v>
      </c>
      <c r="AN224" s="421">
        <v>0</v>
      </c>
      <c r="AO224" s="421">
        <v>0</v>
      </c>
      <c r="AP224" s="421">
        <v>0</v>
      </c>
      <c r="AQ224" s="421">
        <v>0</v>
      </c>
      <c r="AR224" s="420"/>
      <c r="AS224" s="421">
        <v>0</v>
      </c>
      <c r="AT224" s="421">
        <v>0</v>
      </c>
      <c r="AU224" s="421">
        <v>0</v>
      </c>
      <c r="AV224" s="421">
        <v>0</v>
      </c>
      <c r="AW224" s="421">
        <v>0</v>
      </c>
      <c r="AX224" s="421">
        <v>0</v>
      </c>
      <c r="AY224" s="421">
        <v>0</v>
      </c>
      <c r="AZ224" s="421">
        <v>0</v>
      </c>
      <c r="BA224" s="421">
        <v>0</v>
      </c>
      <c r="BB224" s="421">
        <v>0</v>
      </c>
      <c r="BC224" s="421">
        <v>0</v>
      </c>
      <c r="BD224" s="421">
        <v>0</v>
      </c>
      <c r="BE224" s="421">
        <v>0</v>
      </c>
      <c r="BF224" s="420"/>
      <c r="BG224" s="421">
        <v>0</v>
      </c>
      <c r="BH224" s="421">
        <v>0</v>
      </c>
      <c r="BI224" s="421">
        <v>0</v>
      </c>
      <c r="BJ224" s="421">
        <v>0</v>
      </c>
      <c r="BK224" s="421">
        <v>0</v>
      </c>
      <c r="BL224" s="421">
        <v>0</v>
      </c>
      <c r="BM224" s="421">
        <v>0</v>
      </c>
      <c r="BN224" s="421">
        <v>0</v>
      </c>
      <c r="BO224" s="421">
        <v>0</v>
      </c>
      <c r="BP224" s="421">
        <v>0</v>
      </c>
      <c r="BQ224" s="421">
        <v>0</v>
      </c>
      <c r="BR224" s="421">
        <v>0</v>
      </c>
      <c r="BS224" s="421">
        <v>0</v>
      </c>
      <c r="BT224" s="420"/>
      <c r="BU224" s="421">
        <v>0</v>
      </c>
      <c r="BV224" s="421">
        <v>0</v>
      </c>
      <c r="BW224" s="421">
        <v>0</v>
      </c>
      <c r="BX224" s="421">
        <v>0</v>
      </c>
      <c r="BY224" s="421">
        <v>0</v>
      </c>
      <c r="BZ224" s="421">
        <v>0</v>
      </c>
      <c r="CA224" s="421">
        <v>0</v>
      </c>
      <c r="CB224" s="421">
        <v>0</v>
      </c>
      <c r="CC224" s="421">
        <v>0</v>
      </c>
      <c r="CD224" s="421">
        <v>0</v>
      </c>
      <c r="CE224" s="421">
        <v>0</v>
      </c>
      <c r="CF224" s="421">
        <v>0</v>
      </c>
      <c r="CG224" s="421">
        <v>0</v>
      </c>
      <c r="CH224" s="420"/>
    </row>
    <row r="225" spans="1:86" s="402" customFormat="1" ht="12" hidden="1" customHeight="1" outlineLevel="1">
      <c r="A225" s="22">
        <v>164</v>
      </c>
      <c r="B225" s="402" t="s">
        <v>332</v>
      </c>
      <c r="C225" s="421">
        <v>0</v>
      </c>
      <c r="D225" s="421">
        <v>0</v>
      </c>
      <c r="E225" s="421">
        <v>0</v>
      </c>
      <c r="F225" s="421">
        <v>0</v>
      </c>
      <c r="G225" s="421">
        <v>0</v>
      </c>
      <c r="H225" s="421">
        <v>0</v>
      </c>
      <c r="I225" s="421">
        <v>0</v>
      </c>
      <c r="J225" s="421">
        <v>0</v>
      </c>
      <c r="K225" s="421">
        <v>0</v>
      </c>
      <c r="L225" s="421">
        <v>0</v>
      </c>
      <c r="M225" s="421">
        <v>0</v>
      </c>
      <c r="N225" s="421">
        <v>0</v>
      </c>
      <c r="O225" s="421">
        <v>0</v>
      </c>
      <c r="P225" s="420"/>
      <c r="Q225" s="421">
        <v>0</v>
      </c>
      <c r="R225" s="421">
        <v>0</v>
      </c>
      <c r="S225" s="421">
        <v>0</v>
      </c>
      <c r="T225" s="421">
        <v>0</v>
      </c>
      <c r="U225" s="421">
        <v>0</v>
      </c>
      <c r="V225" s="421">
        <v>0</v>
      </c>
      <c r="W225" s="421">
        <v>0</v>
      </c>
      <c r="X225" s="421">
        <v>0</v>
      </c>
      <c r="Y225" s="421">
        <v>0</v>
      </c>
      <c r="Z225" s="421">
        <v>0</v>
      </c>
      <c r="AA225" s="421">
        <v>0</v>
      </c>
      <c r="AB225" s="421">
        <v>0</v>
      </c>
      <c r="AC225" s="421">
        <v>0</v>
      </c>
      <c r="AD225" s="420"/>
      <c r="AE225" s="421">
        <v>0</v>
      </c>
      <c r="AF225" s="421">
        <v>0</v>
      </c>
      <c r="AG225" s="421">
        <v>0</v>
      </c>
      <c r="AH225" s="421">
        <v>0</v>
      </c>
      <c r="AI225" s="421">
        <v>0</v>
      </c>
      <c r="AJ225" s="421">
        <v>0</v>
      </c>
      <c r="AK225" s="421">
        <v>0</v>
      </c>
      <c r="AL225" s="421">
        <v>0</v>
      </c>
      <c r="AM225" s="421">
        <v>0</v>
      </c>
      <c r="AN225" s="421">
        <v>0</v>
      </c>
      <c r="AO225" s="421">
        <v>0</v>
      </c>
      <c r="AP225" s="421">
        <v>0</v>
      </c>
      <c r="AQ225" s="421">
        <v>0</v>
      </c>
      <c r="AR225" s="420"/>
      <c r="AS225" s="421">
        <v>0</v>
      </c>
      <c r="AT225" s="421">
        <v>0</v>
      </c>
      <c r="AU225" s="421">
        <v>0</v>
      </c>
      <c r="AV225" s="421">
        <v>0</v>
      </c>
      <c r="AW225" s="421">
        <v>0</v>
      </c>
      <c r="AX225" s="421">
        <v>0</v>
      </c>
      <c r="AY225" s="421">
        <v>0</v>
      </c>
      <c r="AZ225" s="421">
        <v>0</v>
      </c>
      <c r="BA225" s="421">
        <v>0</v>
      </c>
      <c r="BB225" s="421">
        <v>0</v>
      </c>
      <c r="BC225" s="421">
        <v>0</v>
      </c>
      <c r="BD225" s="421">
        <v>0</v>
      </c>
      <c r="BE225" s="421">
        <v>0</v>
      </c>
      <c r="BF225" s="420"/>
      <c r="BG225" s="421">
        <v>0</v>
      </c>
      <c r="BH225" s="421">
        <v>0</v>
      </c>
      <c r="BI225" s="421">
        <v>0</v>
      </c>
      <c r="BJ225" s="421">
        <v>0</v>
      </c>
      <c r="BK225" s="421">
        <v>0</v>
      </c>
      <c r="BL225" s="421">
        <v>0</v>
      </c>
      <c r="BM225" s="421">
        <v>0</v>
      </c>
      <c r="BN225" s="421">
        <v>0</v>
      </c>
      <c r="BO225" s="421">
        <v>0</v>
      </c>
      <c r="BP225" s="421">
        <v>0</v>
      </c>
      <c r="BQ225" s="421">
        <v>0</v>
      </c>
      <c r="BR225" s="421">
        <v>0</v>
      </c>
      <c r="BS225" s="421">
        <v>0</v>
      </c>
      <c r="BT225" s="420"/>
      <c r="BU225" s="421">
        <v>0</v>
      </c>
      <c r="BV225" s="421">
        <v>0</v>
      </c>
      <c r="BW225" s="421">
        <v>0</v>
      </c>
      <c r="BX225" s="421">
        <v>0</v>
      </c>
      <c r="BY225" s="421">
        <v>0</v>
      </c>
      <c r="BZ225" s="421">
        <v>0</v>
      </c>
      <c r="CA225" s="421">
        <v>0</v>
      </c>
      <c r="CB225" s="421">
        <v>0</v>
      </c>
      <c r="CC225" s="421">
        <v>0</v>
      </c>
      <c r="CD225" s="421">
        <v>0</v>
      </c>
      <c r="CE225" s="421">
        <v>0</v>
      </c>
      <c r="CF225" s="421">
        <v>0</v>
      </c>
      <c r="CG225" s="421">
        <v>0</v>
      </c>
      <c r="CH225" s="420"/>
    </row>
    <row r="226" spans="1:86" s="402" customFormat="1" ht="12" hidden="1" customHeight="1" outlineLevel="1">
      <c r="A226" s="22">
        <v>165</v>
      </c>
      <c r="B226" s="402" t="s">
        <v>333</v>
      </c>
      <c r="C226" s="421">
        <v>0</v>
      </c>
      <c r="D226" s="421">
        <v>0</v>
      </c>
      <c r="E226" s="421">
        <v>0</v>
      </c>
      <c r="F226" s="421">
        <v>0</v>
      </c>
      <c r="G226" s="421">
        <v>0</v>
      </c>
      <c r="H226" s="421">
        <v>0</v>
      </c>
      <c r="I226" s="421">
        <v>0</v>
      </c>
      <c r="J226" s="421">
        <v>0</v>
      </c>
      <c r="K226" s="421">
        <v>0</v>
      </c>
      <c r="L226" s="421">
        <v>0</v>
      </c>
      <c r="M226" s="421">
        <v>0</v>
      </c>
      <c r="N226" s="421">
        <v>0</v>
      </c>
      <c r="O226" s="421">
        <v>0</v>
      </c>
      <c r="P226" s="420"/>
      <c r="Q226" s="421">
        <v>0</v>
      </c>
      <c r="R226" s="421">
        <v>0</v>
      </c>
      <c r="S226" s="421">
        <v>0</v>
      </c>
      <c r="T226" s="421">
        <v>0</v>
      </c>
      <c r="U226" s="421">
        <v>0</v>
      </c>
      <c r="V226" s="421">
        <v>0</v>
      </c>
      <c r="W226" s="421">
        <v>0</v>
      </c>
      <c r="X226" s="421">
        <v>0</v>
      </c>
      <c r="Y226" s="421">
        <v>0</v>
      </c>
      <c r="Z226" s="421">
        <v>0</v>
      </c>
      <c r="AA226" s="421">
        <v>0</v>
      </c>
      <c r="AB226" s="421">
        <v>0</v>
      </c>
      <c r="AC226" s="421">
        <v>0</v>
      </c>
      <c r="AD226" s="420"/>
      <c r="AE226" s="421">
        <v>0</v>
      </c>
      <c r="AF226" s="421">
        <v>0</v>
      </c>
      <c r="AG226" s="421">
        <v>0</v>
      </c>
      <c r="AH226" s="421">
        <v>0</v>
      </c>
      <c r="AI226" s="421">
        <v>0</v>
      </c>
      <c r="AJ226" s="421">
        <v>0</v>
      </c>
      <c r="AK226" s="421">
        <v>0</v>
      </c>
      <c r="AL226" s="421">
        <v>0</v>
      </c>
      <c r="AM226" s="421">
        <v>0</v>
      </c>
      <c r="AN226" s="421">
        <v>0</v>
      </c>
      <c r="AO226" s="421">
        <v>0</v>
      </c>
      <c r="AP226" s="421">
        <v>0</v>
      </c>
      <c r="AQ226" s="421">
        <v>0</v>
      </c>
      <c r="AR226" s="420"/>
      <c r="AS226" s="421">
        <v>0</v>
      </c>
      <c r="AT226" s="421">
        <v>0</v>
      </c>
      <c r="AU226" s="421">
        <v>0</v>
      </c>
      <c r="AV226" s="421">
        <v>0</v>
      </c>
      <c r="AW226" s="421">
        <v>0</v>
      </c>
      <c r="AX226" s="421">
        <v>0</v>
      </c>
      <c r="AY226" s="421">
        <v>0</v>
      </c>
      <c r="AZ226" s="421">
        <v>0</v>
      </c>
      <c r="BA226" s="421">
        <v>0</v>
      </c>
      <c r="BB226" s="421">
        <v>0</v>
      </c>
      <c r="BC226" s="421">
        <v>0</v>
      </c>
      <c r="BD226" s="421">
        <v>0</v>
      </c>
      <c r="BE226" s="421">
        <v>0</v>
      </c>
      <c r="BF226" s="420"/>
      <c r="BG226" s="421">
        <v>0</v>
      </c>
      <c r="BH226" s="421">
        <v>0</v>
      </c>
      <c r="BI226" s="421">
        <v>0</v>
      </c>
      <c r="BJ226" s="421">
        <v>0</v>
      </c>
      <c r="BK226" s="421">
        <v>0</v>
      </c>
      <c r="BL226" s="421">
        <v>0</v>
      </c>
      <c r="BM226" s="421">
        <v>0</v>
      </c>
      <c r="BN226" s="421">
        <v>0</v>
      </c>
      <c r="BO226" s="421">
        <v>0</v>
      </c>
      <c r="BP226" s="421">
        <v>0</v>
      </c>
      <c r="BQ226" s="421">
        <v>0</v>
      </c>
      <c r="BR226" s="421">
        <v>0</v>
      </c>
      <c r="BS226" s="421">
        <v>0</v>
      </c>
      <c r="BT226" s="420"/>
      <c r="BU226" s="421">
        <v>0</v>
      </c>
      <c r="BV226" s="421">
        <v>0</v>
      </c>
      <c r="BW226" s="421">
        <v>0</v>
      </c>
      <c r="BX226" s="421">
        <v>0</v>
      </c>
      <c r="BY226" s="421">
        <v>0</v>
      </c>
      <c r="BZ226" s="421">
        <v>0</v>
      </c>
      <c r="CA226" s="421">
        <v>0</v>
      </c>
      <c r="CB226" s="421">
        <v>0</v>
      </c>
      <c r="CC226" s="421">
        <v>0</v>
      </c>
      <c r="CD226" s="421">
        <v>0</v>
      </c>
      <c r="CE226" s="421">
        <v>0</v>
      </c>
      <c r="CF226" s="421">
        <v>0</v>
      </c>
      <c r="CG226" s="421">
        <v>0</v>
      </c>
      <c r="CH226" s="420"/>
    </row>
    <row r="227" spans="1:86" s="402" customFormat="1" ht="12" hidden="1" customHeight="1" outlineLevel="1">
      <c r="A227" s="22">
        <v>166</v>
      </c>
      <c r="B227" s="402" t="s">
        <v>334</v>
      </c>
      <c r="C227" s="421">
        <v>0</v>
      </c>
      <c r="D227" s="421">
        <v>0</v>
      </c>
      <c r="E227" s="421">
        <v>0</v>
      </c>
      <c r="F227" s="421">
        <v>0</v>
      </c>
      <c r="G227" s="421">
        <v>0</v>
      </c>
      <c r="H227" s="421">
        <v>0</v>
      </c>
      <c r="I227" s="421">
        <v>0</v>
      </c>
      <c r="J227" s="421">
        <v>0</v>
      </c>
      <c r="K227" s="421">
        <v>0</v>
      </c>
      <c r="L227" s="421">
        <v>0</v>
      </c>
      <c r="M227" s="421">
        <v>0</v>
      </c>
      <c r="N227" s="421">
        <v>0</v>
      </c>
      <c r="O227" s="421">
        <v>0</v>
      </c>
      <c r="P227" s="420"/>
      <c r="Q227" s="421">
        <v>0</v>
      </c>
      <c r="R227" s="421">
        <v>0</v>
      </c>
      <c r="S227" s="421">
        <v>0</v>
      </c>
      <c r="T227" s="421">
        <v>0</v>
      </c>
      <c r="U227" s="421">
        <v>0</v>
      </c>
      <c r="V227" s="421">
        <v>0</v>
      </c>
      <c r="W227" s="421">
        <v>0</v>
      </c>
      <c r="X227" s="421">
        <v>0</v>
      </c>
      <c r="Y227" s="421">
        <v>0</v>
      </c>
      <c r="Z227" s="421">
        <v>0</v>
      </c>
      <c r="AA227" s="421">
        <v>0</v>
      </c>
      <c r="AB227" s="421">
        <v>0</v>
      </c>
      <c r="AC227" s="421">
        <v>0</v>
      </c>
      <c r="AD227" s="420"/>
      <c r="AE227" s="421">
        <v>0</v>
      </c>
      <c r="AF227" s="421">
        <v>0</v>
      </c>
      <c r="AG227" s="421">
        <v>0</v>
      </c>
      <c r="AH227" s="421">
        <v>0</v>
      </c>
      <c r="AI227" s="421">
        <v>0</v>
      </c>
      <c r="AJ227" s="421">
        <v>0</v>
      </c>
      <c r="AK227" s="421">
        <v>0</v>
      </c>
      <c r="AL227" s="421">
        <v>0</v>
      </c>
      <c r="AM227" s="421">
        <v>0</v>
      </c>
      <c r="AN227" s="421">
        <v>0</v>
      </c>
      <c r="AO227" s="421">
        <v>0</v>
      </c>
      <c r="AP227" s="421">
        <v>0</v>
      </c>
      <c r="AQ227" s="421">
        <v>0</v>
      </c>
      <c r="AR227" s="420"/>
      <c r="AS227" s="421">
        <v>0</v>
      </c>
      <c r="AT227" s="421">
        <v>0</v>
      </c>
      <c r="AU227" s="421">
        <v>0</v>
      </c>
      <c r="AV227" s="421">
        <v>0</v>
      </c>
      <c r="AW227" s="421">
        <v>0</v>
      </c>
      <c r="AX227" s="421">
        <v>0</v>
      </c>
      <c r="AY227" s="421">
        <v>0</v>
      </c>
      <c r="AZ227" s="421">
        <v>0</v>
      </c>
      <c r="BA227" s="421">
        <v>0</v>
      </c>
      <c r="BB227" s="421">
        <v>0</v>
      </c>
      <c r="BC227" s="421">
        <v>0</v>
      </c>
      <c r="BD227" s="421">
        <v>0</v>
      </c>
      <c r="BE227" s="421">
        <v>0</v>
      </c>
      <c r="BF227" s="420"/>
      <c r="BG227" s="421">
        <v>0</v>
      </c>
      <c r="BH227" s="421">
        <v>0</v>
      </c>
      <c r="BI227" s="421">
        <v>0</v>
      </c>
      <c r="BJ227" s="421">
        <v>0</v>
      </c>
      <c r="BK227" s="421">
        <v>0</v>
      </c>
      <c r="BL227" s="421">
        <v>0</v>
      </c>
      <c r="BM227" s="421">
        <v>0</v>
      </c>
      <c r="BN227" s="421">
        <v>0</v>
      </c>
      <c r="BO227" s="421">
        <v>0</v>
      </c>
      <c r="BP227" s="421">
        <v>0</v>
      </c>
      <c r="BQ227" s="421">
        <v>0</v>
      </c>
      <c r="BR227" s="421">
        <v>0</v>
      </c>
      <c r="BS227" s="421">
        <v>0</v>
      </c>
      <c r="BT227" s="420"/>
      <c r="BU227" s="421">
        <v>0</v>
      </c>
      <c r="BV227" s="421">
        <v>0</v>
      </c>
      <c r="BW227" s="421">
        <v>0</v>
      </c>
      <c r="BX227" s="421">
        <v>0</v>
      </c>
      <c r="BY227" s="421">
        <v>0</v>
      </c>
      <c r="BZ227" s="421">
        <v>0</v>
      </c>
      <c r="CA227" s="421">
        <v>0</v>
      </c>
      <c r="CB227" s="421">
        <v>0</v>
      </c>
      <c r="CC227" s="421">
        <v>0</v>
      </c>
      <c r="CD227" s="421">
        <v>0</v>
      </c>
      <c r="CE227" s="421">
        <v>0</v>
      </c>
      <c r="CF227" s="421">
        <v>0</v>
      </c>
      <c r="CG227" s="421">
        <v>0</v>
      </c>
      <c r="CH227" s="420"/>
    </row>
    <row r="228" spans="1:86" s="402" customFormat="1" ht="12" hidden="1" customHeight="1" outlineLevel="1">
      <c r="A228" s="22">
        <v>167</v>
      </c>
      <c r="B228" s="402" t="s">
        <v>335</v>
      </c>
      <c r="C228" s="421">
        <v>0</v>
      </c>
      <c r="D228" s="421">
        <v>0</v>
      </c>
      <c r="E228" s="421">
        <v>0</v>
      </c>
      <c r="F228" s="421">
        <v>0</v>
      </c>
      <c r="G228" s="421">
        <v>0</v>
      </c>
      <c r="H228" s="421">
        <v>0</v>
      </c>
      <c r="I228" s="421">
        <v>0</v>
      </c>
      <c r="J228" s="421">
        <v>0</v>
      </c>
      <c r="K228" s="421">
        <v>0</v>
      </c>
      <c r="L228" s="421">
        <v>0</v>
      </c>
      <c r="M228" s="421">
        <v>0</v>
      </c>
      <c r="N228" s="421">
        <v>0</v>
      </c>
      <c r="O228" s="421">
        <v>0</v>
      </c>
      <c r="P228" s="420"/>
      <c r="Q228" s="421">
        <v>0</v>
      </c>
      <c r="R228" s="421">
        <v>0</v>
      </c>
      <c r="S228" s="421">
        <v>0</v>
      </c>
      <c r="T228" s="421">
        <v>0</v>
      </c>
      <c r="U228" s="421">
        <v>0</v>
      </c>
      <c r="V228" s="421">
        <v>0</v>
      </c>
      <c r="W228" s="421">
        <v>0</v>
      </c>
      <c r="X228" s="421">
        <v>0</v>
      </c>
      <c r="Y228" s="421">
        <v>0</v>
      </c>
      <c r="Z228" s="421">
        <v>0</v>
      </c>
      <c r="AA228" s="421">
        <v>0</v>
      </c>
      <c r="AB228" s="421">
        <v>0</v>
      </c>
      <c r="AC228" s="421">
        <v>0</v>
      </c>
      <c r="AD228" s="420"/>
      <c r="AE228" s="421">
        <v>0</v>
      </c>
      <c r="AF228" s="421">
        <v>0</v>
      </c>
      <c r="AG228" s="421">
        <v>0</v>
      </c>
      <c r="AH228" s="421">
        <v>0</v>
      </c>
      <c r="AI228" s="421">
        <v>0</v>
      </c>
      <c r="AJ228" s="421">
        <v>0</v>
      </c>
      <c r="AK228" s="421">
        <v>0</v>
      </c>
      <c r="AL228" s="421">
        <v>0</v>
      </c>
      <c r="AM228" s="421">
        <v>0</v>
      </c>
      <c r="AN228" s="421">
        <v>0</v>
      </c>
      <c r="AO228" s="421">
        <v>0</v>
      </c>
      <c r="AP228" s="421">
        <v>0</v>
      </c>
      <c r="AQ228" s="421">
        <v>0</v>
      </c>
      <c r="AR228" s="420"/>
      <c r="AS228" s="421">
        <v>0</v>
      </c>
      <c r="AT228" s="421">
        <v>0</v>
      </c>
      <c r="AU228" s="421">
        <v>0</v>
      </c>
      <c r="AV228" s="421">
        <v>0</v>
      </c>
      <c r="AW228" s="421">
        <v>0</v>
      </c>
      <c r="AX228" s="421">
        <v>0</v>
      </c>
      <c r="AY228" s="421">
        <v>0</v>
      </c>
      <c r="AZ228" s="421">
        <v>0</v>
      </c>
      <c r="BA228" s="421">
        <v>0</v>
      </c>
      <c r="BB228" s="421">
        <v>0</v>
      </c>
      <c r="BC228" s="421">
        <v>0</v>
      </c>
      <c r="BD228" s="421">
        <v>0</v>
      </c>
      <c r="BE228" s="421">
        <v>0</v>
      </c>
      <c r="BF228" s="420"/>
      <c r="BG228" s="421">
        <v>0</v>
      </c>
      <c r="BH228" s="421">
        <v>0</v>
      </c>
      <c r="BI228" s="421">
        <v>0</v>
      </c>
      <c r="BJ228" s="421">
        <v>0</v>
      </c>
      <c r="BK228" s="421">
        <v>0</v>
      </c>
      <c r="BL228" s="421">
        <v>0</v>
      </c>
      <c r="BM228" s="421">
        <v>0</v>
      </c>
      <c r="BN228" s="421">
        <v>0</v>
      </c>
      <c r="BO228" s="421">
        <v>0</v>
      </c>
      <c r="BP228" s="421">
        <v>0</v>
      </c>
      <c r="BQ228" s="421">
        <v>0</v>
      </c>
      <c r="BR228" s="421">
        <v>0</v>
      </c>
      <c r="BS228" s="421">
        <v>0</v>
      </c>
      <c r="BT228" s="420"/>
      <c r="BU228" s="421">
        <v>0</v>
      </c>
      <c r="BV228" s="421">
        <v>0</v>
      </c>
      <c r="BW228" s="421">
        <v>0</v>
      </c>
      <c r="BX228" s="421">
        <v>0</v>
      </c>
      <c r="BY228" s="421">
        <v>0</v>
      </c>
      <c r="BZ228" s="421">
        <v>0</v>
      </c>
      <c r="CA228" s="421">
        <v>0</v>
      </c>
      <c r="CB228" s="421">
        <v>0</v>
      </c>
      <c r="CC228" s="421">
        <v>0</v>
      </c>
      <c r="CD228" s="421">
        <v>0</v>
      </c>
      <c r="CE228" s="421">
        <v>0</v>
      </c>
      <c r="CF228" s="421">
        <v>0</v>
      </c>
      <c r="CG228" s="421">
        <v>0</v>
      </c>
      <c r="CH228" s="420"/>
    </row>
    <row r="229" spans="1:86" s="402" customFormat="1" ht="12" hidden="1" customHeight="1" outlineLevel="1">
      <c r="A229" s="22">
        <v>168</v>
      </c>
      <c r="B229" s="402" t="s">
        <v>336</v>
      </c>
      <c r="C229" s="421">
        <v>0</v>
      </c>
      <c r="D229" s="421">
        <v>0</v>
      </c>
      <c r="E229" s="421">
        <v>0</v>
      </c>
      <c r="F229" s="421">
        <v>0</v>
      </c>
      <c r="G229" s="421">
        <v>0</v>
      </c>
      <c r="H229" s="421">
        <v>0</v>
      </c>
      <c r="I229" s="421">
        <v>0</v>
      </c>
      <c r="J229" s="421">
        <v>0</v>
      </c>
      <c r="K229" s="421">
        <v>0</v>
      </c>
      <c r="L229" s="421">
        <v>0</v>
      </c>
      <c r="M229" s="421">
        <v>0</v>
      </c>
      <c r="N229" s="421">
        <v>0</v>
      </c>
      <c r="O229" s="421">
        <v>0</v>
      </c>
      <c r="P229" s="420"/>
      <c r="Q229" s="421">
        <v>0</v>
      </c>
      <c r="R229" s="421">
        <v>0</v>
      </c>
      <c r="S229" s="421">
        <v>0</v>
      </c>
      <c r="T229" s="421">
        <v>0</v>
      </c>
      <c r="U229" s="421">
        <v>0</v>
      </c>
      <c r="V229" s="421">
        <v>0</v>
      </c>
      <c r="W229" s="421">
        <v>0</v>
      </c>
      <c r="X229" s="421">
        <v>0</v>
      </c>
      <c r="Y229" s="421">
        <v>0</v>
      </c>
      <c r="Z229" s="421">
        <v>0</v>
      </c>
      <c r="AA229" s="421">
        <v>0</v>
      </c>
      <c r="AB229" s="421">
        <v>0</v>
      </c>
      <c r="AC229" s="421">
        <v>0</v>
      </c>
      <c r="AD229" s="420"/>
      <c r="AE229" s="421">
        <v>0</v>
      </c>
      <c r="AF229" s="421">
        <v>0</v>
      </c>
      <c r="AG229" s="421">
        <v>0</v>
      </c>
      <c r="AH229" s="421">
        <v>0</v>
      </c>
      <c r="AI229" s="421">
        <v>0</v>
      </c>
      <c r="AJ229" s="421">
        <v>0</v>
      </c>
      <c r="AK229" s="421">
        <v>0</v>
      </c>
      <c r="AL229" s="421">
        <v>0</v>
      </c>
      <c r="AM229" s="421">
        <v>0</v>
      </c>
      <c r="AN229" s="421">
        <v>0</v>
      </c>
      <c r="AO229" s="421">
        <v>0</v>
      </c>
      <c r="AP229" s="421">
        <v>0</v>
      </c>
      <c r="AQ229" s="421">
        <v>0</v>
      </c>
      <c r="AR229" s="420"/>
      <c r="AS229" s="421">
        <v>0</v>
      </c>
      <c r="AT229" s="421">
        <v>0</v>
      </c>
      <c r="AU229" s="421">
        <v>0</v>
      </c>
      <c r="AV229" s="421">
        <v>0</v>
      </c>
      <c r="AW229" s="421">
        <v>0</v>
      </c>
      <c r="AX229" s="421">
        <v>0</v>
      </c>
      <c r="AY229" s="421">
        <v>0</v>
      </c>
      <c r="AZ229" s="421">
        <v>0</v>
      </c>
      <c r="BA229" s="421">
        <v>0</v>
      </c>
      <c r="BB229" s="421">
        <v>0</v>
      </c>
      <c r="BC229" s="421">
        <v>0</v>
      </c>
      <c r="BD229" s="421">
        <v>0</v>
      </c>
      <c r="BE229" s="421">
        <v>0</v>
      </c>
      <c r="BF229" s="420"/>
      <c r="BG229" s="421">
        <v>0</v>
      </c>
      <c r="BH229" s="421">
        <v>0</v>
      </c>
      <c r="BI229" s="421">
        <v>0</v>
      </c>
      <c r="BJ229" s="421">
        <v>0</v>
      </c>
      <c r="BK229" s="421">
        <v>0</v>
      </c>
      <c r="BL229" s="421">
        <v>0</v>
      </c>
      <c r="BM229" s="421">
        <v>0</v>
      </c>
      <c r="BN229" s="421">
        <v>0</v>
      </c>
      <c r="BO229" s="421">
        <v>0</v>
      </c>
      <c r="BP229" s="421">
        <v>0</v>
      </c>
      <c r="BQ229" s="421">
        <v>0</v>
      </c>
      <c r="BR229" s="421">
        <v>0</v>
      </c>
      <c r="BS229" s="421">
        <v>0</v>
      </c>
      <c r="BT229" s="420"/>
      <c r="BU229" s="421">
        <v>0</v>
      </c>
      <c r="BV229" s="421">
        <v>0</v>
      </c>
      <c r="BW229" s="421">
        <v>0</v>
      </c>
      <c r="BX229" s="421">
        <v>0</v>
      </c>
      <c r="BY229" s="421">
        <v>0</v>
      </c>
      <c r="BZ229" s="421">
        <v>0</v>
      </c>
      <c r="CA229" s="421">
        <v>0</v>
      </c>
      <c r="CB229" s="421">
        <v>0</v>
      </c>
      <c r="CC229" s="421">
        <v>0</v>
      </c>
      <c r="CD229" s="421">
        <v>0</v>
      </c>
      <c r="CE229" s="421">
        <v>0</v>
      </c>
      <c r="CF229" s="421">
        <v>0</v>
      </c>
      <c r="CG229" s="421">
        <v>0</v>
      </c>
      <c r="CH229" s="420"/>
    </row>
    <row r="230" spans="1:86" s="402" customFormat="1" ht="12" hidden="1" customHeight="1" outlineLevel="1">
      <c r="A230" s="22">
        <v>169</v>
      </c>
      <c r="B230" s="402" t="s">
        <v>337</v>
      </c>
      <c r="C230" s="421">
        <v>0</v>
      </c>
      <c r="D230" s="421">
        <v>0</v>
      </c>
      <c r="E230" s="421">
        <v>0</v>
      </c>
      <c r="F230" s="421">
        <v>0</v>
      </c>
      <c r="G230" s="421">
        <v>0</v>
      </c>
      <c r="H230" s="421">
        <v>0</v>
      </c>
      <c r="I230" s="421">
        <v>0</v>
      </c>
      <c r="J230" s="421">
        <v>0</v>
      </c>
      <c r="K230" s="421">
        <v>0</v>
      </c>
      <c r="L230" s="421">
        <v>0</v>
      </c>
      <c r="M230" s="421">
        <v>0</v>
      </c>
      <c r="N230" s="421">
        <v>0</v>
      </c>
      <c r="O230" s="421">
        <v>0</v>
      </c>
      <c r="P230" s="420"/>
      <c r="Q230" s="421">
        <v>0</v>
      </c>
      <c r="R230" s="421">
        <v>0</v>
      </c>
      <c r="S230" s="421">
        <v>0</v>
      </c>
      <c r="T230" s="421">
        <v>0</v>
      </c>
      <c r="U230" s="421">
        <v>0</v>
      </c>
      <c r="V230" s="421">
        <v>0</v>
      </c>
      <c r="W230" s="421">
        <v>0</v>
      </c>
      <c r="X230" s="421">
        <v>0</v>
      </c>
      <c r="Y230" s="421">
        <v>0</v>
      </c>
      <c r="Z230" s="421">
        <v>0</v>
      </c>
      <c r="AA230" s="421">
        <v>0</v>
      </c>
      <c r="AB230" s="421">
        <v>0</v>
      </c>
      <c r="AC230" s="421">
        <v>0</v>
      </c>
      <c r="AD230" s="420"/>
      <c r="AE230" s="421">
        <v>0</v>
      </c>
      <c r="AF230" s="421">
        <v>0</v>
      </c>
      <c r="AG230" s="421">
        <v>0</v>
      </c>
      <c r="AH230" s="421">
        <v>0</v>
      </c>
      <c r="AI230" s="421">
        <v>0</v>
      </c>
      <c r="AJ230" s="421">
        <v>0</v>
      </c>
      <c r="AK230" s="421">
        <v>0</v>
      </c>
      <c r="AL230" s="421">
        <v>0</v>
      </c>
      <c r="AM230" s="421">
        <v>0</v>
      </c>
      <c r="AN230" s="421">
        <v>0</v>
      </c>
      <c r="AO230" s="421">
        <v>0</v>
      </c>
      <c r="AP230" s="421">
        <v>0</v>
      </c>
      <c r="AQ230" s="421">
        <v>0</v>
      </c>
      <c r="AR230" s="420"/>
      <c r="AS230" s="421">
        <v>0</v>
      </c>
      <c r="AT230" s="421">
        <v>0</v>
      </c>
      <c r="AU230" s="421">
        <v>0</v>
      </c>
      <c r="AV230" s="421">
        <v>0</v>
      </c>
      <c r="AW230" s="421">
        <v>0</v>
      </c>
      <c r="AX230" s="421">
        <v>0</v>
      </c>
      <c r="AY230" s="421">
        <v>0</v>
      </c>
      <c r="AZ230" s="421">
        <v>0</v>
      </c>
      <c r="BA230" s="421">
        <v>0</v>
      </c>
      <c r="BB230" s="421">
        <v>0</v>
      </c>
      <c r="BC230" s="421">
        <v>0</v>
      </c>
      <c r="BD230" s="421">
        <v>0</v>
      </c>
      <c r="BE230" s="421">
        <v>0</v>
      </c>
      <c r="BF230" s="420"/>
      <c r="BG230" s="421">
        <v>0</v>
      </c>
      <c r="BH230" s="421">
        <v>0</v>
      </c>
      <c r="BI230" s="421">
        <v>0</v>
      </c>
      <c r="BJ230" s="421">
        <v>0</v>
      </c>
      <c r="BK230" s="421">
        <v>0</v>
      </c>
      <c r="BL230" s="421">
        <v>0</v>
      </c>
      <c r="BM230" s="421">
        <v>0</v>
      </c>
      <c r="BN230" s="421">
        <v>0</v>
      </c>
      <c r="BO230" s="421">
        <v>0</v>
      </c>
      <c r="BP230" s="421">
        <v>0</v>
      </c>
      <c r="BQ230" s="421">
        <v>0</v>
      </c>
      <c r="BR230" s="421">
        <v>0</v>
      </c>
      <c r="BS230" s="421">
        <v>0</v>
      </c>
      <c r="BT230" s="420"/>
      <c r="BU230" s="421">
        <v>0</v>
      </c>
      <c r="BV230" s="421">
        <v>0</v>
      </c>
      <c r="BW230" s="421">
        <v>0</v>
      </c>
      <c r="BX230" s="421">
        <v>0</v>
      </c>
      <c r="BY230" s="421">
        <v>0</v>
      </c>
      <c r="BZ230" s="421">
        <v>0</v>
      </c>
      <c r="CA230" s="421">
        <v>0</v>
      </c>
      <c r="CB230" s="421">
        <v>0</v>
      </c>
      <c r="CC230" s="421">
        <v>0</v>
      </c>
      <c r="CD230" s="421">
        <v>0</v>
      </c>
      <c r="CE230" s="421">
        <v>0</v>
      </c>
      <c r="CF230" s="421">
        <v>0</v>
      </c>
      <c r="CG230" s="421">
        <v>0</v>
      </c>
      <c r="CH230" s="420"/>
    </row>
    <row r="231" spans="1:86" s="402" customFormat="1" ht="12" hidden="1" customHeight="1" outlineLevel="1">
      <c r="A231" s="22">
        <v>170</v>
      </c>
      <c r="B231" s="402" t="s">
        <v>338</v>
      </c>
      <c r="C231" s="421">
        <v>0</v>
      </c>
      <c r="D231" s="421">
        <v>0</v>
      </c>
      <c r="E231" s="421">
        <v>0</v>
      </c>
      <c r="F231" s="421">
        <v>0</v>
      </c>
      <c r="G231" s="421">
        <v>0</v>
      </c>
      <c r="H231" s="421">
        <v>0</v>
      </c>
      <c r="I231" s="421">
        <v>0</v>
      </c>
      <c r="J231" s="421">
        <v>0</v>
      </c>
      <c r="K231" s="421">
        <v>0</v>
      </c>
      <c r="L231" s="421">
        <v>0</v>
      </c>
      <c r="M231" s="421">
        <v>0</v>
      </c>
      <c r="N231" s="421">
        <v>0</v>
      </c>
      <c r="O231" s="421">
        <v>0</v>
      </c>
      <c r="P231" s="420"/>
      <c r="Q231" s="421">
        <v>0</v>
      </c>
      <c r="R231" s="421">
        <v>0</v>
      </c>
      <c r="S231" s="421">
        <v>0</v>
      </c>
      <c r="T231" s="421">
        <v>0</v>
      </c>
      <c r="U231" s="421">
        <v>0</v>
      </c>
      <c r="V231" s="421">
        <v>0</v>
      </c>
      <c r="W231" s="421">
        <v>0</v>
      </c>
      <c r="X231" s="421">
        <v>0</v>
      </c>
      <c r="Y231" s="421">
        <v>0</v>
      </c>
      <c r="Z231" s="421">
        <v>0</v>
      </c>
      <c r="AA231" s="421">
        <v>0</v>
      </c>
      <c r="AB231" s="421">
        <v>0</v>
      </c>
      <c r="AC231" s="421">
        <v>0</v>
      </c>
      <c r="AD231" s="420"/>
      <c r="AE231" s="421">
        <v>0</v>
      </c>
      <c r="AF231" s="421">
        <v>0</v>
      </c>
      <c r="AG231" s="421">
        <v>0</v>
      </c>
      <c r="AH231" s="421">
        <v>0</v>
      </c>
      <c r="AI231" s="421">
        <v>0</v>
      </c>
      <c r="AJ231" s="421">
        <v>0</v>
      </c>
      <c r="AK231" s="421">
        <v>0</v>
      </c>
      <c r="AL231" s="421">
        <v>0</v>
      </c>
      <c r="AM231" s="421">
        <v>0</v>
      </c>
      <c r="AN231" s="421">
        <v>0</v>
      </c>
      <c r="AO231" s="421">
        <v>0</v>
      </c>
      <c r="AP231" s="421">
        <v>0</v>
      </c>
      <c r="AQ231" s="421">
        <v>0</v>
      </c>
      <c r="AR231" s="420"/>
      <c r="AS231" s="421">
        <v>0</v>
      </c>
      <c r="AT231" s="421">
        <v>0</v>
      </c>
      <c r="AU231" s="421">
        <v>0</v>
      </c>
      <c r="AV231" s="421">
        <v>0</v>
      </c>
      <c r="AW231" s="421">
        <v>0</v>
      </c>
      <c r="AX231" s="421">
        <v>0</v>
      </c>
      <c r="AY231" s="421">
        <v>0</v>
      </c>
      <c r="AZ231" s="421">
        <v>0</v>
      </c>
      <c r="BA231" s="421">
        <v>0</v>
      </c>
      <c r="BB231" s="421">
        <v>0</v>
      </c>
      <c r="BC231" s="421">
        <v>0</v>
      </c>
      <c r="BD231" s="421">
        <v>0</v>
      </c>
      <c r="BE231" s="421">
        <v>0</v>
      </c>
      <c r="BF231" s="420"/>
      <c r="BG231" s="421">
        <v>0</v>
      </c>
      <c r="BH231" s="421">
        <v>0</v>
      </c>
      <c r="BI231" s="421">
        <v>0</v>
      </c>
      <c r="BJ231" s="421">
        <v>0</v>
      </c>
      <c r="BK231" s="421">
        <v>0</v>
      </c>
      <c r="BL231" s="421">
        <v>0</v>
      </c>
      <c r="BM231" s="421">
        <v>0</v>
      </c>
      <c r="BN231" s="421">
        <v>0</v>
      </c>
      <c r="BO231" s="421">
        <v>0</v>
      </c>
      <c r="BP231" s="421">
        <v>0</v>
      </c>
      <c r="BQ231" s="421">
        <v>0</v>
      </c>
      <c r="BR231" s="421">
        <v>0</v>
      </c>
      <c r="BS231" s="421">
        <v>0</v>
      </c>
      <c r="BT231" s="420"/>
      <c r="BU231" s="421">
        <v>0</v>
      </c>
      <c r="BV231" s="421">
        <v>0</v>
      </c>
      <c r="BW231" s="421">
        <v>0</v>
      </c>
      <c r="BX231" s="421">
        <v>0</v>
      </c>
      <c r="BY231" s="421">
        <v>0</v>
      </c>
      <c r="BZ231" s="421">
        <v>0</v>
      </c>
      <c r="CA231" s="421">
        <v>0</v>
      </c>
      <c r="CB231" s="421">
        <v>0</v>
      </c>
      <c r="CC231" s="421">
        <v>0</v>
      </c>
      <c r="CD231" s="421">
        <v>0</v>
      </c>
      <c r="CE231" s="421">
        <v>0</v>
      </c>
      <c r="CF231" s="421">
        <v>0</v>
      </c>
      <c r="CG231" s="421">
        <v>0</v>
      </c>
      <c r="CH231" s="420"/>
    </row>
    <row r="232" spans="1:86" s="402" customFormat="1" ht="12" hidden="1" customHeight="1" outlineLevel="1">
      <c r="A232" s="22">
        <v>171</v>
      </c>
      <c r="B232" s="402" t="s">
        <v>339</v>
      </c>
      <c r="C232" s="421">
        <v>0</v>
      </c>
      <c r="D232" s="421">
        <v>0</v>
      </c>
      <c r="E232" s="421">
        <v>0</v>
      </c>
      <c r="F232" s="421">
        <v>0</v>
      </c>
      <c r="G232" s="421">
        <v>0</v>
      </c>
      <c r="H232" s="421">
        <v>0</v>
      </c>
      <c r="I232" s="421">
        <v>0</v>
      </c>
      <c r="J232" s="421">
        <v>0</v>
      </c>
      <c r="K232" s="421">
        <v>0</v>
      </c>
      <c r="L232" s="421">
        <v>0</v>
      </c>
      <c r="M232" s="421">
        <v>0</v>
      </c>
      <c r="N232" s="421">
        <v>0</v>
      </c>
      <c r="O232" s="421">
        <v>0</v>
      </c>
      <c r="P232" s="420"/>
      <c r="Q232" s="421">
        <v>0</v>
      </c>
      <c r="R232" s="421">
        <v>0</v>
      </c>
      <c r="S232" s="421">
        <v>0</v>
      </c>
      <c r="T232" s="421">
        <v>0</v>
      </c>
      <c r="U232" s="421">
        <v>0</v>
      </c>
      <c r="V232" s="421">
        <v>0</v>
      </c>
      <c r="W232" s="421">
        <v>0</v>
      </c>
      <c r="X232" s="421">
        <v>0</v>
      </c>
      <c r="Y232" s="421">
        <v>0</v>
      </c>
      <c r="Z232" s="421">
        <v>0</v>
      </c>
      <c r="AA232" s="421">
        <v>0</v>
      </c>
      <c r="AB232" s="421">
        <v>0</v>
      </c>
      <c r="AC232" s="421">
        <v>0</v>
      </c>
      <c r="AD232" s="420"/>
      <c r="AE232" s="421">
        <v>0</v>
      </c>
      <c r="AF232" s="421">
        <v>0</v>
      </c>
      <c r="AG232" s="421">
        <v>0</v>
      </c>
      <c r="AH232" s="421">
        <v>0</v>
      </c>
      <c r="AI232" s="421">
        <v>0</v>
      </c>
      <c r="AJ232" s="421">
        <v>0</v>
      </c>
      <c r="AK232" s="421">
        <v>0</v>
      </c>
      <c r="AL232" s="421">
        <v>0</v>
      </c>
      <c r="AM232" s="421">
        <v>0</v>
      </c>
      <c r="AN232" s="421">
        <v>0</v>
      </c>
      <c r="AO232" s="421">
        <v>0</v>
      </c>
      <c r="AP232" s="421">
        <v>0</v>
      </c>
      <c r="AQ232" s="421">
        <v>0</v>
      </c>
      <c r="AR232" s="420"/>
      <c r="AS232" s="421">
        <v>0</v>
      </c>
      <c r="AT232" s="421">
        <v>0</v>
      </c>
      <c r="AU232" s="421">
        <v>0</v>
      </c>
      <c r="AV232" s="421">
        <v>0</v>
      </c>
      <c r="AW232" s="421">
        <v>0</v>
      </c>
      <c r="AX232" s="421">
        <v>0</v>
      </c>
      <c r="AY232" s="421">
        <v>0</v>
      </c>
      <c r="AZ232" s="421">
        <v>0</v>
      </c>
      <c r="BA232" s="421">
        <v>0</v>
      </c>
      <c r="BB232" s="421">
        <v>0</v>
      </c>
      <c r="BC232" s="421">
        <v>0</v>
      </c>
      <c r="BD232" s="421">
        <v>0</v>
      </c>
      <c r="BE232" s="421">
        <v>0</v>
      </c>
      <c r="BF232" s="420"/>
      <c r="BG232" s="421">
        <v>0</v>
      </c>
      <c r="BH232" s="421">
        <v>0</v>
      </c>
      <c r="BI232" s="421">
        <v>0</v>
      </c>
      <c r="BJ232" s="421">
        <v>0</v>
      </c>
      <c r="BK232" s="421">
        <v>0</v>
      </c>
      <c r="BL232" s="421">
        <v>0</v>
      </c>
      <c r="BM232" s="421">
        <v>0</v>
      </c>
      <c r="BN232" s="421">
        <v>0</v>
      </c>
      <c r="BO232" s="421">
        <v>0</v>
      </c>
      <c r="BP232" s="421">
        <v>0</v>
      </c>
      <c r="BQ232" s="421">
        <v>0</v>
      </c>
      <c r="BR232" s="421">
        <v>0</v>
      </c>
      <c r="BS232" s="421">
        <v>0</v>
      </c>
      <c r="BT232" s="420"/>
      <c r="BU232" s="421">
        <v>0</v>
      </c>
      <c r="BV232" s="421">
        <v>0</v>
      </c>
      <c r="BW232" s="421">
        <v>0</v>
      </c>
      <c r="BX232" s="421">
        <v>0</v>
      </c>
      <c r="BY232" s="421">
        <v>0</v>
      </c>
      <c r="BZ232" s="421">
        <v>0</v>
      </c>
      <c r="CA232" s="421">
        <v>0</v>
      </c>
      <c r="CB232" s="421">
        <v>0</v>
      </c>
      <c r="CC232" s="421">
        <v>0</v>
      </c>
      <c r="CD232" s="421">
        <v>0</v>
      </c>
      <c r="CE232" s="421">
        <v>0</v>
      </c>
      <c r="CF232" s="421">
        <v>0</v>
      </c>
      <c r="CG232" s="421">
        <v>0</v>
      </c>
      <c r="CH232" s="420"/>
    </row>
    <row r="233" spans="1:86" s="402" customFormat="1" ht="12" hidden="1" customHeight="1" outlineLevel="1">
      <c r="A233" s="22">
        <v>172</v>
      </c>
      <c r="B233" s="402" t="s">
        <v>340</v>
      </c>
      <c r="C233" s="421">
        <v>24228.27</v>
      </c>
      <c r="D233" s="421">
        <v>21911.599999999999</v>
      </c>
      <c r="E233" s="421">
        <v>19804.259999999998</v>
      </c>
      <c r="F233" s="421">
        <v>19138.259999999998</v>
      </c>
      <c r="G233" s="421">
        <v>20524.93</v>
      </c>
      <c r="H233" s="421">
        <v>19233.82</v>
      </c>
      <c r="I233" s="421">
        <v>19138.259999999998</v>
      </c>
      <c r="J233" s="421">
        <v>18939.080000000002</v>
      </c>
      <c r="K233" s="421">
        <v>19638.259999999998</v>
      </c>
      <c r="L233" s="421">
        <v>20263.259999999998</v>
      </c>
      <c r="M233" s="421">
        <v>20538.259999999998</v>
      </c>
      <c r="N233" s="421">
        <v>0</v>
      </c>
      <c r="O233" s="421">
        <v>278833.44444444397</v>
      </c>
      <c r="P233" s="420"/>
      <c r="Q233" s="421">
        <v>35236.839166666701</v>
      </c>
      <c r="R233" s="421">
        <v>35236.839166666701</v>
      </c>
      <c r="S233" s="421">
        <v>35236.839166666701</v>
      </c>
      <c r="T233" s="421">
        <v>35236.839166666701</v>
      </c>
      <c r="U233" s="421">
        <v>35236.839166666701</v>
      </c>
      <c r="V233" s="421">
        <v>35236.839166666701</v>
      </c>
      <c r="W233" s="421">
        <v>35236.839166666701</v>
      </c>
      <c r="X233" s="421">
        <v>35236.839166666701</v>
      </c>
      <c r="Y233" s="421">
        <v>35236.839166666701</v>
      </c>
      <c r="Z233" s="421">
        <v>35236.839166666701</v>
      </c>
      <c r="AA233" s="421">
        <v>35236.839166666701</v>
      </c>
      <c r="AB233" s="421">
        <v>35236.839166666701</v>
      </c>
      <c r="AC233" s="421">
        <v>422842.07</v>
      </c>
      <c r="AD233" s="420"/>
      <c r="AE233" s="421">
        <v>36293.944341666698</v>
      </c>
      <c r="AF233" s="421">
        <v>36293.944341666698</v>
      </c>
      <c r="AG233" s="421">
        <v>36293.944341666698</v>
      </c>
      <c r="AH233" s="421">
        <v>36293.944341666698</v>
      </c>
      <c r="AI233" s="421">
        <v>36293.944341666698</v>
      </c>
      <c r="AJ233" s="421">
        <v>36293.944341666698</v>
      </c>
      <c r="AK233" s="421">
        <v>36293.944341666698</v>
      </c>
      <c r="AL233" s="421">
        <v>36293.944341666698</v>
      </c>
      <c r="AM233" s="421">
        <v>36293.944341666698</v>
      </c>
      <c r="AN233" s="421">
        <v>36293.944341666698</v>
      </c>
      <c r="AO233" s="421">
        <v>36293.944341666698</v>
      </c>
      <c r="AP233" s="421">
        <v>36293.944341666698</v>
      </c>
      <c r="AQ233" s="421">
        <v>435527.3321</v>
      </c>
      <c r="AR233" s="420"/>
      <c r="AS233" s="421">
        <v>37382.762671916702</v>
      </c>
      <c r="AT233" s="421">
        <v>37382.762671916702</v>
      </c>
      <c r="AU233" s="421">
        <v>37382.762671916702</v>
      </c>
      <c r="AV233" s="421">
        <v>37382.762671916702</v>
      </c>
      <c r="AW233" s="421">
        <v>37382.762671916702</v>
      </c>
      <c r="AX233" s="421">
        <v>37382.762671916702</v>
      </c>
      <c r="AY233" s="421">
        <v>37382.762671916702</v>
      </c>
      <c r="AZ233" s="421">
        <v>37382.762671916702</v>
      </c>
      <c r="BA233" s="421">
        <v>37382.762671916702</v>
      </c>
      <c r="BB233" s="421">
        <v>37382.762671916702</v>
      </c>
      <c r="BC233" s="421">
        <v>37382.762671916702</v>
      </c>
      <c r="BD233" s="421">
        <v>37382.762671916702</v>
      </c>
      <c r="BE233" s="421">
        <v>448593.15206300002</v>
      </c>
      <c r="BF233" s="420"/>
      <c r="BG233" s="421">
        <v>38504.245552074201</v>
      </c>
      <c r="BH233" s="421">
        <v>38504.245552074201</v>
      </c>
      <c r="BI233" s="421">
        <v>38504.245552074201</v>
      </c>
      <c r="BJ233" s="421">
        <v>38504.245552074201</v>
      </c>
      <c r="BK233" s="421">
        <v>38504.245552074201</v>
      </c>
      <c r="BL233" s="421">
        <v>38504.245552074201</v>
      </c>
      <c r="BM233" s="421">
        <v>38504.245552074201</v>
      </c>
      <c r="BN233" s="421">
        <v>38504.245552074201</v>
      </c>
      <c r="BO233" s="421">
        <v>38504.245552074201</v>
      </c>
      <c r="BP233" s="421">
        <v>38504.245552074201</v>
      </c>
      <c r="BQ233" s="421">
        <v>38504.245552074201</v>
      </c>
      <c r="BR233" s="421">
        <v>38504.245552074201</v>
      </c>
      <c r="BS233" s="421">
        <v>462050.94662489003</v>
      </c>
      <c r="BT233" s="420"/>
      <c r="BU233" s="421">
        <v>39659.3729186364</v>
      </c>
      <c r="BV233" s="421">
        <v>39659.3729186364</v>
      </c>
      <c r="BW233" s="421">
        <v>39659.3729186364</v>
      </c>
      <c r="BX233" s="421">
        <v>39659.3729186364</v>
      </c>
      <c r="BY233" s="421">
        <v>39659.3729186364</v>
      </c>
      <c r="BZ233" s="421">
        <v>39659.3729186364</v>
      </c>
      <c r="CA233" s="421">
        <v>39659.3729186364</v>
      </c>
      <c r="CB233" s="421">
        <v>39659.3729186364</v>
      </c>
      <c r="CC233" s="421">
        <v>39659.3729186364</v>
      </c>
      <c r="CD233" s="421">
        <v>39659.3729186364</v>
      </c>
      <c r="CE233" s="421">
        <v>39659.3729186364</v>
      </c>
      <c r="CF233" s="421">
        <v>39659.3729186364</v>
      </c>
      <c r="CG233" s="421">
        <v>475912.475023637</v>
      </c>
      <c r="CH233" s="420"/>
    </row>
    <row r="234" spans="1:86" s="402" customFormat="1" ht="12" hidden="1" customHeight="1" outlineLevel="1">
      <c r="A234" s="22">
        <v>174</v>
      </c>
      <c r="B234" s="402" t="s">
        <v>341</v>
      </c>
      <c r="C234" s="421">
        <v>0</v>
      </c>
      <c r="D234" s="421">
        <v>0</v>
      </c>
      <c r="E234" s="421">
        <v>0</v>
      </c>
      <c r="F234" s="421">
        <v>0</v>
      </c>
      <c r="G234" s="421">
        <v>0</v>
      </c>
      <c r="H234" s="421">
        <v>0</v>
      </c>
      <c r="I234" s="421">
        <v>0</v>
      </c>
      <c r="J234" s="421">
        <v>0</v>
      </c>
      <c r="K234" s="421">
        <v>0</v>
      </c>
      <c r="L234" s="421">
        <v>0</v>
      </c>
      <c r="M234" s="421">
        <v>0</v>
      </c>
      <c r="N234" s="421">
        <v>0</v>
      </c>
      <c r="O234" s="421">
        <v>0</v>
      </c>
      <c r="P234" s="420"/>
      <c r="Q234" s="421">
        <v>0</v>
      </c>
      <c r="R234" s="421">
        <v>0</v>
      </c>
      <c r="S234" s="421">
        <v>0</v>
      </c>
      <c r="T234" s="421">
        <v>0</v>
      </c>
      <c r="U234" s="421">
        <v>0</v>
      </c>
      <c r="V234" s="421">
        <v>0</v>
      </c>
      <c r="W234" s="421">
        <v>0</v>
      </c>
      <c r="X234" s="421">
        <v>0</v>
      </c>
      <c r="Y234" s="421">
        <v>0</v>
      </c>
      <c r="Z234" s="421">
        <v>0</v>
      </c>
      <c r="AA234" s="421">
        <v>0</v>
      </c>
      <c r="AB234" s="421">
        <v>0</v>
      </c>
      <c r="AC234" s="421">
        <v>0</v>
      </c>
      <c r="AD234" s="420"/>
      <c r="AE234" s="421">
        <v>0</v>
      </c>
      <c r="AF234" s="421">
        <v>0</v>
      </c>
      <c r="AG234" s="421">
        <v>0</v>
      </c>
      <c r="AH234" s="421">
        <v>0</v>
      </c>
      <c r="AI234" s="421">
        <v>0</v>
      </c>
      <c r="AJ234" s="421">
        <v>0</v>
      </c>
      <c r="AK234" s="421">
        <v>0</v>
      </c>
      <c r="AL234" s="421">
        <v>0</v>
      </c>
      <c r="AM234" s="421">
        <v>0</v>
      </c>
      <c r="AN234" s="421">
        <v>0</v>
      </c>
      <c r="AO234" s="421">
        <v>0</v>
      </c>
      <c r="AP234" s="421">
        <v>0</v>
      </c>
      <c r="AQ234" s="421">
        <v>0</v>
      </c>
      <c r="AR234" s="420"/>
      <c r="AS234" s="421">
        <v>0</v>
      </c>
      <c r="AT234" s="421">
        <v>0</v>
      </c>
      <c r="AU234" s="421">
        <v>0</v>
      </c>
      <c r="AV234" s="421">
        <v>0</v>
      </c>
      <c r="AW234" s="421">
        <v>0</v>
      </c>
      <c r="AX234" s="421">
        <v>0</v>
      </c>
      <c r="AY234" s="421">
        <v>0</v>
      </c>
      <c r="AZ234" s="421">
        <v>0</v>
      </c>
      <c r="BA234" s="421">
        <v>0</v>
      </c>
      <c r="BB234" s="421">
        <v>0</v>
      </c>
      <c r="BC234" s="421">
        <v>0</v>
      </c>
      <c r="BD234" s="421">
        <v>0</v>
      </c>
      <c r="BE234" s="421">
        <v>0</v>
      </c>
      <c r="BF234" s="420"/>
      <c r="BG234" s="421">
        <v>0</v>
      </c>
      <c r="BH234" s="421">
        <v>0</v>
      </c>
      <c r="BI234" s="421">
        <v>0</v>
      </c>
      <c r="BJ234" s="421">
        <v>0</v>
      </c>
      <c r="BK234" s="421">
        <v>0</v>
      </c>
      <c r="BL234" s="421">
        <v>0</v>
      </c>
      <c r="BM234" s="421">
        <v>0</v>
      </c>
      <c r="BN234" s="421">
        <v>0</v>
      </c>
      <c r="BO234" s="421">
        <v>0</v>
      </c>
      <c r="BP234" s="421">
        <v>0</v>
      </c>
      <c r="BQ234" s="421">
        <v>0</v>
      </c>
      <c r="BR234" s="421">
        <v>0</v>
      </c>
      <c r="BS234" s="421">
        <v>0</v>
      </c>
      <c r="BT234" s="420"/>
      <c r="BU234" s="421">
        <v>0</v>
      </c>
      <c r="BV234" s="421">
        <v>0</v>
      </c>
      <c r="BW234" s="421">
        <v>0</v>
      </c>
      <c r="BX234" s="421">
        <v>0</v>
      </c>
      <c r="BY234" s="421">
        <v>0</v>
      </c>
      <c r="BZ234" s="421">
        <v>0</v>
      </c>
      <c r="CA234" s="421">
        <v>0</v>
      </c>
      <c r="CB234" s="421">
        <v>0</v>
      </c>
      <c r="CC234" s="421">
        <v>0</v>
      </c>
      <c r="CD234" s="421">
        <v>0</v>
      </c>
      <c r="CE234" s="421">
        <v>0</v>
      </c>
      <c r="CF234" s="421">
        <v>0</v>
      </c>
      <c r="CG234" s="421">
        <v>0</v>
      </c>
      <c r="CH234" s="420"/>
    </row>
    <row r="235" spans="1:86" s="402" customFormat="1" ht="12" hidden="1" customHeight="1" outlineLevel="1">
      <c r="A235" s="22">
        <v>176</v>
      </c>
      <c r="B235" s="402" t="s">
        <v>342</v>
      </c>
      <c r="C235" s="421">
        <v>0</v>
      </c>
      <c r="D235" s="421">
        <v>0</v>
      </c>
      <c r="E235" s="421">
        <v>0</v>
      </c>
      <c r="F235" s="421">
        <v>0</v>
      </c>
      <c r="G235" s="421">
        <v>0</v>
      </c>
      <c r="H235" s="421">
        <v>0</v>
      </c>
      <c r="I235" s="421">
        <v>0</v>
      </c>
      <c r="J235" s="421">
        <v>0</v>
      </c>
      <c r="K235" s="421">
        <v>0</v>
      </c>
      <c r="L235" s="421">
        <v>0</v>
      </c>
      <c r="M235" s="421">
        <v>0</v>
      </c>
      <c r="N235" s="421">
        <v>0</v>
      </c>
      <c r="O235" s="421">
        <v>0</v>
      </c>
      <c r="P235" s="420"/>
      <c r="Q235" s="421">
        <v>0</v>
      </c>
      <c r="R235" s="421">
        <v>0</v>
      </c>
      <c r="S235" s="421">
        <v>0</v>
      </c>
      <c r="T235" s="421">
        <v>0</v>
      </c>
      <c r="U235" s="421">
        <v>0</v>
      </c>
      <c r="V235" s="421">
        <v>0</v>
      </c>
      <c r="W235" s="421">
        <v>0</v>
      </c>
      <c r="X235" s="421">
        <v>0</v>
      </c>
      <c r="Y235" s="421">
        <v>0</v>
      </c>
      <c r="Z235" s="421">
        <v>0</v>
      </c>
      <c r="AA235" s="421">
        <v>0</v>
      </c>
      <c r="AB235" s="421">
        <v>0</v>
      </c>
      <c r="AC235" s="421">
        <v>0</v>
      </c>
      <c r="AD235" s="420"/>
      <c r="AE235" s="421">
        <v>0</v>
      </c>
      <c r="AF235" s="421">
        <v>0</v>
      </c>
      <c r="AG235" s="421">
        <v>0</v>
      </c>
      <c r="AH235" s="421">
        <v>0</v>
      </c>
      <c r="AI235" s="421">
        <v>0</v>
      </c>
      <c r="AJ235" s="421">
        <v>0</v>
      </c>
      <c r="AK235" s="421">
        <v>0</v>
      </c>
      <c r="AL235" s="421">
        <v>0</v>
      </c>
      <c r="AM235" s="421">
        <v>0</v>
      </c>
      <c r="AN235" s="421">
        <v>0</v>
      </c>
      <c r="AO235" s="421">
        <v>0</v>
      </c>
      <c r="AP235" s="421">
        <v>0</v>
      </c>
      <c r="AQ235" s="421">
        <v>0</v>
      </c>
      <c r="AR235" s="420"/>
      <c r="AS235" s="421">
        <v>0</v>
      </c>
      <c r="AT235" s="421">
        <v>0</v>
      </c>
      <c r="AU235" s="421">
        <v>0</v>
      </c>
      <c r="AV235" s="421">
        <v>0</v>
      </c>
      <c r="AW235" s="421">
        <v>0</v>
      </c>
      <c r="AX235" s="421">
        <v>0</v>
      </c>
      <c r="AY235" s="421">
        <v>0</v>
      </c>
      <c r="AZ235" s="421">
        <v>0</v>
      </c>
      <c r="BA235" s="421">
        <v>0</v>
      </c>
      <c r="BB235" s="421">
        <v>0</v>
      </c>
      <c r="BC235" s="421">
        <v>0</v>
      </c>
      <c r="BD235" s="421">
        <v>0</v>
      </c>
      <c r="BE235" s="421">
        <v>0</v>
      </c>
      <c r="BF235" s="420"/>
      <c r="BG235" s="421">
        <v>0</v>
      </c>
      <c r="BH235" s="421">
        <v>0</v>
      </c>
      <c r="BI235" s="421">
        <v>0</v>
      </c>
      <c r="BJ235" s="421">
        <v>0</v>
      </c>
      <c r="BK235" s="421">
        <v>0</v>
      </c>
      <c r="BL235" s="421">
        <v>0</v>
      </c>
      <c r="BM235" s="421">
        <v>0</v>
      </c>
      <c r="BN235" s="421">
        <v>0</v>
      </c>
      <c r="BO235" s="421">
        <v>0</v>
      </c>
      <c r="BP235" s="421">
        <v>0</v>
      </c>
      <c r="BQ235" s="421">
        <v>0</v>
      </c>
      <c r="BR235" s="421">
        <v>0</v>
      </c>
      <c r="BS235" s="421">
        <v>0</v>
      </c>
      <c r="BT235" s="420"/>
      <c r="BU235" s="421">
        <v>0</v>
      </c>
      <c r="BV235" s="421">
        <v>0</v>
      </c>
      <c r="BW235" s="421">
        <v>0</v>
      </c>
      <c r="BX235" s="421">
        <v>0</v>
      </c>
      <c r="BY235" s="421">
        <v>0</v>
      </c>
      <c r="BZ235" s="421">
        <v>0</v>
      </c>
      <c r="CA235" s="421">
        <v>0</v>
      </c>
      <c r="CB235" s="421">
        <v>0</v>
      </c>
      <c r="CC235" s="421">
        <v>0</v>
      </c>
      <c r="CD235" s="421">
        <v>0</v>
      </c>
      <c r="CE235" s="421">
        <v>0</v>
      </c>
      <c r="CF235" s="421">
        <v>0</v>
      </c>
      <c r="CG235" s="421">
        <v>0</v>
      </c>
      <c r="CH235" s="420"/>
    </row>
    <row r="236" spans="1:86" s="402" customFormat="1" ht="12" hidden="1" customHeight="1" outlineLevel="1">
      <c r="A236" s="22">
        <v>178</v>
      </c>
      <c r="B236" s="402" t="s">
        <v>343</v>
      </c>
      <c r="C236" s="421">
        <v>0</v>
      </c>
      <c r="D236" s="421">
        <v>0</v>
      </c>
      <c r="E236" s="421">
        <v>0</v>
      </c>
      <c r="F236" s="421">
        <v>0</v>
      </c>
      <c r="G236" s="421">
        <v>0</v>
      </c>
      <c r="H236" s="421">
        <v>0</v>
      </c>
      <c r="I236" s="421">
        <v>0</v>
      </c>
      <c r="J236" s="421">
        <v>0</v>
      </c>
      <c r="K236" s="421">
        <v>0</v>
      </c>
      <c r="L236" s="421">
        <v>0</v>
      </c>
      <c r="M236" s="421">
        <v>0</v>
      </c>
      <c r="N236" s="421">
        <v>0</v>
      </c>
      <c r="O236" s="421">
        <v>0</v>
      </c>
      <c r="P236" s="420"/>
      <c r="Q236" s="421">
        <v>0</v>
      </c>
      <c r="R236" s="421">
        <v>0</v>
      </c>
      <c r="S236" s="421">
        <v>0</v>
      </c>
      <c r="T236" s="421">
        <v>0</v>
      </c>
      <c r="U236" s="421">
        <v>0</v>
      </c>
      <c r="V236" s="421">
        <v>0</v>
      </c>
      <c r="W236" s="421">
        <v>0</v>
      </c>
      <c r="X236" s="421">
        <v>0</v>
      </c>
      <c r="Y236" s="421">
        <v>0</v>
      </c>
      <c r="Z236" s="421">
        <v>0</v>
      </c>
      <c r="AA236" s="421">
        <v>0</v>
      </c>
      <c r="AB236" s="421">
        <v>0</v>
      </c>
      <c r="AC236" s="421">
        <v>0</v>
      </c>
      <c r="AD236" s="420"/>
      <c r="AE236" s="421">
        <v>0</v>
      </c>
      <c r="AF236" s="421">
        <v>0</v>
      </c>
      <c r="AG236" s="421">
        <v>0</v>
      </c>
      <c r="AH236" s="421">
        <v>0</v>
      </c>
      <c r="AI236" s="421">
        <v>0</v>
      </c>
      <c r="AJ236" s="421">
        <v>0</v>
      </c>
      <c r="AK236" s="421">
        <v>0</v>
      </c>
      <c r="AL236" s="421">
        <v>0</v>
      </c>
      <c r="AM236" s="421">
        <v>0</v>
      </c>
      <c r="AN236" s="421">
        <v>0</v>
      </c>
      <c r="AO236" s="421">
        <v>0</v>
      </c>
      <c r="AP236" s="421">
        <v>0</v>
      </c>
      <c r="AQ236" s="421">
        <v>0</v>
      </c>
      <c r="AR236" s="420"/>
      <c r="AS236" s="421">
        <v>0</v>
      </c>
      <c r="AT236" s="421">
        <v>0</v>
      </c>
      <c r="AU236" s="421">
        <v>0</v>
      </c>
      <c r="AV236" s="421">
        <v>0</v>
      </c>
      <c r="AW236" s="421">
        <v>0</v>
      </c>
      <c r="AX236" s="421">
        <v>0</v>
      </c>
      <c r="AY236" s="421">
        <v>0</v>
      </c>
      <c r="AZ236" s="421">
        <v>0</v>
      </c>
      <c r="BA236" s="421">
        <v>0</v>
      </c>
      <c r="BB236" s="421">
        <v>0</v>
      </c>
      <c r="BC236" s="421">
        <v>0</v>
      </c>
      <c r="BD236" s="421">
        <v>0</v>
      </c>
      <c r="BE236" s="421">
        <v>0</v>
      </c>
      <c r="BF236" s="420"/>
      <c r="BG236" s="421">
        <v>0</v>
      </c>
      <c r="BH236" s="421">
        <v>0</v>
      </c>
      <c r="BI236" s="421">
        <v>0</v>
      </c>
      <c r="BJ236" s="421">
        <v>0</v>
      </c>
      <c r="BK236" s="421">
        <v>0</v>
      </c>
      <c r="BL236" s="421">
        <v>0</v>
      </c>
      <c r="BM236" s="421">
        <v>0</v>
      </c>
      <c r="BN236" s="421">
        <v>0</v>
      </c>
      <c r="BO236" s="421">
        <v>0</v>
      </c>
      <c r="BP236" s="421">
        <v>0</v>
      </c>
      <c r="BQ236" s="421">
        <v>0</v>
      </c>
      <c r="BR236" s="421">
        <v>0</v>
      </c>
      <c r="BS236" s="421">
        <v>0</v>
      </c>
      <c r="BT236" s="420"/>
      <c r="BU236" s="421">
        <v>0</v>
      </c>
      <c r="BV236" s="421">
        <v>0</v>
      </c>
      <c r="BW236" s="421">
        <v>0</v>
      </c>
      <c r="BX236" s="421">
        <v>0</v>
      </c>
      <c r="BY236" s="421">
        <v>0</v>
      </c>
      <c r="BZ236" s="421">
        <v>0</v>
      </c>
      <c r="CA236" s="421">
        <v>0</v>
      </c>
      <c r="CB236" s="421">
        <v>0</v>
      </c>
      <c r="CC236" s="421">
        <v>0</v>
      </c>
      <c r="CD236" s="421">
        <v>0</v>
      </c>
      <c r="CE236" s="421">
        <v>0</v>
      </c>
      <c r="CF236" s="421">
        <v>0</v>
      </c>
      <c r="CG236" s="421">
        <v>0</v>
      </c>
      <c r="CH236" s="420"/>
    </row>
    <row r="237" spans="1:86" s="402" customFormat="1" ht="12" hidden="1" customHeight="1" outlineLevel="1">
      <c r="A237" s="22">
        <v>181</v>
      </c>
      <c r="B237" s="402" t="s">
        <v>344</v>
      </c>
      <c r="C237" s="421">
        <v>0</v>
      </c>
      <c r="D237" s="421">
        <v>0</v>
      </c>
      <c r="E237" s="421">
        <v>0</v>
      </c>
      <c r="F237" s="421">
        <v>0</v>
      </c>
      <c r="G237" s="421">
        <v>0</v>
      </c>
      <c r="H237" s="421">
        <v>0</v>
      </c>
      <c r="I237" s="421">
        <v>0</v>
      </c>
      <c r="J237" s="421">
        <v>0</v>
      </c>
      <c r="K237" s="421">
        <v>0</v>
      </c>
      <c r="L237" s="421">
        <v>0</v>
      </c>
      <c r="M237" s="421">
        <v>0</v>
      </c>
      <c r="N237" s="421">
        <v>0</v>
      </c>
      <c r="O237" s="421">
        <v>34926.46</v>
      </c>
      <c r="P237" s="420"/>
      <c r="Q237" s="421">
        <v>0</v>
      </c>
      <c r="R237" s="421">
        <v>0</v>
      </c>
      <c r="S237" s="421">
        <v>0</v>
      </c>
      <c r="T237" s="421">
        <v>0</v>
      </c>
      <c r="U237" s="421">
        <v>0</v>
      </c>
      <c r="V237" s="421">
        <v>0</v>
      </c>
      <c r="W237" s="421">
        <v>0</v>
      </c>
      <c r="X237" s="421">
        <v>0</v>
      </c>
      <c r="Y237" s="421">
        <v>0</v>
      </c>
      <c r="Z237" s="421">
        <v>0</v>
      </c>
      <c r="AA237" s="421">
        <v>0</v>
      </c>
      <c r="AB237" s="421">
        <v>0</v>
      </c>
      <c r="AC237" s="421">
        <v>0</v>
      </c>
      <c r="AD237" s="420"/>
      <c r="AE237" s="421">
        <v>0</v>
      </c>
      <c r="AF237" s="421">
        <v>0</v>
      </c>
      <c r="AG237" s="421">
        <v>0</v>
      </c>
      <c r="AH237" s="421">
        <v>0</v>
      </c>
      <c r="AI237" s="421">
        <v>0</v>
      </c>
      <c r="AJ237" s="421">
        <v>0</v>
      </c>
      <c r="AK237" s="421">
        <v>0</v>
      </c>
      <c r="AL237" s="421">
        <v>0</v>
      </c>
      <c r="AM237" s="421">
        <v>0</v>
      </c>
      <c r="AN237" s="421">
        <v>0</v>
      </c>
      <c r="AO237" s="421">
        <v>0</v>
      </c>
      <c r="AP237" s="421">
        <v>0</v>
      </c>
      <c r="AQ237" s="421">
        <v>0</v>
      </c>
      <c r="AR237" s="420"/>
      <c r="AS237" s="421">
        <v>0</v>
      </c>
      <c r="AT237" s="421">
        <v>0</v>
      </c>
      <c r="AU237" s="421">
        <v>0</v>
      </c>
      <c r="AV237" s="421">
        <v>0</v>
      </c>
      <c r="AW237" s="421">
        <v>0</v>
      </c>
      <c r="AX237" s="421">
        <v>0</v>
      </c>
      <c r="AY237" s="421">
        <v>0</v>
      </c>
      <c r="AZ237" s="421">
        <v>0</v>
      </c>
      <c r="BA237" s="421">
        <v>0</v>
      </c>
      <c r="BB237" s="421">
        <v>0</v>
      </c>
      <c r="BC237" s="421">
        <v>0</v>
      </c>
      <c r="BD237" s="421">
        <v>0</v>
      </c>
      <c r="BE237" s="421">
        <v>0</v>
      </c>
      <c r="BF237" s="420"/>
      <c r="BG237" s="421">
        <v>0</v>
      </c>
      <c r="BH237" s="421">
        <v>0</v>
      </c>
      <c r="BI237" s="421">
        <v>0</v>
      </c>
      <c r="BJ237" s="421">
        <v>0</v>
      </c>
      <c r="BK237" s="421">
        <v>0</v>
      </c>
      <c r="BL237" s="421">
        <v>0</v>
      </c>
      <c r="BM237" s="421">
        <v>0</v>
      </c>
      <c r="BN237" s="421">
        <v>0</v>
      </c>
      <c r="BO237" s="421">
        <v>0</v>
      </c>
      <c r="BP237" s="421">
        <v>0</v>
      </c>
      <c r="BQ237" s="421">
        <v>0</v>
      </c>
      <c r="BR237" s="421">
        <v>0</v>
      </c>
      <c r="BS237" s="421">
        <v>0</v>
      </c>
      <c r="BT237" s="420"/>
      <c r="BU237" s="421">
        <v>0</v>
      </c>
      <c r="BV237" s="421">
        <v>0</v>
      </c>
      <c r="BW237" s="421">
        <v>0</v>
      </c>
      <c r="BX237" s="421">
        <v>0</v>
      </c>
      <c r="BY237" s="421">
        <v>0</v>
      </c>
      <c r="BZ237" s="421">
        <v>0</v>
      </c>
      <c r="CA237" s="421">
        <v>0</v>
      </c>
      <c r="CB237" s="421">
        <v>0</v>
      </c>
      <c r="CC237" s="421">
        <v>0</v>
      </c>
      <c r="CD237" s="421">
        <v>0</v>
      </c>
      <c r="CE237" s="421">
        <v>0</v>
      </c>
      <c r="CF237" s="421">
        <v>0</v>
      </c>
      <c r="CG237" s="421">
        <v>0</v>
      </c>
      <c r="CH237" s="420"/>
    </row>
    <row r="238" spans="1:86" s="402" customFormat="1" ht="12" hidden="1" customHeight="1" outlineLevel="1">
      <c r="A238" s="22">
        <v>189</v>
      </c>
      <c r="B238" s="402" t="s">
        <v>345</v>
      </c>
      <c r="C238" s="421">
        <v>0</v>
      </c>
      <c r="D238" s="421">
        <v>0</v>
      </c>
      <c r="E238" s="421">
        <v>0</v>
      </c>
      <c r="F238" s="421">
        <v>0</v>
      </c>
      <c r="G238" s="421">
        <v>0</v>
      </c>
      <c r="H238" s="421">
        <v>0</v>
      </c>
      <c r="I238" s="421">
        <v>0</v>
      </c>
      <c r="J238" s="421">
        <v>0</v>
      </c>
      <c r="K238" s="421">
        <v>0</v>
      </c>
      <c r="L238" s="421">
        <v>0</v>
      </c>
      <c r="M238" s="421">
        <v>0</v>
      </c>
      <c r="N238" s="421">
        <v>0</v>
      </c>
      <c r="O238" s="421">
        <v>0</v>
      </c>
      <c r="P238" s="420"/>
      <c r="Q238" s="421">
        <v>0</v>
      </c>
      <c r="R238" s="421">
        <v>0</v>
      </c>
      <c r="S238" s="421">
        <v>0</v>
      </c>
      <c r="T238" s="421">
        <v>0</v>
      </c>
      <c r="U238" s="421">
        <v>0</v>
      </c>
      <c r="V238" s="421">
        <v>0</v>
      </c>
      <c r="W238" s="421">
        <v>0</v>
      </c>
      <c r="X238" s="421">
        <v>0</v>
      </c>
      <c r="Y238" s="421">
        <v>0</v>
      </c>
      <c r="Z238" s="421">
        <v>0</v>
      </c>
      <c r="AA238" s="421">
        <v>0</v>
      </c>
      <c r="AB238" s="421">
        <v>0</v>
      </c>
      <c r="AC238" s="421">
        <v>0</v>
      </c>
      <c r="AD238" s="420"/>
      <c r="AE238" s="421">
        <v>0</v>
      </c>
      <c r="AF238" s="421">
        <v>0</v>
      </c>
      <c r="AG238" s="421">
        <v>0</v>
      </c>
      <c r="AH238" s="421">
        <v>0</v>
      </c>
      <c r="AI238" s="421">
        <v>0</v>
      </c>
      <c r="AJ238" s="421">
        <v>0</v>
      </c>
      <c r="AK238" s="421">
        <v>0</v>
      </c>
      <c r="AL238" s="421">
        <v>0</v>
      </c>
      <c r="AM238" s="421">
        <v>0</v>
      </c>
      <c r="AN238" s="421">
        <v>0</v>
      </c>
      <c r="AO238" s="421">
        <v>0</v>
      </c>
      <c r="AP238" s="421">
        <v>0</v>
      </c>
      <c r="AQ238" s="421">
        <v>0</v>
      </c>
      <c r="AR238" s="420"/>
      <c r="AS238" s="421">
        <v>0</v>
      </c>
      <c r="AT238" s="421">
        <v>0</v>
      </c>
      <c r="AU238" s="421">
        <v>0</v>
      </c>
      <c r="AV238" s="421">
        <v>0</v>
      </c>
      <c r="AW238" s="421">
        <v>0</v>
      </c>
      <c r="AX238" s="421">
        <v>0</v>
      </c>
      <c r="AY238" s="421">
        <v>0</v>
      </c>
      <c r="AZ238" s="421">
        <v>0</v>
      </c>
      <c r="BA238" s="421">
        <v>0</v>
      </c>
      <c r="BB238" s="421">
        <v>0</v>
      </c>
      <c r="BC238" s="421">
        <v>0</v>
      </c>
      <c r="BD238" s="421">
        <v>0</v>
      </c>
      <c r="BE238" s="421">
        <v>0</v>
      </c>
      <c r="BF238" s="420"/>
      <c r="BG238" s="421">
        <v>0</v>
      </c>
      <c r="BH238" s="421">
        <v>0</v>
      </c>
      <c r="BI238" s="421">
        <v>0</v>
      </c>
      <c r="BJ238" s="421">
        <v>0</v>
      </c>
      <c r="BK238" s="421">
        <v>0</v>
      </c>
      <c r="BL238" s="421">
        <v>0</v>
      </c>
      <c r="BM238" s="421">
        <v>0</v>
      </c>
      <c r="BN238" s="421">
        <v>0</v>
      </c>
      <c r="BO238" s="421">
        <v>0</v>
      </c>
      <c r="BP238" s="421">
        <v>0</v>
      </c>
      <c r="BQ238" s="421">
        <v>0</v>
      </c>
      <c r="BR238" s="421">
        <v>0</v>
      </c>
      <c r="BS238" s="421">
        <v>0</v>
      </c>
      <c r="BT238" s="420"/>
      <c r="BU238" s="421">
        <v>0</v>
      </c>
      <c r="BV238" s="421">
        <v>0</v>
      </c>
      <c r="BW238" s="421">
        <v>0</v>
      </c>
      <c r="BX238" s="421">
        <v>0</v>
      </c>
      <c r="BY238" s="421">
        <v>0</v>
      </c>
      <c r="BZ238" s="421">
        <v>0</v>
      </c>
      <c r="CA238" s="421">
        <v>0</v>
      </c>
      <c r="CB238" s="421">
        <v>0</v>
      </c>
      <c r="CC238" s="421">
        <v>0</v>
      </c>
      <c r="CD238" s="421">
        <v>0</v>
      </c>
      <c r="CE238" s="421">
        <v>0</v>
      </c>
      <c r="CF238" s="421">
        <v>0</v>
      </c>
      <c r="CG238" s="421">
        <v>0</v>
      </c>
      <c r="CH238" s="420"/>
    </row>
    <row r="239" spans="1:86" s="402" customFormat="1" ht="12" hidden="1" customHeight="1" outlineLevel="1">
      <c r="A239" s="22">
        <v>189.1</v>
      </c>
      <c r="B239" s="402" t="s">
        <v>346</v>
      </c>
      <c r="C239" s="421">
        <v>0</v>
      </c>
      <c r="D239" s="421">
        <v>0</v>
      </c>
      <c r="E239" s="421">
        <v>0</v>
      </c>
      <c r="F239" s="421">
        <v>0</v>
      </c>
      <c r="G239" s="421">
        <v>0</v>
      </c>
      <c r="H239" s="421">
        <v>0</v>
      </c>
      <c r="I239" s="421">
        <v>0</v>
      </c>
      <c r="J239" s="421">
        <v>0</v>
      </c>
      <c r="K239" s="421">
        <v>0</v>
      </c>
      <c r="L239" s="421">
        <v>0</v>
      </c>
      <c r="M239" s="421">
        <v>0</v>
      </c>
      <c r="N239" s="421">
        <v>0</v>
      </c>
      <c r="O239" s="421">
        <v>0</v>
      </c>
      <c r="P239" s="420"/>
      <c r="Q239" s="421">
        <v>0</v>
      </c>
      <c r="R239" s="421">
        <v>0</v>
      </c>
      <c r="S239" s="421">
        <v>0</v>
      </c>
      <c r="T239" s="421">
        <v>0</v>
      </c>
      <c r="U239" s="421">
        <v>0</v>
      </c>
      <c r="V239" s="421">
        <v>0</v>
      </c>
      <c r="W239" s="421">
        <v>0</v>
      </c>
      <c r="X239" s="421">
        <v>0</v>
      </c>
      <c r="Y239" s="421">
        <v>0</v>
      </c>
      <c r="Z239" s="421">
        <v>0</v>
      </c>
      <c r="AA239" s="421">
        <v>0</v>
      </c>
      <c r="AB239" s="421">
        <v>0</v>
      </c>
      <c r="AC239" s="421">
        <v>0</v>
      </c>
      <c r="AD239" s="420"/>
      <c r="AE239" s="421">
        <v>0</v>
      </c>
      <c r="AF239" s="421">
        <v>0</v>
      </c>
      <c r="AG239" s="421">
        <v>0</v>
      </c>
      <c r="AH239" s="421">
        <v>0</v>
      </c>
      <c r="AI239" s="421">
        <v>0</v>
      </c>
      <c r="AJ239" s="421">
        <v>0</v>
      </c>
      <c r="AK239" s="421">
        <v>0</v>
      </c>
      <c r="AL239" s="421">
        <v>0</v>
      </c>
      <c r="AM239" s="421">
        <v>0</v>
      </c>
      <c r="AN239" s="421">
        <v>0</v>
      </c>
      <c r="AO239" s="421">
        <v>0</v>
      </c>
      <c r="AP239" s="421">
        <v>0</v>
      </c>
      <c r="AQ239" s="421">
        <v>0</v>
      </c>
      <c r="AR239" s="420"/>
      <c r="AS239" s="421">
        <v>0</v>
      </c>
      <c r="AT239" s="421">
        <v>0</v>
      </c>
      <c r="AU239" s="421">
        <v>0</v>
      </c>
      <c r="AV239" s="421">
        <v>0</v>
      </c>
      <c r="AW239" s="421">
        <v>0</v>
      </c>
      <c r="AX239" s="421">
        <v>0</v>
      </c>
      <c r="AY239" s="421">
        <v>0</v>
      </c>
      <c r="AZ239" s="421">
        <v>0</v>
      </c>
      <c r="BA239" s="421">
        <v>0</v>
      </c>
      <c r="BB239" s="421">
        <v>0</v>
      </c>
      <c r="BC239" s="421">
        <v>0</v>
      </c>
      <c r="BD239" s="421">
        <v>0</v>
      </c>
      <c r="BE239" s="421">
        <v>0</v>
      </c>
      <c r="BF239" s="420"/>
      <c r="BG239" s="421">
        <v>0</v>
      </c>
      <c r="BH239" s="421">
        <v>0</v>
      </c>
      <c r="BI239" s="421">
        <v>0</v>
      </c>
      <c r="BJ239" s="421">
        <v>0</v>
      </c>
      <c r="BK239" s="421">
        <v>0</v>
      </c>
      <c r="BL239" s="421">
        <v>0</v>
      </c>
      <c r="BM239" s="421">
        <v>0</v>
      </c>
      <c r="BN239" s="421">
        <v>0</v>
      </c>
      <c r="BO239" s="421">
        <v>0</v>
      </c>
      <c r="BP239" s="421">
        <v>0</v>
      </c>
      <c r="BQ239" s="421">
        <v>0</v>
      </c>
      <c r="BR239" s="421">
        <v>0</v>
      </c>
      <c r="BS239" s="421">
        <v>0</v>
      </c>
      <c r="BT239" s="420"/>
      <c r="BU239" s="421">
        <v>0</v>
      </c>
      <c r="BV239" s="421">
        <v>0</v>
      </c>
      <c r="BW239" s="421">
        <v>0</v>
      </c>
      <c r="BX239" s="421">
        <v>0</v>
      </c>
      <c r="BY239" s="421">
        <v>0</v>
      </c>
      <c r="BZ239" s="421">
        <v>0</v>
      </c>
      <c r="CA239" s="421">
        <v>0</v>
      </c>
      <c r="CB239" s="421">
        <v>0</v>
      </c>
      <c r="CC239" s="421">
        <v>0</v>
      </c>
      <c r="CD239" s="421">
        <v>0</v>
      </c>
      <c r="CE239" s="421">
        <v>0</v>
      </c>
      <c r="CF239" s="421">
        <v>0</v>
      </c>
      <c r="CG239" s="421">
        <v>0</v>
      </c>
      <c r="CH239" s="420"/>
    </row>
    <row r="240" spans="1:86" s="402" customFormat="1" ht="12" hidden="1" customHeight="1" outlineLevel="1">
      <c r="A240" s="22">
        <v>189.2</v>
      </c>
      <c r="B240" s="402" t="s">
        <v>347</v>
      </c>
      <c r="C240" s="421">
        <v>0</v>
      </c>
      <c r="D240" s="421">
        <v>0</v>
      </c>
      <c r="E240" s="421">
        <v>0</v>
      </c>
      <c r="F240" s="421">
        <v>0</v>
      </c>
      <c r="G240" s="421">
        <v>0</v>
      </c>
      <c r="H240" s="421">
        <v>0</v>
      </c>
      <c r="I240" s="421">
        <v>0</v>
      </c>
      <c r="J240" s="421">
        <v>0</v>
      </c>
      <c r="K240" s="421">
        <v>0</v>
      </c>
      <c r="L240" s="421">
        <v>0</v>
      </c>
      <c r="M240" s="421">
        <v>0</v>
      </c>
      <c r="N240" s="421">
        <v>0</v>
      </c>
      <c r="O240" s="421">
        <v>0</v>
      </c>
      <c r="P240" s="420"/>
      <c r="Q240" s="421">
        <v>0</v>
      </c>
      <c r="R240" s="421">
        <v>0</v>
      </c>
      <c r="S240" s="421">
        <v>0</v>
      </c>
      <c r="T240" s="421">
        <v>0</v>
      </c>
      <c r="U240" s="421">
        <v>0</v>
      </c>
      <c r="V240" s="421">
        <v>0</v>
      </c>
      <c r="W240" s="421">
        <v>0</v>
      </c>
      <c r="X240" s="421">
        <v>0</v>
      </c>
      <c r="Y240" s="421">
        <v>0</v>
      </c>
      <c r="Z240" s="421">
        <v>0</v>
      </c>
      <c r="AA240" s="421">
        <v>0</v>
      </c>
      <c r="AB240" s="421">
        <v>0</v>
      </c>
      <c r="AC240" s="421">
        <v>0</v>
      </c>
      <c r="AD240" s="420"/>
      <c r="AE240" s="421">
        <v>0</v>
      </c>
      <c r="AF240" s="421">
        <v>0</v>
      </c>
      <c r="AG240" s="421">
        <v>0</v>
      </c>
      <c r="AH240" s="421">
        <v>0</v>
      </c>
      <c r="AI240" s="421">
        <v>0</v>
      </c>
      <c r="AJ240" s="421">
        <v>0</v>
      </c>
      <c r="AK240" s="421">
        <v>0</v>
      </c>
      <c r="AL240" s="421">
        <v>0</v>
      </c>
      <c r="AM240" s="421">
        <v>0</v>
      </c>
      <c r="AN240" s="421">
        <v>0</v>
      </c>
      <c r="AO240" s="421">
        <v>0</v>
      </c>
      <c r="AP240" s="421">
        <v>0</v>
      </c>
      <c r="AQ240" s="421">
        <v>0</v>
      </c>
      <c r="AR240" s="420"/>
      <c r="AS240" s="421">
        <v>0</v>
      </c>
      <c r="AT240" s="421">
        <v>0</v>
      </c>
      <c r="AU240" s="421">
        <v>0</v>
      </c>
      <c r="AV240" s="421">
        <v>0</v>
      </c>
      <c r="AW240" s="421">
        <v>0</v>
      </c>
      <c r="AX240" s="421">
        <v>0</v>
      </c>
      <c r="AY240" s="421">
        <v>0</v>
      </c>
      <c r="AZ240" s="421">
        <v>0</v>
      </c>
      <c r="BA240" s="421">
        <v>0</v>
      </c>
      <c r="BB240" s="421">
        <v>0</v>
      </c>
      <c r="BC240" s="421">
        <v>0</v>
      </c>
      <c r="BD240" s="421">
        <v>0</v>
      </c>
      <c r="BE240" s="421">
        <v>0</v>
      </c>
      <c r="BF240" s="420"/>
      <c r="BG240" s="421">
        <v>0</v>
      </c>
      <c r="BH240" s="421">
        <v>0</v>
      </c>
      <c r="BI240" s="421">
        <v>0</v>
      </c>
      <c r="BJ240" s="421">
        <v>0</v>
      </c>
      <c r="BK240" s="421">
        <v>0</v>
      </c>
      <c r="BL240" s="421">
        <v>0</v>
      </c>
      <c r="BM240" s="421">
        <v>0</v>
      </c>
      <c r="BN240" s="421">
        <v>0</v>
      </c>
      <c r="BO240" s="421">
        <v>0</v>
      </c>
      <c r="BP240" s="421">
        <v>0</v>
      </c>
      <c r="BQ240" s="421">
        <v>0</v>
      </c>
      <c r="BR240" s="421">
        <v>0</v>
      </c>
      <c r="BS240" s="421">
        <v>0</v>
      </c>
      <c r="BT240" s="420"/>
      <c r="BU240" s="421">
        <v>0</v>
      </c>
      <c r="BV240" s="421">
        <v>0</v>
      </c>
      <c r="BW240" s="421">
        <v>0</v>
      </c>
      <c r="BX240" s="421">
        <v>0</v>
      </c>
      <c r="BY240" s="421">
        <v>0</v>
      </c>
      <c r="BZ240" s="421">
        <v>0</v>
      </c>
      <c r="CA240" s="421">
        <v>0</v>
      </c>
      <c r="CB240" s="421">
        <v>0</v>
      </c>
      <c r="CC240" s="421">
        <v>0</v>
      </c>
      <c r="CD240" s="421">
        <v>0</v>
      </c>
      <c r="CE240" s="421">
        <v>0</v>
      </c>
      <c r="CF240" s="421">
        <v>0</v>
      </c>
      <c r="CG240" s="421">
        <v>0</v>
      </c>
      <c r="CH240" s="420"/>
    </row>
    <row r="241" spans="1:86" s="402" customFormat="1" ht="12" hidden="1" customHeight="1" outlineLevel="1">
      <c r="A241" s="22">
        <v>191</v>
      </c>
      <c r="B241" s="402" t="s">
        <v>348</v>
      </c>
      <c r="C241" s="421">
        <v>0</v>
      </c>
      <c r="D241" s="421">
        <v>0</v>
      </c>
      <c r="E241" s="421">
        <v>0</v>
      </c>
      <c r="F241" s="421">
        <v>0</v>
      </c>
      <c r="G241" s="421">
        <v>0</v>
      </c>
      <c r="H241" s="421">
        <v>0</v>
      </c>
      <c r="I241" s="421">
        <v>0</v>
      </c>
      <c r="J241" s="421">
        <v>0</v>
      </c>
      <c r="K241" s="421">
        <v>0</v>
      </c>
      <c r="L241" s="421">
        <v>0</v>
      </c>
      <c r="M241" s="421">
        <v>0</v>
      </c>
      <c r="N241" s="421">
        <v>0</v>
      </c>
      <c r="O241" s="421">
        <v>0</v>
      </c>
      <c r="P241" s="420"/>
      <c r="Q241" s="421">
        <v>0</v>
      </c>
      <c r="R241" s="421">
        <v>0</v>
      </c>
      <c r="S241" s="421">
        <v>0</v>
      </c>
      <c r="T241" s="421">
        <v>0</v>
      </c>
      <c r="U241" s="421">
        <v>0</v>
      </c>
      <c r="V241" s="421">
        <v>0</v>
      </c>
      <c r="W241" s="421">
        <v>0</v>
      </c>
      <c r="X241" s="421">
        <v>0</v>
      </c>
      <c r="Y241" s="421">
        <v>0</v>
      </c>
      <c r="Z241" s="421">
        <v>0</v>
      </c>
      <c r="AA241" s="421">
        <v>0</v>
      </c>
      <c r="AB241" s="421">
        <v>0</v>
      </c>
      <c r="AC241" s="421">
        <v>0</v>
      </c>
      <c r="AD241" s="420"/>
      <c r="AE241" s="421">
        <v>0</v>
      </c>
      <c r="AF241" s="421">
        <v>0</v>
      </c>
      <c r="AG241" s="421">
        <v>0</v>
      </c>
      <c r="AH241" s="421">
        <v>0</v>
      </c>
      <c r="AI241" s="421">
        <v>0</v>
      </c>
      <c r="AJ241" s="421">
        <v>0</v>
      </c>
      <c r="AK241" s="421">
        <v>0</v>
      </c>
      <c r="AL241" s="421">
        <v>0</v>
      </c>
      <c r="AM241" s="421">
        <v>0</v>
      </c>
      <c r="AN241" s="421">
        <v>0</v>
      </c>
      <c r="AO241" s="421">
        <v>0</v>
      </c>
      <c r="AP241" s="421">
        <v>0</v>
      </c>
      <c r="AQ241" s="421">
        <v>0</v>
      </c>
      <c r="AR241" s="420"/>
      <c r="AS241" s="421">
        <v>0</v>
      </c>
      <c r="AT241" s="421">
        <v>0</v>
      </c>
      <c r="AU241" s="421">
        <v>0</v>
      </c>
      <c r="AV241" s="421">
        <v>0</v>
      </c>
      <c r="AW241" s="421">
        <v>0</v>
      </c>
      <c r="AX241" s="421">
        <v>0</v>
      </c>
      <c r="AY241" s="421">
        <v>0</v>
      </c>
      <c r="AZ241" s="421">
        <v>0</v>
      </c>
      <c r="BA241" s="421">
        <v>0</v>
      </c>
      <c r="BB241" s="421">
        <v>0</v>
      </c>
      <c r="BC241" s="421">
        <v>0</v>
      </c>
      <c r="BD241" s="421">
        <v>0</v>
      </c>
      <c r="BE241" s="421">
        <v>0</v>
      </c>
      <c r="BF241" s="420"/>
      <c r="BG241" s="421">
        <v>0</v>
      </c>
      <c r="BH241" s="421">
        <v>0</v>
      </c>
      <c r="BI241" s="421">
        <v>0</v>
      </c>
      <c r="BJ241" s="421">
        <v>0</v>
      </c>
      <c r="BK241" s="421">
        <v>0</v>
      </c>
      <c r="BL241" s="421">
        <v>0</v>
      </c>
      <c r="BM241" s="421">
        <v>0</v>
      </c>
      <c r="BN241" s="421">
        <v>0</v>
      </c>
      <c r="BO241" s="421">
        <v>0</v>
      </c>
      <c r="BP241" s="421">
        <v>0</v>
      </c>
      <c r="BQ241" s="421">
        <v>0</v>
      </c>
      <c r="BR241" s="421">
        <v>0</v>
      </c>
      <c r="BS241" s="421">
        <v>0</v>
      </c>
      <c r="BT241" s="420"/>
      <c r="BU241" s="421">
        <v>0</v>
      </c>
      <c r="BV241" s="421">
        <v>0</v>
      </c>
      <c r="BW241" s="421">
        <v>0</v>
      </c>
      <c r="BX241" s="421">
        <v>0</v>
      </c>
      <c r="BY241" s="421">
        <v>0</v>
      </c>
      <c r="BZ241" s="421">
        <v>0</v>
      </c>
      <c r="CA241" s="421">
        <v>0</v>
      </c>
      <c r="CB241" s="421">
        <v>0</v>
      </c>
      <c r="CC241" s="421">
        <v>0</v>
      </c>
      <c r="CD241" s="421">
        <v>0</v>
      </c>
      <c r="CE241" s="421">
        <v>0</v>
      </c>
      <c r="CF241" s="421">
        <v>0</v>
      </c>
      <c r="CG241" s="421">
        <v>0</v>
      </c>
      <c r="CH241" s="420"/>
    </row>
    <row r="242" spans="1:86" s="402" customFormat="1" ht="12" hidden="1" customHeight="1" outlineLevel="1">
      <c r="A242" s="22">
        <v>195</v>
      </c>
      <c r="B242" s="402" t="s">
        <v>349</v>
      </c>
      <c r="C242" s="421">
        <v>0</v>
      </c>
      <c r="D242" s="421">
        <v>0</v>
      </c>
      <c r="E242" s="421">
        <v>0</v>
      </c>
      <c r="F242" s="421">
        <v>0</v>
      </c>
      <c r="G242" s="421">
        <v>0</v>
      </c>
      <c r="H242" s="421">
        <v>0</v>
      </c>
      <c r="I242" s="421">
        <v>0</v>
      </c>
      <c r="J242" s="421">
        <v>0</v>
      </c>
      <c r="K242" s="421">
        <v>0</v>
      </c>
      <c r="L242" s="421">
        <v>0</v>
      </c>
      <c r="M242" s="421">
        <v>0</v>
      </c>
      <c r="N242" s="421">
        <v>0</v>
      </c>
      <c r="O242" s="421">
        <v>0</v>
      </c>
      <c r="P242" s="420"/>
      <c r="Q242" s="421">
        <v>0</v>
      </c>
      <c r="R242" s="421">
        <v>0</v>
      </c>
      <c r="S242" s="421">
        <v>0</v>
      </c>
      <c r="T242" s="421">
        <v>0</v>
      </c>
      <c r="U242" s="421">
        <v>0</v>
      </c>
      <c r="V242" s="421">
        <v>0</v>
      </c>
      <c r="W242" s="421">
        <v>0</v>
      </c>
      <c r="X242" s="421">
        <v>0</v>
      </c>
      <c r="Y242" s="421">
        <v>0</v>
      </c>
      <c r="Z242" s="421">
        <v>0</v>
      </c>
      <c r="AA242" s="421">
        <v>0</v>
      </c>
      <c r="AB242" s="421">
        <v>0</v>
      </c>
      <c r="AC242" s="421">
        <v>0</v>
      </c>
      <c r="AD242" s="420"/>
      <c r="AE242" s="421">
        <v>0</v>
      </c>
      <c r="AF242" s="421">
        <v>0</v>
      </c>
      <c r="AG242" s="421">
        <v>0</v>
      </c>
      <c r="AH242" s="421">
        <v>0</v>
      </c>
      <c r="AI242" s="421">
        <v>0</v>
      </c>
      <c r="AJ242" s="421">
        <v>0</v>
      </c>
      <c r="AK242" s="421">
        <v>0</v>
      </c>
      <c r="AL242" s="421">
        <v>0</v>
      </c>
      <c r="AM242" s="421">
        <v>0</v>
      </c>
      <c r="AN242" s="421">
        <v>0</v>
      </c>
      <c r="AO242" s="421">
        <v>0</v>
      </c>
      <c r="AP242" s="421">
        <v>0</v>
      </c>
      <c r="AQ242" s="421">
        <v>0</v>
      </c>
      <c r="AR242" s="420"/>
      <c r="AS242" s="421">
        <v>0</v>
      </c>
      <c r="AT242" s="421">
        <v>0</v>
      </c>
      <c r="AU242" s="421">
        <v>0</v>
      </c>
      <c r="AV242" s="421">
        <v>0</v>
      </c>
      <c r="AW242" s="421">
        <v>0</v>
      </c>
      <c r="AX242" s="421">
        <v>0</v>
      </c>
      <c r="AY242" s="421">
        <v>0</v>
      </c>
      <c r="AZ242" s="421">
        <v>0</v>
      </c>
      <c r="BA242" s="421">
        <v>0</v>
      </c>
      <c r="BB242" s="421">
        <v>0</v>
      </c>
      <c r="BC242" s="421">
        <v>0</v>
      </c>
      <c r="BD242" s="421">
        <v>0</v>
      </c>
      <c r="BE242" s="421">
        <v>0</v>
      </c>
      <c r="BF242" s="420"/>
      <c r="BG242" s="421">
        <v>0</v>
      </c>
      <c r="BH242" s="421">
        <v>0</v>
      </c>
      <c r="BI242" s="421">
        <v>0</v>
      </c>
      <c r="BJ242" s="421">
        <v>0</v>
      </c>
      <c r="BK242" s="421">
        <v>0</v>
      </c>
      <c r="BL242" s="421">
        <v>0</v>
      </c>
      <c r="BM242" s="421">
        <v>0</v>
      </c>
      <c r="BN242" s="421">
        <v>0</v>
      </c>
      <c r="BO242" s="421">
        <v>0</v>
      </c>
      <c r="BP242" s="421">
        <v>0</v>
      </c>
      <c r="BQ242" s="421">
        <v>0</v>
      </c>
      <c r="BR242" s="421">
        <v>0</v>
      </c>
      <c r="BS242" s="421">
        <v>0</v>
      </c>
      <c r="BT242" s="420"/>
      <c r="BU242" s="421">
        <v>0</v>
      </c>
      <c r="BV242" s="421">
        <v>0</v>
      </c>
      <c r="BW242" s="421">
        <v>0</v>
      </c>
      <c r="BX242" s="421">
        <v>0</v>
      </c>
      <c r="BY242" s="421">
        <v>0</v>
      </c>
      <c r="BZ242" s="421">
        <v>0</v>
      </c>
      <c r="CA242" s="421">
        <v>0</v>
      </c>
      <c r="CB242" s="421">
        <v>0</v>
      </c>
      <c r="CC242" s="421">
        <v>0</v>
      </c>
      <c r="CD242" s="421">
        <v>0</v>
      </c>
      <c r="CE242" s="421">
        <v>0</v>
      </c>
      <c r="CF242" s="421">
        <v>0</v>
      </c>
      <c r="CG242" s="421">
        <v>0</v>
      </c>
      <c r="CH242" s="420"/>
    </row>
    <row r="243" spans="1:86" s="402" customFormat="1" ht="12" hidden="1" customHeight="1" outlineLevel="1">
      <c r="A243" s="22">
        <v>196</v>
      </c>
      <c r="B243" s="402" t="s">
        <v>350</v>
      </c>
      <c r="C243" s="421">
        <v>0</v>
      </c>
      <c r="D243" s="421">
        <v>0</v>
      </c>
      <c r="E243" s="421">
        <v>0</v>
      </c>
      <c r="F243" s="421">
        <v>0</v>
      </c>
      <c r="G243" s="421">
        <v>0</v>
      </c>
      <c r="H243" s="421">
        <v>0</v>
      </c>
      <c r="I243" s="421">
        <v>0</v>
      </c>
      <c r="J243" s="421">
        <v>0</v>
      </c>
      <c r="K243" s="421">
        <v>0</v>
      </c>
      <c r="L243" s="421">
        <v>0</v>
      </c>
      <c r="M243" s="421">
        <v>0</v>
      </c>
      <c r="N243" s="421">
        <v>0</v>
      </c>
      <c r="O243" s="421">
        <v>0</v>
      </c>
      <c r="P243" s="420"/>
      <c r="Q243" s="421">
        <v>0</v>
      </c>
      <c r="R243" s="421">
        <v>0</v>
      </c>
      <c r="S243" s="421">
        <v>0</v>
      </c>
      <c r="T243" s="421">
        <v>0</v>
      </c>
      <c r="U243" s="421">
        <v>0</v>
      </c>
      <c r="V243" s="421">
        <v>0</v>
      </c>
      <c r="W243" s="421">
        <v>0</v>
      </c>
      <c r="X243" s="421">
        <v>0</v>
      </c>
      <c r="Y243" s="421">
        <v>0</v>
      </c>
      <c r="Z243" s="421">
        <v>0</v>
      </c>
      <c r="AA243" s="421">
        <v>0</v>
      </c>
      <c r="AB243" s="421">
        <v>0</v>
      </c>
      <c r="AC243" s="421">
        <v>0</v>
      </c>
      <c r="AD243" s="420"/>
      <c r="AE243" s="421">
        <v>0</v>
      </c>
      <c r="AF243" s="421">
        <v>0</v>
      </c>
      <c r="AG243" s="421">
        <v>0</v>
      </c>
      <c r="AH243" s="421">
        <v>0</v>
      </c>
      <c r="AI243" s="421">
        <v>0</v>
      </c>
      <c r="AJ243" s="421">
        <v>0</v>
      </c>
      <c r="AK243" s="421">
        <v>0</v>
      </c>
      <c r="AL243" s="421">
        <v>0</v>
      </c>
      <c r="AM243" s="421">
        <v>0</v>
      </c>
      <c r="AN243" s="421">
        <v>0</v>
      </c>
      <c r="AO243" s="421">
        <v>0</v>
      </c>
      <c r="AP243" s="421">
        <v>0</v>
      </c>
      <c r="AQ243" s="421">
        <v>0</v>
      </c>
      <c r="AR243" s="420"/>
      <c r="AS243" s="421">
        <v>0</v>
      </c>
      <c r="AT243" s="421">
        <v>0</v>
      </c>
      <c r="AU243" s="421">
        <v>0</v>
      </c>
      <c r="AV243" s="421">
        <v>0</v>
      </c>
      <c r="AW243" s="421">
        <v>0</v>
      </c>
      <c r="AX243" s="421">
        <v>0</v>
      </c>
      <c r="AY243" s="421">
        <v>0</v>
      </c>
      <c r="AZ243" s="421">
        <v>0</v>
      </c>
      <c r="BA243" s="421">
        <v>0</v>
      </c>
      <c r="BB243" s="421">
        <v>0</v>
      </c>
      <c r="BC243" s="421">
        <v>0</v>
      </c>
      <c r="BD243" s="421">
        <v>0</v>
      </c>
      <c r="BE243" s="421">
        <v>0</v>
      </c>
      <c r="BF243" s="420"/>
      <c r="BG243" s="421">
        <v>0</v>
      </c>
      <c r="BH243" s="421">
        <v>0</v>
      </c>
      <c r="BI243" s="421">
        <v>0</v>
      </c>
      <c r="BJ243" s="421">
        <v>0</v>
      </c>
      <c r="BK243" s="421">
        <v>0</v>
      </c>
      <c r="BL243" s="421">
        <v>0</v>
      </c>
      <c r="BM243" s="421">
        <v>0</v>
      </c>
      <c r="BN243" s="421">
        <v>0</v>
      </c>
      <c r="BO243" s="421">
        <v>0</v>
      </c>
      <c r="BP243" s="421">
        <v>0</v>
      </c>
      <c r="BQ243" s="421">
        <v>0</v>
      </c>
      <c r="BR243" s="421">
        <v>0</v>
      </c>
      <c r="BS243" s="421">
        <v>0</v>
      </c>
      <c r="BT243" s="420"/>
      <c r="BU243" s="421">
        <v>0</v>
      </c>
      <c r="BV243" s="421">
        <v>0</v>
      </c>
      <c r="BW243" s="421">
        <v>0</v>
      </c>
      <c r="BX243" s="421">
        <v>0</v>
      </c>
      <c r="BY243" s="421">
        <v>0</v>
      </c>
      <c r="BZ243" s="421">
        <v>0</v>
      </c>
      <c r="CA243" s="421">
        <v>0</v>
      </c>
      <c r="CB243" s="421">
        <v>0</v>
      </c>
      <c r="CC243" s="421">
        <v>0</v>
      </c>
      <c r="CD243" s="421">
        <v>0</v>
      </c>
      <c r="CE243" s="421">
        <v>0</v>
      </c>
      <c r="CF243" s="421">
        <v>0</v>
      </c>
      <c r="CG243" s="421">
        <v>0</v>
      </c>
      <c r="CH243" s="420"/>
    </row>
    <row r="244" spans="1:86" s="402" customFormat="1" ht="12" hidden="1" customHeight="1" outlineLevel="1">
      <c r="A244" s="22">
        <v>198</v>
      </c>
      <c r="B244" s="402" t="s">
        <v>351</v>
      </c>
      <c r="C244" s="421">
        <v>0</v>
      </c>
      <c r="D244" s="421">
        <v>0</v>
      </c>
      <c r="E244" s="421">
        <v>0</v>
      </c>
      <c r="F244" s="421">
        <v>0</v>
      </c>
      <c r="G244" s="421">
        <v>0</v>
      </c>
      <c r="H244" s="421">
        <v>0</v>
      </c>
      <c r="I244" s="421">
        <v>0</v>
      </c>
      <c r="J244" s="421">
        <v>0</v>
      </c>
      <c r="K244" s="421">
        <v>0</v>
      </c>
      <c r="L244" s="421">
        <v>0</v>
      </c>
      <c r="M244" s="421">
        <v>0</v>
      </c>
      <c r="N244" s="421">
        <v>0</v>
      </c>
      <c r="O244" s="421">
        <v>0</v>
      </c>
      <c r="P244" s="420"/>
      <c r="Q244" s="421">
        <v>0</v>
      </c>
      <c r="R244" s="421">
        <v>0</v>
      </c>
      <c r="S244" s="421">
        <v>0</v>
      </c>
      <c r="T244" s="421">
        <v>0</v>
      </c>
      <c r="U244" s="421">
        <v>0</v>
      </c>
      <c r="V244" s="421">
        <v>0</v>
      </c>
      <c r="W244" s="421">
        <v>0</v>
      </c>
      <c r="X244" s="421">
        <v>0</v>
      </c>
      <c r="Y244" s="421">
        <v>0</v>
      </c>
      <c r="Z244" s="421">
        <v>0</v>
      </c>
      <c r="AA244" s="421">
        <v>0</v>
      </c>
      <c r="AB244" s="421">
        <v>0</v>
      </c>
      <c r="AC244" s="421">
        <v>0</v>
      </c>
      <c r="AD244" s="420"/>
      <c r="AE244" s="421">
        <v>0</v>
      </c>
      <c r="AF244" s="421">
        <v>0</v>
      </c>
      <c r="AG244" s="421">
        <v>0</v>
      </c>
      <c r="AH244" s="421">
        <v>0</v>
      </c>
      <c r="AI244" s="421">
        <v>0</v>
      </c>
      <c r="AJ244" s="421">
        <v>0</v>
      </c>
      <c r="AK244" s="421">
        <v>0</v>
      </c>
      <c r="AL244" s="421">
        <v>0</v>
      </c>
      <c r="AM244" s="421">
        <v>0</v>
      </c>
      <c r="AN244" s="421">
        <v>0</v>
      </c>
      <c r="AO244" s="421">
        <v>0</v>
      </c>
      <c r="AP244" s="421">
        <v>0</v>
      </c>
      <c r="AQ244" s="421">
        <v>0</v>
      </c>
      <c r="AR244" s="420"/>
      <c r="AS244" s="421">
        <v>0</v>
      </c>
      <c r="AT244" s="421">
        <v>0</v>
      </c>
      <c r="AU244" s="421">
        <v>0</v>
      </c>
      <c r="AV244" s="421">
        <v>0</v>
      </c>
      <c r="AW244" s="421">
        <v>0</v>
      </c>
      <c r="AX244" s="421">
        <v>0</v>
      </c>
      <c r="AY244" s="421">
        <v>0</v>
      </c>
      <c r="AZ244" s="421">
        <v>0</v>
      </c>
      <c r="BA244" s="421">
        <v>0</v>
      </c>
      <c r="BB244" s="421">
        <v>0</v>
      </c>
      <c r="BC244" s="421">
        <v>0</v>
      </c>
      <c r="BD244" s="421">
        <v>0</v>
      </c>
      <c r="BE244" s="421">
        <v>0</v>
      </c>
      <c r="BF244" s="420"/>
      <c r="BG244" s="421">
        <v>0</v>
      </c>
      <c r="BH244" s="421">
        <v>0</v>
      </c>
      <c r="BI244" s="421">
        <v>0</v>
      </c>
      <c r="BJ244" s="421">
        <v>0</v>
      </c>
      <c r="BK244" s="421">
        <v>0</v>
      </c>
      <c r="BL244" s="421">
        <v>0</v>
      </c>
      <c r="BM244" s="421">
        <v>0</v>
      </c>
      <c r="BN244" s="421">
        <v>0</v>
      </c>
      <c r="BO244" s="421">
        <v>0</v>
      </c>
      <c r="BP244" s="421">
        <v>0</v>
      </c>
      <c r="BQ244" s="421">
        <v>0</v>
      </c>
      <c r="BR244" s="421">
        <v>0</v>
      </c>
      <c r="BS244" s="421">
        <v>0</v>
      </c>
      <c r="BT244" s="420"/>
      <c r="BU244" s="421">
        <v>0</v>
      </c>
      <c r="BV244" s="421">
        <v>0</v>
      </c>
      <c r="BW244" s="421">
        <v>0</v>
      </c>
      <c r="BX244" s="421">
        <v>0</v>
      </c>
      <c r="BY244" s="421">
        <v>0</v>
      </c>
      <c r="BZ244" s="421">
        <v>0</v>
      </c>
      <c r="CA244" s="421">
        <v>0</v>
      </c>
      <c r="CB244" s="421">
        <v>0</v>
      </c>
      <c r="CC244" s="421">
        <v>0</v>
      </c>
      <c r="CD244" s="421">
        <v>0</v>
      </c>
      <c r="CE244" s="421">
        <v>0</v>
      </c>
      <c r="CF244" s="421">
        <v>0</v>
      </c>
      <c r="CG244" s="421">
        <v>0</v>
      </c>
      <c r="CH244" s="420"/>
    </row>
    <row r="245" spans="1:86" s="402" customFormat="1" ht="12" hidden="1" customHeight="1" outlineLevel="1">
      <c r="A245" s="22">
        <v>199</v>
      </c>
      <c r="B245" s="402" t="s">
        <v>352</v>
      </c>
      <c r="C245" s="421">
        <v>0</v>
      </c>
      <c r="D245" s="421">
        <v>0</v>
      </c>
      <c r="E245" s="421">
        <v>0</v>
      </c>
      <c r="F245" s="421">
        <v>0</v>
      </c>
      <c r="G245" s="421">
        <v>0</v>
      </c>
      <c r="H245" s="421">
        <v>0</v>
      </c>
      <c r="I245" s="421">
        <v>0</v>
      </c>
      <c r="J245" s="421">
        <v>0</v>
      </c>
      <c r="K245" s="421">
        <v>0</v>
      </c>
      <c r="L245" s="421">
        <v>0</v>
      </c>
      <c r="M245" s="421">
        <v>0</v>
      </c>
      <c r="N245" s="421">
        <v>0</v>
      </c>
      <c r="O245" s="421">
        <v>0</v>
      </c>
      <c r="P245" s="420"/>
      <c r="Q245" s="421">
        <v>0</v>
      </c>
      <c r="R245" s="421">
        <v>0</v>
      </c>
      <c r="S245" s="421">
        <v>0</v>
      </c>
      <c r="T245" s="421">
        <v>0</v>
      </c>
      <c r="U245" s="421">
        <v>0</v>
      </c>
      <c r="V245" s="421">
        <v>0</v>
      </c>
      <c r="W245" s="421">
        <v>0</v>
      </c>
      <c r="X245" s="421">
        <v>0</v>
      </c>
      <c r="Y245" s="421">
        <v>0</v>
      </c>
      <c r="Z245" s="421">
        <v>0</v>
      </c>
      <c r="AA245" s="421">
        <v>0</v>
      </c>
      <c r="AB245" s="421">
        <v>0</v>
      </c>
      <c r="AC245" s="421">
        <v>0</v>
      </c>
      <c r="AD245" s="420"/>
      <c r="AE245" s="421">
        <v>0</v>
      </c>
      <c r="AF245" s="421">
        <v>0</v>
      </c>
      <c r="AG245" s="421">
        <v>0</v>
      </c>
      <c r="AH245" s="421">
        <v>0</v>
      </c>
      <c r="AI245" s="421">
        <v>0</v>
      </c>
      <c r="AJ245" s="421">
        <v>0</v>
      </c>
      <c r="AK245" s="421">
        <v>0</v>
      </c>
      <c r="AL245" s="421">
        <v>0</v>
      </c>
      <c r="AM245" s="421">
        <v>0</v>
      </c>
      <c r="AN245" s="421">
        <v>0</v>
      </c>
      <c r="AO245" s="421">
        <v>0</v>
      </c>
      <c r="AP245" s="421">
        <v>0</v>
      </c>
      <c r="AQ245" s="421">
        <v>0</v>
      </c>
      <c r="AR245" s="420"/>
      <c r="AS245" s="421">
        <v>0</v>
      </c>
      <c r="AT245" s="421">
        <v>0</v>
      </c>
      <c r="AU245" s="421">
        <v>0</v>
      </c>
      <c r="AV245" s="421">
        <v>0</v>
      </c>
      <c r="AW245" s="421">
        <v>0</v>
      </c>
      <c r="AX245" s="421">
        <v>0</v>
      </c>
      <c r="AY245" s="421">
        <v>0</v>
      </c>
      <c r="AZ245" s="421">
        <v>0</v>
      </c>
      <c r="BA245" s="421">
        <v>0</v>
      </c>
      <c r="BB245" s="421">
        <v>0</v>
      </c>
      <c r="BC245" s="421">
        <v>0</v>
      </c>
      <c r="BD245" s="421">
        <v>0</v>
      </c>
      <c r="BE245" s="421">
        <v>0</v>
      </c>
      <c r="BF245" s="420"/>
      <c r="BG245" s="421">
        <v>0</v>
      </c>
      <c r="BH245" s="421">
        <v>0</v>
      </c>
      <c r="BI245" s="421">
        <v>0</v>
      </c>
      <c r="BJ245" s="421">
        <v>0</v>
      </c>
      <c r="BK245" s="421">
        <v>0</v>
      </c>
      <c r="BL245" s="421">
        <v>0</v>
      </c>
      <c r="BM245" s="421">
        <v>0</v>
      </c>
      <c r="BN245" s="421">
        <v>0</v>
      </c>
      <c r="BO245" s="421">
        <v>0</v>
      </c>
      <c r="BP245" s="421">
        <v>0</v>
      </c>
      <c r="BQ245" s="421">
        <v>0</v>
      </c>
      <c r="BR245" s="421">
        <v>0</v>
      </c>
      <c r="BS245" s="421">
        <v>0</v>
      </c>
      <c r="BT245" s="420"/>
      <c r="BU245" s="421">
        <v>0</v>
      </c>
      <c r="BV245" s="421">
        <v>0</v>
      </c>
      <c r="BW245" s="421">
        <v>0</v>
      </c>
      <c r="BX245" s="421">
        <v>0</v>
      </c>
      <c r="BY245" s="421">
        <v>0</v>
      </c>
      <c r="BZ245" s="421">
        <v>0</v>
      </c>
      <c r="CA245" s="421">
        <v>0</v>
      </c>
      <c r="CB245" s="421">
        <v>0</v>
      </c>
      <c r="CC245" s="421">
        <v>0</v>
      </c>
      <c r="CD245" s="421">
        <v>0</v>
      </c>
      <c r="CE245" s="421">
        <v>0</v>
      </c>
      <c r="CF245" s="421">
        <v>0</v>
      </c>
      <c r="CG245" s="421">
        <v>0</v>
      </c>
      <c r="CH245" s="420"/>
    </row>
    <row r="246" spans="1:86" ht="12" hidden="1" customHeight="1" outlineLevel="1">
      <c r="A246" s="22"/>
      <c r="C246" s="421"/>
      <c r="D246" s="421"/>
      <c r="E246" s="421"/>
      <c r="F246" s="421"/>
      <c r="G246" s="421"/>
      <c r="H246" s="421"/>
      <c r="I246" s="421"/>
      <c r="J246" s="421"/>
      <c r="K246" s="421"/>
      <c r="L246" s="421"/>
      <c r="M246" s="421"/>
      <c r="N246" s="421"/>
      <c r="O246" s="421"/>
      <c r="P246" s="422"/>
      <c r="Q246" s="421"/>
      <c r="R246" s="421"/>
      <c r="S246" s="421"/>
      <c r="T246" s="421"/>
      <c r="U246" s="421"/>
      <c r="V246" s="421"/>
      <c r="W246" s="421"/>
      <c r="X246" s="421"/>
      <c r="Y246" s="421"/>
      <c r="Z246" s="421"/>
      <c r="AA246" s="421"/>
      <c r="AB246" s="421"/>
      <c r="AC246" s="421"/>
      <c r="AD246" s="422"/>
      <c r="AE246" s="421"/>
      <c r="AF246" s="421"/>
      <c r="AG246" s="421"/>
      <c r="AH246" s="421"/>
      <c r="AI246" s="421"/>
      <c r="AJ246" s="421"/>
      <c r="AK246" s="421"/>
      <c r="AL246" s="421"/>
      <c r="AM246" s="421"/>
      <c r="AN246" s="421"/>
      <c r="AO246" s="421"/>
      <c r="AP246" s="421"/>
      <c r="AQ246" s="421"/>
      <c r="AR246" s="422"/>
      <c r="AS246" s="421"/>
      <c r="AT246" s="421"/>
      <c r="AU246" s="421"/>
      <c r="AV246" s="421"/>
      <c r="AW246" s="421"/>
      <c r="AX246" s="421"/>
      <c r="AY246" s="421"/>
      <c r="AZ246" s="421"/>
      <c r="BA246" s="421"/>
      <c r="BB246" s="421"/>
      <c r="BC246" s="421"/>
      <c r="BD246" s="421"/>
      <c r="BE246" s="421"/>
      <c r="BF246" s="422"/>
      <c r="BG246" s="421"/>
      <c r="BH246" s="421"/>
      <c r="BI246" s="421"/>
      <c r="BJ246" s="421"/>
      <c r="BK246" s="421"/>
      <c r="BL246" s="421"/>
      <c r="BM246" s="421"/>
      <c r="BN246" s="421"/>
      <c r="BO246" s="421"/>
      <c r="BP246" s="421"/>
      <c r="BQ246" s="421"/>
      <c r="BR246" s="421"/>
      <c r="BS246" s="421"/>
      <c r="BT246" s="422"/>
      <c r="BU246" s="421"/>
      <c r="BV246" s="421"/>
      <c r="BW246" s="421"/>
      <c r="BX246" s="421"/>
      <c r="BY246" s="421"/>
      <c r="BZ246" s="421"/>
      <c r="CA246" s="421"/>
      <c r="CB246" s="421"/>
      <c r="CC246" s="421"/>
      <c r="CD246" s="421"/>
      <c r="CE246" s="421"/>
      <c r="CF246" s="421"/>
      <c r="CG246" s="421"/>
      <c r="CH246" s="422"/>
    </row>
    <row r="247" spans="1:86" ht="12" customHeight="1" collapsed="1">
      <c r="A247" s="21"/>
      <c r="B247" s="1" t="s">
        <v>82</v>
      </c>
      <c r="C247" s="421">
        <f t="shared" ref="C247:O247" si="158">SUM(C191:C246)</f>
        <v>237966.34999999998</v>
      </c>
      <c r="D247" s="421">
        <f t="shared" si="158"/>
        <v>239412.95</v>
      </c>
      <c r="E247" s="421">
        <f t="shared" si="158"/>
        <v>236201.16</v>
      </c>
      <c r="F247" s="421">
        <f t="shared" si="158"/>
        <v>238747.49000000002</v>
      </c>
      <c r="G247" s="421">
        <f t="shared" si="158"/>
        <v>239715.49000000002</v>
      </c>
      <c r="H247" s="421">
        <f t="shared" si="158"/>
        <v>243683.58</v>
      </c>
      <c r="I247" s="421">
        <f t="shared" si="158"/>
        <v>248362.96</v>
      </c>
      <c r="J247" s="421">
        <f t="shared" si="158"/>
        <v>250962.09999999998</v>
      </c>
      <c r="K247" s="421">
        <f t="shared" si="158"/>
        <v>250919.30000000002</v>
      </c>
      <c r="L247" s="421">
        <f t="shared" si="158"/>
        <v>256810.53</v>
      </c>
      <c r="M247" s="421">
        <f t="shared" si="158"/>
        <v>260891.62000000002</v>
      </c>
      <c r="N247" s="421">
        <f t="shared" si="158"/>
        <v>0</v>
      </c>
      <c r="O247" s="421">
        <f t="shared" si="158"/>
        <v>2973597.4161488013</v>
      </c>
      <c r="P247" s="422">
        <f>O247-SUM(C247:N247)</f>
        <v>269923.88614880154</v>
      </c>
      <c r="Q247" s="421">
        <f t="shared" ref="Q247:AC247" si="159">SUM(Q191:Q246)</f>
        <v>283530.12666666671</v>
      </c>
      <c r="R247" s="421">
        <f t="shared" si="159"/>
        <v>286257.39939393918</v>
      </c>
      <c r="S247" s="421">
        <f t="shared" si="159"/>
        <v>286257.39939393918</v>
      </c>
      <c r="T247" s="421">
        <f t="shared" si="159"/>
        <v>286257.39939393918</v>
      </c>
      <c r="U247" s="421">
        <f t="shared" si="159"/>
        <v>286257.39939393918</v>
      </c>
      <c r="V247" s="421">
        <f t="shared" si="159"/>
        <v>286257.39939393918</v>
      </c>
      <c r="W247" s="421">
        <f t="shared" si="159"/>
        <v>286257.39939393918</v>
      </c>
      <c r="X247" s="421">
        <f t="shared" si="159"/>
        <v>286257.39939393918</v>
      </c>
      <c r="Y247" s="421">
        <f t="shared" si="159"/>
        <v>286257.39939393918</v>
      </c>
      <c r="Z247" s="421">
        <f t="shared" si="159"/>
        <v>286257.39939393918</v>
      </c>
      <c r="AA247" s="421">
        <f t="shared" si="159"/>
        <v>286257.39939393918</v>
      </c>
      <c r="AB247" s="421">
        <f t="shared" si="159"/>
        <v>286257.39939393918</v>
      </c>
      <c r="AC247" s="421">
        <f t="shared" si="159"/>
        <v>3432361.5199999996</v>
      </c>
      <c r="AD247" s="422">
        <f>AC247-SUM(Q247:AB247)</f>
        <v>0</v>
      </c>
      <c r="AE247" s="421">
        <f t="shared" ref="AE247:AQ247" si="160">SUM(AE191:AE246)</f>
        <v>309336.03046666639</v>
      </c>
      <c r="AF247" s="421">
        <f t="shared" si="160"/>
        <v>312145.12137575715</v>
      </c>
      <c r="AG247" s="421">
        <f t="shared" si="160"/>
        <v>312145.12137575715</v>
      </c>
      <c r="AH247" s="421">
        <f t="shared" si="160"/>
        <v>312145.12137575715</v>
      </c>
      <c r="AI247" s="421">
        <f t="shared" si="160"/>
        <v>312145.12137575715</v>
      </c>
      <c r="AJ247" s="421">
        <f t="shared" si="160"/>
        <v>312145.12137575715</v>
      </c>
      <c r="AK247" s="421">
        <f t="shared" si="160"/>
        <v>312145.12137575715</v>
      </c>
      <c r="AL247" s="421">
        <f t="shared" si="160"/>
        <v>312145.12137575715</v>
      </c>
      <c r="AM247" s="421">
        <f t="shared" si="160"/>
        <v>312145.12137575715</v>
      </c>
      <c r="AN247" s="421">
        <f t="shared" si="160"/>
        <v>312145.12137575715</v>
      </c>
      <c r="AO247" s="421">
        <f t="shared" si="160"/>
        <v>312145.12137575715</v>
      </c>
      <c r="AP247" s="421">
        <f t="shared" si="160"/>
        <v>312145.12137575715</v>
      </c>
      <c r="AQ247" s="421">
        <f t="shared" si="160"/>
        <v>3742932.3656000001</v>
      </c>
      <c r="AR247" s="422">
        <f>AQ247-SUM(AE247:AP247)</f>
        <v>4.1909515857696533E-9</v>
      </c>
      <c r="AS247" s="421">
        <f t="shared" ref="AS247:BE247" si="161">SUM(AS191:AS246)</f>
        <v>318616.11138066638</v>
      </c>
      <c r="AT247" s="421">
        <f t="shared" si="161"/>
        <v>321509.47501703061</v>
      </c>
      <c r="AU247" s="421">
        <f t="shared" si="161"/>
        <v>321509.47501703061</v>
      </c>
      <c r="AV247" s="421">
        <f t="shared" si="161"/>
        <v>321509.47501703061</v>
      </c>
      <c r="AW247" s="421">
        <f t="shared" si="161"/>
        <v>321509.47501703061</v>
      </c>
      <c r="AX247" s="421">
        <f t="shared" si="161"/>
        <v>321509.47501703061</v>
      </c>
      <c r="AY247" s="421">
        <f t="shared" si="161"/>
        <v>321509.47501703061</v>
      </c>
      <c r="AZ247" s="421">
        <f t="shared" si="161"/>
        <v>321509.47501703061</v>
      </c>
      <c r="BA247" s="421">
        <f t="shared" si="161"/>
        <v>321509.47501703061</v>
      </c>
      <c r="BB247" s="421">
        <f t="shared" si="161"/>
        <v>321509.47501703061</v>
      </c>
      <c r="BC247" s="421">
        <f t="shared" si="161"/>
        <v>321509.47501703061</v>
      </c>
      <c r="BD247" s="421">
        <f t="shared" si="161"/>
        <v>321509.47501703061</v>
      </c>
      <c r="BE247" s="421">
        <f t="shared" si="161"/>
        <v>3855220.3365680007</v>
      </c>
      <c r="BF247" s="422">
        <f>BE247-SUM(AS247:BD247)</f>
        <v>0</v>
      </c>
      <c r="BG247" s="421">
        <f t="shared" ref="BG247:BS247" si="162">SUM(BG191:BG246)</f>
        <v>328174.59472208639</v>
      </c>
      <c r="BH247" s="421">
        <f t="shared" si="162"/>
        <v>331154.75926754152</v>
      </c>
      <c r="BI247" s="421">
        <f t="shared" si="162"/>
        <v>331154.75926754152</v>
      </c>
      <c r="BJ247" s="421">
        <f t="shared" si="162"/>
        <v>331154.75926754152</v>
      </c>
      <c r="BK247" s="421">
        <f t="shared" si="162"/>
        <v>331154.75926754152</v>
      </c>
      <c r="BL247" s="421">
        <f t="shared" si="162"/>
        <v>331154.75926754152</v>
      </c>
      <c r="BM247" s="421">
        <f t="shared" si="162"/>
        <v>331154.75926754152</v>
      </c>
      <c r="BN247" s="421">
        <f t="shared" si="162"/>
        <v>331154.75926754152</v>
      </c>
      <c r="BO247" s="421">
        <f t="shared" si="162"/>
        <v>331154.75926754152</v>
      </c>
      <c r="BP247" s="421">
        <f t="shared" si="162"/>
        <v>331154.75926754152</v>
      </c>
      <c r="BQ247" s="421">
        <f t="shared" si="162"/>
        <v>331154.75926754152</v>
      </c>
      <c r="BR247" s="421">
        <f t="shared" si="162"/>
        <v>331154.75926754152</v>
      </c>
      <c r="BS247" s="421">
        <f t="shared" si="162"/>
        <v>3970876.9466650398</v>
      </c>
      <c r="BT247" s="422">
        <f>BS247-SUM(BG247:BR247)</f>
        <v>-3.7252902984619141E-9</v>
      </c>
      <c r="BU247" s="421">
        <f t="shared" ref="BU247:CG247" si="163">SUM(BU191:BU246)</f>
        <v>338019.83256374887</v>
      </c>
      <c r="BV247" s="421">
        <f t="shared" si="163"/>
        <v>341089.40204556723</v>
      </c>
      <c r="BW247" s="421">
        <f t="shared" si="163"/>
        <v>341089.40204556723</v>
      </c>
      <c r="BX247" s="421">
        <f t="shared" si="163"/>
        <v>341089.40204556723</v>
      </c>
      <c r="BY247" s="421">
        <f t="shared" si="163"/>
        <v>341089.40204556723</v>
      </c>
      <c r="BZ247" s="421">
        <f t="shared" si="163"/>
        <v>341089.40204556723</v>
      </c>
      <c r="CA247" s="421">
        <f t="shared" si="163"/>
        <v>341089.40204556723</v>
      </c>
      <c r="CB247" s="421">
        <f t="shared" si="163"/>
        <v>341089.40204556723</v>
      </c>
      <c r="CC247" s="421">
        <f t="shared" si="163"/>
        <v>341089.40204556723</v>
      </c>
      <c r="CD247" s="421">
        <f t="shared" si="163"/>
        <v>341089.40204556723</v>
      </c>
      <c r="CE247" s="421">
        <f t="shared" si="163"/>
        <v>341089.40204556723</v>
      </c>
      <c r="CF247" s="421">
        <f t="shared" si="163"/>
        <v>341089.40204556723</v>
      </c>
      <c r="CG247" s="421">
        <f t="shared" si="163"/>
        <v>4090003.2550649946</v>
      </c>
      <c r="CH247" s="422">
        <f>CG247-SUM(BU247:CF247)</f>
        <v>6.9849193096160889E-9</v>
      </c>
    </row>
    <row r="248" spans="1:86" ht="12" hidden="1" customHeight="1" outlineLevel="1">
      <c r="A248" s="21"/>
      <c r="B248" s="11" t="s">
        <v>25</v>
      </c>
      <c r="C248" s="421"/>
      <c r="D248" s="421"/>
      <c r="E248" s="421"/>
      <c r="F248" s="421"/>
      <c r="G248" s="421"/>
      <c r="H248" s="421"/>
      <c r="I248" s="421"/>
      <c r="J248" s="421"/>
      <c r="K248" s="421"/>
      <c r="L248" s="421"/>
      <c r="M248" s="421"/>
      <c r="N248" s="421"/>
      <c r="O248" s="421"/>
      <c r="P248" s="422"/>
      <c r="Q248" s="421"/>
      <c r="R248" s="421"/>
      <c r="S248" s="421"/>
      <c r="T248" s="421"/>
      <c r="U248" s="421"/>
      <c r="V248" s="421"/>
      <c r="W248" s="421"/>
      <c r="X248" s="421"/>
      <c r="Y248" s="421"/>
      <c r="Z248" s="421"/>
      <c r="AA248" s="421"/>
      <c r="AB248" s="421"/>
      <c r="AC248" s="421"/>
      <c r="AD248" s="422"/>
      <c r="AE248" s="421"/>
      <c r="AF248" s="421"/>
      <c r="AG248" s="421"/>
      <c r="AH248" s="421"/>
      <c r="AI248" s="421"/>
      <c r="AJ248" s="421"/>
      <c r="AK248" s="421"/>
      <c r="AL248" s="421"/>
      <c r="AM248" s="421"/>
      <c r="AN248" s="421"/>
      <c r="AO248" s="421"/>
      <c r="AP248" s="421"/>
      <c r="AQ248" s="421"/>
      <c r="AR248" s="422"/>
      <c r="AS248" s="421"/>
      <c r="AT248" s="421"/>
      <c r="AU248" s="421"/>
      <c r="AV248" s="421"/>
      <c r="AW248" s="421"/>
      <c r="AX248" s="421"/>
      <c r="AY248" s="421"/>
      <c r="AZ248" s="421"/>
      <c r="BA248" s="421"/>
      <c r="BB248" s="421"/>
      <c r="BC248" s="421"/>
      <c r="BD248" s="421"/>
      <c r="BE248" s="421"/>
      <c r="BF248" s="422"/>
      <c r="BG248" s="421"/>
      <c r="BH248" s="421"/>
      <c r="BI248" s="421"/>
      <c r="BJ248" s="421"/>
      <c r="BK248" s="421"/>
      <c r="BL248" s="421"/>
      <c r="BM248" s="421"/>
      <c r="BN248" s="421"/>
      <c r="BO248" s="421"/>
      <c r="BP248" s="421"/>
      <c r="BQ248" s="421"/>
      <c r="BR248" s="421"/>
      <c r="BS248" s="421"/>
      <c r="BT248" s="422"/>
      <c r="BU248" s="421"/>
      <c r="BV248" s="421"/>
      <c r="BW248" s="421"/>
      <c r="BX248" s="421"/>
      <c r="BY248" s="421"/>
      <c r="BZ248" s="421"/>
      <c r="CA248" s="421"/>
      <c r="CB248" s="421"/>
      <c r="CC248" s="421"/>
      <c r="CD248" s="421"/>
      <c r="CE248" s="421"/>
      <c r="CF248" s="421"/>
      <c r="CG248" s="421"/>
      <c r="CH248" s="422"/>
    </row>
    <row r="249" spans="1:86" ht="12" hidden="1" customHeight="1" outlineLevel="1">
      <c r="A249" s="21" t="s">
        <v>83</v>
      </c>
      <c r="C249" s="421"/>
      <c r="D249" s="421"/>
      <c r="E249" s="421"/>
      <c r="F249" s="421"/>
      <c r="G249" s="421"/>
      <c r="H249" s="421"/>
      <c r="I249" s="421"/>
      <c r="J249" s="421"/>
      <c r="K249" s="421"/>
      <c r="L249" s="421"/>
      <c r="M249" s="421"/>
      <c r="N249" s="421"/>
      <c r="O249" s="421"/>
      <c r="P249" s="422"/>
      <c r="Q249" s="421"/>
      <c r="R249" s="421"/>
      <c r="S249" s="421"/>
      <c r="T249" s="421"/>
      <c r="U249" s="421"/>
      <c r="V249" s="421"/>
      <c r="W249" s="421"/>
      <c r="X249" s="421"/>
      <c r="Y249" s="421"/>
      <c r="Z249" s="421"/>
      <c r="AA249" s="421"/>
      <c r="AB249" s="421"/>
      <c r="AC249" s="421"/>
      <c r="AD249" s="422"/>
      <c r="AE249" s="421"/>
      <c r="AF249" s="421"/>
      <c r="AG249" s="421"/>
      <c r="AH249" s="421"/>
      <c r="AI249" s="421"/>
      <c r="AJ249" s="421"/>
      <c r="AK249" s="421"/>
      <c r="AL249" s="421"/>
      <c r="AM249" s="421"/>
      <c r="AN249" s="421"/>
      <c r="AO249" s="421"/>
      <c r="AP249" s="421"/>
      <c r="AQ249" s="421"/>
      <c r="AR249" s="422"/>
      <c r="AS249" s="421"/>
      <c r="AT249" s="421"/>
      <c r="AU249" s="421"/>
      <c r="AV249" s="421"/>
      <c r="AW249" s="421"/>
      <c r="AX249" s="421"/>
      <c r="AY249" s="421"/>
      <c r="AZ249" s="421"/>
      <c r="BA249" s="421"/>
      <c r="BB249" s="421"/>
      <c r="BC249" s="421"/>
      <c r="BD249" s="421"/>
      <c r="BE249" s="421"/>
      <c r="BF249" s="422"/>
      <c r="BG249" s="421"/>
      <c r="BH249" s="421"/>
      <c r="BI249" s="421"/>
      <c r="BJ249" s="421"/>
      <c r="BK249" s="421"/>
      <c r="BL249" s="421"/>
      <c r="BM249" s="421"/>
      <c r="BN249" s="421"/>
      <c r="BO249" s="421"/>
      <c r="BP249" s="421"/>
      <c r="BQ249" s="421"/>
      <c r="BR249" s="421"/>
      <c r="BS249" s="421"/>
      <c r="BT249" s="422"/>
      <c r="BU249" s="421"/>
      <c r="BV249" s="421"/>
      <c r="BW249" s="421"/>
      <c r="BX249" s="421"/>
      <c r="BY249" s="421"/>
      <c r="BZ249" s="421"/>
      <c r="CA249" s="421"/>
      <c r="CB249" s="421"/>
      <c r="CC249" s="421"/>
      <c r="CD249" s="421"/>
      <c r="CE249" s="421"/>
      <c r="CF249" s="421"/>
      <c r="CG249" s="421"/>
      <c r="CH249" s="422"/>
    </row>
    <row r="250" spans="1:86" ht="12" hidden="1" customHeight="1" outlineLevel="1">
      <c r="A250" s="22" t="s">
        <v>25</v>
      </c>
      <c r="C250" s="421"/>
      <c r="D250" s="421"/>
      <c r="E250" s="421"/>
      <c r="F250" s="421"/>
      <c r="G250" s="421"/>
      <c r="H250" s="421"/>
      <c r="I250" s="421"/>
      <c r="J250" s="421"/>
      <c r="K250" s="421"/>
      <c r="L250" s="421"/>
      <c r="M250" s="421"/>
      <c r="N250" s="421"/>
      <c r="O250" s="421"/>
      <c r="P250" s="422"/>
      <c r="Q250" s="421"/>
      <c r="R250" s="421"/>
      <c r="S250" s="421"/>
      <c r="T250" s="421"/>
      <c r="U250" s="421"/>
      <c r="V250" s="421"/>
      <c r="W250" s="421"/>
      <c r="X250" s="421"/>
      <c r="Y250" s="421"/>
      <c r="Z250" s="421"/>
      <c r="AA250" s="421"/>
      <c r="AB250" s="421"/>
      <c r="AC250" s="421"/>
      <c r="AD250" s="422"/>
      <c r="AE250" s="421"/>
      <c r="AF250" s="421"/>
      <c r="AG250" s="421"/>
      <c r="AH250" s="421"/>
      <c r="AI250" s="421"/>
      <c r="AJ250" s="421"/>
      <c r="AK250" s="421"/>
      <c r="AL250" s="421"/>
      <c r="AM250" s="421"/>
      <c r="AN250" s="421"/>
      <c r="AO250" s="421"/>
      <c r="AP250" s="421"/>
      <c r="AQ250" s="421"/>
      <c r="AR250" s="422"/>
      <c r="AS250" s="421"/>
      <c r="AT250" s="421"/>
      <c r="AU250" s="421"/>
      <c r="AV250" s="421"/>
      <c r="AW250" s="421"/>
      <c r="AX250" s="421"/>
      <c r="AY250" s="421"/>
      <c r="AZ250" s="421"/>
      <c r="BA250" s="421"/>
      <c r="BB250" s="421"/>
      <c r="BC250" s="421"/>
      <c r="BD250" s="421"/>
      <c r="BE250" s="421"/>
      <c r="BF250" s="422"/>
      <c r="BG250" s="421"/>
      <c r="BH250" s="421"/>
      <c r="BI250" s="421"/>
      <c r="BJ250" s="421"/>
      <c r="BK250" s="421"/>
      <c r="BL250" s="421"/>
      <c r="BM250" s="421"/>
      <c r="BN250" s="421"/>
      <c r="BO250" s="421"/>
      <c r="BP250" s="421"/>
      <c r="BQ250" s="421"/>
      <c r="BR250" s="421"/>
      <c r="BS250" s="421"/>
      <c r="BT250" s="422"/>
      <c r="BU250" s="421"/>
      <c r="BV250" s="421"/>
      <c r="BW250" s="421"/>
      <c r="BX250" s="421"/>
      <c r="BY250" s="421"/>
      <c r="BZ250" s="421"/>
      <c r="CA250" s="421"/>
      <c r="CB250" s="421"/>
      <c r="CC250" s="421"/>
      <c r="CD250" s="421"/>
      <c r="CE250" s="421"/>
      <c r="CF250" s="421"/>
      <c r="CG250" s="421"/>
      <c r="CH250" s="422"/>
    </row>
    <row r="251" spans="1:86" s="402" customFormat="1" ht="12" hidden="1" customHeight="1" outlineLevel="1">
      <c r="A251" s="22">
        <v>200</v>
      </c>
      <c r="B251" s="402" t="s">
        <v>353</v>
      </c>
      <c r="C251" s="421">
        <v>0</v>
      </c>
      <c r="D251" s="421">
        <v>0</v>
      </c>
      <c r="E251" s="421">
        <v>0</v>
      </c>
      <c r="F251" s="421">
        <v>0</v>
      </c>
      <c r="G251" s="421">
        <v>0</v>
      </c>
      <c r="H251" s="421">
        <v>0</v>
      </c>
      <c r="I251" s="421">
        <v>0</v>
      </c>
      <c r="J251" s="421">
        <v>0</v>
      </c>
      <c r="K251" s="421">
        <v>0</v>
      </c>
      <c r="L251" s="421">
        <v>0</v>
      </c>
      <c r="M251" s="421">
        <v>0</v>
      </c>
      <c r="N251" s="421">
        <v>0</v>
      </c>
      <c r="O251" s="421"/>
      <c r="P251" s="422"/>
      <c r="Q251" s="421">
        <v>0</v>
      </c>
      <c r="R251" s="421">
        <v>0</v>
      </c>
      <c r="S251" s="421">
        <v>0</v>
      </c>
      <c r="T251" s="421">
        <v>0</v>
      </c>
      <c r="U251" s="421">
        <v>0</v>
      </c>
      <c r="V251" s="421">
        <v>0</v>
      </c>
      <c r="W251" s="421">
        <v>0</v>
      </c>
      <c r="X251" s="421">
        <v>0</v>
      </c>
      <c r="Y251" s="421">
        <v>0</v>
      </c>
      <c r="Z251" s="421">
        <v>0</v>
      </c>
      <c r="AA251" s="421">
        <v>0</v>
      </c>
      <c r="AB251" s="421">
        <v>0</v>
      </c>
      <c r="AC251" s="421"/>
      <c r="AD251" s="422"/>
      <c r="AE251" s="421">
        <v>0</v>
      </c>
      <c r="AF251" s="421">
        <v>0</v>
      </c>
      <c r="AG251" s="421">
        <v>0</v>
      </c>
      <c r="AH251" s="421">
        <v>0</v>
      </c>
      <c r="AI251" s="421">
        <v>0</v>
      </c>
      <c r="AJ251" s="421">
        <v>0</v>
      </c>
      <c r="AK251" s="421">
        <v>0</v>
      </c>
      <c r="AL251" s="421">
        <v>0</v>
      </c>
      <c r="AM251" s="421">
        <v>0</v>
      </c>
      <c r="AN251" s="421">
        <v>0</v>
      </c>
      <c r="AO251" s="421">
        <v>0</v>
      </c>
      <c r="AP251" s="421">
        <v>0</v>
      </c>
      <c r="AQ251" s="421"/>
      <c r="AR251" s="422"/>
      <c r="AS251" s="421">
        <v>0</v>
      </c>
      <c r="AT251" s="421">
        <v>0</v>
      </c>
      <c r="AU251" s="421">
        <v>0</v>
      </c>
      <c r="AV251" s="421">
        <v>0</v>
      </c>
      <c r="AW251" s="421">
        <v>0</v>
      </c>
      <c r="AX251" s="421">
        <v>0</v>
      </c>
      <c r="AY251" s="421">
        <v>0</v>
      </c>
      <c r="AZ251" s="421">
        <v>0</v>
      </c>
      <c r="BA251" s="421">
        <v>0</v>
      </c>
      <c r="BB251" s="421">
        <v>0</v>
      </c>
      <c r="BC251" s="421">
        <v>0</v>
      </c>
      <c r="BD251" s="421">
        <v>0</v>
      </c>
      <c r="BE251" s="421"/>
      <c r="BF251" s="422"/>
      <c r="BG251" s="421">
        <v>0</v>
      </c>
      <c r="BH251" s="421">
        <v>0</v>
      </c>
      <c r="BI251" s="421">
        <v>0</v>
      </c>
      <c r="BJ251" s="421">
        <v>0</v>
      </c>
      <c r="BK251" s="421">
        <v>0</v>
      </c>
      <c r="BL251" s="421">
        <v>0</v>
      </c>
      <c r="BM251" s="421">
        <v>0</v>
      </c>
      <c r="BN251" s="421">
        <v>0</v>
      </c>
      <c r="BO251" s="421">
        <v>0</v>
      </c>
      <c r="BP251" s="421">
        <v>0</v>
      </c>
      <c r="BQ251" s="421">
        <v>0</v>
      </c>
      <c r="BR251" s="421">
        <v>0</v>
      </c>
      <c r="BS251" s="421"/>
      <c r="BT251" s="422"/>
      <c r="BU251" s="421">
        <v>0</v>
      </c>
      <c r="BV251" s="421">
        <v>0</v>
      </c>
      <c r="BW251" s="421">
        <v>0</v>
      </c>
      <c r="BX251" s="421">
        <v>0</v>
      </c>
      <c r="BY251" s="421">
        <v>0</v>
      </c>
      <c r="BZ251" s="421">
        <v>0</v>
      </c>
      <c r="CA251" s="421">
        <v>0</v>
      </c>
      <c r="CB251" s="421">
        <v>0</v>
      </c>
      <c r="CC251" s="421">
        <v>0</v>
      </c>
      <c r="CD251" s="421">
        <v>0</v>
      </c>
      <c r="CE251" s="421">
        <v>0</v>
      </c>
      <c r="CF251" s="421">
        <v>0</v>
      </c>
      <c r="CG251" s="421"/>
      <c r="CH251" s="422"/>
    </row>
    <row r="252" spans="1:86" s="402" customFormat="1" ht="12" hidden="1" customHeight="1" outlineLevel="1">
      <c r="A252" s="22">
        <v>201</v>
      </c>
      <c r="B252" s="402" t="s">
        <v>94</v>
      </c>
      <c r="C252" s="421">
        <v>14217.88</v>
      </c>
      <c r="D252" s="421">
        <v>14206.11</v>
      </c>
      <c r="E252" s="421">
        <v>14022.18</v>
      </c>
      <c r="F252" s="421">
        <v>14211.85</v>
      </c>
      <c r="G252" s="421">
        <v>14266.72</v>
      </c>
      <c r="H252" s="421">
        <v>14522.56</v>
      </c>
      <c r="I252" s="421">
        <v>14662.27</v>
      </c>
      <c r="J252" s="421">
        <v>14838.05</v>
      </c>
      <c r="K252" s="421">
        <v>14773.24</v>
      </c>
      <c r="L252" s="421">
        <v>15247.69</v>
      </c>
      <c r="M252" s="421">
        <v>15428.37</v>
      </c>
      <c r="N252" s="421">
        <v>0</v>
      </c>
      <c r="O252" s="421">
        <v>184363.039801226</v>
      </c>
      <c r="P252" s="422"/>
      <c r="Q252" s="421">
        <v>17578.8678533333</v>
      </c>
      <c r="R252" s="421">
        <v>17747.958762424201</v>
      </c>
      <c r="S252" s="421">
        <v>17747.958762424201</v>
      </c>
      <c r="T252" s="421">
        <v>17747.958762424201</v>
      </c>
      <c r="U252" s="421">
        <v>17747.958762424201</v>
      </c>
      <c r="V252" s="421">
        <v>17747.958762424201</v>
      </c>
      <c r="W252" s="421">
        <v>17747.958762424201</v>
      </c>
      <c r="X252" s="421">
        <v>17747.958762424201</v>
      </c>
      <c r="Y252" s="421">
        <v>17747.958762424201</v>
      </c>
      <c r="Z252" s="421">
        <v>17747.958762424201</v>
      </c>
      <c r="AA252" s="421">
        <v>17747.958762424201</v>
      </c>
      <c r="AB252" s="421">
        <v>17747.958762424201</v>
      </c>
      <c r="AC252" s="421">
        <v>212806.41424000001</v>
      </c>
      <c r="AD252" s="422"/>
      <c r="AE252" s="421">
        <v>19178.833888933299</v>
      </c>
      <c r="AF252" s="421">
        <v>19352.997525297</v>
      </c>
      <c r="AG252" s="421">
        <v>19352.997525297</v>
      </c>
      <c r="AH252" s="421">
        <v>19352.997525297</v>
      </c>
      <c r="AI252" s="421">
        <v>19352.997525297</v>
      </c>
      <c r="AJ252" s="421">
        <v>19352.997525297</v>
      </c>
      <c r="AK252" s="421">
        <v>19352.997525297</v>
      </c>
      <c r="AL252" s="421">
        <v>19352.997525297</v>
      </c>
      <c r="AM252" s="421">
        <v>19352.997525297</v>
      </c>
      <c r="AN252" s="421">
        <v>19352.997525297</v>
      </c>
      <c r="AO252" s="421">
        <v>19352.997525297</v>
      </c>
      <c r="AP252" s="421">
        <v>19352.997525297</v>
      </c>
      <c r="AQ252" s="421">
        <v>232061.8066672</v>
      </c>
      <c r="AR252" s="422"/>
      <c r="AS252" s="421">
        <v>19754.198905601301</v>
      </c>
      <c r="AT252" s="421">
        <v>19933.587451055901</v>
      </c>
      <c r="AU252" s="421">
        <v>19933.587451055901</v>
      </c>
      <c r="AV252" s="421">
        <v>19933.587451055901</v>
      </c>
      <c r="AW252" s="421">
        <v>19933.587451055901</v>
      </c>
      <c r="AX252" s="421">
        <v>19933.587451055901</v>
      </c>
      <c r="AY252" s="421">
        <v>19933.587451055901</v>
      </c>
      <c r="AZ252" s="421">
        <v>19933.587451055901</v>
      </c>
      <c r="BA252" s="421">
        <v>19933.587451055901</v>
      </c>
      <c r="BB252" s="421">
        <v>19933.587451055901</v>
      </c>
      <c r="BC252" s="421">
        <v>19933.587451055901</v>
      </c>
      <c r="BD252" s="421">
        <v>19933.587451055901</v>
      </c>
      <c r="BE252" s="421">
        <v>239023.66086721601</v>
      </c>
      <c r="BF252" s="422"/>
      <c r="BG252" s="421">
        <v>20346.824872769401</v>
      </c>
      <c r="BH252" s="421">
        <v>20531.5950745876</v>
      </c>
      <c r="BI252" s="421">
        <v>20531.5950745876</v>
      </c>
      <c r="BJ252" s="421">
        <v>20531.5950745876</v>
      </c>
      <c r="BK252" s="421">
        <v>20531.5950745876</v>
      </c>
      <c r="BL252" s="421">
        <v>20531.5950745876</v>
      </c>
      <c r="BM252" s="421">
        <v>20531.5950745876</v>
      </c>
      <c r="BN252" s="421">
        <v>20531.5950745876</v>
      </c>
      <c r="BO252" s="421">
        <v>20531.5950745876</v>
      </c>
      <c r="BP252" s="421">
        <v>20531.5950745876</v>
      </c>
      <c r="BQ252" s="421">
        <v>20531.5950745876</v>
      </c>
      <c r="BR252" s="421">
        <v>20531.5950745876</v>
      </c>
      <c r="BS252" s="421">
        <v>246194.37069323199</v>
      </c>
      <c r="BT252" s="422"/>
      <c r="BU252" s="421">
        <v>20957.2296189525</v>
      </c>
      <c r="BV252" s="421">
        <v>21147.542926825201</v>
      </c>
      <c r="BW252" s="421">
        <v>21147.542926825201</v>
      </c>
      <c r="BX252" s="421">
        <v>21147.542926825201</v>
      </c>
      <c r="BY252" s="421">
        <v>21147.542926825201</v>
      </c>
      <c r="BZ252" s="421">
        <v>21147.542926825201</v>
      </c>
      <c r="CA252" s="421">
        <v>21147.542926825201</v>
      </c>
      <c r="CB252" s="421">
        <v>21147.542926825201</v>
      </c>
      <c r="CC252" s="421">
        <v>21147.542926825201</v>
      </c>
      <c r="CD252" s="421">
        <v>21147.542926825201</v>
      </c>
      <c r="CE252" s="421">
        <v>21147.542926825201</v>
      </c>
      <c r="CF252" s="421">
        <v>21147.542926825201</v>
      </c>
      <c r="CG252" s="421">
        <v>253580.20181402899</v>
      </c>
      <c r="CH252" s="422"/>
    </row>
    <row r="253" spans="1:86" s="402" customFormat="1" ht="12" hidden="1" customHeight="1" outlineLevel="1">
      <c r="A253" s="22">
        <v>202</v>
      </c>
      <c r="B253" s="402" t="s">
        <v>354</v>
      </c>
      <c r="C253" s="421">
        <v>0</v>
      </c>
      <c r="D253" s="421">
        <v>0</v>
      </c>
      <c r="E253" s="421">
        <v>0</v>
      </c>
      <c r="F253" s="421">
        <v>0</v>
      </c>
      <c r="G253" s="421">
        <v>0</v>
      </c>
      <c r="H253" s="421">
        <v>0</v>
      </c>
      <c r="I253" s="421">
        <v>0</v>
      </c>
      <c r="J253" s="421">
        <v>0</v>
      </c>
      <c r="K253" s="421">
        <v>0</v>
      </c>
      <c r="L253" s="421">
        <v>0</v>
      </c>
      <c r="M253" s="421">
        <v>0</v>
      </c>
      <c r="N253" s="421">
        <v>0</v>
      </c>
      <c r="O253" s="421">
        <v>0</v>
      </c>
      <c r="P253" s="422"/>
      <c r="Q253" s="421">
        <v>0</v>
      </c>
      <c r="R253" s="421">
        <v>0</v>
      </c>
      <c r="S253" s="421">
        <v>0</v>
      </c>
      <c r="T253" s="421">
        <v>0</v>
      </c>
      <c r="U253" s="421">
        <v>0</v>
      </c>
      <c r="V253" s="421">
        <v>0</v>
      </c>
      <c r="W253" s="421">
        <v>0</v>
      </c>
      <c r="X253" s="421">
        <v>0</v>
      </c>
      <c r="Y253" s="421">
        <v>0</v>
      </c>
      <c r="Z253" s="421">
        <v>0</v>
      </c>
      <c r="AA253" s="421">
        <v>0</v>
      </c>
      <c r="AB253" s="421">
        <v>0</v>
      </c>
      <c r="AC253" s="421">
        <v>0</v>
      </c>
      <c r="AD253" s="422"/>
      <c r="AE253" s="421">
        <v>0</v>
      </c>
      <c r="AF253" s="421">
        <v>0</v>
      </c>
      <c r="AG253" s="421">
        <v>0</v>
      </c>
      <c r="AH253" s="421">
        <v>0</v>
      </c>
      <c r="AI253" s="421">
        <v>0</v>
      </c>
      <c r="AJ253" s="421">
        <v>0</v>
      </c>
      <c r="AK253" s="421">
        <v>0</v>
      </c>
      <c r="AL253" s="421">
        <v>0</v>
      </c>
      <c r="AM253" s="421">
        <v>0</v>
      </c>
      <c r="AN253" s="421">
        <v>0</v>
      </c>
      <c r="AO253" s="421">
        <v>0</v>
      </c>
      <c r="AP253" s="421">
        <v>0</v>
      </c>
      <c r="AQ253" s="421">
        <v>0</v>
      </c>
      <c r="AR253" s="422"/>
      <c r="AS253" s="421">
        <v>0</v>
      </c>
      <c r="AT253" s="421">
        <v>0</v>
      </c>
      <c r="AU253" s="421">
        <v>0</v>
      </c>
      <c r="AV253" s="421">
        <v>0</v>
      </c>
      <c r="AW253" s="421">
        <v>0</v>
      </c>
      <c r="AX253" s="421">
        <v>0</v>
      </c>
      <c r="AY253" s="421">
        <v>0</v>
      </c>
      <c r="AZ253" s="421">
        <v>0</v>
      </c>
      <c r="BA253" s="421">
        <v>0</v>
      </c>
      <c r="BB253" s="421">
        <v>0</v>
      </c>
      <c r="BC253" s="421">
        <v>0</v>
      </c>
      <c r="BD253" s="421">
        <v>0</v>
      </c>
      <c r="BE253" s="421">
        <v>0</v>
      </c>
      <c r="BF253" s="422"/>
      <c r="BG253" s="421">
        <v>0</v>
      </c>
      <c r="BH253" s="421">
        <v>0</v>
      </c>
      <c r="BI253" s="421">
        <v>0</v>
      </c>
      <c r="BJ253" s="421">
        <v>0</v>
      </c>
      <c r="BK253" s="421">
        <v>0</v>
      </c>
      <c r="BL253" s="421">
        <v>0</v>
      </c>
      <c r="BM253" s="421">
        <v>0</v>
      </c>
      <c r="BN253" s="421">
        <v>0</v>
      </c>
      <c r="BO253" s="421">
        <v>0</v>
      </c>
      <c r="BP253" s="421">
        <v>0</v>
      </c>
      <c r="BQ253" s="421">
        <v>0</v>
      </c>
      <c r="BR253" s="421">
        <v>0</v>
      </c>
      <c r="BS253" s="421">
        <v>0</v>
      </c>
      <c r="BT253" s="422"/>
      <c r="BU253" s="421">
        <v>0</v>
      </c>
      <c r="BV253" s="421">
        <v>0</v>
      </c>
      <c r="BW253" s="421">
        <v>0</v>
      </c>
      <c r="BX253" s="421">
        <v>0</v>
      </c>
      <c r="BY253" s="421">
        <v>0</v>
      </c>
      <c r="BZ253" s="421">
        <v>0</v>
      </c>
      <c r="CA253" s="421">
        <v>0</v>
      </c>
      <c r="CB253" s="421">
        <v>0</v>
      </c>
      <c r="CC253" s="421">
        <v>0</v>
      </c>
      <c r="CD253" s="421">
        <v>0</v>
      </c>
      <c r="CE253" s="421">
        <v>0</v>
      </c>
      <c r="CF253" s="421">
        <v>0</v>
      </c>
      <c r="CG253" s="421">
        <v>0</v>
      </c>
      <c r="CH253" s="422"/>
    </row>
    <row r="254" spans="1:86" s="402" customFormat="1" ht="12" hidden="1" customHeight="1" outlineLevel="1">
      <c r="A254" s="22">
        <v>204</v>
      </c>
      <c r="B254" s="402" t="s">
        <v>355</v>
      </c>
      <c r="C254" s="421">
        <v>22634.91</v>
      </c>
      <c r="D254" s="421">
        <v>22687.57</v>
      </c>
      <c r="E254" s="421">
        <v>22197.71</v>
      </c>
      <c r="F254" s="421">
        <v>22505.72</v>
      </c>
      <c r="G254" s="421">
        <v>22651.9</v>
      </c>
      <c r="H254" s="421">
        <v>23033.83</v>
      </c>
      <c r="I254" s="421">
        <v>23373.52</v>
      </c>
      <c r="J254" s="421">
        <v>23565.360000000001</v>
      </c>
      <c r="K254" s="421">
        <v>23682.38</v>
      </c>
      <c r="L254" s="421">
        <v>24123.61</v>
      </c>
      <c r="M254" s="421">
        <v>24581.05</v>
      </c>
      <c r="N254" s="421">
        <v>0</v>
      </c>
      <c r="O254" s="421">
        <v>280630.28980427003</v>
      </c>
      <c r="P254" s="422"/>
      <c r="Q254" s="421">
        <v>26725.989647404698</v>
      </c>
      <c r="R254" s="421">
        <v>26983.066606144999</v>
      </c>
      <c r="S254" s="421">
        <v>26983.066606144999</v>
      </c>
      <c r="T254" s="421">
        <v>26983.066606144999</v>
      </c>
      <c r="U254" s="421">
        <v>26983.066606144999</v>
      </c>
      <c r="V254" s="421">
        <v>26983.066606144999</v>
      </c>
      <c r="W254" s="421">
        <v>26983.066606144999</v>
      </c>
      <c r="X254" s="421">
        <v>26983.066606144999</v>
      </c>
      <c r="Y254" s="421">
        <v>26983.066606144999</v>
      </c>
      <c r="Z254" s="421">
        <v>26983.066606144999</v>
      </c>
      <c r="AA254" s="421">
        <v>26983.066606144999</v>
      </c>
      <c r="AB254" s="421">
        <v>26983.066606144999</v>
      </c>
      <c r="AC254" s="421">
        <v>323539.72231500002</v>
      </c>
      <c r="AD254" s="422"/>
      <c r="AE254" s="421">
        <v>29085.377976626602</v>
      </c>
      <c r="AF254" s="421">
        <v>29349.503273438499</v>
      </c>
      <c r="AG254" s="421">
        <v>29349.503273438499</v>
      </c>
      <c r="AH254" s="421">
        <v>29349.503273438499</v>
      </c>
      <c r="AI254" s="421">
        <v>29349.503273438499</v>
      </c>
      <c r="AJ254" s="421">
        <v>29349.503273438499</v>
      </c>
      <c r="AK254" s="421">
        <v>29349.503273438499</v>
      </c>
      <c r="AL254" s="421">
        <v>29349.503273438499</v>
      </c>
      <c r="AM254" s="421">
        <v>29349.503273438499</v>
      </c>
      <c r="AN254" s="421">
        <v>29349.503273438499</v>
      </c>
      <c r="AO254" s="421">
        <v>29349.503273438499</v>
      </c>
      <c r="AP254" s="421">
        <v>29349.503273438499</v>
      </c>
      <c r="AQ254" s="421">
        <v>351929.91398444999</v>
      </c>
      <c r="AR254" s="422"/>
      <c r="AS254" s="421">
        <v>29957.9393159254</v>
      </c>
      <c r="AT254" s="421">
        <v>30229.988371641601</v>
      </c>
      <c r="AU254" s="421">
        <v>30229.988371641601</v>
      </c>
      <c r="AV254" s="421">
        <v>30229.988371641601</v>
      </c>
      <c r="AW254" s="421">
        <v>30229.988371641601</v>
      </c>
      <c r="AX254" s="421">
        <v>30229.988371641601</v>
      </c>
      <c r="AY254" s="421">
        <v>30229.988371641601</v>
      </c>
      <c r="AZ254" s="421">
        <v>30229.988371641601</v>
      </c>
      <c r="BA254" s="421">
        <v>30229.988371641601</v>
      </c>
      <c r="BB254" s="421">
        <v>30229.988371641601</v>
      </c>
      <c r="BC254" s="421">
        <v>30229.988371641601</v>
      </c>
      <c r="BD254" s="421">
        <v>30229.988371641601</v>
      </c>
      <c r="BE254" s="421">
        <v>362487.81140398397</v>
      </c>
      <c r="BF254" s="422"/>
      <c r="BG254" s="421">
        <v>30856.677495403201</v>
      </c>
      <c r="BH254" s="421">
        <v>31136.888022790899</v>
      </c>
      <c r="BI254" s="421">
        <v>31136.888022790899</v>
      </c>
      <c r="BJ254" s="421">
        <v>31136.888022790899</v>
      </c>
      <c r="BK254" s="421">
        <v>31136.888022790899</v>
      </c>
      <c r="BL254" s="421">
        <v>31136.888022790899</v>
      </c>
      <c r="BM254" s="421">
        <v>31136.888022790899</v>
      </c>
      <c r="BN254" s="421">
        <v>31136.888022790899</v>
      </c>
      <c r="BO254" s="421">
        <v>31136.888022790899</v>
      </c>
      <c r="BP254" s="421">
        <v>31136.888022790899</v>
      </c>
      <c r="BQ254" s="421">
        <v>31136.888022790899</v>
      </c>
      <c r="BR254" s="421">
        <v>31136.888022790899</v>
      </c>
      <c r="BS254" s="421">
        <v>373362.44574610301</v>
      </c>
      <c r="BT254" s="422"/>
      <c r="BU254" s="421">
        <v>31782.377820265301</v>
      </c>
      <c r="BV254" s="421">
        <v>32070.994663474601</v>
      </c>
      <c r="BW254" s="421">
        <v>32070.994663474601</v>
      </c>
      <c r="BX254" s="421">
        <v>32070.994663474601</v>
      </c>
      <c r="BY254" s="421">
        <v>32070.994663474601</v>
      </c>
      <c r="BZ254" s="421">
        <v>32070.994663474601</v>
      </c>
      <c r="CA254" s="421">
        <v>32070.994663474601</v>
      </c>
      <c r="CB254" s="421">
        <v>32070.994663474601</v>
      </c>
      <c r="CC254" s="421">
        <v>32070.994663474601</v>
      </c>
      <c r="CD254" s="421">
        <v>32070.994663474601</v>
      </c>
      <c r="CE254" s="421">
        <v>32070.994663474601</v>
      </c>
      <c r="CF254" s="421">
        <v>32070.994663474601</v>
      </c>
      <c r="CG254" s="421">
        <v>384563.31911848602</v>
      </c>
      <c r="CH254" s="422"/>
    </row>
    <row r="255" spans="1:86" s="402" customFormat="1" ht="12" hidden="1" customHeight="1" outlineLevel="1">
      <c r="A255" s="22">
        <v>205</v>
      </c>
      <c r="B255" s="402" t="s">
        <v>356</v>
      </c>
      <c r="C255" s="421">
        <v>0</v>
      </c>
      <c r="D255" s="421">
        <v>0</v>
      </c>
      <c r="E255" s="421">
        <v>0</v>
      </c>
      <c r="F255" s="421">
        <v>0</v>
      </c>
      <c r="G255" s="421">
        <v>0</v>
      </c>
      <c r="H255" s="421">
        <v>0</v>
      </c>
      <c r="I255" s="421">
        <v>0</v>
      </c>
      <c r="J255" s="421">
        <v>0</v>
      </c>
      <c r="K255" s="421">
        <v>0</v>
      </c>
      <c r="L255" s="421">
        <v>0</v>
      </c>
      <c r="M255" s="421">
        <v>0</v>
      </c>
      <c r="N255" s="421">
        <v>0</v>
      </c>
      <c r="O255" s="421">
        <v>0</v>
      </c>
      <c r="P255" s="422"/>
      <c r="Q255" s="421">
        <v>0</v>
      </c>
      <c r="R255" s="421">
        <v>0</v>
      </c>
      <c r="S255" s="421">
        <v>0</v>
      </c>
      <c r="T255" s="421">
        <v>0</v>
      </c>
      <c r="U255" s="421">
        <v>0</v>
      </c>
      <c r="V255" s="421">
        <v>0</v>
      </c>
      <c r="W255" s="421">
        <v>0</v>
      </c>
      <c r="X255" s="421">
        <v>0</v>
      </c>
      <c r="Y255" s="421">
        <v>0</v>
      </c>
      <c r="Z255" s="421">
        <v>0</v>
      </c>
      <c r="AA255" s="421">
        <v>0</v>
      </c>
      <c r="AB255" s="421">
        <v>0</v>
      </c>
      <c r="AC255" s="421">
        <v>0</v>
      </c>
      <c r="AD255" s="422"/>
      <c r="AE255" s="421">
        <v>0</v>
      </c>
      <c r="AF255" s="421">
        <v>0</v>
      </c>
      <c r="AG255" s="421">
        <v>0</v>
      </c>
      <c r="AH255" s="421">
        <v>0</v>
      </c>
      <c r="AI255" s="421">
        <v>0</v>
      </c>
      <c r="AJ255" s="421">
        <v>0</v>
      </c>
      <c r="AK255" s="421">
        <v>0</v>
      </c>
      <c r="AL255" s="421">
        <v>0</v>
      </c>
      <c r="AM255" s="421">
        <v>0</v>
      </c>
      <c r="AN255" s="421">
        <v>0</v>
      </c>
      <c r="AO255" s="421">
        <v>0</v>
      </c>
      <c r="AP255" s="421">
        <v>0</v>
      </c>
      <c r="AQ255" s="421">
        <v>0</v>
      </c>
      <c r="AR255" s="422"/>
      <c r="AS255" s="421">
        <v>0</v>
      </c>
      <c r="AT255" s="421">
        <v>0</v>
      </c>
      <c r="AU255" s="421">
        <v>0</v>
      </c>
      <c r="AV255" s="421">
        <v>0</v>
      </c>
      <c r="AW255" s="421">
        <v>0</v>
      </c>
      <c r="AX255" s="421">
        <v>0</v>
      </c>
      <c r="AY255" s="421">
        <v>0</v>
      </c>
      <c r="AZ255" s="421">
        <v>0</v>
      </c>
      <c r="BA255" s="421">
        <v>0</v>
      </c>
      <c r="BB255" s="421">
        <v>0</v>
      </c>
      <c r="BC255" s="421">
        <v>0</v>
      </c>
      <c r="BD255" s="421">
        <v>0</v>
      </c>
      <c r="BE255" s="421">
        <v>0</v>
      </c>
      <c r="BF255" s="422"/>
      <c r="BG255" s="421">
        <v>0</v>
      </c>
      <c r="BH255" s="421">
        <v>0</v>
      </c>
      <c r="BI255" s="421">
        <v>0</v>
      </c>
      <c r="BJ255" s="421">
        <v>0</v>
      </c>
      <c r="BK255" s="421">
        <v>0</v>
      </c>
      <c r="BL255" s="421">
        <v>0</v>
      </c>
      <c r="BM255" s="421">
        <v>0</v>
      </c>
      <c r="BN255" s="421">
        <v>0</v>
      </c>
      <c r="BO255" s="421">
        <v>0</v>
      </c>
      <c r="BP255" s="421">
        <v>0</v>
      </c>
      <c r="BQ255" s="421">
        <v>0</v>
      </c>
      <c r="BR255" s="421">
        <v>0</v>
      </c>
      <c r="BS255" s="421">
        <v>0</v>
      </c>
      <c r="BT255" s="422"/>
      <c r="BU255" s="421">
        <v>0</v>
      </c>
      <c r="BV255" s="421">
        <v>0</v>
      </c>
      <c r="BW255" s="421">
        <v>0</v>
      </c>
      <c r="BX255" s="421">
        <v>0</v>
      </c>
      <c r="BY255" s="421">
        <v>0</v>
      </c>
      <c r="BZ255" s="421">
        <v>0</v>
      </c>
      <c r="CA255" s="421">
        <v>0</v>
      </c>
      <c r="CB255" s="421">
        <v>0</v>
      </c>
      <c r="CC255" s="421">
        <v>0</v>
      </c>
      <c r="CD255" s="421">
        <v>0</v>
      </c>
      <c r="CE255" s="421">
        <v>0</v>
      </c>
      <c r="CF255" s="421">
        <v>0</v>
      </c>
      <c r="CG255" s="421">
        <v>0</v>
      </c>
      <c r="CH255" s="422"/>
    </row>
    <row r="256" spans="1:86" s="402" customFormat="1" ht="12" hidden="1" customHeight="1" outlineLevel="1">
      <c r="A256" s="22">
        <v>206</v>
      </c>
      <c r="B256" s="402" t="s">
        <v>357</v>
      </c>
      <c r="C256" s="421">
        <v>0</v>
      </c>
      <c r="D256" s="421">
        <v>0</v>
      </c>
      <c r="E256" s="421">
        <v>0</v>
      </c>
      <c r="F256" s="421">
        <v>0</v>
      </c>
      <c r="G256" s="421">
        <v>0</v>
      </c>
      <c r="H256" s="421">
        <v>0</v>
      </c>
      <c r="I256" s="421">
        <v>0</v>
      </c>
      <c r="J256" s="421">
        <v>0</v>
      </c>
      <c r="K256" s="421">
        <v>0</v>
      </c>
      <c r="L256" s="421">
        <v>0</v>
      </c>
      <c r="M256" s="421">
        <v>0</v>
      </c>
      <c r="N256" s="421">
        <v>0</v>
      </c>
      <c r="O256" s="421">
        <v>0</v>
      </c>
      <c r="P256" s="422"/>
      <c r="Q256" s="421">
        <v>0</v>
      </c>
      <c r="R256" s="421">
        <v>0</v>
      </c>
      <c r="S256" s="421">
        <v>0</v>
      </c>
      <c r="T256" s="421">
        <v>0</v>
      </c>
      <c r="U256" s="421">
        <v>0</v>
      </c>
      <c r="V256" s="421">
        <v>0</v>
      </c>
      <c r="W256" s="421">
        <v>0</v>
      </c>
      <c r="X256" s="421">
        <v>0</v>
      </c>
      <c r="Y256" s="421">
        <v>0</v>
      </c>
      <c r="Z256" s="421">
        <v>0</v>
      </c>
      <c r="AA256" s="421">
        <v>0</v>
      </c>
      <c r="AB256" s="421">
        <v>0</v>
      </c>
      <c r="AC256" s="421">
        <v>0</v>
      </c>
      <c r="AD256" s="422"/>
      <c r="AE256" s="421">
        <v>0</v>
      </c>
      <c r="AF256" s="421">
        <v>0</v>
      </c>
      <c r="AG256" s="421">
        <v>0</v>
      </c>
      <c r="AH256" s="421">
        <v>0</v>
      </c>
      <c r="AI256" s="421">
        <v>0</v>
      </c>
      <c r="AJ256" s="421">
        <v>0</v>
      </c>
      <c r="AK256" s="421">
        <v>0</v>
      </c>
      <c r="AL256" s="421">
        <v>0</v>
      </c>
      <c r="AM256" s="421">
        <v>0</v>
      </c>
      <c r="AN256" s="421">
        <v>0</v>
      </c>
      <c r="AO256" s="421">
        <v>0</v>
      </c>
      <c r="AP256" s="421">
        <v>0</v>
      </c>
      <c r="AQ256" s="421">
        <v>0</v>
      </c>
      <c r="AR256" s="422"/>
      <c r="AS256" s="421">
        <v>0</v>
      </c>
      <c r="AT256" s="421">
        <v>0</v>
      </c>
      <c r="AU256" s="421">
        <v>0</v>
      </c>
      <c r="AV256" s="421">
        <v>0</v>
      </c>
      <c r="AW256" s="421">
        <v>0</v>
      </c>
      <c r="AX256" s="421">
        <v>0</v>
      </c>
      <c r="AY256" s="421">
        <v>0</v>
      </c>
      <c r="AZ256" s="421">
        <v>0</v>
      </c>
      <c r="BA256" s="421">
        <v>0</v>
      </c>
      <c r="BB256" s="421">
        <v>0</v>
      </c>
      <c r="BC256" s="421">
        <v>0</v>
      </c>
      <c r="BD256" s="421">
        <v>0</v>
      </c>
      <c r="BE256" s="421">
        <v>0</v>
      </c>
      <c r="BF256" s="422"/>
      <c r="BG256" s="421">
        <v>0</v>
      </c>
      <c r="BH256" s="421">
        <v>0</v>
      </c>
      <c r="BI256" s="421">
        <v>0</v>
      </c>
      <c r="BJ256" s="421">
        <v>0</v>
      </c>
      <c r="BK256" s="421">
        <v>0</v>
      </c>
      <c r="BL256" s="421">
        <v>0</v>
      </c>
      <c r="BM256" s="421">
        <v>0</v>
      </c>
      <c r="BN256" s="421">
        <v>0</v>
      </c>
      <c r="BO256" s="421">
        <v>0</v>
      </c>
      <c r="BP256" s="421">
        <v>0</v>
      </c>
      <c r="BQ256" s="421">
        <v>0</v>
      </c>
      <c r="BR256" s="421">
        <v>0</v>
      </c>
      <c r="BS256" s="421">
        <v>0</v>
      </c>
      <c r="BT256" s="422"/>
      <c r="BU256" s="421">
        <v>0</v>
      </c>
      <c r="BV256" s="421">
        <v>0</v>
      </c>
      <c r="BW256" s="421">
        <v>0</v>
      </c>
      <c r="BX256" s="421">
        <v>0</v>
      </c>
      <c r="BY256" s="421">
        <v>0</v>
      </c>
      <c r="BZ256" s="421">
        <v>0</v>
      </c>
      <c r="CA256" s="421">
        <v>0</v>
      </c>
      <c r="CB256" s="421">
        <v>0</v>
      </c>
      <c r="CC256" s="421">
        <v>0</v>
      </c>
      <c r="CD256" s="421">
        <v>0</v>
      </c>
      <c r="CE256" s="421">
        <v>0</v>
      </c>
      <c r="CF256" s="421">
        <v>0</v>
      </c>
      <c r="CG256" s="421">
        <v>0</v>
      </c>
      <c r="CH256" s="422"/>
    </row>
    <row r="257" spans="1:86" s="402" customFormat="1" ht="12" hidden="1" customHeight="1" outlineLevel="1">
      <c r="A257" s="22">
        <v>207</v>
      </c>
      <c r="B257" s="402" t="s">
        <v>358</v>
      </c>
      <c r="C257" s="421">
        <v>750.28</v>
      </c>
      <c r="D257" s="421">
        <v>-4453.4799999999996</v>
      </c>
      <c r="E257" s="421">
        <v>63243.37</v>
      </c>
      <c r="F257" s="421">
        <v>60055.5</v>
      </c>
      <c r="G257" s="421">
        <v>24937.41</v>
      </c>
      <c r="H257" s="421">
        <v>26046.32</v>
      </c>
      <c r="I257" s="421">
        <v>36363.230000000003</v>
      </c>
      <c r="J257" s="421">
        <v>27790.17</v>
      </c>
      <c r="K257" s="421">
        <v>-8645.2800000000007</v>
      </c>
      <c r="L257" s="421">
        <v>36018.29</v>
      </c>
      <c r="M257" s="421">
        <v>84694.11</v>
      </c>
      <c r="N257" s="421">
        <v>-7573.33</v>
      </c>
      <c r="O257" s="421">
        <v>347996.58</v>
      </c>
      <c r="P257" s="422"/>
      <c r="Q257" s="421">
        <v>0</v>
      </c>
      <c r="R257" s="421">
        <v>0</v>
      </c>
      <c r="S257" s="421">
        <v>38643.258567404402</v>
      </c>
      <c r="T257" s="421">
        <v>38643.258567404402</v>
      </c>
      <c r="U257" s="421">
        <v>38643.258567404402</v>
      </c>
      <c r="V257" s="421">
        <v>38643.258567404402</v>
      </c>
      <c r="W257" s="421">
        <v>38643.258567404402</v>
      </c>
      <c r="X257" s="421">
        <v>38643.258567404402</v>
      </c>
      <c r="Y257" s="421">
        <v>38643.258567404402</v>
      </c>
      <c r="Z257" s="421">
        <v>38643.258567404402</v>
      </c>
      <c r="AA257" s="421">
        <v>38643.258567404402</v>
      </c>
      <c r="AB257" s="421">
        <v>38643.258567404402</v>
      </c>
      <c r="AC257" s="421">
        <v>386432.58567404398</v>
      </c>
      <c r="AD257" s="422"/>
      <c r="AE257" s="421">
        <v>0</v>
      </c>
      <c r="AF257" s="421">
        <v>0</v>
      </c>
      <c r="AG257" s="421">
        <v>42837.627080209299</v>
      </c>
      <c r="AH257" s="421">
        <v>42837.627080209299</v>
      </c>
      <c r="AI257" s="421">
        <v>42837.627080209299</v>
      </c>
      <c r="AJ257" s="421">
        <v>42837.627080209299</v>
      </c>
      <c r="AK257" s="421">
        <v>42837.627080209299</v>
      </c>
      <c r="AL257" s="421">
        <v>42837.627080209299</v>
      </c>
      <c r="AM257" s="421">
        <v>42837.627080209299</v>
      </c>
      <c r="AN257" s="421">
        <v>42837.627080209299</v>
      </c>
      <c r="AO257" s="421">
        <v>42837.627080209299</v>
      </c>
      <c r="AP257" s="421">
        <v>42837.627080209299</v>
      </c>
      <c r="AQ257" s="421">
        <v>428376.27080209297</v>
      </c>
      <c r="AR257" s="422"/>
      <c r="AS257" s="421">
        <v>0</v>
      </c>
      <c r="AT257" s="421">
        <v>0</v>
      </c>
      <c r="AU257" s="421">
        <v>43694.379621813503</v>
      </c>
      <c r="AV257" s="421">
        <v>43694.379621813503</v>
      </c>
      <c r="AW257" s="421">
        <v>43694.379621813503</v>
      </c>
      <c r="AX257" s="421">
        <v>43694.379621813503</v>
      </c>
      <c r="AY257" s="421">
        <v>43694.379621813503</v>
      </c>
      <c r="AZ257" s="421">
        <v>43694.379621813503</v>
      </c>
      <c r="BA257" s="421">
        <v>43694.379621813503</v>
      </c>
      <c r="BB257" s="421">
        <v>43694.379621813503</v>
      </c>
      <c r="BC257" s="421">
        <v>43694.379621813503</v>
      </c>
      <c r="BD257" s="421">
        <v>43694.379621813503</v>
      </c>
      <c r="BE257" s="421">
        <v>436943.79621813499</v>
      </c>
      <c r="BF257" s="422"/>
      <c r="BG257" s="421">
        <v>0</v>
      </c>
      <c r="BH257" s="421">
        <v>0</v>
      </c>
      <c r="BI257" s="421">
        <v>44568.267214249703</v>
      </c>
      <c r="BJ257" s="421">
        <v>44568.267214249703</v>
      </c>
      <c r="BK257" s="421">
        <v>44568.267214249703</v>
      </c>
      <c r="BL257" s="421">
        <v>44568.267214249703</v>
      </c>
      <c r="BM257" s="421">
        <v>44568.267214249703</v>
      </c>
      <c r="BN257" s="421">
        <v>44568.267214249703</v>
      </c>
      <c r="BO257" s="421">
        <v>44568.267214249703</v>
      </c>
      <c r="BP257" s="421">
        <v>44568.267214249703</v>
      </c>
      <c r="BQ257" s="421">
        <v>44568.267214249703</v>
      </c>
      <c r="BR257" s="421">
        <v>44568.267214249703</v>
      </c>
      <c r="BS257" s="421">
        <v>445682.67214249697</v>
      </c>
      <c r="BT257" s="422"/>
      <c r="BU257" s="421">
        <v>0</v>
      </c>
      <c r="BV257" s="421">
        <v>0</v>
      </c>
      <c r="BW257" s="421">
        <v>45459.6325585347</v>
      </c>
      <c r="BX257" s="421">
        <v>45459.6325585347</v>
      </c>
      <c r="BY257" s="421">
        <v>45459.6325585347</v>
      </c>
      <c r="BZ257" s="421">
        <v>45459.6325585347</v>
      </c>
      <c r="CA257" s="421">
        <v>45459.6325585347</v>
      </c>
      <c r="CB257" s="421">
        <v>45459.6325585347</v>
      </c>
      <c r="CC257" s="421">
        <v>45459.6325585347</v>
      </c>
      <c r="CD257" s="421">
        <v>45459.6325585347</v>
      </c>
      <c r="CE257" s="421">
        <v>45459.6325585347</v>
      </c>
      <c r="CF257" s="421">
        <v>45459.6325585347</v>
      </c>
      <c r="CG257" s="421">
        <v>454596.32558534702</v>
      </c>
      <c r="CH257" s="422"/>
    </row>
    <row r="258" spans="1:86" s="402" customFormat="1" ht="12" hidden="1" customHeight="1" outlineLevel="1">
      <c r="A258" s="22">
        <v>208</v>
      </c>
      <c r="B258" s="402" t="s">
        <v>359</v>
      </c>
      <c r="C258" s="421">
        <v>0</v>
      </c>
      <c r="D258" s="421">
        <v>0</v>
      </c>
      <c r="E258" s="421">
        <v>0</v>
      </c>
      <c r="F258" s="421">
        <v>0</v>
      </c>
      <c r="G258" s="421">
        <v>0</v>
      </c>
      <c r="H258" s="421">
        <v>0</v>
      </c>
      <c r="I258" s="421">
        <v>0</v>
      </c>
      <c r="J258" s="421">
        <v>0</v>
      </c>
      <c r="K258" s="421">
        <v>0</v>
      </c>
      <c r="L258" s="421">
        <v>0</v>
      </c>
      <c r="M258" s="421">
        <v>0</v>
      </c>
      <c r="N258" s="421">
        <v>0</v>
      </c>
      <c r="O258" s="421">
        <v>0</v>
      </c>
      <c r="P258" s="422"/>
      <c r="Q258" s="421">
        <v>0</v>
      </c>
      <c r="R258" s="421">
        <v>0</v>
      </c>
      <c r="S258" s="421">
        <v>0</v>
      </c>
      <c r="T258" s="421">
        <v>0</v>
      </c>
      <c r="U258" s="421">
        <v>0</v>
      </c>
      <c r="V258" s="421">
        <v>0</v>
      </c>
      <c r="W258" s="421">
        <v>0</v>
      </c>
      <c r="X258" s="421">
        <v>0</v>
      </c>
      <c r="Y258" s="421">
        <v>0</v>
      </c>
      <c r="Z258" s="421">
        <v>0</v>
      </c>
      <c r="AA258" s="421">
        <v>0</v>
      </c>
      <c r="AB258" s="421">
        <v>0</v>
      </c>
      <c r="AC258" s="421">
        <v>0</v>
      </c>
      <c r="AD258" s="422"/>
      <c r="AE258" s="421">
        <v>0</v>
      </c>
      <c r="AF258" s="421">
        <v>0</v>
      </c>
      <c r="AG258" s="421">
        <v>0</v>
      </c>
      <c r="AH258" s="421">
        <v>0</v>
      </c>
      <c r="AI258" s="421">
        <v>0</v>
      </c>
      <c r="AJ258" s="421">
        <v>0</v>
      </c>
      <c r="AK258" s="421">
        <v>0</v>
      </c>
      <c r="AL258" s="421">
        <v>0</v>
      </c>
      <c r="AM258" s="421">
        <v>0</v>
      </c>
      <c r="AN258" s="421">
        <v>0</v>
      </c>
      <c r="AO258" s="421">
        <v>0</v>
      </c>
      <c r="AP258" s="421">
        <v>0</v>
      </c>
      <c r="AQ258" s="421">
        <v>0</v>
      </c>
      <c r="AR258" s="422"/>
      <c r="AS258" s="421">
        <v>0</v>
      </c>
      <c r="AT258" s="421">
        <v>0</v>
      </c>
      <c r="AU258" s="421">
        <v>0</v>
      </c>
      <c r="AV258" s="421">
        <v>0</v>
      </c>
      <c r="AW258" s="421">
        <v>0</v>
      </c>
      <c r="AX258" s="421">
        <v>0</v>
      </c>
      <c r="AY258" s="421">
        <v>0</v>
      </c>
      <c r="AZ258" s="421">
        <v>0</v>
      </c>
      <c r="BA258" s="421">
        <v>0</v>
      </c>
      <c r="BB258" s="421">
        <v>0</v>
      </c>
      <c r="BC258" s="421">
        <v>0</v>
      </c>
      <c r="BD258" s="421">
        <v>0</v>
      </c>
      <c r="BE258" s="421">
        <v>0</v>
      </c>
      <c r="BF258" s="422"/>
      <c r="BG258" s="421">
        <v>0</v>
      </c>
      <c r="BH258" s="421">
        <v>0</v>
      </c>
      <c r="BI258" s="421">
        <v>0</v>
      </c>
      <c r="BJ258" s="421">
        <v>0</v>
      </c>
      <c r="BK258" s="421">
        <v>0</v>
      </c>
      <c r="BL258" s="421">
        <v>0</v>
      </c>
      <c r="BM258" s="421">
        <v>0</v>
      </c>
      <c r="BN258" s="421">
        <v>0</v>
      </c>
      <c r="BO258" s="421">
        <v>0</v>
      </c>
      <c r="BP258" s="421">
        <v>0</v>
      </c>
      <c r="BQ258" s="421">
        <v>0</v>
      </c>
      <c r="BR258" s="421">
        <v>0</v>
      </c>
      <c r="BS258" s="421">
        <v>0</v>
      </c>
      <c r="BT258" s="422"/>
      <c r="BU258" s="421">
        <v>0</v>
      </c>
      <c r="BV258" s="421">
        <v>0</v>
      </c>
      <c r="BW258" s="421">
        <v>0</v>
      </c>
      <c r="BX258" s="421">
        <v>0</v>
      </c>
      <c r="BY258" s="421">
        <v>0</v>
      </c>
      <c r="BZ258" s="421">
        <v>0</v>
      </c>
      <c r="CA258" s="421">
        <v>0</v>
      </c>
      <c r="CB258" s="421">
        <v>0</v>
      </c>
      <c r="CC258" s="421">
        <v>0</v>
      </c>
      <c r="CD258" s="421">
        <v>0</v>
      </c>
      <c r="CE258" s="421">
        <v>0</v>
      </c>
      <c r="CF258" s="421">
        <v>0</v>
      </c>
      <c r="CG258" s="421">
        <v>0</v>
      </c>
      <c r="CH258" s="422"/>
    </row>
    <row r="259" spans="1:86" s="402" customFormat="1" ht="12" hidden="1" customHeight="1" outlineLevel="1">
      <c r="A259" s="22">
        <v>209</v>
      </c>
      <c r="B259" s="402" t="s">
        <v>360</v>
      </c>
      <c r="C259" s="421">
        <v>0</v>
      </c>
      <c r="D259" s="421">
        <v>0</v>
      </c>
      <c r="E259" s="421">
        <v>0</v>
      </c>
      <c r="F259" s="421">
        <v>0</v>
      </c>
      <c r="G259" s="421">
        <v>0</v>
      </c>
      <c r="H259" s="421">
        <v>0</v>
      </c>
      <c r="I259" s="421">
        <v>0</v>
      </c>
      <c r="J259" s="421">
        <v>0</v>
      </c>
      <c r="K259" s="421">
        <v>0</v>
      </c>
      <c r="L259" s="421">
        <v>0</v>
      </c>
      <c r="M259" s="421">
        <v>0</v>
      </c>
      <c r="N259" s="421">
        <v>0</v>
      </c>
      <c r="O259" s="421">
        <v>0</v>
      </c>
      <c r="P259" s="422"/>
      <c r="Q259" s="421">
        <v>0</v>
      </c>
      <c r="R259" s="421">
        <v>0</v>
      </c>
      <c r="S259" s="421">
        <v>0</v>
      </c>
      <c r="T259" s="421">
        <v>0</v>
      </c>
      <c r="U259" s="421">
        <v>0</v>
      </c>
      <c r="V259" s="421">
        <v>0</v>
      </c>
      <c r="W259" s="421">
        <v>0</v>
      </c>
      <c r="X259" s="421">
        <v>0</v>
      </c>
      <c r="Y259" s="421">
        <v>0</v>
      </c>
      <c r="Z259" s="421">
        <v>0</v>
      </c>
      <c r="AA259" s="421">
        <v>0</v>
      </c>
      <c r="AB259" s="421">
        <v>0</v>
      </c>
      <c r="AC259" s="421">
        <v>0</v>
      </c>
      <c r="AD259" s="422"/>
      <c r="AE259" s="421">
        <v>0</v>
      </c>
      <c r="AF259" s="421">
        <v>0</v>
      </c>
      <c r="AG259" s="421">
        <v>0</v>
      </c>
      <c r="AH259" s="421">
        <v>0</v>
      </c>
      <c r="AI259" s="421">
        <v>0</v>
      </c>
      <c r="AJ259" s="421">
        <v>0</v>
      </c>
      <c r="AK259" s="421">
        <v>0</v>
      </c>
      <c r="AL259" s="421">
        <v>0</v>
      </c>
      <c r="AM259" s="421">
        <v>0</v>
      </c>
      <c r="AN259" s="421">
        <v>0</v>
      </c>
      <c r="AO259" s="421">
        <v>0</v>
      </c>
      <c r="AP259" s="421">
        <v>0</v>
      </c>
      <c r="AQ259" s="421">
        <v>0</v>
      </c>
      <c r="AR259" s="422"/>
      <c r="AS259" s="421">
        <v>0</v>
      </c>
      <c r="AT259" s="421">
        <v>0</v>
      </c>
      <c r="AU259" s="421">
        <v>0</v>
      </c>
      <c r="AV259" s="421">
        <v>0</v>
      </c>
      <c r="AW259" s="421">
        <v>0</v>
      </c>
      <c r="AX259" s="421">
        <v>0</v>
      </c>
      <c r="AY259" s="421">
        <v>0</v>
      </c>
      <c r="AZ259" s="421">
        <v>0</v>
      </c>
      <c r="BA259" s="421">
        <v>0</v>
      </c>
      <c r="BB259" s="421">
        <v>0</v>
      </c>
      <c r="BC259" s="421">
        <v>0</v>
      </c>
      <c r="BD259" s="421">
        <v>0</v>
      </c>
      <c r="BE259" s="421">
        <v>0</v>
      </c>
      <c r="BF259" s="422"/>
      <c r="BG259" s="421">
        <v>0</v>
      </c>
      <c r="BH259" s="421">
        <v>0</v>
      </c>
      <c r="BI259" s="421">
        <v>0</v>
      </c>
      <c r="BJ259" s="421">
        <v>0</v>
      </c>
      <c r="BK259" s="421">
        <v>0</v>
      </c>
      <c r="BL259" s="421">
        <v>0</v>
      </c>
      <c r="BM259" s="421">
        <v>0</v>
      </c>
      <c r="BN259" s="421">
        <v>0</v>
      </c>
      <c r="BO259" s="421">
        <v>0</v>
      </c>
      <c r="BP259" s="421">
        <v>0</v>
      </c>
      <c r="BQ259" s="421">
        <v>0</v>
      </c>
      <c r="BR259" s="421">
        <v>0</v>
      </c>
      <c r="BS259" s="421">
        <v>0</v>
      </c>
      <c r="BT259" s="422"/>
      <c r="BU259" s="421">
        <v>0</v>
      </c>
      <c r="BV259" s="421">
        <v>0</v>
      </c>
      <c r="BW259" s="421">
        <v>0</v>
      </c>
      <c r="BX259" s="421">
        <v>0</v>
      </c>
      <c r="BY259" s="421">
        <v>0</v>
      </c>
      <c r="BZ259" s="421">
        <v>0</v>
      </c>
      <c r="CA259" s="421">
        <v>0</v>
      </c>
      <c r="CB259" s="421">
        <v>0</v>
      </c>
      <c r="CC259" s="421">
        <v>0</v>
      </c>
      <c r="CD259" s="421">
        <v>0</v>
      </c>
      <c r="CE259" s="421">
        <v>0</v>
      </c>
      <c r="CF259" s="421">
        <v>0</v>
      </c>
      <c r="CG259" s="421">
        <v>0</v>
      </c>
      <c r="CH259" s="422"/>
    </row>
    <row r="260" spans="1:86" s="402" customFormat="1" ht="12" hidden="1" customHeight="1" outlineLevel="1">
      <c r="A260" s="22">
        <v>210</v>
      </c>
      <c r="B260" s="402" t="s">
        <v>361</v>
      </c>
      <c r="C260" s="421">
        <v>150.75</v>
      </c>
      <c r="D260" s="421">
        <v>129.55000000000001</v>
      </c>
      <c r="E260" s="421">
        <v>39.700000000000003</v>
      </c>
      <c r="F260" s="421">
        <v>181.64</v>
      </c>
      <c r="G260" s="421">
        <v>85.63</v>
      </c>
      <c r="H260" s="421">
        <v>48.95</v>
      </c>
      <c r="I260" s="421">
        <v>1711.5</v>
      </c>
      <c r="J260" s="421">
        <v>933.47</v>
      </c>
      <c r="K260" s="421">
        <v>84.19</v>
      </c>
      <c r="L260" s="421">
        <v>13.61</v>
      </c>
      <c r="M260" s="421">
        <v>10.76</v>
      </c>
      <c r="N260" s="421">
        <v>0</v>
      </c>
      <c r="O260" s="421">
        <v>4839.6629652220299</v>
      </c>
      <c r="P260" s="422"/>
      <c r="Q260" s="421">
        <v>241.541666666667</v>
      </c>
      <c r="R260" s="421">
        <v>241.541666666667</v>
      </c>
      <c r="S260" s="421">
        <v>241.541666666667</v>
      </c>
      <c r="T260" s="421">
        <v>241.541666666667</v>
      </c>
      <c r="U260" s="421">
        <v>241.541666666667</v>
      </c>
      <c r="V260" s="421">
        <v>241.541666666667</v>
      </c>
      <c r="W260" s="421">
        <v>241.541666666667</v>
      </c>
      <c r="X260" s="421">
        <v>241.541666666667</v>
      </c>
      <c r="Y260" s="421">
        <v>241.541666666667</v>
      </c>
      <c r="Z260" s="421">
        <v>241.541666666667</v>
      </c>
      <c r="AA260" s="421">
        <v>241.541666666667</v>
      </c>
      <c r="AB260" s="421">
        <v>241.541666666667</v>
      </c>
      <c r="AC260" s="421">
        <v>2898.5</v>
      </c>
      <c r="AD260" s="422"/>
      <c r="AE260" s="421">
        <v>258.11041666666699</v>
      </c>
      <c r="AF260" s="421">
        <v>258.11041666666699</v>
      </c>
      <c r="AG260" s="421">
        <v>258.11041666666699</v>
      </c>
      <c r="AH260" s="421">
        <v>258.11041666666699</v>
      </c>
      <c r="AI260" s="421">
        <v>258.11041666666699</v>
      </c>
      <c r="AJ260" s="421">
        <v>258.11041666666699</v>
      </c>
      <c r="AK260" s="421">
        <v>258.11041666666699</v>
      </c>
      <c r="AL260" s="421">
        <v>258.11041666666699</v>
      </c>
      <c r="AM260" s="421">
        <v>258.11041666666699</v>
      </c>
      <c r="AN260" s="421">
        <v>258.11041666666699</v>
      </c>
      <c r="AO260" s="421">
        <v>258.11041666666699</v>
      </c>
      <c r="AP260" s="421">
        <v>258.11041666666699</v>
      </c>
      <c r="AQ260" s="421">
        <v>3097.3249999999998</v>
      </c>
      <c r="AR260" s="422"/>
      <c r="AS260" s="421">
        <v>258.18122916666698</v>
      </c>
      <c r="AT260" s="421">
        <v>258.18122916666698</v>
      </c>
      <c r="AU260" s="421">
        <v>258.18122916666698</v>
      </c>
      <c r="AV260" s="421">
        <v>258.18122916666698</v>
      </c>
      <c r="AW260" s="421">
        <v>258.18122916666698</v>
      </c>
      <c r="AX260" s="421">
        <v>258.18122916666698</v>
      </c>
      <c r="AY260" s="421">
        <v>258.18122916666698</v>
      </c>
      <c r="AZ260" s="421">
        <v>258.18122916666698</v>
      </c>
      <c r="BA260" s="421">
        <v>258.18122916666698</v>
      </c>
      <c r="BB260" s="421">
        <v>258.18122916666698</v>
      </c>
      <c r="BC260" s="421">
        <v>258.18122916666698</v>
      </c>
      <c r="BD260" s="421">
        <v>258.18122916666698</v>
      </c>
      <c r="BE260" s="421">
        <v>3098.1747500000001</v>
      </c>
      <c r="BF260" s="422"/>
      <c r="BG260" s="421">
        <v>258.25416604166702</v>
      </c>
      <c r="BH260" s="421">
        <v>258.25416604166702</v>
      </c>
      <c r="BI260" s="421">
        <v>258.25416604166702</v>
      </c>
      <c r="BJ260" s="421">
        <v>258.25416604166702</v>
      </c>
      <c r="BK260" s="421">
        <v>258.25416604166702</v>
      </c>
      <c r="BL260" s="421">
        <v>258.25416604166702</v>
      </c>
      <c r="BM260" s="421">
        <v>258.25416604166702</v>
      </c>
      <c r="BN260" s="421">
        <v>258.25416604166702</v>
      </c>
      <c r="BO260" s="421">
        <v>258.25416604166702</v>
      </c>
      <c r="BP260" s="421">
        <v>258.25416604166702</v>
      </c>
      <c r="BQ260" s="421">
        <v>258.25416604166702</v>
      </c>
      <c r="BR260" s="421">
        <v>258.25416604166702</v>
      </c>
      <c r="BS260" s="421">
        <v>3099.0499924999999</v>
      </c>
      <c r="BT260" s="422"/>
      <c r="BU260" s="421">
        <v>258.329291022917</v>
      </c>
      <c r="BV260" s="421">
        <v>258.329291022917</v>
      </c>
      <c r="BW260" s="421">
        <v>258.329291022917</v>
      </c>
      <c r="BX260" s="421">
        <v>258.329291022917</v>
      </c>
      <c r="BY260" s="421">
        <v>258.329291022917</v>
      </c>
      <c r="BZ260" s="421">
        <v>258.329291022917</v>
      </c>
      <c r="CA260" s="421">
        <v>258.329291022917</v>
      </c>
      <c r="CB260" s="421">
        <v>258.329291022917</v>
      </c>
      <c r="CC260" s="421">
        <v>258.329291022917</v>
      </c>
      <c r="CD260" s="421">
        <v>258.329291022917</v>
      </c>
      <c r="CE260" s="421">
        <v>258.329291022917</v>
      </c>
      <c r="CF260" s="421">
        <v>258.329291022917</v>
      </c>
      <c r="CG260" s="421">
        <v>3099.951492275</v>
      </c>
      <c r="CH260" s="422"/>
    </row>
    <row r="261" spans="1:86" s="402" customFormat="1" ht="12" hidden="1" customHeight="1" outlineLevel="1">
      <c r="A261" s="22">
        <v>212</v>
      </c>
      <c r="B261" s="402" t="s">
        <v>362</v>
      </c>
      <c r="C261" s="421">
        <v>3325.15</v>
      </c>
      <c r="D261" s="421">
        <v>3322.39</v>
      </c>
      <c r="E261" s="421">
        <v>3279.38</v>
      </c>
      <c r="F261" s="421">
        <v>3323.74</v>
      </c>
      <c r="G261" s="421">
        <v>3336.57</v>
      </c>
      <c r="H261" s="421">
        <v>3396.4</v>
      </c>
      <c r="I261" s="421">
        <v>3429.08</v>
      </c>
      <c r="J261" s="421">
        <v>3470.19</v>
      </c>
      <c r="K261" s="421">
        <v>3455.03</v>
      </c>
      <c r="L261" s="421">
        <v>3565.99</v>
      </c>
      <c r="M261" s="421">
        <v>3608.25</v>
      </c>
      <c r="N261" s="421">
        <v>0</v>
      </c>
      <c r="O261" s="421">
        <v>43117.162534157702</v>
      </c>
      <c r="P261" s="422"/>
      <c r="Q261" s="421">
        <v>4111.1868366666704</v>
      </c>
      <c r="R261" s="421">
        <v>4150.7322912121199</v>
      </c>
      <c r="S261" s="421">
        <v>4150.7322912121199</v>
      </c>
      <c r="T261" s="421">
        <v>4150.7322912121199</v>
      </c>
      <c r="U261" s="421">
        <v>4150.7322912121199</v>
      </c>
      <c r="V261" s="421">
        <v>4150.7322912121199</v>
      </c>
      <c r="W261" s="421">
        <v>4150.7322912121199</v>
      </c>
      <c r="X261" s="421">
        <v>4150.7322912121199</v>
      </c>
      <c r="Y261" s="421">
        <v>4150.7322912121199</v>
      </c>
      <c r="Z261" s="421">
        <v>4150.7322912121199</v>
      </c>
      <c r="AA261" s="421">
        <v>4150.7322912121199</v>
      </c>
      <c r="AB261" s="421">
        <v>4150.7322912121199</v>
      </c>
      <c r="AC261" s="421">
        <v>49769.242039999997</v>
      </c>
      <c r="AD261" s="422"/>
      <c r="AE261" s="421">
        <v>4485.3724417666699</v>
      </c>
      <c r="AF261" s="421">
        <v>4526.1042599484899</v>
      </c>
      <c r="AG261" s="421">
        <v>4526.1042599484899</v>
      </c>
      <c r="AH261" s="421">
        <v>4526.1042599484899</v>
      </c>
      <c r="AI261" s="421">
        <v>4526.1042599484899</v>
      </c>
      <c r="AJ261" s="421">
        <v>4526.1042599484899</v>
      </c>
      <c r="AK261" s="421">
        <v>4526.1042599484899</v>
      </c>
      <c r="AL261" s="421">
        <v>4526.1042599484899</v>
      </c>
      <c r="AM261" s="421">
        <v>4526.1042599484899</v>
      </c>
      <c r="AN261" s="421">
        <v>4526.1042599484899</v>
      </c>
      <c r="AO261" s="421">
        <v>4526.1042599484899</v>
      </c>
      <c r="AP261" s="421">
        <v>4526.1042599484899</v>
      </c>
      <c r="AQ261" s="421">
        <v>54272.519301200002</v>
      </c>
      <c r="AR261" s="422"/>
      <c r="AS261" s="421">
        <v>4619.9336150196696</v>
      </c>
      <c r="AT261" s="421">
        <v>4661.8873877469396</v>
      </c>
      <c r="AU261" s="421">
        <v>4661.8873877469396</v>
      </c>
      <c r="AV261" s="421">
        <v>4661.8873877469396</v>
      </c>
      <c r="AW261" s="421">
        <v>4661.8873877469396</v>
      </c>
      <c r="AX261" s="421">
        <v>4661.8873877469396</v>
      </c>
      <c r="AY261" s="421">
        <v>4661.8873877469396</v>
      </c>
      <c r="AZ261" s="421">
        <v>4661.8873877469396</v>
      </c>
      <c r="BA261" s="421">
        <v>4661.8873877469396</v>
      </c>
      <c r="BB261" s="421">
        <v>4661.8873877469396</v>
      </c>
      <c r="BC261" s="421">
        <v>4661.8873877469396</v>
      </c>
      <c r="BD261" s="421">
        <v>4661.8873877469396</v>
      </c>
      <c r="BE261" s="421">
        <v>55900.694880235998</v>
      </c>
      <c r="BF261" s="422"/>
      <c r="BG261" s="421">
        <v>4758.5316234702595</v>
      </c>
      <c r="BH261" s="421">
        <v>4801.7440093793502</v>
      </c>
      <c r="BI261" s="421">
        <v>4801.7440093793502</v>
      </c>
      <c r="BJ261" s="421">
        <v>4801.7440093793502</v>
      </c>
      <c r="BK261" s="421">
        <v>4801.7440093793502</v>
      </c>
      <c r="BL261" s="421">
        <v>4801.7440093793502</v>
      </c>
      <c r="BM261" s="421">
        <v>4801.7440093793502</v>
      </c>
      <c r="BN261" s="421">
        <v>4801.7440093793502</v>
      </c>
      <c r="BO261" s="421">
        <v>4801.7440093793502</v>
      </c>
      <c r="BP261" s="421">
        <v>4801.7440093793502</v>
      </c>
      <c r="BQ261" s="421">
        <v>4801.7440093793502</v>
      </c>
      <c r="BR261" s="421">
        <v>4801.7440093793502</v>
      </c>
      <c r="BS261" s="421">
        <v>57577.715726643102</v>
      </c>
      <c r="BT261" s="422"/>
      <c r="BU261" s="421">
        <v>4901.2875721743603</v>
      </c>
      <c r="BV261" s="421">
        <v>4945.7963296607304</v>
      </c>
      <c r="BW261" s="421">
        <v>4945.7963296607304</v>
      </c>
      <c r="BX261" s="421">
        <v>4945.7963296607304</v>
      </c>
      <c r="BY261" s="421">
        <v>4945.7963296607304</v>
      </c>
      <c r="BZ261" s="421">
        <v>4945.7963296607304</v>
      </c>
      <c r="CA261" s="421">
        <v>4945.7963296607304</v>
      </c>
      <c r="CB261" s="421">
        <v>4945.7963296607304</v>
      </c>
      <c r="CC261" s="421">
        <v>4945.7963296607304</v>
      </c>
      <c r="CD261" s="421">
        <v>4945.7963296607304</v>
      </c>
      <c r="CE261" s="421">
        <v>4945.7963296607304</v>
      </c>
      <c r="CF261" s="421">
        <v>4945.7963296607304</v>
      </c>
      <c r="CG261" s="421">
        <v>59305.0471984424</v>
      </c>
      <c r="CH261" s="422"/>
    </row>
    <row r="262" spans="1:86" s="402" customFormat="1" ht="12" hidden="1" customHeight="1" outlineLevel="1">
      <c r="A262" s="22">
        <v>214</v>
      </c>
      <c r="B262" s="402" t="s">
        <v>363</v>
      </c>
      <c r="C262" s="421">
        <v>0</v>
      </c>
      <c r="D262" s="421">
        <v>0</v>
      </c>
      <c r="E262" s="421">
        <v>0</v>
      </c>
      <c r="F262" s="421">
        <v>0</v>
      </c>
      <c r="G262" s="421">
        <v>0</v>
      </c>
      <c r="H262" s="421">
        <v>0</v>
      </c>
      <c r="I262" s="421">
        <v>0</v>
      </c>
      <c r="J262" s="421">
        <v>0</v>
      </c>
      <c r="K262" s="421">
        <v>0</v>
      </c>
      <c r="L262" s="421">
        <v>0</v>
      </c>
      <c r="M262" s="421">
        <v>0</v>
      </c>
      <c r="N262" s="421">
        <v>0</v>
      </c>
      <c r="O262" s="421">
        <v>0</v>
      </c>
      <c r="P262" s="422"/>
      <c r="Q262" s="421">
        <v>0</v>
      </c>
      <c r="R262" s="421">
        <v>0</v>
      </c>
      <c r="S262" s="421">
        <v>0</v>
      </c>
      <c r="T262" s="421">
        <v>0</v>
      </c>
      <c r="U262" s="421">
        <v>0</v>
      </c>
      <c r="V262" s="421">
        <v>0</v>
      </c>
      <c r="W262" s="421">
        <v>0</v>
      </c>
      <c r="X262" s="421">
        <v>0</v>
      </c>
      <c r="Y262" s="421">
        <v>0</v>
      </c>
      <c r="Z262" s="421">
        <v>0</v>
      </c>
      <c r="AA262" s="421">
        <v>0</v>
      </c>
      <c r="AB262" s="421">
        <v>0</v>
      </c>
      <c r="AC262" s="421">
        <v>0</v>
      </c>
      <c r="AD262" s="422"/>
      <c r="AE262" s="421">
        <v>0</v>
      </c>
      <c r="AF262" s="421">
        <v>0</v>
      </c>
      <c r="AG262" s="421">
        <v>0</v>
      </c>
      <c r="AH262" s="421">
        <v>0</v>
      </c>
      <c r="AI262" s="421">
        <v>0</v>
      </c>
      <c r="AJ262" s="421">
        <v>0</v>
      </c>
      <c r="AK262" s="421">
        <v>0</v>
      </c>
      <c r="AL262" s="421">
        <v>0</v>
      </c>
      <c r="AM262" s="421">
        <v>0</v>
      </c>
      <c r="AN262" s="421">
        <v>0</v>
      </c>
      <c r="AO262" s="421">
        <v>0</v>
      </c>
      <c r="AP262" s="421">
        <v>0</v>
      </c>
      <c r="AQ262" s="421">
        <v>0</v>
      </c>
      <c r="AR262" s="422"/>
      <c r="AS262" s="421">
        <v>0</v>
      </c>
      <c r="AT262" s="421">
        <v>0</v>
      </c>
      <c r="AU262" s="421">
        <v>0</v>
      </c>
      <c r="AV262" s="421">
        <v>0</v>
      </c>
      <c r="AW262" s="421">
        <v>0</v>
      </c>
      <c r="AX262" s="421">
        <v>0</v>
      </c>
      <c r="AY262" s="421">
        <v>0</v>
      </c>
      <c r="AZ262" s="421">
        <v>0</v>
      </c>
      <c r="BA262" s="421">
        <v>0</v>
      </c>
      <c r="BB262" s="421">
        <v>0</v>
      </c>
      <c r="BC262" s="421">
        <v>0</v>
      </c>
      <c r="BD262" s="421">
        <v>0</v>
      </c>
      <c r="BE262" s="421">
        <v>0</v>
      </c>
      <c r="BF262" s="422"/>
      <c r="BG262" s="421">
        <v>0</v>
      </c>
      <c r="BH262" s="421">
        <v>0</v>
      </c>
      <c r="BI262" s="421">
        <v>0</v>
      </c>
      <c r="BJ262" s="421">
        <v>0</v>
      </c>
      <c r="BK262" s="421">
        <v>0</v>
      </c>
      <c r="BL262" s="421">
        <v>0</v>
      </c>
      <c r="BM262" s="421">
        <v>0</v>
      </c>
      <c r="BN262" s="421">
        <v>0</v>
      </c>
      <c r="BO262" s="421">
        <v>0</v>
      </c>
      <c r="BP262" s="421">
        <v>0</v>
      </c>
      <c r="BQ262" s="421">
        <v>0</v>
      </c>
      <c r="BR262" s="421">
        <v>0</v>
      </c>
      <c r="BS262" s="421">
        <v>0</v>
      </c>
      <c r="BT262" s="422"/>
      <c r="BU262" s="421">
        <v>0</v>
      </c>
      <c r="BV262" s="421">
        <v>0</v>
      </c>
      <c r="BW262" s="421">
        <v>0</v>
      </c>
      <c r="BX262" s="421">
        <v>0</v>
      </c>
      <c r="BY262" s="421">
        <v>0</v>
      </c>
      <c r="BZ262" s="421">
        <v>0</v>
      </c>
      <c r="CA262" s="421">
        <v>0</v>
      </c>
      <c r="CB262" s="421">
        <v>0</v>
      </c>
      <c r="CC262" s="421">
        <v>0</v>
      </c>
      <c r="CD262" s="421">
        <v>0</v>
      </c>
      <c r="CE262" s="421">
        <v>0</v>
      </c>
      <c r="CF262" s="421">
        <v>0</v>
      </c>
      <c r="CG262" s="421">
        <v>0</v>
      </c>
      <c r="CH262" s="422"/>
    </row>
    <row r="263" spans="1:86" s="402" customFormat="1" ht="12" hidden="1" customHeight="1" outlineLevel="1">
      <c r="A263" s="22">
        <v>215</v>
      </c>
      <c r="B263" s="402" t="s">
        <v>364</v>
      </c>
      <c r="C263" s="421">
        <v>0</v>
      </c>
      <c r="D263" s="421">
        <v>0</v>
      </c>
      <c r="E263" s="421">
        <v>0</v>
      </c>
      <c r="F263" s="421">
        <v>0</v>
      </c>
      <c r="G263" s="421">
        <v>0</v>
      </c>
      <c r="H263" s="421">
        <v>0</v>
      </c>
      <c r="I263" s="421">
        <v>0</v>
      </c>
      <c r="J263" s="421">
        <v>0</v>
      </c>
      <c r="K263" s="421">
        <v>0</v>
      </c>
      <c r="L263" s="421">
        <v>0</v>
      </c>
      <c r="M263" s="421">
        <v>0</v>
      </c>
      <c r="N263" s="421">
        <v>0</v>
      </c>
      <c r="O263" s="421">
        <v>0</v>
      </c>
      <c r="P263" s="422"/>
      <c r="Q263" s="421">
        <v>0</v>
      </c>
      <c r="R263" s="421">
        <v>0</v>
      </c>
      <c r="S263" s="421">
        <v>0</v>
      </c>
      <c r="T263" s="421">
        <v>0</v>
      </c>
      <c r="U263" s="421">
        <v>0</v>
      </c>
      <c r="V263" s="421">
        <v>0</v>
      </c>
      <c r="W263" s="421">
        <v>0</v>
      </c>
      <c r="X263" s="421">
        <v>0</v>
      </c>
      <c r="Y263" s="421">
        <v>0</v>
      </c>
      <c r="Z263" s="421">
        <v>0</v>
      </c>
      <c r="AA263" s="421">
        <v>0</v>
      </c>
      <c r="AB263" s="421">
        <v>0</v>
      </c>
      <c r="AC263" s="421">
        <v>0</v>
      </c>
      <c r="AD263" s="422"/>
      <c r="AE263" s="421">
        <v>0</v>
      </c>
      <c r="AF263" s="421">
        <v>0</v>
      </c>
      <c r="AG263" s="421">
        <v>0</v>
      </c>
      <c r="AH263" s="421">
        <v>0</v>
      </c>
      <c r="AI263" s="421">
        <v>0</v>
      </c>
      <c r="AJ263" s="421">
        <v>0</v>
      </c>
      <c r="AK263" s="421">
        <v>0</v>
      </c>
      <c r="AL263" s="421">
        <v>0</v>
      </c>
      <c r="AM263" s="421">
        <v>0</v>
      </c>
      <c r="AN263" s="421">
        <v>0</v>
      </c>
      <c r="AO263" s="421">
        <v>0</v>
      </c>
      <c r="AP263" s="421">
        <v>0</v>
      </c>
      <c r="AQ263" s="421">
        <v>0</v>
      </c>
      <c r="AR263" s="422"/>
      <c r="AS263" s="421">
        <v>0</v>
      </c>
      <c r="AT263" s="421">
        <v>0</v>
      </c>
      <c r="AU263" s="421">
        <v>0</v>
      </c>
      <c r="AV263" s="421">
        <v>0</v>
      </c>
      <c r="AW263" s="421">
        <v>0</v>
      </c>
      <c r="AX263" s="421">
        <v>0</v>
      </c>
      <c r="AY263" s="421">
        <v>0</v>
      </c>
      <c r="AZ263" s="421">
        <v>0</v>
      </c>
      <c r="BA263" s="421">
        <v>0</v>
      </c>
      <c r="BB263" s="421">
        <v>0</v>
      </c>
      <c r="BC263" s="421">
        <v>0</v>
      </c>
      <c r="BD263" s="421">
        <v>0</v>
      </c>
      <c r="BE263" s="421">
        <v>0</v>
      </c>
      <c r="BF263" s="422"/>
      <c r="BG263" s="421">
        <v>0</v>
      </c>
      <c r="BH263" s="421">
        <v>0</v>
      </c>
      <c r="BI263" s="421">
        <v>0</v>
      </c>
      <c r="BJ263" s="421">
        <v>0</v>
      </c>
      <c r="BK263" s="421">
        <v>0</v>
      </c>
      <c r="BL263" s="421">
        <v>0</v>
      </c>
      <c r="BM263" s="421">
        <v>0</v>
      </c>
      <c r="BN263" s="421">
        <v>0</v>
      </c>
      <c r="BO263" s="421">
        <v>0</v>
      </c>
      <c r="BP263" s="421">
        <v>0</v>
      </c>
      <c r="BQ263" s="421">
        <v>0</v>
      </c>
      <c r="BR263" s="421">
        <v>0</v>
      </c>
      <c r="BS263" s="421">
        <v>0</v>
      </c>
      <c r="BT263" s="422"/>
      <c r="BU263" s="421">
        <v>0</v>
      </c>
      <c r="BV263" s="421">
        <v>0</v>
      </c>
      <c r="BW263" s="421">
        <v>0</v>
      </c>
      <c r="BX263" s="421">
        <v>0</v>
      </c>
      <c r="BY263" s="421">
        <v>0</v>
      </c>
      <c r="BZ263" s="421">
        <v>0</v>
      </c>
      <c r="CA263" s="421">
        <v>0</v>
      </c>
      <c r="CB263" s="421">
        <v>0</v>
      </c>
      <c r="CC263" s="421">
        <v>0</v>
      </c>
      <c r="CD263" s="421">
        <v>0</v>
      </c>
      <c r="CE263" s="421">
        <v>0</v>
      </c>
      <c r="CF263" s="421">
        <v>0</v>
      </c>
      <c r="CG263" s="421">
        <v>0</v>
      </c>
      <c r="CH263" s="422"/>
    </row>
    <row r="264" spans="1:86" s="402" customFormat="1" ht="12" hidden="1" customHeight="1" outlineLevel="1">
      <c r="A264" s="22">
        <v>299</v>
      </c>
      <c r="B264" s="402" t="s">
        <v>365</v>
      </c>
      <c r="C264" s="421">
        <v>0</v>
      </c>
      <c r="D264" s="421">
        <v>0</v>
      </c>
      <c r="E264" s="421">
        <v>0</v>
      </c>
      <c r="F264" s="421">
        <v>0</v>
      </c>
      <c r="G264" s="421">
        <v>0</v>
      </c>
      <c r="H264" s="421">
        <v>0</v>
      </c>
      <c r="I264" s="421">
        <v>0</v>
      </c>
      <c r="J264" s="421">
        <v>0</v>
      </c>
      <c r="K264" s="421">
        <v>0</v>
      </c>
      <c r="L264" s="421">
        <v>0</v>
      </c>
      <c r="M264" s="421">
        <v>0</v>
      </c>
      <c r="N264" s="421">
        <v>0</v>
      </c>
      <c r="O264" s="421">
        <v>0</v>
      </c>
      <c r="P264" s="422"/>
      <c r="Q264" s="421">
        <v>0</v>
      </c>
      <c r="R264" s="421">
        <v>0</v>
      </c>
      <c r="S264" s="421">
        <v>0</v>
      </c>
      <c r="T264" s="421">
        <v>0</v>
      </c>
      <c r="U264" s="421">
        <v>0</v>
      </c>
      <c r="V264" s="421">
        <v>0</v>
      </c>
      <c r="W264" s="421">
        <v>0</v>
      </c>
      <c r="X264" s="421">
        <v>0</v>
      </c>
      <c r="Y264" s="421">
        <v>0</v>
      </c>
      <c r="Z264" s="421">
        <v>0</v>
      </c>
      <c r="AA264" s="421">
        <v>0</v>
      </c>
      <c r="AB264" s="421">
        <v>0</v>
      </c>
      <c r="AC264" s="421">
        <v>0</v>
      </c>
      <c r="AD264" s="422"/>
      <c r="AE264" s="421">
        <v>0</v>
      </c>
      <c r="AF264" s="421">
        <v>0</v>
      </c>
      <c r="AG264" s="421">
        <v>0</v>
      </c>
      <c r="AH264" s="421">
        <v>0</v>
      </c>
      <c r="AI264" s="421">
        <v>0</v>
      </c>
      <c r="AJ264" s="421">
        <v>0</v>
      </c>
      <c r="AK264" s="421">
        <v>0</v>
      </c>
      <c r="AL264" s="421">
        <v>0</v>
      </c>
      <c r="AM264" s="421">
        <v>0</v>
      </c>
      <c r="AN264" s="421">
        <v>0</v>
      </c>
      <c r="AO264" s="421">
        <v>0</v>
      </c>
      <c r="AP264" s="421">
        <v>0</v>
      </c>
      <c r="AQ264" s="421">
        <v>0</v>
      </c>
      <c r="AR264" s="422"/>
      <c r="AS264" s="421">
        <v>0</v>
      </c>
      <c r="AT264" s="421">
        <v>0</v>
      </c>
      <c r="AU264" s="421">
        <v>0</v>
      </c>
      <c r="AV264" s="421">
        <v>0</v>
      </c>
      <c r="AW264" s="421">
        <v>0</v>
      </c>
      <c r="AX264" s="421">
        <v>0</v>
      </c>
      <c r="AY264" s="421">
        <v>0</v>
      </c>
      <c r="AZ264" s="421">
        <v>0</v>
      </c>
      <c r="BA264" s="421">
        <v>0</v>
      </c>
      <c r="BB264" s="421">
        <v>0</v>
      </c>
      <c r="BC264" s="421">
        <v>0</v>
      </c>
      <c r="BD264" s="421">
        <v>0</v>
      </c>
      <c r="BE264" s="421">
        <v>0</v>
      </c>
      <c r="BF264" s="422"/>
      <c r="BG264" s="421">
        <v>0</v>
      </c>
      <c r="BH264" s="421">
        <v>0</v>
      </c>
      <c r="BI264" s="421">
        <v>0</v>
      </c>
      <c r="BJ264" s="421">
        <v>0</v>
      </c>
      <c r="BK264" s="421">
        <v>0</v>
      </c>
      <c r="BL264" s="421">
        <v>0</v>
      </c>
      <c r="BM264" s="421">
        <v>0</v>
      </c>
      <c r="BN264" s="421">
        <v>0</v>
      </c>
      <c r="BO264" s="421">
        <v>0</v>
      </c>
      <c r="BP264" s="421">
        <v>0</v>
      </c>
      <c r="BQ264" s="421">
        <v>0</v>
      </c>
      <c r="BR264" s="421">
        <v>0</v>
      </c>
      <c r="BS264" s="421">
        <v>0</v>
      </c>
      <c r="BT264" s="422"/>
      <c r="BU264" s="421">
        <v>0</v>
      </c>
      <c r="BV264" s="421">
        <v>0</v>
      </c>
      <c r="BW264" s="421">
        <v>0</v>
      </c>
      <c r="BX264" s="421">
        <v>0</v>
      </c>
      <c r="BY264" s="421">
        <v>0</v>
      </c>
      <c r="BZ264" s="421">
        <v>0</v>
      </c>
      <c r="CA264" s="421">
        <v>0</v>
      </c>
      <c r="CB264" s="421">
        <v>0</v>
      </c>
      <c r="CC264" s="421">
        <v>0</v>
      </c>
      <c r="CD264" s="421">
        <v>0</v>
      </c>
      <c r="CE264" s="421">
        <v>0</v>
      </c>
      <c r="CF264" s="421">
        <v>0</v>
      </c>
      <c r="CG264" s="421">
        <v>0</v>
      </c>
      <c r="CH264" s="422"/>
    </row>
    <row r="265" spans="1:86" ht="12" hidden="1" customHeight="1" outlineLevel="1">
      <c r="A265" s="22"/>
      <c r="C265" s="421"/>
      <c r="D265" s="421"/>
      <c r="E265" s="421"/>
      <c r="F265" s="421"/>
      <c r="G265" s="421"/>
      <c r="H265" s="421"/>
      <c r="I265" s="421"/>
      <c r="J265" s="421"/>
      <c r="K265" s="421"/>
      <c r="L265" s="421"/>
      <c r="M265" s="421"/>
      <c r="N265" s="421"/>
      <c r="O265" s="421"/>
      <c r="P265" s="422"/>
      <c r="Q265" s="421"/>
      <c r="R265" s="421"/>
      <c r="S265" s="421"/>
      <c r="T265" s="421"/>
      <c r="U265" s="421"/>
      <c r="V265" s="421"/>
      <c r="W265" s="421"/>
      <c r="X265" s="421"/>
      <c r="Y265" s="421"/>
      <c r="Z265" s="421"/>
      <c r="AA265" s="421"/>
      <c r="AB265" s="421"/>
      <c r="AC265" s="421"/>
      <c r="AD265" s="422"/>
      <c r="AE265" s="421"/>
      <c r="AF265" s="421"/>
      <c r="AG265" s="421"/>
      <c r="AH265" s="421"/>
      <c r="AI265" s="421"/>
      <c r="AJ265" s="421"/>
      <c r="AK265" s="421"/>
      <c r="AL265" s="421"/>
      <c r="AM265" s="421"/>
      <c r="AN265" s="421"/>
      <c r="AO265" s="421"/>
      <c r="AP265" s="421"/>
      <c r="AQ265" s="421"/>
      <c r="AR265" s="422"/>
      <c r="AS265" s="421"/>
      <c r="AT265" s="421"/>
      <c r="AU265" s="421"/>
      <c r="AV265" s="421"/>
      <c r="AW265" s="421"/>
      <c r="AX265" s="421"/>
      <c r="AY265" s="421"/>
      <c r="AZ265" s="421"/>
      <c r="BA265" s="421"/>
      <c r="BB265" s="421"/>
      <c r="BC265" s="421"/>
      <c r="BD265" s="421"/>
      <c r="BE265" s="421"/>
      <c r="BF265" s="422"/>
      <c r="BG265" s="421"/>
      <c r="BH265" s="421"/>
      <c r="BI265" s="421"/>
      <c r="BJ265" s="421"/>
      <c r="BK265" s="421"/>
      <c r="BL265" s="421"/>
      <c r="BM265" s="421"/>
      <c r="BN265" s="421"/>
      <c r="BO265" s="421"/>
      <c r="BP265" s="421"/>
      <c r="BQ265" s="421"/>
      <c r="BR265" s="421"/>
      <c r="BS265" s="421"/>
      <c r="BT265" s="422"/>
      <c r="BU265" s="421"/>
      <c r="BV265" s="421"/>
      <c r="BW265" s="421"/>
      <c r="BX265" s="421"/>
      <c r="BY265" s="421"/>
      <c r="BZ265" s="421"/>
      <c r="CA265" s="421"/>
      <c r="CB265" s="421"/>
      <c r="CC265" s="421"/>
      <c r="CD265" s="421"/>
      <c r="CE265" s="421"/>
      <c r="CF265" s="421"/>
      <c r="CG265" s="421"/>
      <c r="CH265" s="422"/>
    </row>
    <row r="266" spans="1:86" ht="12" customHeight="1" collapsed="1">
      <c r="A266" s="21"/>
      <c r="B266" s="1" t="s">
        <v>83</v>
      </c>
      <c r="C266" s="419">
        <f t="shared" ref="C266:O266" si="164">SUM(C250:C265)</f>
        <v>41078.97</v>
      </c>
      <c r="D266" s="419">
        <f t="shared" si="164"/>
        <v>35892.14</v>
      </c>
      <c r="E266" s="419">
        <f t="shared" si="164"/>
        <v>102782.34000000001</v>
      </c>
      <c r="F266" s="419">
        <f t="shared" si="164"/>
        <v>100278.45000000001</v>
      </c>
      <c r="G266" s="419">
        <f t="shared" si="164"/>
        <v>65278.229999999996</v>
      </c>
      <c r="H266" s="419">
        <f t="shared" si="164"/>
        <v>67048.06</v>
      </c>
      <c r="I266" s="419">
        <f t="shared" si="164"/>
        <v>79539.600000000006</v>
      </c>
      <c r="J266" s="419">
        <f t="shared" si="164"/>
        <v>70597.240000000005</v>
      </c>
      <c r="K266" s="419">
        <f t="shared" si="164"/>
        <v>33349.560000000005</v>
      </c>
      <c r="L266" s="419">
        <f t="shared" si="164"/>
        <v>78969.19</v>
      </c>
      <c r="M266" s="419">
        <f t="shared" si="164"/>
        <v>128322.54</v>
      </c>
      <c r="N266" s="419">
        <f t="shared" si="164"/>
        <v>-7573.33</v>
      </c>
      <c r="O266" s="419">
        <f t="shared" si="164"/>
        <v>860946.73510487587</v>
      </c>
      <c r="P266" s="422">
        <f>O266-SUM(C266:N266)</f>
        <v>65383.745104875765</v>
      </c>
      <c r="Q266" s="419">
        <f t="shared" ref="Q266:AC266" si="165">SUM(Q250:Q265)</f>
        <v>48657.586004071331</v>
      </c>
      <c r="R266" s="419">
        <f t="shared" si="165"/>
        <v>49123.299326447988</v>
      </c>
      <c r="S266" s="419">
        <f t="shared" si="165"/>
        <v>87766.557893852383</v>
      </c>
      <c r="T266" s="419">
        <f t="shared" si="165"/>
        <v>87766.557893852383</v>
      </c>
      <c r="U266" s="419">
        <f t="shared" si="165"/>
        <v>87766.557893852383</v>
      </c>
      <c r="V266" s="419">
        <f t="shared" si="165"/>
        <v>87766.557893852383</v>
      </c>
      <c r="W266" s="419">
        <f t="shared" si="165"/>
        <v>87766.557893852383</v>
      </c>
      <c r="X266" s="419">
        <f t="shared" si="165"/>
        <v>87766.557893852383</v>
      </c>
      <c r="Y266" s="419">
        <f t="shared" si="165"/>
        <v>87766.557893852383</v>
      </c>
      <c r="Z266" s="419">
        <f t="shared" si="165"/>
        <v>87766.557893852383</v>
      </c>
      <c r="AA266" s="419">
        <f t="shared" si="165"/>
        <v>87766.557893852383</v>
      </c>
      <c r="AB266" s="419">
        <f t="shared" si="165"/>
        <v>87766.557893852383</v>
      </c>
      <c r="AC266" s="419">
        <f t="shared" si="165"/>
        <v>975446.46426904399</v>
      </c>
      <c r="AD266" s="422">
        <f>AC266-SUM(Q266:AB266)</f>
        <v>1.0477378964424133E-9</v>
      </c>
      <c r="AE266" s="419">
        <f t="shared" ref="AE266:AQ266" si="166">SUM(AE250:AE265)</f>
        <v>53007.694723993241</v>
      </c>
      <c r="AF266" s="419">
        <f t="shared" si="166"/>
        <v>53486.715475350662</v>
      </c>
      <c r="AG266" s="419">
        <f t="shared" si="166"/>
        <v>96324.342555559953</v>
      </c>
      <c r="AH266" s="419">
        <f t="shared" si="166"/>
        <v>96324.342555559953</v>
      </c>
      <c r="AI266" s="419">
        <f t="shared" si="166"/>
        <v>96324.342555559953</v>
      </c>
      <c r="AJ266" s="419">
        <f t="shared" si="166"/>
        <v>96324.342555559953</v>
      </c>
      <c r="AK266" s="419">
        <f t="shared" si="166"/>
        <v>96324.342555559953</v>
      </c>
      <c r="AL266" s="419">
        <f t="shared" si="166"/>
        <v>96324.342555559953</v>
      </c>
      <c r="AM266" s="419">
        <f t="shared" si="166"/>
        <v>96324.342555559953</v>
      </c>
      <c r="AN266" s="419">
        <f t="shared" si="166"/>
        <v>96324.342555559953</v>
      </c>
      <c r="AO266" s="419">
        <f t="shared" si="166"/>
        <v>96324.342555559953</v>
      </c>
      <c r="AP266" s="419">
        <f t="shared" si="166"/>
        <v>96324.342555559953</v>
      </c>
      <c r="AQ266" s="419">
        <f t="shared" si="166"/>
        <v>1069737.8357549428</v>
      </c>
      <c r="AR266" s="422">
        <f>AQ266-SUM(AE266:AP266)</f>
        <v>0</v>
      </c>
      <c r="AS266" s="419">
        <f t="shared" ref="AS266:BE266" si="167">SUM(AS250:AS265)</f>
        <v>54590.253065713034</v>
      </c>
      <c r="AT266" s="419">
        <f t="shared" si="167"/>
        <v>55083.644439611104</v>
      </c>
      <c r="AU266" s="419">
        <f t="shared" si="167"/>
        <v>98778.024061424614</v>
      </c>
      <c r="AV266" s="419">
        <f t="shared" si="167"/>
        <v>98778.024061424614</v>
      </c>
      <c r="AW266" s="419">
        <f t="shared" si="167"/>
        <v>98778.024061424614</v>
      </c>
      <c r="AX266" s="419">
        <f t="shared" si="167"/>
        <v>98778.024061424614</v>
      </c>
      <c r="AY266" s="419">
        <f t="shared" si="167"/>
        <v>98778.024061424614</v>
      </c>
      <c r="AZ266" s="419">
        <f t="shared" si="167"/>
        <v>98778.024061424614</v>
      </c>
      <c r="BA266" s="419">
        <f t="shared" si="167"/>
        <v>98778.024061424614</v>
      </c>
      <c r="BB266" s="419">
        <f t="shared" si="167"/>
        <v>98778.024061424614</v>
      </c>
      <c r="BC266" s="419">
        <f t="shared" si="167"/>
        <v>98778.024061424614</v>
      </c>
      <c r="BD266" s="419">
        <f t="shared" si="167"/>
        <v>98778.024061424614</v>
      </c>
      <c r="BE266" s="419">
        <f t="shared" si="167"/>
        <v>1097454.1381195709</v>
      </c>
      <c r="BF266" s="422">
        <f>BE266-SUM(AS266:BD266)</f>
        <v>0</v>
      </c>
      <c r="BG266" s="419">
        <f t="shared" ref="BG266:BS266" si="168">SUM(BG250:BG265)</f>
        <v>56220.288157684532</v>
      </c>
      <c r="BH266" s="419">
        <f t="shared" si="168"/>
        <v>56728.481272799516</v>
      </c>
      <c r="BI266" s="419">
        <f t="shared" si="168"/>
        <v>101296.74848704922</v>
      </c>
      <c r="BJ266" s="419">
        <f t="shared" si="168"/>
        <v>101296.74848704922</v>
      </c>
      <c r="BK266" s="419">
        <f t="shared" si="168"/>
        <v>101296.74848704922</v>
      </c>
      <c r="BL266" s="419">
        <f t="shared" si="168"/>
        <v>101296.74848704922</v>
      </c>
      <c r="BM266" s="419">
        <f t="shared" si="168"/>
        <v>101296.74848704922</v>
      </c>
      <c r="BN266" s="419">
        <f t="shared" si="168"/>
        <v>101296.74848704922</v>
      </c>
      <c r="BO266" s="419">
        <f t="shared" si="168"/>
        <v>101296.74848704922</v>
      </c>
      <c r="BP266" s="419">
        <f t="shared" si="168"/>
        <v>101296.74848704922</v>
      </c>
      <c r="BQ266" s="419">
        <f t="shared" si="168"/>
        <v>101296.74848704922</v>
      </c>
      <c r="BR266" s="419">
        <f t="shared" si="168"/>
        <v>101296.74848704922</v>
      </c>
      <c r="BS266" s="419">
        <f t="shared" si="168"/>
        <v>1125916.2543009752</v>
      </c>
      <c r="BT266" s="422">
        <f>BS266-SUM(BG266:BR266)</f>
        <v>0</v>
      </c>
      <c r="BU266" s="419">
        <f t="shared" ref="BU266:CG266" si="169">SUM(BU250:BU265)</f>
        <v>57899.224302415074</v>
      </c>
      <c r="BV266" s="419">
        <f t="shared" si="169"/>
        <v>58422.663210983446</v>
      </c>
      <c r="BW266" s="419">
        <f t="shared" si="169"/>
        <v>103882.29576951815</v>
      </c>
      <c r="BX266" s="419">
        <f t="shared" si="169"/>
        <v>103882.29576951815</v>
      </c>
      <c r="BY266" s="419">
        <f t="shared" si="169"/>
        <v>103882.29576951815</v>
      </c>
      <c r="BZ266" s="419">
        <f t="shared" si="169"/>
        <v>103882.29576951815</v>
      </c>
      <c r="CA266" s="419">
        <f t="shared" si="169"/>
        <v>103882.29576951815</v>
      </c>
      <c r="CB266" s="419">
        <f t="shared" si="169"/>
        <v>103882.29576951815</v>
      </c>
      <c r="CC266" s="419">
        <f t="shared" si="169"/>
        <v>103882.29576951815</v>
      </c>
      <c r="CD266" s="419">
        <f t="shared" si="169"/>
        <v>103882.29576951815</v>
      </c>
      <c r="CE266" s="419">
        <f t="shared" si="169"/>
        <v>103882.29576951815</v>
      </c>
      <c r="CF266" s="419">
        <f t="shared" si="169"/>
        <v>103882.29576951815</v>
      </c>
      <c r="CG266" s="419">
        <f t="shared" si="169"/>
        <v>1155144.8452085797</v>
      </c>
      <c r="CH266" s="422">
        <f>CG266-SUM(BU266:CF266)</f>
        <v>0</v>
      </c>
    </row>
    <row r="267" spans="1:86" ht="12" hidden="1" customHeight="1" outlineLevel="1">
      <c r="A267" s="21"/>
      <c r="B267" s="1" t="s">
        <v>25</v>
      </c>
      <c r="C267" s="419"/>
      <c r="D267" s="419"/>
      <c r="E267" s="419"/>
      <c r="F267" s="419"/>
      <c r="G267" s="419"/>
      <c r="H267" s="419"/>
      <c r="I267" s="419"/>
      <c r="J267" s="419"/>
      <c r="K267" s="419"/>
      <c r="L267" s="419"/>
      <c r="M267" s="419"/>
      <c r="N267" s="419"/>
      <c r="O267" s="419"/>
      <c r="P267" s="420"/>
      <c r="Q267" s="419"/>
      <c r="R267" s="419"/>
      <c r="S267" s="419"/>
      <c r="T267" s="419"/>
      <c r="U267" s="419"/>
      <c r="V267" s="419"/>
      <c r="W267" s="419"/>
      <c r="X267" s="419"/>
      <c r="Y267" s="419"/>
      <c r="Z267" s="419"/>
      <c r="AA267" s="419"/>
      <c r="AB267" s="419"/>
      <c r="AC267" s="419"/>
      <c r="AD267" s="420"/>
      <c r="AE267" s="419"/>
      <c r="AF267" s="419"/>
      <c r="AG267" s="419"/>
      <c r="AH267" s="419"/>
      <c r="AI267" s="419"/>
      <c r="AJ267" s="419"/>
      <c r="AK267" s="419"/>
      <c r="AL267" s="419"/>
      <c r="AM267" s="419"/>
      <c r="AN267" s="419"/>
      <c r="AO267" s="419"/>
      <c r="AP267" s="419"/>
      <c r="AQ267" s="419"/>
      <c r="AR267" s="420"/>
      <c r="AS267" s="419"/>
      <c r="AT267" s="419"/>
      <c r="AU267" s="419"/>
      <c r="AV267" s="419"/>
      <c r="AW267" s="419"/>
      <c r="AX267" s="419"/>
      <c r="AY267" s="419"/>
      <c r="AZ267" s="419"/>
      <c r="BA267" s="419"/>
      <c r="BB267" s="419"/>
      <c r="BC267" s="419"/>
      <c r="BD267" s="419"/>
      <c r="BE267" s="419"/>
      <c r="BF267" s="420"/>
      <c r="BG267" s="419"/>
      <c r="BH267" s="419"/>
      <c r="BI267" s="419"/>
      <c r="BJ267" s="419"/>
      <c r="BK267" s="419"/>
      <c r="BL267" s="419"/>
      <c r="BM267" s="419"/>
      <c r="BN267" s="419"/>
      <c r="BO267" s="419"/>
      <c r="BP267" s="419"/>
      <c r="BQ267" s="419"/>
      <c r="BR267" s="419"/>
      <c r="BS267" s="419"/>
      <c r="BT267" s="420"/>
      <c r="BU267" s="419"/>
      <c r="BV267" s="419"/>
      <c r="BW267" s="419"/>
      <c r="BX267" s="419"/>
      <c r="BY267" s="419"/>
      <c r="BZ267" s="419"/>
      <c r="CA267" s="419"/>
      <c r="CB267" s="419"/>
      <c r="CC267" s="419"/>
      <c r="CD267" s="419"/>
      <c r="CE267" s="419"/>
      <c r="CF267" s="419"/>
      <c r="CG267" s="419"/>
      <c r="CH267" s="420"/>
    </row>
    <row r="268" spans="1:86" ht="12" hidden="1" customHeight="1" outlineLevel="1">
      <c r="A268" s="21" t="s">
        <v>84</v>
      </c>
      <c r="C268" s="419"/>
      <c r="D268" s="419"/>
      <c r="E268" s="419"/>
      <c r="F268" s="419"/>
      <c r="G268" s="419"/>
      <c r="H268" s="419"/>
      <c r="I268" s="419"/>
      <c r="J268" s="419"/>
      <c r="K268" s="419"/>
      <c r="L268" s="419"/>
      <c r="M268" s="419"/>
      <c r="N268" s="419"/>
      <c r="O268" s="419"/>
      <c r="P268" s="420"/>
      <c r="Q268" s="419"/>
      <c r="R268" s="419"/>
      <c r="S268" s="419"/>
      <c r="T268" s="419"/>
      <c r="U268" s="419"/>
      <c r="V268" s="419"/>
      <c r="W268" s="419"/>
      <c r="X268" s="419"/>
      <c r="Y268" s="419"/>
      <c r="Z268" s="419"/>
      <c r="AA268" s="419"/>
      <c r="AB268" s="419"/>
      <c r="AC268" s="419"/>
      <c r="AD268" s="420"/>
      <c r="AE268" s="419"/>
      <c r="AF268" s="419"/>
      <c r="AG268" s="419"/>
      <c r="AH268" s="419"/>
      <c r="AI268" s="419"/>
      <c r="AJ268" s="419"/>
      <c r="AK268" s="419"/>
      <c r="AL268" s="419"/>
      <c r="AM268" s="419"/>
      <c r="AN268" s="419"/>
      <c r="AO268" s="419"/>
      <c r="AP268" s="419"/>
      <c r="AQ268" s="419"/>
      <c r="AR268" s="420"/>
      <c r="AS268" s="419"/>
      <c r="AT268" s="419"/>
      <c r="AU268" s="419"/>
      <c r="AV268" s="419"/>
      <c r="AW268" s="419"/>
      <c r="AX268" s="419"/>
      <c r="AY268" s="419"/>
      <c r="AZ268" s="419"/>
      <c r="BA268" s="419"/>
      <c r="BB268" s="419"/>
      <c r="BC268" s="419"/>
      <c r="BD268" s="419"/>
      <c r="BE268" s="419"/>
      <c r="BF268" s="420"/>
      <c r="BG268" s="419"/>
      <c r="BH268" s="419"/>
      <c r="BI268" s="419"/>
      <c r="BJ268" s="419"/>
      <c r="BK268" s="419"/>
      <c r="BL268" s="419"/>
      <c r="BM268" s="419"/>
      <c r="BN268" s="419"/>
      <c r="BO268" s="419"/>
      <c r="BP268" s="419"/>
      <c r="BQ268" s="419"/>
      <c r="BR268" s="419"/>
      <c r="BS268" s="419"/>
      <c r="BT268" s="420"/>
      <c r="BU268" s="419"/>
      <c r="BV268" s="419"/>
      <c r="BW268" s="419"/>
      <c r="BX268" s="419"/>
      <c r="BY268" s="419"/>
      <c r="BZ268" s="419"/>
      <c r="CA268" s="419"/>
      <c r="CB268" s="419"/>
      <c r="CC268" s="419"/>
      <c r="CD268" s="419"/>
      <c r="CE268" s="419"/>
      <c r="CF268" s="419"/>
      <c r="CG268" s="419"/>
      <c r="CH268" s="420"/>
    </row>
    <row r="269" spans="1:86" ht="12" hidden="1" customHeight="1" outlineLevel="1">
      <c r="A269" s="22" t="s">
        <v>25</v>
      </c>
      <c r="B269" s="9"/>
      <c r="C269" s="421"/>
      <c r="D269" s="421"/>
      <c r="E269" s="421"/>
      <c r="F269" s="421"/>
      <c r="G269" s="421"/>
      <c r="H269" s="421"/>
      <c r="I269" s="421"/>
      <c r="J269" s="421"/>
      <c r="K269" s="421"/>
      <c r="L269" s="421"/>
      <c r="M269" s="421"/>
      <c r="N269" s="421"/>
      <c r="O269" s="421"/>
      <c r="P269" s="420"/>
      <c r="Q269" s="421"/>
      <c r="R269" s="421"/>
      <c r="S269" s="421"/>
      <c r="T269" s="421"/>
      <c r="U269" s="421"/>
      <c r="V269" s="421"/>
      <c r="W269" s="421"/>
      <c r="X269" s="421"/>
      <c r="Y269" s="421"/>
      <c r="Z269" s="421"/>
      <c r="AA269" s="421"/>
      <c r="AB269" s="421"/>
      <c r="AC269" s="421"/>
      <c r="AD269" s="420"/>
      <c r="AE269" s="421"/>
      <c r="AF269" s="421"/>
      <c r="AG269" s="421"/>
      <c r="AH269" s="421"/>
      <c r="AI269" s="421"/>
      <c r="AJ269" s="421"/>
      <c r="AK269" s="421"/>
      <c r="AL269" s="421"/>
      <c r="AM269" s="421"/>
      <c r="AN269" s="421"/>
      <c r="AO269" s="421"/>
      <c r="AP269" s="421"/>
      <c r="AQ269" s="421"/>
      <c r="AR269" s="420"/>
      <c r="AS269" s="421"/>
      <c r="AT269" s="421"/>
      <c r="AU269" s="421"/>
      <c r="AV269" s="421"/>
      <c r="AW269" s="421"/>
      <c r="AX269" s="421"/>
      <c r="AY269" s="421"/>
      <c r="AZ269" s="421"/>
      <c r="BA269" s="421"/>
      <c r="BB269" s="421"/>
      <c r="BC269" s="421"/>
      <c r="BD269" s="421"/>
      <c r="BE269" s="421"/>
      <c r="BF269" s="420"/>
      <c r="BG269" s="421"/>
      <c r="BH269" s="421"/>
      <c r="BI269" s="421"/>
      <c r="BJ269" s="421"/>
      <c r="BK269" s="421"/>
      <c r="BL269" s="421"/>
      <c r="BM269" s="421"/>
      <c r="BN269" s="421"/>
      <c r="BO269" s="421"/>
      <c r="BP269" s="421"/>
      <c r="BQ269" s="421"/>
      <c r="BR269" s="421"/>
      <c r="BS269" s="421"/>
      <c r="BT269" s="420"/>
      <c r="BU269" s="421"/>
      <c r="BV269" s="421"/>
      <c r="BW269" s="421"/>
      <c r="BX269" s="421"/>
      <c r="BY269" s="421"/>
      <c r="BZ269" s="421"/>
      <c r="CA269" s="421"/>
      <c r="CB269" s="421"/>
      <c r="CC269" s="421"/>
      <c r="CD269" s="421"/>
      <c r="CE269" s="421"/>
      <c r="CF269" s="421"/>
      <c r="CG269" s="421"/>
      <c r="CH269" s="420"/>
    </row>
    <row r="270" spans="1:86" s="402" customFormat="1" ht="12" hidden="1" customHeight="1" outlineLevel="1">
      <c r="A270" s="22">
        <v>300</v>
      </c>
      <c r="B270" s="9" t="s">
        <v>84</v>
      </c>
      <c r="C270" s="421">
        <v>0</v>
      </c>
      <c r="D270" s="421">
        <v>0</v>
      </c>
      <c r="E270" s="421">
        <v>0</v>
      </c>
      <c r="F270" s="421">
        <v>0</v>
      </c>
      <c r="G270" s="421">
        <v>0</v>
      </c>
      <c r="H270" s="421">
        <v>0</v>
      </c>
      <c r="I270" s="421">
        <v>0</v>
      </c>
      <c r="J270" s="421">
        <v>0</v>
      </c>
      <c r="K270" s="421">
        <v>0</v>
      </c>
      <c r="L270" s="421">
        <v>0</v>
      </c>
      <c r="M270" s="421">
        <v>0</v>
      </c>
      <c r="N270" s="421">
        <v>0</v>
      </c>
      <c r="O270" s="421">
        <v>0</v>
      </c>
      <c r="P270" s="420"/>
      <c r="Q270" s="421">
        <v>0</v>
      </c>
      <c r="R270" s="421">
        <v>0</v>
      </c>
      <c r="S270" s="421">
        <v>0</v>
      </c>
      <c r="T270" s="421">
        <v>0</v>
      </c>
      <c r="U270" s="421">
        <v>0</v>
      </c>
      <c r="V270" s="421">
        <v>0</v>
      </c>
      <c r="W270" s="421">
        <v>0</v>
      </c>
      <c r="X270" s="421">
        <v>0</v>
      </c>
      <c r="Y270" s="421">
        <v>0</v>
      </c>
      <c r="Z270" s="421">
        <v>0</v>
      </c>
      <c r="AA270" s="421">
        <v>0</v>
      </c>
      <c r="AB270" s="421">
        <v>0</v>
      </c>
      <c r="AC270" s="421">
        <v>0</v>
      </c>
      <c r="AD270" s="420"/>
      <c r="AE270" s="421">
        <v>0</v>
      </c>
      <c r="AF270" s="421">
        <v>0</v>
      </c>
      <c r="AG270" s="421">
        <v>0</v>
      </c>
      <c r="AH270" s="421">
        <v>0</v>
      </c>
      <c r="AI270" s="421">
        <v>0</v>
      </c>
      <c r="AJ270" s="421">
        <v>0</v>
      </c>
      <c r="AK270" s="421">
        <v>0</v>
      </c>
      <c r="AL270" s="421">
        <v>0</v>
      </c>
      <c r="AM270" s="421">
        <v>0</v>
      </c>
      <c r="AN270" s="421">
        <v>0</v>
      </c>
      <c r="AO270" s="421">
        <v>0</v>
      </c>
      <c r="AP270" s="421">
        <v>0</v>
      </c>
      <c r="AQ270" s="421">
        <v>0</v>
      </c>
      <c r="AR270" s="420"/>
      <c r="AS270" s="421">
        <v>0</v>
      </c>
      <c r="AT270" s="421">
        <v>0</v>
      </c>
      <c r="AU270" s="421">
        <v>0</v>
      </c>
      <c r="AV270" s="421">
        <v>0</v>
      </c>
      <c r="AW270" s="421">
        <v>0</v>
      </c>
      <c r="AX270" s="421">
        <v>0</v>
      </c>
      <c r="AY270" s="421">
        <v>0</v>
      </c>
      <c r="AZ270" s="421">
        <v>0</v>
      </c>
      <c r="BA270" s="421">
        <v>0</v>
      </c>
      <c r="BB270" s="421">
        <v>0</v>
      </c>
      <c r="BC270" s="421">
        <v>0</v>
      </c>
      <c r="BD270" s="421">
        <v>0</v>
      </c>
      <c r="BE270" s="421">
        <v>0</v>
      </c>
      <c r="BF270" s="420"/>
      <c r="BG270" s="421">
        <v>0</v>
      </c>
      <c r="BH270" s="421">
        <v>0</v>
      </c>
      <c r="BI270" s="421">
        <v>0</v>
      </c>
      <c r="BJ270" s="421">
        <v>0</v>
      </c>
      <c r="BK270" s="421">
        <v>0</v>
      </c>
      <c r="BL270" s="421">
        <v>0</v>
      </c>
      <c r="BM270" s="421">
        <v>0</v>
      </c>
      <c r="BN270" s="421">
        <v>0</v>
      </c>
      <c r="BO270" s="421">
        <v>0</v>
      </c>
      <c r="BP270" s="421">
        <v>0</v>
      </c>
      <c r="BQ270" s="421">
        <v>0</v>
      </c>
      <c r="BR270" s="421">
        <v>0</v>
      </c>
      <c r="BS270" s="421">
        <v>0</v>
      </c>
      <c r="BT270" s="420"/>
      <c r="BU270" s="421">
        <v>0</v>
      </c>
      <c r="BV270" s="421">
        <v>0</v>
      </c>
      <c r="BW270" s="421">
        <v>0</v>
      </c>
      <c r="BX270" s="421">
        <v>0</v>
      </c>
      <c r="BY270" s="421">
        <v>0</v>
      </c>
      <c r="BZ270" s="421">
        <v>0</v>
      </c>
      <c r="CA270" s="421">
        <v>0</v>
      </c>
      <c r="CB270" s="421">
        <v>0</v>
      </c>
      <c r="CC270" s="421">
        <v>0</v>
      </c>
      <c r="CD270" s="421">
        <v>0</v>
      </c>
      <c r="CE270" s="421">
        <v>0</v>
      </c>
      <c r="CF270" s="421">
        <v>0</v>
      </c>
      <c r="CG270" s="421">
        <v>0</v>
      </c>
      <c r="CH270" s="420"/>
    </row>
    <row r="271" spans="1:86" s="402" customFormat="1" ht="12" hidden="1" customHeight="1" outlineLevel="1">
      <c r="A271" s="22">
        <v>301</v>
      </c>
      <c r="B271" s="9" t="s">
        <v>366</v>
      </c>
      <c r="C271" s="421">
        <v>0</v>
      </c>
      <c r="D271" s="421">
        <v>0</v>
      </c>
      <c r="E271" s="421">
        <v>0</v>
      </c>
      <c r="F271" s="421">
        <v>0</v>
      </c>
      <c r="G271" s="421">
        <v>0</v>
      </c>
      <c r="H271" s="421">
        <v>0</v>
      </c>
      <c r="I271" s="421">
        <v>0</v>
      </c>
      <c r="J271" s="421">
        <v>0</v>
      </c>
      <c r="K271" s="421">
        <v>0</v>
      </c>
      <c r="L271" s="421">
        <v>0</v>
      </c>
      <c r="M271" s="421">
        <v>0</v>
      </c>
      <c r="N271" s="421">
        <v>0</v>
      </c>
      <c r="O271" s="421">
        <v>0</v>
      </c>
      <c r="P271" s="420"/>
      <c r="Q271" s="421">
        <v>0</v>
      </c>
      <c r="R271" s="421">
        <v>0</v>
      </c>
      <c r="S271" s="421">
        <v>0</v>
      </c>
      <c r="T271" s="421">
        <v>0</v>
      </c>
      <c r="U271" s="421">
        <v>0</v>
      </c>
      <c r="V271" s="421">
        <v>0</v>
      </c>
      <c r="W271" s="421">
        <v>0</v>
      </c>
      <c r="X271" s="421">
        <v>0</v>
      </c>
      <c r="Y271" s="421">
        <v>0</v>
      </c>
      <c r="Z271" s="421">
        <v>0</v>
      </c>
      <c r="AA271" s="421">
        <v>0</v>
      </c>
      <c r="AB271" s="421">
        <v>0</v>
      </c>
      <c r="AC271" s="421">
        <v>0</v>
      </c>
      <c r="AD271" s="420"/>
      <c r="AE271" s="421">
        <v>0</v>
      </c>
      <c r="AF271" s="421">
        <v>0</v>
      </c>
      <c r="AG271" s="421">
        <v>0</v>
      </c>
      <c r="AH271" s="421">
        <v>0</v>
      </c>
      <c r="AI271" s="421">
        <v>0</v>
      </c>
      <c r="AJ271" s="421">
        <v>0</v>
      </c>
      <c r="AK271" s="421">
        <v>0</v>
      </c>
      <c r="AL271" s="421">
        <v>0</v>
      </c>
      <c r="AM271" s="421">
        <v>0</v>
      </c>
      <c r="AN271" s="421">
        <v>0</v>
      </c>
      <c r="AO271" s="421">
        <v>0</v>
      </c>
      <c r="AP271" s="421">
        <v>0</v>
      </c>
      <c r="AQ271" s="421">
        <v>0</v>
      </c>
      <c r="AR271" s="420"/>
      <c r="AS271" s="421">
        <v>0</v>
      </c>
      <c r="AT271" s="421">
        <v>0</v>
      </c>
      <c r="AU271" s="421">
        <v>0</v>
      </c>
      <c r="AV271" s="421">
        <v>0</v>
      </c>
      <c r="AW271" s="421">
        <v>0</v>
      </c>
      <c r="AX271" s="421">
        <v>0</v>
      </c>
      <c r="AY271" s="421">
        <v>0</v>
      </c>
      <c r="AZ271" s="421">
        <v>0</v>
      </c>
      <c r="BA271" s="421">
        <v>0</v>
      </c>
      <c r="BB271" s="421">
        <v>0</v>
      </c>
      <c r="BC271" s="421">
        <v>0</v>
      </c>
      <c r="BD271" s="421">
        <v>0</v>
      </c>
      <c r="BE271" s="421">
        <v>0</v>
      </c>
      <c r="BF271" s="420"/>
      <c r="BG271" s="421">
        <v>0</v>
      </c>
      <c r="BH271" s="421">
        <v>0</v>
      </c>
      <c r="BI271" s="421">
        <v>0</v>
      </c>
      <c r="BJ271" s="421">
        <v>0</v>
      </c>
      <c r="BK271" s="421">
        <v>0</v>
      </c>
      <c r="BL271" s="421">
        <v>0</v>
      </c>
      <c r="BM271" s="421">
        <v>0</v>
      </c>
      <c r="BN271" s="421">
        <v>0</v>
      </c>
      <c r="BO271" s="421">
        <v>0</v>
      </c>
      <c r="BP271" s="421">
        <v>0</v>
      </c>
      <c r="BQ271" s="421">
        <v>0</v>
      </c>
      <c r="BR271" s="421">
        <v>0</v>
      </c>
      <c r="BS271" s="421">
        <v>0</v>
      </c>
      <c r="BT271" s="420"/>
      <c r="BU271" s="421">
        <v>0</v>
      </c>
      <c r="BV271" s="421">
        <v>0</v>
      </c>
      <c r="BW271" s="421">
        <v>0</v>
      </c>
      <c r="BX271" s="421">
        <v>0</v>
      </c>
      <c r="BY271" s="421">
        <v>0</v>
      </c>
      <c r="BZ271" s="421">
        <v>0</v>
      </c>
      <c r="CA271" s="421">
        <v>0</v>
      </c>
      <c r="CB271" s="421">
        <v>0</v>
      </c>
      <c r="CC271" s="421">
        <v>0</v>
      </c>
      <c r="CD271" s="421">
        <v>0</v>
      </c>
      <c r="CE271" s="421">
        <v>0</v>
      </c>
      <c r="CF271" s="421">
        <v>0</v>
      </c>
      <c r="CG271" s="421">
        <v>0</v>
      </c>
      <c r="CH271" s="420"/>
    </row>
    <row r="272" spans="1:86" s="402" customFormat="1" ht="12" hidden="1" customHeight="1" outlineLevel="1">
      <c r="A272" s="22">
        <v>302</v>
      </c>
      <c r="B272" s="9" t="s">
        <v>367</v>
      </c>
      <c r="C272" s="421">
        <v>0</v>
      </c>
      <c r="D272" s="421">
        <v>0</v>
      </c>
      <c r="E272" s="421">
        <v>0</v>
      </c>
      <c r="F272" s="421">
        <v>0</v>
      </c>
      <c r="G272" s="421">
        <v>0</v>
      </c>
      <c r="H272" s="421">
        <v>0</v>
      </c>
      <c r="I272" s="421">
        <v>0</v>
      </c>
      <c r="J272" s="421">
        <v>0</v>
      </c>
      <c r="K272" s="421">
        <v>0</v>
      </c>
      <c r="L272" s="421">
        <v>0</v>
      </c>
      <c r="M272" s="421">
        <v>0</v>
      </c>
      <c r="N272" s="421">
        <v>0</v>
      </c>
      <c r="O272" s="421">
        <v>0</v>
      </c>
      <c r="P272" s="420"/>
      <c r="Q272" s="421">
        <v>0</v>
      </c>
      <c r="R272" s="421">
        <v>0</v>
      </c>
      <c r="S272" s="421">
        <v>0</v>
      </c>
      <c r="T272" s="421">
        <v>0</v>
      </c>
      <c r="U272" s="421">
        <v>0</v>
      </c>
      <c r="V272" s="421">
        <v>0</v>
      </c>
      <c r="W272" s="421">
        <v>0</v>
      </c>
      <c r="X272" s="421">
        <v>0</v>
      </c>
      <c r="Y272" s="421">
        <v>0</v>
      </c>
      <c r="Z272" s="421">
        <v>0</v>
      </c>
      <c r="AA272" s="421">
        <v>0</v>
      </c>
      <c r="AB272" s="421">
        <v>0</v>
      </c>
      <c r="AC272" s="421">
        <v>0</v>
      </c>
      <c r="AD272" s="420"/>
      <c r="AE272" s="421">
        <v>0</v>
      </c>
      <c r="AF272" s="421">
        <v>0</v>
      </c>
      <c r="AG272" s="421">
        <v>0</v>
      </c>
      <c r="AH272" s="421">
        <v>0</v>
      </c>
      <c r="AI272" s="421">
        <v>0</v>
      </c>
      <c r="AJ272" s="421">
        <v>0</v>
      </c>
      <c r="AK272" s="421">
        <v>0</v>
      </c>
      <c r="AL272" s="421">
        <v>0</v>
      </c>
      <c r="AM272" s="421">
        <v>0</v>
      </c>
      <c r="AN272" s="421">
        <v>0</v>
      </c>
      <c r="AO272" s="421">
        <v>0</v>
      </c>
      <c r="AP272" s="421">
        <v>0</v>
      </c>
      <c r="AQ272" s="421">
        <v>0</v>
      </c>
      <c r="AR272" s="420"/>
      <c r="AS272" s="421">
        <v>0</v>
      </c>
      <c r="AT272" s="421">
        <v>0</v>
      </c>
      <c r="AU272" s="421">
        <v>0</v>
      </c>
      <c r="AV272" s="421">
        <v>0</v>
      </c>
      <c r="AW272" s="421">
        <v>0</v>
      </c>
      <c r="AX272" s="421">
        <v>0</v>
      </c>
      <c r="AY272" s="421">
        <v>0</v>
      </c>
      <c r="AZ272" s="421">
        <v>0</v>
      </c>
      <c r="BA272" s="421">
        <v>0</v>
      </c>
      <c r="BB272" s="421">
        <v>0</v>
      </c>
      <c r="BC272" s="421">
        <v>0</v>
      </c>
      <c r="BD272" s="421">
        <v>0</v>
      </c>
      <c r="BE272" s="421">
        <v>0</v>
      </c>
      <c r="BF272" s="420"/>
      <c r="BG272" s="421">
        <v>0</v>
      </c>
      <c r="BH272" s="421">
        <v>0</v>
      </c>
      <c r="BI272" s="421">
        <v>0</v>
      </c>
      <c r="BJ272" s="421">
        <v>0</v>
      </c>
      <c r="BK272" s="421">
        <v>0</v>
      </c>
      <c r="BL272" s="421">
        <v>0</v>
      </c>
      <c r="BM272" s="421">
        <v>0</v>
      </c>
      <c r="BN272" s="421">
        <v>0</v>
      </c>
      <c r="BO272" s="421">
        <v>0</v>
      </c>
      <c r="BP272" s="421">
        <v>0</v>
      </c>
      <c r="BQ272" s="421">
        <v>0</v>
      </c>
      <c r="BR272" s="421">
        <v>0</v>
      </c>
      <c r="BS272" s="421">
        <v>0</v>
      </c>
      <c r="BT272" s="420"/>
      <c r="BU272" s="421">
        <v>0</v>
      </c>
      <c r="BV272" s="421">
        <v>0</v>
      </c>
      <c r="BW272" s="421">
        <v>0</v>
      </c>
      <c r="BX272" s="421">
        <v>0</v>
      </c>
      <c r="BY272" s="421">
        <v>0</v>
      </c>
      <c r="BZ272" s="421">
        <v>0</v>
      </c>
      <c r="CA272" s="421">
        <v>0</v>
      </c>
      <c r="CB272" s="421">
        <v>0</v>
      </c>
      <c r="CC272" s="421">
        <v>0</v>
      </c>
      <c r="CD272" s="421">
        <v>0</v>
      </c>
      <c r="CE272" s="421">
        <v>0</v>
      </c>
      <c r="CF272" s="421">
        <v>0</v>
      </c>
      <c r="CG272" s="421">
        <v>0</v>
      </c>
      <c r="CH272" s="420"/>
    </row>
    <row r="273" spans="1:86" s="402" customFormat="1" ht="12" hidden="1" customHeight="1" outlineLevel="1">
      <c r="A273" s="22">
        <v>304</v>
      </c>
      <c r="B273" s="9" t="s">
        <v>368</v>
      </c>
      <c r="C273" s="421">
        <v>0</v>
      </c>
      <c r="D273" s="421">
        <v>0</v>
      </c>
      <c r="E273" s="421">
        <v>0</v>
      </c>
      <c r="F273" s="421">
        <v>0</v>
      </c>
      <c r="G273" s="421">
        <v>0</v>
      </c>
      <c r="H273" s="421">
        <v>0</v>
      </c>
      <c r="I273" s="421">
        <v>0</v>
      </c>
      <c r="J273" s="421">
        <v>0</v>
      </c>
      <c r="K273" s="421">
        <v>0</v>
      </c>
      <c r="L273" s="421">
        <v>0</v>
      </c>
      <c r="M273" s="421">
        <v>0</v>
      </c>
      <c r="N273" s="421">
        <v>0</v>
      </c>
      <c r="O273" s="421">
        <v>0</v>
      </c>
      <c r="P273" s="420"/>
      <c r="Q273" s="421">
        <v>0</v>
      </c>
      <c r="R273" s="421">
        <v>0</v>
      </c>
      <c r="S273" s="421">
        <v>0</v>
      </c>
      <c r="T273" s="421">
        <v>0</v>
      </c>
      <c r="U273" s="421">
        <v>0</v>
      </c>
      <c r="V273" s="421">
        <v>0</v>
      </c>
      <c r="W273" s="421">
        <v>0</v>
      </c>
      <c r="X273" s="421">
        <v>0</v>
      </c>
      <c r="Y273" s="421">
        <v>0</v>
      </c>
      <c r="Z273" s="421">
        <v>0</v>
      </c>
      <c r="AA273" s="421">
        <v>0</v>
      </c>
      <c r="AB273" s="421">
        <v>0</v>
      </c>
      <c r="AC273" s="421">
        <v>0</v>
      </c>
      <c r="AD273" s="420"/>
      <c r="AE273" s="421">
        <v>0</v>
      </c>
      <c r="AF273" s="421">
        <v>0</v>
      </c>
      <c r="AG273" s="421">
        <v>0</v>
      </c>
      <c r="AH273" s="421">
        <v>0</v>
      </c>
      <c r="AI273" s="421">
        <v>0</v>
      </c>
      <c r="AJ273" s="421">
        <v>0</v>
      </c>
      <c r="AK273" s="421">
        <v>0</v>
      </c>
      <c r="AL273" s="421">
        <v>0</v>
      </c>
      <c r="AM273" s="421">
        <v>0</v>
      </c>
      <c r="AN273" s="421">
        <v>0</v>
      </c>
      <c r="AO273" s="421">
        <v>0</v>
      </c>
      <c r="AP273" s="421">
        <v>0</v>
      </c>
      <c r="AQ273" s="421">
        <v>0</v>
      </c>
      <c r="AR273" s="420"/>
      <c r="AS273" s="421">
        <v>0</v>
      </c>
      <c r="AT273" s="421">
        <v>0</v>
      </c>
      <c r="AU273" s="421">
        <v>0</v>
      </c>
      <c r="AV273" s="421">
        <v>0</v>
      </c>
      <c r="AW273" s="421">
        <v>0</v>
      </c>
      <c r="AX273" s="421">
        <v>0</v>
      </c>
      <c r="AY273" s="421">
        <v>0</v>
      </c>
      <c r="AZ273" s="421">
        <v>0</v>
      </c>
      <c r="BA273" s="421">
        <v>0</v>
      </c>
      <c r="BB273" s="421">
        <v>0</v>
      </c>
      <c r="BC273" s="421">
        <v>0</v>
      </c>
      <c r="BD273" s="421">
        <v>0</v>
      </c>
      <c r="BE273" s="421">
        <v>0</v>
      </c>
      <c r="BF273" s="420"/>
      <c r="BG273" s="421">
        <v>0</v>
      </c>
      <c r="BH273" s="421">
        <v>0</v>
      </c>
      <c r="BI273" s="421">
        <v>0</v>
      </c>
      <c r="BJ273" s="421">
        <v>0</v>
      </c>
      <c r="BK273" s="421">
        <v>0</v>
      </c>
      <c r="BL273" s="421">
        <v>0</v>
      </c>
      <c r="BM273" s="421">
        <v>0</v>
      </c>
      <c r="BN273" s="421">
        <v>0</v>
      </c>
      <c r="BO273" s="421">
        <v>0</v>
      </c>
      <c r="BP273" s="421">
        <v>0</v>
      </c>
      <c r="BQ273" s="421">
        <v>0</v>
      </c>
      <c r="BR273" s="421">
        <v>0</v>
      </c>
      <c r="BS273" s="421">
        <v>0</v>
      </c>
      <c r="BT273" s="420"/>
      <c r="BU273" s="421">
        <v>0</v>
      </c>
      <c r="BV273" s="421">
        <v>0</v>
      </c>
      <c r="BW273" s="421">
        <v>0</v>
      </c>
      <c r="BX273" s="421">
        <v>0</v>
      </c>
      <c r="BY273" s="421">
        <v>0</v>
      </c>
      <c r="BZ273" s="421">
        <v>0</v>
      </c>
      <c r="CA273" s="421">
        <v>0</v>
      </c>
      <c r="CB273" s="421">
        <v>0</v>
      </c>
      <c r="CC273" s="421">
        <v>0</v>
      </c>
      <c r="CD273" s="421">
        <v>0</v>
      </c>
      <c r="CE273" s="421">
        <v>0</v>
      </c>
      <c r="CF273" s="421">
        <v>0</v>
      </c>
      <c r="CG273" s="421">
        <v>0</v>
      </c>
      <c r="CH273" s="420"/>
    </row>
    <row r="274" spans="1:86" s="402" customFormat="1" ht="12" hidden="1" customHeight="1" outlineLevel="1">
      <c r="A274" s="22">
        <v>305</v>
      </c>
      <c r="B274" s="9" t="s">
        <v>369</v>
      </c>
      <c r="C274" s="421">
        <v>0</v>
      </c>
      <c r="D274" s="421">
        <v>0</v>
      </c>
      <c r="E274" s="421">
        <v>9664</v>
      </c>
      <c r="F274" s="421">
        <v>0</v>
      </c>
      <c r="G274" s="421">
        <v>4831</v>
      </c>
      <c r="H274" s="421">
        <v>0</v>
      </c>
      <c r="I274" s="421">
        <v>0</v>
      </c>
      <c r="J274" s="421">
        <v>2445.23</v>
      </c>
      <c r="K274" s="421">
        <v>0</v>
      </c>
      <c r="L274" s="421">
        <v>0</v>
      </c>
      <c r="M274" s="421">
        <v>0</v>
      </c>
      <c r="N274" s="421">
        <v>0</v>
      </c>
      <c r="O274" s="421">
        <v>16940.23</v>
      </c>
      <c r="P274" s="420"/>
      <c r="Q274" s="421">
        <v>2879.8391000000001</v>
      </c>
      <c r="R274" s="421">
        <v>2879.8391000000001</v>
      </c>
      <c r="S274" s="421">
        <v>2879.8391000000001</v>
      </c>
      <c r="T274" s="421">
        <v>2879.8391000000001</v>
      </c>
      <c r="U274" s="421">
        <v>2879.8391000000001</v>
      </c>
      <c r="V274" s="421">
        <v>2879.8391000000001</v>
      </c>
      <c r="W274" s="421">
        <v>0</v>
      </c>
      <c r="X274" s="421">
        <v>0</v>
      </c>
      <c r="Y274" s="421">
        <v>0</v>
      </c>
      <c r="Z274" s="421">
        <v>0</v>
      </c>
      <c r="AA274" s="421">
        <v>0</v>
      </c>
      <c r="AB274" s="421">
        <v>0</v>
      </c>
      <c r="AC274" s="421">
        <v>17279.034599999999</v>
      </c>
      <c r="AD274" s="420"/>
      <c r="AE274" s="421">
        <v>2937.4358820000002</v>
      </c>
      <c r="AF274" s="421">
        <v>2937.4358820000002</v>
      </c>
      <c r="AG274" s="421">
        <v>2937.4358820000002</v>
      </c>
      <c r="AH274" s="421">
        <v>2937.4358820000002</v>
      </c>
      <c r="AI274" s="421">
        <v>2937.4358820000002</v>
      </c>
      <c r="AJ274" s="421">
        <v>2937.4358820000002</v>
      </c>
      <c r="AK274" s="421">
        <v>0</v>
      </c>
      <c r="AL274" s="421">
        <v>0</v>
      </c>
      <c r="AM274" s="421">
        <v>0</v>
      </c>
      <c r="AN274" s="421">
        <v>0</v>
      </c>
      <c r="AO274" s="421">
        <v>0</v>
      </c>
      <c r="AP274" s="421">
        <v>0</v>
      </c>
      <c r="AQ274" s="421">
        <v>17624.615291999999</v>
      </c>
      <c r="AR274" s="420"/>
      <c r="AS274" s="421">
        <v>2996.1845996400002</v>
      </c>
      <c r="AT274" s="421">
        <v>2996.1845996400002</v>
      </c>
      <c r="AU274" s="421">
        <v>2996.1845996400002</v>
      </c>
      <c r="AV274" s="421">
        <v>2996.1845996400002</v>
      </c>
      <c r="AW274" s="421">
        <v>2996.1845996400002</v>
      </c>
      <c r="AX274" s="421">
        <v>2996.1845996400002</v>
      </c>
      <c r="AY274" s="421">
        <v>0</v>
      </c>
      <c r="AZ274" s="421">
        <v>0</v>
      </c>
      <c r="BA274" s="421">
        <v>0</v>
      </c>
      <c r="BB274" s="421">
        <v>0</v>
      </c>
      <c r="BC274" s="421">
        <v>0</v>
      </c>
      <c r="BD274" s="421">
        <v>0</v>
      </c>
      <c r="BE274" s="421">
        <v>17977.10759784</v>
      </c>
      <c r="BF274" s="420"/>
      <c r="BG274" s="421">
        <v>3056.1082916328</v>
      </c>
      <c r="BH274" s="421">
        <v>3056.1082916328</v>
      </c>
      <c r="BI274" s="421">
        <v>3056.1082916328</v>
      </c>
      <c r="BJ274" s="421">
        <v>3056.1082916328</v>
      </c>
      <c r="BK274" s="421">
        <v>3056.1082916328</v>
      </c>
      <c r="BL274" s="421">
        <v>3056.1082916328</v>
      </c>
      <c r="BM274" s="421">
        <v>0</v>
      </c>
      <c r="BN274" s="421">
        <v>0</v>
      </c>
      <c r="BO274" s="421">
        <v>0</v>
      </c>
      <c r="BP274" s="421">
        <v>0</v>
      </c>
      <c r="BQ274" s="421">
        <v>0</v>
      </c>
      <c r="BR274" s="421">
        <v>0</v>
      </c>
      <c r="BS274" s="421">
        <v>18336.649749796801</v>
      </c>
      <c r="BT274" s="420"/>
      <c r="BU274" s="421">
        <v>3117.2304574654499</v>
      </c>
      <c r="BV274" s="421">
        <v>3117.2304574654499</v>
      </c>
      <c r="BW274" s="421">
        <v>3117.2304574654499</v>
      </c>
      <c r="BX274" s="421">
        <v>3117.2304574654499</v>
      </c>
      <c r="BY274" s="421">
        <v>3117.2304574654499</v>
      </c>
      <c r="BZ274" s="421">
        <v>3117.2304574654499</v>
      </c>
      <c r="CA274" s="421">
        <v>0</v>
      </c>
      <c r="CB274" s="421">
        <v>0</v>
      </c>
      <c r="CC274" s="421">
        <v>0</v>
      </c>
      <c r="CD274" s="421">
        <v>0</v>
      </c>
      <c r="CE274" s="421">
        <v>0</v>
      </c>
      <c r="CF274" s="421">
        <v>0</v>
      </c>
      <c r="CG274" s="421">
        <v>18703.3827447927</v>
      </c>
      <c r="CH274" s="420"/>
    </row>
    <row r="275" spans="1:86" s="402" customFormat="1" ht="12" hidden="1" customHeight="1" outlineLevel="1">
      <c r="A275" s="22">
        <v>306</v>
      </c>
      <c r="B275" s="9" t="s">
        <v>370</v>
      </c>
      <c r="C275" s="421">
        <v>0</v>
      </c>
      <c r="D275" s="421">
        <v>0</v>
      </c>
      <c r="E275" s="421">
        <v>0</v>
      </c>
      <c r="F275" s="421">
        <v>0</v>
      </c>
      <c r="G275" s="421">
        <v>427.95</v>
      </c>
      <c r="H275" s="421">
        <v>0</v>
      </c>
      <c r="I275" s="421">
        <v>38</v>
      </c>
      <c r="J275" s="421">
        <v>0</v>
      </c>
      <c r="K275" s="421">
        <v>0</v>
      </c>
      <c r="L275" s="421">
        <v>0</v>
      </c>
      <c r="M275" s="421">
        <v>0</v>
      </c>
      <c r="N275" s="421">
        <v>25</v>
      </c>
      <c r="O275" s="421">
        <v>1316.8607999999999</v>
      </c>
      <c r="P275" s="420"/>
      <c r="Q275" s="421">
        <v>111.93316799999999</v>
      </c>
      <c r="R275" s="421">
        <v>111.93316799999999</v>
      </c>
      <c r="S275" s="421">
        <v>111.93316799999999</v>
      </c>
      <c r="T275" s="421">
        <v>111.93316799999999</v>
      </c>
      <c r="U275" s="421">
        <v>111.93316799999999</v>
      </c>
      <c r="V275" s="421">
        <v>111.93316799999999</v>
      </c>
      <c r="W275" s="421">
        <v>111.93316799999999</v>
      </c>
      <c r="X275" s="421">
        <v>111.93316799999999</v>
      </c>
      <c r="Y275" s="421">
        <v>111.93316799999999</v>
      </c>
      <c r="Z275" s="421">
        <v>111.93316799999999</v>
      </c>
      <c r="AA275" s="421">
        <v>111.93316799999999</v>
      </c>
      <c r="AB275" s="421">
        <v>111.93316799999999</v>
      </c>
      <c r="AC275" s="421">
        <v>1343.1980160000001</v>
      </c>
      <c r="AD275" s="420"/>
      <c r="AE275" s="421">
        <v>114.17183136</v>
      </c>
      <c r="AF275" s="421">
        <v>114.17183136</v>
      </c>
      <c r="AG275" s="421">
        <v>114.17183136</v>
      </c>
      <c r="AH275" s="421">
        <v>114.17183136</v>
      </c>
      <c r="AI275" s="421">
        <v>114.17183136</v>
      </c>
      <c r="AJ275" s="421">
        <v>114.17183136</v>
      </c>
      <c r="AK275" s="421">
        <v>114.17183136</v>
      </c>
      <c r="AL275" s="421">
        <v>114.17183136</v>
      </c>
      <c r="AM275" s="421">
        <v>114.17183136</v>
      </c>
      <c r="AN275" s="421">
        <v>114.17183136</v>
      </c>
      <c r="AO275" s="421">
        <v>114.17183136</v>
      </c>
      <c r="AP275" s="421">
        <v>114.17183136</v>
      </c>
      <c r="AQ275" s="421">
        <v>1370.06197632</v>
      </c>
      <c r="AR275" s="420"/>
      <c r="AS275" s="421">
        <v>116.4552679872</v>
      </c>
      <c r="AT275" s="421">
        <v>116.4552679872</v>
      </c>
      <c r="AU275" s="421">
        <v>116.4552679872</v>
      </c>
      <c r="AV275" s="421">
        <v>116.4552679872</v>
      </c>
      <c r="AW275" s="421">
        <v>116.4552679872</v>
      </c>
      <c r="AX275" s="421">
        <v>116.4552679872</v>
      </c>
      <c r="AY275" s="421">
        <v>116.4552679872</v>
      </c>
      <c r="AZ275" s="421">
        <v>116.4552679872</v>
      </c>
      <c r="BA275" s="421">
        <v>116.4552679872</v>
      </c>
      <c r="BB275" s="421">
        <v>116.4552679872</v>
      </c>
      <c r="BC275" s="421">
        <v>116.4552679872</v>
      </c>
      <c r="BD275" s="421">
        <v>116.4552679872</v>
      </c>
      <c r="BE275" s="421">
        <v>1397.4632158464001</v>
      </c>
      <c r="BF275" s="420"/>
      <c r="BG275" s="421">
        <v>118.78437334694399</v>
      </c>
      <c r="BH275" s="421">
        <v>118.78437334694399</v>
      </c>
      <c r="BI275" s="421">
        <v>118.78437334694399</v>
      </c>
      <c r="BJ275" s="421">
        <v>118.78437334694399</v>
      </c>
      <c r="BK275" s="421">
        <v>118.78437334694399</v>
      </c>
      <c r="BL275" s="421">
        <v>118.78437334694399</v>
      </c>
      <c r="BM275" s="421">
        <v>118.78437334694399</v>
      </c>
      <c r="BN275" s="421">
        <v>118.78437334694399</v>
      </c>
      <c r="BO275" s="421">
        <v>118.78437334694399</v>
      </c>
      <c r="BP275" s="421">
        <v>118.78437334694399</v>
      </c>
      <c r="BQ275" s="421">
        <v>118.78437334694399</v>
      </c>
      <c r="BR275" s="421">
        <v>118.78437334694399</v>
      </c>
      <c r="BS275" s="421">
        <v>1425.41248016333</v>
      </c>
      <c r="BT275" s="420"/>
      <c r="BU275" s="421">
        <v>121.160060813882</v>
      </c>
      <c r="BV275" s="421">
        <v>121.160060813882</v>
      </c>
      <c r="BW275" s="421">
        <v>121.160060813882</v>
      </c>
      <c r="BX275" s="421">
        <v>121.160060813882</v>
      </c>
      <c r="BY275" s="421">
        <v>121.160060813882</v>
      </c>
      <c r="BZ275" s="421">
        <v>121.160060813882</v>
      </c>
      <c r="CA275" s="421">
        <v>121.160060813882</v>
      </c>
      <c r="CB275" s="421">
        <v>121.160060813882</v>
      </c>
      <c r="CC275" s="421">
        <v>121.160060813882</v>
      </c>
      <c r="CD275" s="421">
        <v>121.160060813882</v>
      </c>
      <c r="CE275" s="421">
        <v>121.160060813882</v>
      </c>
      <c r="CF275" s="421">
        <v>121.160060813882</v>
      </c>
      <c r="CG275" s="421">
        <v>1453.9207297665901</v>
      </c>
      <c r="CH275" s="420"/>
    </row>
    <row r="276" spans="1:86" s="402" customFormat="1" ht="12" hidden="1" customHeight="1" outlineLevel="1">
      <c r="A276" s="22">
        <v>307</v>
      </c>
      <c r="B276" s="9" t="s">
        <v>371</v>
      </c>
      <c r="C276" s="421">
        <v>0</v>
      </c>
      <c r="D276" s="421">
        <v>0</v>
      </c>
      <c r="E276" s="421">
        <v>0</v>
      </c>
      <c r="F276" s="421">
        <v>0</v>
      </c>
      <c r="G276" s="421">
        <v>0</v>
      </c>
      <c r="H276" s="421">
        <v>0</v>
      </c>
      <c r="I276" s="421">
        <v>0</v>
      </c>
      <c r="J276" s="421">
        <v>0</v>
      </c>
      <c r="K276" s="421">
        <v>0</v>
      </c>
      <c r="L276" s="421">
        <v>0</v>
      </c>
      <c r="M276" s="421">
        <v>0</v>
      </c>
      <c r="N276" s="421">
        <v>0</v>
      </c>
      <c r="O276" s="421">
        <v>0</v>
      </c>
      <c r="P276" s="420"/>
      <c r="Q276" s="421">
        <v>0</v>
      </c>
      <c r="R276" s="421">
        <v>0</v>
      </c>
      <c r="S276" s="421">
        <v>0</v>
      </c>
      <c r="T276" s="421">
        <v>0</v>
      </c>
      <c r="U276" s="421">
        <v>0</v>
      </c>
      <c r="V276" s="421">
        <v>0</v>
      </c>
      <c r="W276" s="421">
        <v>0</v>
      </c>
      <c r="X276" s="421">
        <v>0</v>
      </c>
      <c r="Y276" s="421">
        <v>0</v>
      </c>
      <c r="Z276" s="421">
        <v>0</v>
      </c>
      <c r="AA276" s="421">
        <v>0</v>
      </c>
      <c r="AB276" s="421">
        <v>0</v>
      </c>
      <c r="AC276" s="421">
        <v>0</v>
      </c>
      <c r="AD276" s="420"/>
      <c r="AE276" s="421">
        <v>0</v>
      </c>
      <c r="AF276" s="421">
        <v>0</v>
      </c>
      <c r="AG276" s="421">
        <v>0</v>
      </c>
      <c r="AH276" s="421">
        <v>0</v>
      </c>
      <c r="AI276" s="421">
        <v>0</v>
      </c>
      <c r="AJ276" s="421">
        <v>0</v>
      </c>
      <c r="AK276" s="421">
        <v>0</v>
      </c>
      <c r="AL276" s="421">
        <v>0</v>
      </c>
      <c r="AM276" s="421">
        <v>0</v>
      </c>
      <c r="AN276" s="421">
        <v>0</v>
      </c>
      <c r="AO276" s="421">
        <v>0</v>
      </c>
      <c r="AP276" s="421">
        <v>0</v>
      </c>
      <c r="AQ276" s="421">
        <v>0</v>
      </c>
      <c r="AR276" s="420"/>
      <c r="AS276" s="421">
        <v>0</v>
      </c>
      <c r="AT276" s="421">
        <v>0</v>
      </c>
      <c r="AU276" s="421">
        <v>0</v>
      </c>
      <c r="AV276" s="421">
        <v>0</v>
      </c>
      <c r="AW276" s="421">
        <v>0</v>
      </c>
      <c r="AX276" s="421">
        <v>0</v>
      </c>
      <c r="AY276" s="421">
        <v>0</v>
      </c>
      <c r="AZ276" s="421">
        <v>0</v>
      </c>
      <c r="BA276" s="421">
        <v>0</v>
      </c>
      <c r="BB276" s="421">
        <v>0</v>
      </c>
      <c r="BC276" s="421">
        <v>0</v>
      </c>
      <c r="BD276" s="421">
        <v>0</v>
      </c>
      <c r="BE276" s="421">
        <v>0</v>
      </c>
      <c r="BF276" s="420"/>
      <c r="BG276" s="421">
        <v>0</v>
      </c>
      <c r="BH276" s="421">
        <v>0</v>
      </c>
      <c r="BI276" s="421">
        <v>0</v>
      </c>
      <c r="BJ276" s="421">
        <v>0</v>
      </c>
      <c r="BK276" s="421">
        <v>0</v>
      </c>
      <c r="BL276" s="421">
        <v>0</v>
      </c>
      <c r="BM276" s="421">
        <v>0</v>
      </c>
      <c r="BN276" s="421">
        <v>0</v>
      </c>
      <c r="BO276" s="421">
        <v>0</v>
      </c>
      <c r="BP276" s="421">
        <v>0</v>
      </c>
      <c r="BQ276" s="421">
        <v>0</v>
      </c>
      <c r="BR276" s="421">
        <v>0</v>
      </c>
      <c r="BS276" s="421">
        <v>0</v>
      </c>
      <c r="BT276" s="420"/>
      <c r="BU276" s="421">
        <v>0</v>
      </c>
      <c r="BV276" s="421">
        <v>0</v>
      </c>
      <c r="BW276" s="421">
        <v>0</v>
      </c>
      <c r="BX276" s="421">
        <v>0</v>
      </c>
      <c r="BY276" s="421">
        <v>0</v>
      </c>
      <c r="BZ276" s="421">
        <v>0</v>
      </c>
      <c r="CA276" s="421">
        <v>0</v>
      </c>
      <c r="CB276" s="421">
        <v>0</v>
      </c>
      <c r="CC276" s="421">
        <v>0</v>
      </c>
      <c r="CD276" s="421">
        <v>0</v>
      </c>
      <c r="CE276" s="421">
        <v>0</v>
      </c>
      <c r="CF276" s="421">
        <v>0</v>
      </c>
      <c r="CG276" s="421">
        <v>0</v>
      </c>
      <c r="CH276" s="420"/>
    </row>
    <row r="277" spans="1:86" s="402" customFormat="1" ht="12" hidden="1" customHeight="1" outlineLevel="1">
      <c r="A277" s="22">
        <v>308</v>
      </c>
      <c r="B277" s="9" t="s">
        <v>372</v>
      </c>
      <c r="C277" s="421">
        <v>0</v>
      </c>
      <c r="D277" s="421">
        <v>0</v>
      </c>
      <c r="E277" s="421">
        <v>0</v>
      </c>
      <c r="F277" s="421">
        <v>0</v>
      </c>
      <c r="G277" s="421">
        <v>0</v>
      </c>
      <c r="H277" s="421">
        <v>0</v>
      </c>
      <c r="I277" s="421">
        <v>1110</v>
      </c>
      <c r="J277" s="421">
        <v>1100</v>
      </c>
      <c r="K277" s="421">
        <v>0</v>
      </c>
      <c r="L277" s="421">
        <v>0</v>
      </c>
      <c r="M277" s="421">
        <v>0</v>
      </c>
      <c r="N277" s="421">
        <v>0</v>
      </c>
      <c r="O277" s="421">
        <v>2210</v>
      </c>
      <c r="P277" s="420"/>
      <c r="Q277" s="421">
        <v>0</v>
      </c>
      <c r="R277" s="421">
        <v>0</v>
      </c>
      <c r="S277" s="421">
        <v>0</v>
      </c>
      <c r="T277" s="421">
        <v>0</v>
      </c>
      <c r="U277" s="421">
        <v>0</v>
      </c>
      <c r="V277" s="421">
        <v>0</v>
      </c>
      <c r="W277" s="421">
        <v>0</v>
      </c>
      <c r="X277" s="421">
        <v>0</v>
      </c>
      <c r="Y277" s="421">
        <v>0</v>
      </c>
      <c r="Z277" s="421">
        <v>0</v>
      </c>
      <c r="AA277" s="421">
        <v>0</v>
      </c>
      <c r="AB277" s="421">
        <v>0</v>
      </c>
      <c r="AC277" s="421">
        <v>0</v>
      </c>
      <c r="AD277" s="420"/>
      <c r="AE277" s="421">
        <v>0</v>
      </c>
      <c r="AF277" s="421">
        <v>0</v>
      </c>
      <c r="AG277" s="421">
        <v>0</v>
      </c>
      <c r="AH277" s="421">
        <v>0</v>
      </c>
      <c r="AI277" s="421">
        <v>0</v>
      </c>
      <c r="AJ277" s="421">
        <v>0</v>
      </c>
      <c r="AK277" s="421">
        <v>0</v>
      </c>
      <c r="AL277" s="421">
        <v>0</v>
      </c>
      <c r="AM277" s="421">
        <v>0</v>
      </c>
      <c r="AN277" s="421">
        <v>0</v>
      </c>
      <c r="AO277" s="421">
        <v>0</v>
      </c>
      <c r="AP277" s="421">
        <v>0</v>
      </c>
      <c r="AQ277" s="421">
        <v>0</v>
      </c>
      <c r="AR277" s="420"/>
      <c r="AS277" s="421">
        <v>0</v>
      </c>
      <c r="AT277" s="421">
        <v>0</v>
      </c>
      <c r="AU277" s="421">
        <v>0</v>
      </c>
      <c r="AV277" s="421">
        <v>0</v>
      </c>
      <c r="AW277" s="421">
        <v>0</v>
      </c>
      <c r="AX277" s="421">
        <v>0</v>
      </c>
      <c r="AY277" s="421">
        <v>0</v>
      </c>
      <c r="AZ277" s="421">
        <v>0</v>
      </c>
      <c r="BA277" s="421">
        <v>0</v>
      </c>
      <c r="BB277" s="421">
        <v>0</v>
      </c>
      <c r="BC277" s="421">
        <v>0</v>
      </c>
      <c r="BD277" s="421">
        <v>0</v>
      </c>
      <c r="BE277" s="421">
        <v>0</v>
      </c>
      <c r="BF277" s="420"/>
      <c r="BG277" s="421">
        <v>0</v>
      </c>
      <c r="BH277" s="421">
        <v>0</v>
      </c>
      <c r="BI277" s="421">
        <v>0</v>
      </c>
      <c r="BJ277" s="421">
        <v>0</v>
      </c>
      <c r="BK277" s="421">
        <v>0</v>
      </c>
      <c r="BL277" s="421">
        <v>0</v>
      </c>
      <c r="BM277" s="421">
        <v>0</v>
      </c>
      <c r="BN277" s="421">
        <v>0</v>
      </c>
      <c r="BO277" s="421">
        <v>0</v>
      </c>
      <c r="BP277" s="421">
        <v>0</v>
      </c>
      <c r="BQ277" s="421">
        <v>0</v>
      </c>
      <c r="BR277" s="421">
        <v>0</v>
      </c>
      <c r="BS277" s="421">
        <v>0</v>
      </c>
      <c r="BT277" s="420"/>
      <c r="BU277" s="421">
        <v>0</v>
      </c>
      <c r="BV277" s="421">
        <v>0</v>
      </c>
      <c r="BW277" s="421">
        <v>0</v>
      </c>
      <c r="BX277" s="421">
        <v>0</v>
      </c>
      <c r="BY277" s="421">
        <v>0</v>
      </c>
      <c r="BZ277" s="421">
        <v>0</v>
      </c>
      <c r="CA277" s="421">
        <v>0</v>
      </c>
      <c r="CB277" s="421">
        <v>0</v>
      </c>
      <c r="CC277" s="421">
        <v>0</v>
      </c>
      <c r="CD277" s="421">
        <v>0</v>
      </c>
      <c r="CE277" s="421">
        <v>0</v>
      </c>
      <c r="CF277" s="421">
        <v>0</v>
      </c>
      <c r="CG277" s="421">
        <v>0</v>
      </c>
      <c r="CH277" s="420"/>
    </row>
    <row r="278" spans="1:86" s="402" customFormat="1" ht="12" hidden="1" customHeight="1" outlineLevel="1">
      <c r="A278" s="22">
        <v>308.10000000000002</v>
      </c>
      <c r="B278" s="9" t="s">
        <v>373</v>
      </c>
      <c r="C278" s="421">
        <v>28595</v>
      </c>
      <c r="D278" s="421">
        <v>34105.300000000003</v>
      </c>
      <c r="E278" s="421">
        <v>2500</v>
      </c>
      <c r="F278" s="421">
        <v>0</v>
      </c>
      <c r="G278" s="421">
        <v>0</v>
      </c>
      <c r="H278" s="421">
        <v>0</v>
      </c>
      <c r="I278" s="421">
        <v>0</v>
      </c>
      <c r="J278" s="421">
        <v>0</v>
      </c>
      <c r="K278" s="421">
        <v>0</v>
      </c>
      <c r="L278" s="421">
        <v>0</v>
      </c>
      <c r="M278" s="421">
        <v>0</v>
      </c>
      <c r="N278" s="421">
        <v>0</v>
      </c>
      <c r="O278" s="421">
        <v>65200.3</v>
      </c>
      <c r="P278" s="420"/>
      <c r="Q278" s="421">
        <v>0</v>
      </c>
      <c r="R278" s="421">
        <v>0</v>
      </c>
      <c r="S278" s="421">
        <v>0</v>
      </c>
      <c r="T278" s="421">
        <v>0</v>
      </c>
      <c r="U278" s="421">
        <v>0</v>
      </c>
      <c r="V278" s="421">
        <v>0</v>
      </c>
      <c r="W278" s="421">
        <v>0</v>
      </c>
      <c r="X278" s="421">
        <v>0</v>
      </c>
      <c r="Y278" s="421">
        <v>0</v>
      </c>
      <c r="Z278" s="421">
        <v>0</v>
      </c>
      <c r="AA278" s="421">
        <v>0</v>
      </c>
      <c r="AB278" s="421">
        <v>0</v>
      </c>
      <c r="AC278" s="421">
        <v>0</v>
      </c>
      <c r="AD278" s="420"/>
      <c r="AE278" s="421">
        <v>0</v>
      </c>
      <c r="AF278" s="421">
        <v>0</v>
      </c>
      <c r="AG278" s="421">
        <v>0</v>
      </c>
      <c r="AH278" s="421">
        <v>0</v>
      </c>
      <c r="AI278" s="421">
        <v>0</v>
      </c>
      <c r="AJ278" s="421">
        <v>0</v>
      </c>
      <c r="AK278" s="421">
        <v>0</v>
      </c>
      <c r="AL278" s="421">
        <v>0</v>
      </c>
      <c r="AM278" s="421">
        <v>0</v>
      </c>
      <c r="AN278" s="421">
        <v>0</v>
      </c>
      <c r="AO278" s="421">
        <v>0</v>
      </c>
      <c r="AP278" s="421">
        <v>0</v>
      </c>
      <c r="AQ278" s="421">
        <v>0</v>
      </c>
      <c r="AR278" s="420"/>
      <c r="AS278" s="421">
        <v>0</v>
      </c>
      <c r="AT278" s="421">
        <v>0</v>
      </c>
      <c r="AU278" s="421">
        <v>0</v>
      </c>
      <c r="AV278" s="421">
        <v>0</v>
      </c>
      <c r="AW278" s="421">
        <v>0</v>
      </c>
      <c r="AX278" s="421">
        <v>0</v>
      </c>
      <c r="AY278" s="421">
        <v>0</v>
      </c>
      <c r="AZ278" s="421">
        <v>0</v>
      </c>
      <c r="BA278" s="421">
        <v>0</v>
      </c>
      <c r="BB278" s="421">
        <v>0</v>
      </c>
      <c r="BC278" s="421">
        <v>0</v>
      </c>
      <c r="BD278" s="421">
        <v>0</v>
      </c>
      <c r="BE278" s="421">
        <v>0</v>
      </c>
      <c r="BF278" s="420"/>
      <c r="BG278" s="421">
        <v>0</v>
      </c>
      <c r="BH278" s="421">
        <v>0</v>
      </c>
      <c r="BI278" s="421">
        <v>0</v>
      </c>
      <c r="BJ278" s="421">
        <v>0</v>
      </c>
      <c r="BK278" s="421">
        <v>0</v>
      </c>
      <c r="BL278" s="421">
        <v>0</v>
      </c>
      <c r="BM278" s="421">
        <v>0</v>
      </c>
      <c r="BN278" s="421">
        <v>0</v>
      </c>
      <c r="BO278" s="421">
        <v>0</v>
      </c>
      <c r="BP278" s="421">
        <v>0</v>
      </c>
      <c r="BQ278" s="421">
        <v>0</v>
      </c>
      <c r="BR278" s="421">
        <v>0</v>
      </c>
      <c r="BS278" s="421">
        <v>0</v>
      </c>
      <c r="BT278" s="420"/>
      <c r="BU278" s="421">
        <v>0</v>
      </c>
      <c r="BV278" s="421">
        <v>0</v>
      </c>
      <c r="BW278" s="421">
        <v>0</v>
      </c>
      <c r="BX278" s="421">
        <v>0</v>
      </c>
      <c r="BY278" s="421">
        <v>0</v>
      </c>
      <c r="BZ278" s="421">
        <v>0</v>
      </c>
      <c r="CA278" s="421">
        <v>0</v>
      </c>
      <c r="CB278" s="421">
        <v>0</v>
      </c>
      <c r="CC278" s="421">
        <v>0</v>
      </c>
      <c r="CD278" s="421">
        <v>0</v>
      </c>
      <c r="CE278" s="421">
        <v>0</v>
      </c>
      <c r="CF278" s="421">
        <v>0</v>
      </c>
      <c r="CG278" s="421">
        <v>0</v>
      </c>
      <c r="CH278" s="420"/>
    </row>
    <row r="279" spans="1:86" s="402" customFormat="1" ht="12" hidden="1" customHeight="1" outlineLevel="1">
      <c r="A279" s="22">
        <v>308.2</v>
      </c>
      <c r="B279" s="9" t="s">
        <v>374</v>
      </c>
      <c r="C279" s="421">
        <v>0</v>
      </c>
      <c r="D279" s="421">
        <v>0</v>
      </c>
      <c r="E279" s="421">
        <v>10000</v>
      </c>
      <c r="F279" s="421">
        <v>0</v>
      </c>
      <c r="G279" s="421">
        <v>0</v>
      </c>
      <c r="H279" s="421">
        <v>0</v>
      </c>
      <c r="I279" s="421">
        <v>0</v>
      </c>
      <c r="J279" s="421">
        <v>0</v>
      </c>
      <c r="K279" s="421">
        <v>0</v>
      </c>
      <c r="L279" s="421">
        <v>0</v>
      </c>
      <c r="M279" s="421">
        <v>0</v>
      </c>
      <c r="N279" s="421">
        <v>0</v>
      </c>
      <c r="O279" s="421">
        <v>10000</v>
      </c>
      <c r="P279" s="420"/>
      <c r="Q279" s="421">
        <v>0</v>
      </c>
      <c r="R279" s="421">
        <v>0</v>
      </c>
      <c r="S279" s="421">
        <v>0</v>
      </c>
      <c r="T279" s="421">
        <v>8000</v>
      </c>
      <c r="U279" s="421">
        <v>0</v>
      </c>
      <c r="V279" s="421">
        <v>0</v>
      </c>
      <c r="W279" s="421">
        <v>0</v>
      </c>
      <c r="X279" s="421">
        <v>0</v>
      </c>
      <c r="Y279" s="421">
        <v>0</v>
      </c>
      <c r="Z279" s="421">
        <v>0</v>
      </c>
      <c r="AA279" s="421">
        <v>0</v>
      </c>
      <c r="AB279" s="421">
        <v>0</v>
      </c>
      <c r="AC279" s="421">
        <v>8000</v>
      </c>
      <c r="AD279" s="420"/>
      <c r="AE279" s="421">
        <v>0</v>
      </c>
      <c r="AF279" s="421">
        <v>0</v>
      </c>
      <c r="AG279" s="421">
        <v>0</v>
      </c>
      <c r="AH279" s="421">
        <v>0</v>
      </c>
      <c r="AI279" s="421">
        <v>0</v>
      </c>
      <c r="AJ279" s="421">
        <v>0</v>
      </c>
      <c r="AK279" s="421">
        <v>0</v>
      </c>
      <c r="AL279" s="421">
        <v>0</v>
      </c>
      <c r="AM279" s="421">
        <v>0</v>
      </c>
      <c r="AN279" s="421">
        <v>0</v>
      </c>
      <c r="AO279" s="421">
        <v>0</v>
      </c>
      <c r="AP279" s="421">
        <v>0</v>
      </c>
      <c r="AQ279" s="421">
        <v>0</v>
      </c>
      <c r="AR279" s="420"/>
      <c r="AS279" s="421">
        <v>0</v>
      </c>
      <c r="AT279" s="421">
        <v>0</v>
      </c>
      <c r="AU279" s="421">
        <v>0</v>
      </c>
      <c r="AV279" s="421">
        <v>0</v>
      </c>
      <c r="AW279" s="421">
        <v>0</v>
      </c>
      <c r="AX279" s="421">
        <v>0</v>
      </c>
      <c r="AY279" s="421">
        <v>0</v>
      </c>
      <c r="AZ279" s="421">
        <v>0</v>
      </c>
      <c r="BA279" s="421">
        <v>0</v>
      </c>
      <c r="BB279" s="421">
        <v>0</v>
      </c>
      <c r="BC279" s="421">
        <v>0</v>
      </c>
      <c r="BD279" s="421">
        <v>0</v>
      </c>
      <c r="BE279" s="421">
        <v>0</v>
      </c>
      <c r="BF279" s="420"/>
      <c r="BG279" s="421">
        <v>0</v>
      </c>
      <c r="BH279" s="421">
        <v>0</v>
      </c>
      <c r="BI279" s="421">
        <v>0</v>
      </c>
      <c r="BJ279" s="421">
        <v>0</v>
      </c>
      <c r="BK279" s="421">
        <v>0</v>
      </c>
      <c r="BL279" s="421">
        <v>0</v>
      </c>
      <c r="BM279" s="421">
        <v>0</v>
      </c>
      <c r="BN279" s="421">
        <v>0</v>
      </c>
      <c r="BO279" s="421">
        <v>0</v>
      </c>
      <c r="BP279" s="421">
        <v>0</v>
      </c>
      <c r="BQ279" s="421">
        <v>0</v>
      </c>
      <c r="BR279" s="421">
        <v>0</v>
      </c>
      <c r="BS279" s="421">
        <v>0</v>
      </c>
      <c r="BT279" s="420"/>
      <c r="BU279" s="421">
        <v>0</v>
      </c>
      <c r="BV279" s="421">
        <v>0</v>
      </c>
      <c r="BW279" s="421">
        <v>0</v>
      </c>
      <c r="BX279" s="421">
        <v>0</v>
      </c>
      <c r="BY279" s="421">
        <v>0</v>
      </c>
      <c r="BZ279" s="421">
        <v>0</v>
      </c>
      <c r="CA279" s="421">
        <v>0</v>
      </c>
      <c r="CB279" s="421">
        <v>0</v>
      </c>
      <c r="CC279" s="421">
        <v>0</v>
      </c>
      <c r="CD279" s="421">
        <v>0</v>
      </c>
      <c r="CE279" s="421">
        <v>0</v>
      </c>
      <c r="CF279" s="421">
        <v>0</v>
      </c>
      <c r="CG279" s="421">
        <v>0</v>
      </c>
      <c r="CH279" s="420"/>
    </row>
    <row r="280" spans="1:86" s="402" customFormat="1" ht="12" hidden="1" customHeight="1" outlineLevel="1">
      <c r="A280" s="22">
        <v>308.3</v>
      </c>
      <c r="B280" s="9" t="s">
        <v>375</v>
      </c>
      <c r="C280" s="421">
        <v>175685.47</v>
      </c>
      <c r="D280" s="421">
        <v>47252.37</v>
      </c>
      <c r="E280" s="421">
        <v>10198.07</v>
      </c>
      <c r="F280" s="421">
        <v>4280</v>
      </c>
      <c r="G280" s="421">
        <v>0</v>
      </c>
      <c r="H280" s="421">
        <v>0</v>
      </c>
      <c r="I280" s="421">
        <v>0</v>
      </c>
      <c r="J280" s="421">
        <v>321.91000000000003</v>
      </c>
      <c r="K280" s="421">
        <v>0</v>
      </c>
      <c r="L280" s="421">
        <v>0</v>
      </c>
      <c r="M280" s="421">
        <v>0</v>
      </c>
      <c r="N280" s="421">
        <v>0</v>
      </c>
      <c r="O280" s="421">
        <v>237737.82</v>
      </c>
      <c r="P280" s="420"/>
      <c r="Q280" s="421">
        <v>0</v>
      </c>
      <c r="R280" s="421">
        <v>0</v>
      </c>
      <c r="S280" s="421">
        <v>0</v>
      </c>
      <c r="T280" s="421">
        <v>0</v>
      </c>
      <c r="U280" s="421">
        <v>0</v>
      </c>
      <c r="V280" s="421">
        <v>0</v>
      </c>
      <c r="W280" s="421">
        <v>0</v>
      </c>
      <c r="X280" s="421">
        <v>0</v>
      </c>
      <c r="Y280" s="421">
        <v>0</v>
      </c>
      <c r="Z280" s="421">
        <v>0</v>
      </c>
      <c r="AA280" s="421">
        <v>0</v>
      </c>
      <c r="AB280" s="421">
        <v>0</v>
      </c>
      <c r="AC280" s="421">
        <v>0</v>
      </c>
      <c r="AD280" s="420"/>
      <c r="AE280" s="421">
        <v>0</v>
      </c>
      <c r="AF280" s="421">
        <v>0</v>
      </c>
      <c r="AG280" s="421">
        <v>0</v>
      </c>
      <c r="AH280" s="421">
        <v>0</v>
      </c>
      <c r="AI280" s="421">
        <v>0</v>
      </c>
      <c r="AJ280" s="421">
        <v>0</v>
      </c>
      <c r="AK280" s="421">
        <v>0</v>
      </c>
      <c r="AL280" s="421">
        <v>0</v>
      </c>
      <c r="AM280" s="421">
        <v>0</v>
      </c>
      <c r="AN280" s="421">
        <v>0</v>
      </c>
      <c r="AO280" s="421">
        <v>0</v>
      </c>
      <c r="AP280" s="421">
        <v>0</v>
      </c>
      <c r="AQ280" s="421">
        <v>0</v>
      </c>
      <c r="AR280" s="420"/>
      <c r="AS280" s="421">
        <v>0</v>
      </c>
      <c r="AT280" s="421">
        <v>0</v>
      </c>
      <c r="AU280" s="421">
        <v>0</v>
      </c>
      <c r="AV280" s="421">
        <v>0</v>
      </c>
      <c r="AW280" s="421">
        <v>0</v>
      </c>
      <c r="AX280" s="421">
        <v>0</v>
      </c>
      <c r="AY280" s="421">
        <v>0</v>
      </c>
      <c r="AZ280" s="421">
        <v>0</v>
      </c>
      <c r="BA280" s="421">
        <v>0</v>
      </c>
      <c r="BB280" s="421">
        <v>0</v>
      </c>
      <c r="BC280" s="421">
        <v>0</v>
      </c>
      <c r="BD280" s="421">
        <v>0</v>
      </c>
      <c r="BE280" s="421">
        <v>0</v>
      </c>
      <c r="BF280" s="420"/>
      <c r="BG280" s="421">
        <v>0</v>
      </c>
      <c r="BH280" s="421">
        <v>0</v>
      </c>
      <c r="BI280" s="421">
        <v>0</v>
      </c>
      <c r="BJ280" s="421">
        <v>0</v>
      </c>
      <c r="BK280" s="421">
        <v>0</v>
      </c>
      <c r="BL280" s="421">
        <v>0</v>
      </c>
      <c r="BM280" s="421">
        <v>0</v>
      </c>
      <c r="BN280" s="421">
        <v>0</v>
      </c>
      <c r="BO280" s="421">
        <v>0</v>
      </c>
      <c r="BP280" s="421">
        <v>0</v>
      </c>
      <c r="BQ280" s="421">
        <v>0</v>
      </c>
      <c r="BR280" s="421">
        <v>0</v>
      </c>
      <c r="BS280" s="421">
        <v>0</v>
      </c>
      <c r="BT280" s="420"/>
      <c r="BU280" s="421">
        <v>0</v>
      </c>
      <c r="BV280" s="421">
        <v>0</v>
      </c>
      <c r="BW280" s="421">
        <v>0</v>
      </c>
      <c r="BX280" s="421">
        <v>0</v>
      </c>
      <c r="BY280" s="421">
        <v>0</v>
      </c>
      <c r="BZ280" s="421">
        <v>0</v>
      </c>
      <c r="CA280" s="421">
        <v>0</v>
      </c>
      <c r="CB280" s="421">
        <v>0</v>
      </c>
      <c r="CC280" s="421">
        <v>0</v>
      </c>
      <c r="CD280" s="421">
        <v>0</v>
      </c>
      <c r="CE280" s="421">
        <v>0</v>
      </c>
      <c r="CF280" s="421">
        <v>0</v>
      </c>
      <c r="CG280" s="421">
        <v>0</v>
      </c>
      <c r="CH280" s="420"/>
    </row>
    <row r="281" spans="1:86" s="402" customFormat="1" ht="12" hidden="1" customHeight="1" outlineLevel="1">
      <c r="A281" s="22">
        <v>308.39999999999998</v>
      </c>
      <c r="B281" s="9" t="s">
        <v>376</v>
      </c>
      <c r="C281" s="421">
        <v>0</v>
      </c>
      <c r="D281" s="421">
        <v>0</v>
      </c>
      <c r="E281" s="421">
        <v>0</v>
      </c>
      <c r="F281" s="421">
        <v>0</v>
      </c>
      <c r="G281" s="421">
        <v>0</v>
      </c>
      <c r="H281" s="421">
        <v>0</v>
      </c>
      <c r="I281" s="421">
        <v>0</v>
      </c>
      <c r="J281" s="421">
        <v>0</v>
      </c>
      <c r="K281" s="421">
        <v>0</v>
      </c>
      <c r="L281" s="421">
        <v>11550</v>
      </c>
      <c r="M281" s="421">
        <v>0</v>
      </c>
      <c r="N281" s="421">
        <v>19050</v>
      </c>
      <c r="O281" s="421">
        <v>50000</v>
      </c>
      <c r="P281" s="420"/>
      <c r="Q281" s="421">
        <v>0</v>
      </c>
      <c r="R281" s="421">
        <v>0</v>
      </c>
      <c r="S281" s="421">
        <v>0</v>
      </c>
      <c r="T281" s="421">
        <v>0</v>
      </c>
      <c r="U281" s="421">
        <v>0</v>
      </c>
      <c r="V281" s="421">
        <v>0</v>
      </c>
      <c r="W281" s="421">
        <v>0</v>
      </c>
      <c r="X281" s="421">
        <v>0</v>
      </c>
      <c r="Y281" s="421">
        <v>0</v>
      </c>
      <c r="Z281" s="421">
        <v>0</v>
      </c>
      <c r="AA281" s="421">
        <v>0</v>
      </c>
      <c r="AB281" s="421">
        <v>0</v>
      </c>
      <c r="AC281" s="421">
        <v>0</v>
      </c>
      <c r="AD281" s="420"/>
      <c r="AE281" s="421">
        <v>0</v>
      </c>
      <c r="AF281" s="421">
        <v>0</v>
      </c>
      <c r="AG281" s="421">
        <v>0</v>
      </c>
      <c r="AH281" s="421">
        <v>0</v>
      </c>
      <c r="AI281" s="421">
        <v>0</v>
      </c>
      <c r="AJ281" s="421">
        <v>0</v>
      </c>
      <c r="AK281" s="421">
        <v>0</v>
      </c>
      <c r="AL281" s="421">
        <v>0</v>
      </c>
      <c r="AM281" s="421">
        <v>0</v>
      </c>
      <c r="AN281" s="421">
        <v>0</v>
      </c>
      <c r="AO281" s="421">
        <v>0</v>
      </c>
      <c r="AP281" s="421">
        <v>0</v>
      </c>
      <c r="AQ281" s="421">
        <v>0</v>
      </c>
      <c r="AR281" s="420"/>
      <c r="AS281" s="421">
        <v>0</v>
      </c>
      <c r="AT281" s="421">
        <v>0</v>
      </c>
      <c r="AU281" s="421">
        <v>0</v>
      </c>
      <c r="AV281" s="421">
        <v>0</v>
      </c>
      <c r="AW281" s="421">
        <v>0</v>
      </c>
      <c r="AX281" s="421">
        <v>0</v>
      </c>
      <c r="AY281" s="421">
        <v>0</v>
      </c>
      <c r="AZ281" s="421">
        <v>0</v>
      </c>
      <c r="BA281" s="421">
        <v>0</v>
      </c>
      <c r="BB281" s="421">
        <v>0</v>
      </c>
      <c r="BC281" s="421">
        <v>0</v>
      </c>
      <c r="BD281" s="421">
        <v>0</v>
      </c>
      <c r="BE281" s="421">
        <v>0</v>
      </c>
      <c r="BF281" s="420"/>
      <c r="BG281" s="421">
        <v>0</v>
      </c>
      <c r="BH281" s="421">
        <v>0</v>
      </c>
      <c r="BI281" s="421">
        <v>0</v>
      </c>
      <c r="BJ281" s="421">
        <v>0</v>
      </c>
      <c r="BK281" s="421">
        <v>0</v>
      </c>
      <c r="BL281" s="421">
        <v>0</v>
      </c>
      <c r="BM281" s="421">
        <v>0</v>
      </c>
      <c r="BN281" s="421">
        <v>0</v>
      </c>
      <c r="BO281" s="421">
        <v>0</v>
      </c>
      <c r="BP281" s="421">
        <v>0</v>
      </c>
      <c r="BQ281" s="421">
        <v>0</v>
      </c>
      <c r="BR281" s="421">
        <v>0</v>
      </c>
      <c r="BS281" s="421">
        <v>0</v>
      </c>
      <c r="BT281" s="420"/>
      <c r="BU281" s="421">
        <v>0</v>
      </c>
      <c r="BV281" s="421">
        <v>0</v>
      </c>
      <c r="BW281" s="421">
        <v>0</v>
      </c>
      <c r="BX281" s="421">
        <v>0</v>
      </c>
      <c r="BY281" s="421">
        <v>0</v>
      </c>
      <c r="BZ281" s="421">
        <v>0</v>
      </c>
      <c r="CA281" s="421">
        <v>0</v>
      </c>
      <c r="CB281" s="421">
        <v>0</v>
      </c>
      <c r="CC281" s="421">
        <v>0</v>
      </c>
      <c r="CD281" s="421">
        <v>0</v>
      </c>
      <c r="CE281" s="421">
        <v>0</v>
      </c>
      <c r="CF281" s="421">
        <v>0</v>
      </c>
      <c r="CG281" s="421">
        <v>0</v>
      </c>
      <c r="CH281" s="420"/>
    </row>
    <row r="282" spans="1:86" s="402" customFormat="1" ht="12" hidden="1" customHeight="1" outlineLevel="1">
      <c r="A282" s="22">
        <v>308.5</v>
      </c>
      <c r="B282" s="9" t="s">
        <v>377</v>
      </c>
      <c r="C282" s="421">
        <v>0</v>
      </c>
      <c r="D282" s="421">
        <v>0</v>
      </c>
      <c r="E282" s="421">
        <v>0</v>
      </c>
      <c r="F282" s="421">
        <v>0</v>
      </c>
      <c r="G282" s="421">
        <v>0</v>
      </c>
      <c r="H282" s="421">
        <v>0</v>
      </c>
      <c r="I282" s="421">
        <v>0</v>
      </c>
      <c r="J282" s="421">
        <v>0</v>
      </c>
      <c r="K282" s="421">
        <v>0</v>
      </c>
      <c r="L282" s="421">
        <v>0</v>
      </c>
      <c r="M282" s="421">
        <v>0</v>
      </c>
      <c r="N282" s="421">
        <v>0</v>
      </c>
      <c r="O282" s="421">
        <v>0</v>
      </c>
      <c r="P282" s="420"/>
      <c r="Q282" s="421">
        <v>5416.6666666666697</v>
      </c>
      <c r="R282" s="421">
        <v>5416.6666666666697</v>
      </c>
      <c r="S282" s="421">
        <v>5416.6666666666697</v>
      </c>
      <c r="T282" s="421">
        <v>5416.6666666666697</v>
      </c>
      <c r="U282" s="421">
        <v>5416.6666666666697</v>
      </c>
      <c r="V282" s="421">
        <v>5416.6666666666697</v>
      </c>
      <c r="W282" s="421">
        <v>5416.6666666666697</v>
      </c>
      <c r="X282" s="421">
        <v>5416.6666666666697</v>
      </c>
      <c r="Y282" s="421">
        <v>5416.6666666666697</v>
      </c>
      <c r="Z282" s="421">
        <v>5416.6666666666697</v>
      </c>
      <c r="AA282" s="421">
        <v>5416.6666666666697</v>
      </c>
      <c r="AB282" s="421">
        <v>5416.6666666666697</v>
      </c>
      <c r="AC282" s="421">
        <v>65000</v>
      </c>
      <c r="AD282" s="420"/>
      <c r="AE282" s="421">
        <v>0</v>
      </c>
      <c r="AF282" s="421">
        <v>0</v>
      </c>
      <c r="AG282" s="421">
        <v>0</v>
      </c>
      <c r="AH282" s="421">
        <v>0</v>
      </c>
      <c r="AI282" s="421">
        <v>0</v>
      </c>
      <c r="AJ282" s="421">
        <v>0</v>
      </c>
      <c r="AK282" s="421">
        <v>0</v>
      </c>
      <c r="AL282" s="421">
        <v>0</v>
      </c>
      <c r="AM282" s="421">
        <v>0</v>
      </c>
      <c r="AN282" s="421">
        <v>0</v>
      </c>
      <c r="AO282" s="421">
        <v>0</v>
      </c>
      <c r="AP282" s="421">
        <v>0</v>
      </c>
      <c r="AQ282" s="421">
        <v>0</v>
      </c>
      <c r="AR282" s="420"/>
      <c r="AS282" s="421">
        <v>0</v>
      </c>
      <c r="AT282" s="421">
        <v>0</v>
      </c>
      <c r="AU282" s="421">
        <v>0</v>
      </c>
      <c r="AV282" s="421">
        <v>0</v>
      </c>
      <c r="AW282" s="421">
        <v>0</v>
      </c>
      <c r="AX282" s="421">
        <v>0</v>
      </c>
      <c r="AY282" s="421">
        <v>0</v>
      </c>
      <c r="AZ282" s="421">
        <v>0</v>
      </c>
      <c r="BA282" s="421">
        <v>0</v>
      </c>
      <c r="BB282" s="421">
        <v>0</v>
      </c>
      <c r="BC282" s="421">
        <v>0</v>
      </c>
      <c r="BD282" s="421">
        <v>0</v>
      </c>
      <c r="BE282" s="421">
        <v>0</v>
      </c>
      <c r="BF282" s="420"/>
      <c r="BG282" s="421">
        <v>0</v>
      </c>
      <c r="BH282" s="421">
        <v>0</v>
      </c>
      <c r="BI282" s="421">
        <v>0</v>
      </c>
      <c r="BJ282" s="421">
        <v>0</v>
      </c>
      <c r="BK282" s="421">
        <v>0</v>
      </c>
      <c r="BL282" s="421">
        <v>0</v>
      </c>
      <c r="BM282" s="421">
        <v>0</v>
      </c>
      <c r="BN282" s="421">
        <v>0</v>
      </c>
      <c r="BO282" s="421">
        <v>0</v>
      </c>
      <c r="BP282" s="421">
        <v>0</v>
      </c>
      <c r="BQ282" s="421">
        <v>0</v>
      </c>
      <c r="BR282" s="421">
        <v>0</v>
      </c>
      <c r="BS282" s="421">
        <v>0</v>
      </c>
      <c r="BT282" s="420"/>
      <c r="BU282" s="421">
        <v>0</v>
      </c>
      <c r="BV282" s="421">
        <v>0</v>
      </c>
      <c r="BW282" s="421">
        <v>0</v>
      </c>
      <c r="BX282" s="421">
        <v>0</v>
      </c>
      <c r="BY282" s="421">
        <v>0</v>
      </c>
      <c r="BZ282" s="421">
        <v>0</v>
      </c>
      <c r="CA282" s="421">
        <v>0</v>
      </c>
      <c r="CB282" s="421">
        <v>0</v>
      </c>
      <c r="CC282" s="421">
        <v>0</v>
      </c>
      <c r="CD282" s="421">
        <v>0</v>
      </c>
      <c r="CE282" s="421">
        <v>0</v>
      </c>
      <c r="CF282" s="421">
        <v>0</v>
      </c>
      <c r="CG282" s="421">
        <v>0</v>
      </c>
      <c r="CH282" s="420"/>
    </row>
    <row r="283" spans="1:86" s="402" customFormat="1" ht="12" hidden="1" customHeight="1" outlineLevel="1">
      <c r="A283" s="22">
        <v>308.60000000000002</v>
      </c>
      <c r="B283" s="9" t="s">
        <v>378</v>
      </c>
      <c r="C283" s="421">
        <v>0</v>
      </c>
      <c r="D283" s="421">
        <v>0</v>
      </c>
      <c r="E283" s="421">
        <v>0</v>
      </c>
      <c r="F283" s="421">
        <v>0</v>
      </c>
      <c r="G283" s="421">
        <v>0</v>
      </c>
      <c r="H283" s="421">
        <v>0</v>
      </c>
      <c r="I283" s="421">
        <v>0</v>
      </c>
      <c r="J283" s="421">
        <v>0</v>
      </c>
      <c r="K283" s="421">
        <v>0</v>
      </c>
      <c r="L283" s="421">
        <v>0</v>
      </c>
      <c r="M283" s="421">
        <v>0</v>
      </c>
      <c r="N283" s="421">
        <v>0</v>
      </c>
      <c r="O283" s="421">
        <v>0</v>
      </c>
      <c r="P283" s="420"/>
      <c r="Q283" s="421">
        <v>0</v>
      </c>
      <c r="R283" s="421">
        <v>0</v>
      </c>
      <c r="S283" s="421">
        <v>0</v>
      </c>
      <c r="T283" s="421">
        <v>0</v>
      </c>
      <c r="U283" s="421">
        <v>0</v>
      </c>
      <c r="V283" s="421">
        <v>0</v>
      </c>
      <c r="W283" s="421">
        <v>0</v>
      </c>
      <c r="X283" s="421">
        <v>0</v>
      </c>
      <c r="Y283" s="421">
        <v>0</v>
      </c>
      <c r="Z283" s="421">
        <v>0</v>
      </c>
      <c r="AA283" s="421">
        <v>0</v>
      </c>
      <c r="AB283" s="421">
        <v>0</v>
      </c>
      <c r="AC283" s="421">
        <v>0</v>
      </c>
      <c r="AD283" s="420"/>
      <c r="AE283" s="421">
        <v>0</v>
      </c>
      <c r="AF283" s="421">
        <v>0</v>
      </c>
      <c r="AG283" s="421">
        <v>0</v>
      </c>
      <c r="AH283" s="421">
        <v>0</v>
      </c>
      <c r="AI283" s="421">
        <v>0</v>
      </c>
      <c r="AJ283" s="421">
        <v>0</v>
      </c>
      <c r="AK283" s="421">
        <v>0</v>
      </c>
      <c r="AL283" s="421">
        <v>0</v>
      </c>
      <c r="AM283" s="421">
        <v>0</v>
      </c>
      <c r="AN283" s="421">
        <v>0</v>
      </c>
      <c r="AO283" s="421">
        <v>0</v>
      </c>
      <c r="AP283" s="421">
        <v>0</v>
      </c>
      <c r="AQ283" s="421">
        <v>0</v>
      </c>
      <c r="AR283" s="420"/>
      <c r="AS283" s="421">
        <v>0</v>
      </c>
      <c r="AT283" s="421">
        <v>0</v>
      </c>
      <c r="AU283" s="421">
        <v>0</v>
      </c>
      <c r="AV283" s="421">
        <v>0</v>
      </c>
      <c r="AW283" s="421">
        <v>0</v>
      </c>
      <c r="AX283" s="421">
        <v>0</v>
      </c>
      <c r="AY283" s="421">
        <v>0</v>
      </c>
      <c r="AZ283" s="421">
        <v>0</v>
      </c>
      <c r="BA283" s="421">
        <v>0</v>
      </c>
      <c r="BB283" s="421">
        <v>0</v>
      </c>
      <c r="BC283" s="421">
        <v>0</v>
      </c>
      <c r="BD283" s="421">
        <v>0</v>
      </c>
      <c r="BE283" s="421">
        <v>0</v>
      </c>
      <c r="BF283" s="420"/>
      <c r="BG283" s="421">
        <v>0</v>
      </c>
      <c r="BH283" s="421">
        <v>0</v>
      </c>
      <c r="BI283" s="421">
        <v>0</v>
      </c>
      <c r="BJ283" s="421">
        <v>0</v>
      </c>
      <c r="BK283" s="421">
        <v>0</v>
      </c>
      <c r="BL283" s="421">
        <v>0</v>
      </c>
      <c r="BM283" s="421">
        <v>0</v>
      </c>
      <c r="BN283" s="421">
        <v>0</v>
      </c>
      <c r="BO283" s="421">
        <v>0</v>
      </c>
      <c r="BP283" s="421">
        <v>0</v>
      </c>
      <c r="BQ283" s="421">
        <v>0</v>
      </c>
      <c r="BR283" s="421">
        <v>0</v>
      </c>
      <c r="BS283" s="421">
        <v>0</v>
      </c>
      <c r="BT283" s="420"/>
      <c r="BU283" s="421">
        <v>0</v>
      </c>
      <c r="BV283" s="421">
        <v>0</v>
      </c>
      <c r="BW283" s="421">
        <v>0</v>
      </c>
      <c r="BX283" s="421">
        <v>0</v>
      </c>
      <c r="BY283" s="421">
        <v>0</v>
      </c>
      <c r="BZ283" s="421">
        <v>0</v>
      </c>
      <c r="CA283" s="421">
        <v>0</v>
      </c>
      <c r="CB283" s="421">
        <v>0</v>
      </c>
      <c r="CC283" s="421">
        <v>0</v>
      </c>
      <c r="CD283" s="421">
        <v>0</v>
      </c>
      <c r="CE283" s="421">
        <v>0</v>
      </c>
      <c r="CF283" s="421">
        <v>0</v>
      </c>
      <c r="CG283" s="421">
        <v>0</v>
      </c>
      <c r="CH283" s="420"/>
    </row>
    <row r="284" spans="1:86" s="402" customFormat="1" ht="12" hidden="1" customHeight="1" outlineLevel="1">
      <c r="A284" s="22">
        <v>309</v>
      </c>
      <c r="B284" s="9" t="s">
        <v>379</v>
      </c>
      <c r="C284" s="421">
        <v>0</v>
      </c>
      <c r="D284" s="421">
        <v>0</v>
      </c>
      <c r="E284" s="421">
        <v>0</v>
      </c>
      <c r="F284" s="421">
        <v>0</v>
      </c>
      <c r="G284" s="421">
        <v>0</v>
      </c>
      <c r="H284" s="421">
        <v>0</v>
      </c>
      <c r="I284" s="421">
        <v>0</v>
      </c>
      <c r="J284" s="421">
        <v>0</v>
      </c>
      <c r="K284" s="421">
        <v>0</v>
      </c>
      <c r="L284" s="421">
        <v>0</v>
      </c>
      <c r="M284" s="421">
        <v>0</v>
      </c>
      <c r="N284" s="421">
        <v>0</v>
      </c>
      <c r="O284" s="421">
        <v>0</v>
      </c>
      <c r="P284" s="420"/>
      <c r="Q284" s="421">
        <v>0</v>
      </c>
      <c r="R284" s="421">
        <v>0</v>
      </c>
      <c r="S284" s="421">
        <v>0</v>
      </c>
      <c r="T284" s="421">
        <v>0</v>
      </c>
      <c r="U284" s="421">
        <v>0</v>
      </c>
      <c r="V284" s="421">
        <v>0</v>
      </c>
      <c r="W284" s="421">
        <v>0</v>
      </c>
      <c r="X284" s="421">
        <v>0</v>
      </c>
      <c r="Y284" s="421">
        <v>0</v>
      </c>
      <c r="Z284" s="421">
        <v>0</v>
      </c>
      <c r="AA284" s="421">
        <v>0</v>
      </c>
      <c r="AB284" s="421">
        <v>0</v>
      </c>
      <c r="AC284" s="421">
        <v>0</v>
      </c>
      <c r="AD284" s="420"/>
      <c r="AE284" s="421">
        <v>0</v>
      </c>
      <c r="AF284" s="421">
        <v>0</v>
      </c>
      <c r="AG284" s="421">
        <v>0</v>
      </c>
      <c r="AH284" s="421">
        <v>0</v>
      </c>
      <c r="AI284" s="421">
        <v>0</v>
      </c>
      <c r="AJ284" s="421">
        <v>0</v>
      </c>
      <c r="AK284" s="421">
        <v>0</v>
      </c>
      <c r="AL284" s="421">
        <v>0</v>
      </c>
      <c r="AM284" s="421">
        <v>0</v>
      </c>
      <c r="AN284" s="421">
        <v>0</v>
      </c>
      <c r="AO284" s="421">
        <v>0</v>
      </c>
      <c r="AP284" s="421">
        <v>0</v>
      </c>
      <c r="AQ284" s="421">
        <v>0</v>
      </c>
      <c r="AR284" s="420"/>
      <c r="AS284" s="421">
        <v>0</v>
      </c>
      <c r="AT284" s="421">
        <v>0</v>
      </c>
      <c r="AU284" s="421">
        <v>0</v>
      </c>
      <c r="AV284" s="421">
        <v>0</v>
      </c>
      <c r="AW284" s="421">
        <v>0</v>
      </c>
      <c r="AX284" s="421">
        <v>0</v>
      </c>
      <c r="AY284" s="421">
        <v>0</v>
      </c>
      <c r="AZ284" s="421">
        <v>0</v>
      </c>
      <c r="BA284" s="421">
        <v>0</v>
      </c>
      <c r="BB284" s="421">
        <v>0</v>
      </c>
      <c r="BC284" s="421">
        <v>0</v>
      </c>
      <c r="BD284" s="421">
        <v>0</v>
      </c>
      <c r="BE284" s="421">
        <v>0</v>
      </c>
      <c r="BF284" s="420"/>
      <c r="BG284" s="421">
        <v>0</v>
      </c>
      <c r="BH284" s="421">
        <v>0</v>
      </c>
      <c r="BI284" s="421">
        <v>0</v>
      </c>
      <c r="BJ284" s="421">
        <v>0</v>
      </c>
      <c r="BK284" s="421">
        <v>0</v>
      </c>
      <c r="BL284" s="421">
        <v>0</v>
      </c>
      <c r="BM284" s="421">
        <v>0</v>
      </c>
      <c r="BN284" s="421">
        <v>0</v>
      </c>
      <c r="BO284" s="421">
        <v>0</v>
      </c>
      <c r="BP284" s="421">
        <v>0</v>
      </c>
      <c r="BQ284" s="421">
        <v>0</v>
      </c>
      <c r="BR284" s="421">
        <v>0</v>
      </c>
      <c r="BS284" s="421">
        <v>0</v>
      </c>
      <c r="BT284" s="420"/>
      <c r="BU284" s="421">
        <v>0</v>
      </c>
      <c r="BV284" s="421">
        <v>0</v>
      </c>
      <c r="BW284" s="421">
        <v>0</v>
      </c>
      <c r="BX284" s="421">
        <v>0</v>
      </c>
      <c r="BY284" s="421">
        <v>0</v>
      </c>
      <c r="BZ284" s="421">
        <v>0</v>
      </c>
      <c r="CA284" s="421">
        <v>0</v>
      </c>
      <c r="CB284" s="421">
        <v>0</v>
      </c>
      <c r="CC284" s="421">
        <v>0</v>
      </c>
      <c r="CD284" s="421">
        <v>0</v>
      </c>
      <c r="CE284" s="421">
        <v>0</v>
      </c>
      <c r="CF284" s="421">
        <v>0</v>
      </c>
      <c r="CG284" s="421">
        <v>0</v>
      </c>
      <c r="CH284" s="420"/>
    </row>
    <row r="285" spans="1:86" s="402" customFormat="1" ht="12" hidden="1" customHeight="1" outlineLevel="1">
      <c r="A285" s="22">
        <v>310</v>
      </c>
      <c r="B285" s="9" t="s">
        <v>380</v>
      </c>
      <c r="C285" s="421">
        <v>0</v>
      </c>
      <c r="D285" s="421">
        <v>0</v>
      </c>
      <c r="E285" s="421">
        <v>0</v>
      </c>
      <c r="F285" s="421">
        <v>0</v>
      </c>
      <c r="G285" s="421">
        <v>0</v>
      </c>
      <c r="H285" s="421">
        <v>0</v>
      </c>
      <c r="I285" s="421">
        <v>0</v>
      </c>
      <c r="J285" s="421">
        <v>0</v>
      </c>
      <c r="K285" s="421">
        <v>0</v>
      </c>
      <c r="L285" s="421">
        <v>0</v>
      </c>
      <c r="M285" s="421">
        <v>0</v>
      </c>
      <c r="N285" s="421">
        <v>0</v>
      </c>
      <c r="O285" s="421">
        <v>0</v>
      </c>
      <c r="P285" s="420"/>
      <c r="Q285" s="421">
        <v>0</v>
      </c>
      <c r="R285" s="421">
        <v>0</v>
      </c>
      <c r="S285" s="421">
        <v>0</v>
      </c>
      <c r="T285" s="421">
        <v>0</v>
      </c>
      <c r="U285" s="421">
        <v>0</v>
      </c>
      <c r="V285" s="421">
        <v>0</v>
      </c>
      <c r="W285" s="421">
        <v>0</v>
      </c>
      <c r="X285" s="421">
        <v>0</v>
      </c>
      <c r="Y285" s="421">
        <v>0</v>
      </c>
      <c r="Z285" s="421">
        <v>0</v>
      </c>
      <c r="AA285" s="421">
        <v>0</v>
      </c>
      <c r="AB285" s="421">
        <v>0</v>
      </c>
      <c r="AC285" s="421">
        <v>0</v>
      </c>
      <c r="AD285" s="420"/>
      <c r="AE285" s="421">
        <v>0</v>
      </c>
      <c r="AF285" s="421">
        <v>0</v>
      </c>
      <c r="AG285" s="421">
        <v>0</v>
      </c>
      <c r="AH285" s="421">
        <v>0</v>
      </c>
      <c r="AI285" s="421">
        <v>0</v>
      </c>
      <c r="AJ285" s="421">
        <v>0</v>
      </c>
      <c r="AK285" s="421">
        <v>0</v>
      </c>
      <c r="AL285" s="421">
        <v>0</v>
      </c>
      <c r="AM285" s="421">
        <v>0</v>
      </c>
      <c r="AN285" s="421">
        <v>0</v>
      </c>
      <c r="AO285" s="421">
        <v>0</v>
      </c>
      <c r="AP285" s="421">
        <v>0</v>
      </c>
      <c r="AQ285" s="421">
        <v>0</v>
      </c>
      <c r="AR285" s="420"/>
      <c r="AS285" s="421">
        <v>0</v>
      </c>
      <c r="AT285" s="421">
        <v>0</v>
      </c>
      <c r="AU285" s="421">
        <v>0</v>
      </c>
      <c r="AV285" s="421">
        <v>0</v>
      </c>
      <c r="AW285" s="421">
        <v>0</v>
      </c>
      <c r="AX285" s="421">
        <v>0</v>
      </c>
      <c r="AY285" s="421">
        <v>0</v>
      </c>
      <c r="AZ285" s="421">
        <v>0</v>
      </c>
      <c r="BA285" s="421">
        <v>0</v>
      </c>
      <c r="BB285" s="421">
        <v>0</v>
      </c>
      <c r="BC285" s="421">
        <v>0</v>
      </c>
      <c r="BD285" s="421">
        <v>0</v>
      </c>
      <c r="BE285" s="421">
        <v>0</v>
      </c>
      <c r="BF285" s="420"/>
      <c r="BG285" s="421">
        <v>0</v>
      </c>
      <c r="BH285" s="421">
        <v>0</v>
      </c>
      <c r="BI285" s="421">
        <v>0</v>
      </c>
      <c r="BJ285" s="421">
        <v>0</v>
      </c>
      <c r="BK285" s="421">
        <v>0</v>
      </c>
      <c r="BL285" s="421">
        <v>0</v>
      </c>
      <c r="BM285" s="421">
        <v>0</v>
      </c>
      <c r="BN285" s="421">
        <v>0</v>
      </c>
      <c r="BO285" s="421">
        <v>0</v>
      </c>
      <c r="BP285" s="421">
        <v>0</v>
      </c>
      <c r="BQ285" s="421">
        <v>0</v>
      </c>
      <c r="BR285" s="421">
        <v>0</v>
      </c>
      <c r="BS285" s="421">
        <v>0</v>
      </c>
      <c r="BT285" s="420"/>
      <c r="BU285" s="421">
        <v>0</v>
      </c>
      <c r="BV285" s="421">
        <v>0</v>
      </c>
      <c r="BW285" s="421">
        <v>0</v>
      </c>
      <c r="BX285" s="421">
        <v>0</v>
      </c>
      <c r="BY285" s="421">
        <v>0</v>
      </c>
      <c r="BZ285" s="421">
        <v>0</v>
      </c>
      <c r="CA285" s="421">
        <v>0</v>
      </c>
      <c r="CB285" s="421">
        <v>0</v>
      </c>
      <c r="CC285" s="421">
        <v>0</v>
      </c>
      <c r="CD285" s="421">
        <v>0</v>
      </c>
      <c r="CE285" s="421">
        <v>0</v>
      </c>
      <c r="CF285" s="421">
        <v>0</v>
      </c>
      <c r="CG285" s="421">
        <v>0</v>
      </c>
      <c r="CH285" s="420"/>
    </row>
    <row r="286" spans="1:86" s="402" customFormat="1" ht="12" hidden="1" customHeight="1" outlineLevel="1">
      <c r="A286" s="22">
        <v>311</v>
      </c>
      <c r="B286" s="9" t="s">
        <v>381</v>
      </c>
      <c r="C286" s="421">
        <v>0</v>
      </c>
      <c r="D286" s="421">
        <v>0</v>
      </c>
      <c r="E286" s="421">
        <v>0</v>
      </c>
      <c r="F286" s="421">
        <v>0</v>
      </c>
      <c r="G286" s="421">
        <v>0</v>
      </c>
      <c r="H286" s="421">
        <v>0</v>
      </c>
      <c r="I286" s="421">
        <v>0</v>
      </c>
      <c r="J286" s="421">
        <v>0</v>
      </c>
      <c r="K286" s="421">
        <v>0</v>
      </c>
      <c r="L286" s="421">
        <v>0</v>
      </c>
      <c r="M286" s="421">
        <v>0</v>
      </c>
      <c r="N286" s="421">
        <v>0</v>
      </c>
      <c r="O286" s="421">
        <v>0</v>
      </c>
      <c r="P286" s="420"/>
      <c r="Q286" s="421">
        <v>0</v>
      </c>
      <c r="R286" s="421">
        <v>0</v>
      </c>
      <c r="S286" s="421">
        <v>0</v>
      </c>
      <c r="T286" s="421">
        <v>0</v>
      </c>
      <c r="U286" s="421">
        <v>0</v>
      </c>
      <c r="V286" s="421">
        <v>0</v>
      </c>
      <c r="W286" s="421">
        <v>0</v>
      </c>
      <c r="X286" s="421">
        <v>0</v>
      </c>
      <c r="Y286" s="421">
        <v>0</v>
      </c>
      <c r="Z286" s="421">
        <v>0</v>
      </c>
      <c r="AA286" s="421">
        <v>0</v>
      </c>
      <c r="AB286" s="421">
        <v>0</v>
      </c>
      <c r="AC286" s="421">
        <v>0</v>
      </c>
      <c r="AD286" s="420"/>
      <c r="AE286" s="421">
        <v>0</v>
      </c>
      <c r="AF286" s="421">
        <v>0</v>
      </c>
      <c r="AG286" s="421">
        <v>0</v>
      </c>
      <c r="AH286" s="421">
        <v>0</v>
      </c>
      <c r="AI286" s="421">
        <v>0</v>
      </c>
      <c r="AJ286" s="421">
        <v>0</v>
      </c>
      <c r="AK286" s="421">
        <v>0</v>
      </c>
      <c r="AL286" s="421">
        <v>0</v>
      </c>
      <c r="AM286" s="421">
        <v>0</v>
      </c>
      <c r="AN286" s="421">
        <v>0</v>
      </c>
      <c r="AO286" s="421">
        <v>0</v>
      </c>
      <c r="AP286" s="421">
        <v>0</v>
      </c>
      <c r="AQ286" s="421">
        <v>0</v>
      </c>
      <c r="AR286" s="420"/>
      <c r="AS286" s="421">
        <v>0</v>
      </c>
      <c r="AT286" s="421">
        <v>0</v>
      </c>
      <c r="AU286" s="421">
        <v>0</v>
      </c>
      <c r="AV286" s="421">
        <v>0</v>
      </c>
      <c r="AW286" s="421">
        <v>0</v>
      </c>
      <c r="AX286" s="421">
        <v>0</v>
      </c>
      <c r="AY286" s="421">
        <v>0</v>
      </c>
      <c r="AZ286" s="421">
        <v>0</v>
      </c>
      <c r="BA286" s="421">
        <v>0</v>
      </c>
      <c r="BB286" s="421">
        <v>0</v>
      </c>
      <c r="BC286" s="421">
        <v>0</v>
      </c>
      <c r="BD286" s="421">
        <v>0</v>
      </c>
      <c r="BE286" s="421">
        <v>0</v>
      </c>
      <c r="BF286" s="420"/>
      <c r="BG286" s="421">
        <v>0</v>
      </c>
      <c r="BH286" s="421">
        <v>0</v>
      </c>
      <c r="BI286" s="421">
        <v>0</v>
      </c>
      <c r="BJ286" s="421">
        <v>0</v>
      </c>
      <c r="BK286" s="421">
        <v>0</v>
      </c>
      <c r="BL286" s="421">
        <v>0</v>
      </c>
      <c r="BM286" s="421">
        <v>0</v>
      </c>
      <c r="BN286" s="421">
        <v>0</v>
      </c>
      <c r="BO286" s="421">
        <v>0</v>
      </c>
      <c r="BP286" s="421">
        <v>0</v>
      </c>
      <c r="BQ286" s="421">
        <v>0</v>
      </c>
      <c r="BR286" s="421">
        <v>0</v>
      </c>
      <c r="BS286" s="421">
        <v>0</v>
      </c>
      <c r="BT286" s="420"/>
      <c r="BU286" s="421">
        <v>0</v>
      </c>
      <c r="BV286" s="421">
        <v>0</v>
      </c>
      <c r="BW286" s="421">
        <v>0</v>
      </c>
      <c r="BX286" s="421">
        <v>0</v>
      </c>
      <c r="BY286" s="421">
        <v>0</v>
      </c>
      <c r="BZ286" s="421">
        <v>0</v>
      </c>
      <c r="CA286" s="421">
        <v>0</v>
      </c>
      <c r="CB286" s="421">
        <v>0</v>
      </c>
      <c r="CC286" s="421">
        <v>0</v>
      </c>
      <c r="CD286" s="421">
        <v>0</v>
      </c>
      <c r="CE286" s="421">
        <v>0</v>
      </c>
      <c r="CF286" s="421">
        <v>0</v>
      </c>
      <c r="CG286" s="421">
        <v>0</v>
      </c>
      <c r="CH286" s="420"/>
    </row>
    <row r="287" spans="1:86" s="402" customFormat="1" ht="12" hidden="1" customHeight="1" outlineLevel="1">
      <c r="A287" s="22">
        <v>312</v>
      </c>
      <c r="B287" s="9" t="s">
        <v>382</v>
      </c>
      <c r="C287" s="421">
        <v>0</v>
      </c>
      <c r="D287" s="421">
        <v>0</v>
      </c>
      <c r="E287" s="421">
        <v>0</v>
      </c>
      <c r="F287" s="421">
        <v>0</v>
      </c>
      <c r="G287" s="421">
        <v>0</v>
      </c>
      <c r="H287" s="421">
        <v>0</v>
      </c>
      <c r="I287" s="421">
        <v>0</v>
      </c>
      <c r="J287" s="421">
        <v>0</v>
      </c>
      <c r="K287" s="421">
        <v>0</v>
      </c>
      <c r="L287" s="421">
        <v>0</v>
      </c>
      <c r="M287" s="421">
        <v>0</v>
      </c>
      <c r="N287" s="421">
        <v>0</v>
      </c>
      <c r="O287" s="421">
        <v>0</v>
      </c>
      <c r="P287" s="420"/>
      <c r="Q287" s="421">
        <v>0</v>
      </c>
      <c r="R287" s="421">
        <v>0</v>
      </c>
      <c r="S287" s="421">
        <v>0</v>
      </c>
      <c r="T287" s="421">
        <v>0</v>
      </c>
      <c r="U287" s="421">
        <v>0</v>
      </c>
      <c r="V287" s="421">
        <v>0</v>
      </c>
      <c r="W287" s="421">
        <v>0</v>
      </c>
      <c r="X287" s="421">
        <v>0</v>
      </c>
      <c r="Y287" s="421">
        <v>0</v>
      </c>
      <c r="Z287" s="421">
        <v>0</v>
      </c>
      <c r="AA287" s="421">
        <v>0</v>
      </c>
      <c r="AB287" s="421">
        <v>0</v>
      </c>
      <c r="AC287" s="421">
        <v>0</v>
      </c>
      <c r="AD287" s="420"/>
      <c r="AE287" s="421">
        <v>0</v>
      </c>
      <c r="AF287" s="421">
        <v>0</v>
      </c>
      <c r="AG287" s="421">
        <v>0</v>
      </c>
      <c r="AH287" s="421">
        <v>0</v>
      </c>
      <c r="AI287" s="421">
        <v>0</v>
      </c>
      <c r="AJ287" s="421">
        <v>0</v>
      </c>
      <c r="AK287" s="421">
        <v>0</v>
      </c>
      <c r="AL287" s="421">
        <v>0</v>
      </c>
      <c r="AM287" s="421">
        <v>0</v>
      </c>
      <c r="AN287" s="421">
        <v>0</v>
      </c>
      <c r="AO287" s="421">
        <v>0</v>
      </c>
      <c r="AP287" s="421">
        <v>0</v>
      </c>
      <c r="AQ287" s="421">
        <v>0</v>
      </c>
      <c r="AR287" s="420"/>
      <c r="AS287" s="421">
        <v>0</v>
      </c>
      <c r="AT287" s="421">
        <v>0</v>
      </c>
      <c r="AU287" s="421">
        <v>0</v>
      </c>
      <c r="AV287" s="421">
        <v>0</v>
      </c>
      <c r="AW287" s="421">
        <v>0</v>
      </c>
      <c r="AX287" s="421">
        <v>0</v>
      </c>
      <c r="AY287" s="421">
        <v>0</v>
      </c>
      <c r="AZ287" s="421">
        <v>0</v>
      </c>
      <c r="BA287" s="421">
        <v>0</v>
      </c>
      <c r="BB287" s="421">
        <v>0</v>
      </c>
      <c r="BC287" s="421">
        <v>0</v>
      </c>
      <c r="BD287" s="421">
        <v>0</v>
      </c>
      <c r="BE287" s="421">
        <v>0</v>
      </c>
      <c r="BF287" s="420"/>
      <c r="BG287" s="421">
        <v>0</v>
      </c>
      <c r="BH287" s="421">
        <v>0</v>
      </c>
      <c r="BI287" s="421">
        <v>0</v>
      </c>
      <c r="BJ287" s="421">
        <v>0</v>
      </c>
      <c r="BK287" s="421">
        <v>0</v>
      </c>
      <c r="BL287" s="421">
        <v>0</v>
      </c>
      <c r="BM287" s="421">
        <v>0</v>
      </c>
      <c r="BN287" s="421">
        <v>0</v>
      </c>
      <c r="BO287" s="421">
        <v>0</v>
      </c>
      <c r="BP287" s="421">
        <v>0</v>
      </c>
      <c r="BQ287" s="421">
        <v>0</v>
      </c>
      <c r="BR287" s="421">
        <v>0</v>
      </c>
      <c r="BS287" s="421">
        <v>0</v>
      </c>
      <c r="BT287" s="420"/>
      <c r="BU287" s="421">
        <v>0</v>
      </c>
      <c r="BV287" s="421">
        <v>0</v>
      </c>
      <c r="BW287" s="421">
        <v>0</v>
      </c>
      <c r="BX287" s="421">
        <v>0</v>
      </c>
      <c r="BY287" s="421">
        <v>0</v>
      </c>
      <c r="BZ287" s="421">
        <v>0</v>
      </c>
      <c r="CA287" s="421">
        <v>0</v>
      </c>
      <c r="CB287" s="421">
        <v>0</v>
      </c>
      <c r="CC287" s="421">
        <v>0</v>
      </c>
      <c r="CD287" s="421">
        <v>0</v>
      </c>
      <c r="CE287" s="421">
        <v>0</v>
      </c>
      <c r="CF287" s="421">
        <v>0</v>
      </c>
      <c r="CG287" s="421">
        <v>0</v>
      </c>
      <c r="CH287" s="420"/>
    </row>
    <row r="288" spans="1:86" s="402" customFormat="1" ht="12" hidden="1" customHeight="1" outlineLevel="1">
      <c r="A288" s="22">
        <v>312.10000000000002</v>
      </c>
      <c r="B288" s="9" t="s">
        <v>383</v>
      </c>
      <c r="C288" s="421">
        <v>0</v>
      </c>
      <c r="D288" s="421">
        <v>0</v>
      </c>
      <c r="E288" s="421">
        <v>0</v>
      </c>
      <c r="F288" s="421">
        <v>0</v>
      </c>
      <c r="G288" s="421">
        <v>0</v>
      </c>
      <c r="H288" s="421">
        <v>0</v>
      </c>
      <c r="I288" s="421">
        <v>0</v>
      </c>
      <c r="J288" s="421">
        <v>0</v>
      </c>
      <c r="K288" s="421">
        <v>0</v>
      </c>
      <c r="L288" s="421">
        <v>0</v>
      </c>
      <c r="M288" s="421">
        <v>0</v>
      </c>
      <c r="N288" s="421">
        <v>0</v>
      </c>
      <c r="O288" s="421">
        <v>0</v>
      </c>
      <c r="P288" s="420"/>
      <c r="Q288" s="421">
        <v>0</v>
      </c>
      <c r="R288" s="421">
        <v>0</v>
      </c>
      <c r="S288" s="421">
        <v>0</v>
      </c>
      <c r="T288" s="421">
        <v>0</v>
      </c>
      <c r="U288" s="421">
        <v>0</v>
      </c>
      <c r="V288" s="421">
        <v>0</v>
      </c>
      <c r="W288" s="421">
        <v>0</v>
      </c>
      <c r="X288" s="421">
        <v>0</v>
      </c>
      <c r="Y288" s="421">
        <v>0</v>
      </c>
      <c r="Z288" s="421">
        <v>0</v>
      </c>
      <c r="AA288" s="421">
        <v>0</v>
      </c>
      <c r="AB288" s="421">
        <v>0</v>
      </c>
      <c r="AC288" s="421">
        <v>0</v>
      </c>
      <c r="AD288" s="420"/>
      <c r="AE288" s="421">
        <v>0</v>
      </c>
      <c r="AF288" s="421">
        <v>0</v>
      </c>
      <c r="AG288" s="421">
        <v>0</v>
      </c>
      <c r="AH288" s="421">
        <v>0</v>
      </c>
      <c r="AI288" s="421">
        <v>0</v>
      </c>
      <c r="AJ288" s="421">
        <v>0</v>
      </c>
      <c r="AK288" s="421">
        <v>0</v>
      </c>
      <c r="AL288" s="421">
        <v>0</v>
      </c>
      <c r="AM288" s="421">
        <v>0</v>
      </c>
      <c r="AN288" s="421">
        <v>0</v>
      </c>
      <c r="AO288" s="421">
        <v>0</v>
      </c>
      <c r="AP288" s="421">
        <v>0</v>
      </c>
      <c r="AQ288" s="421">
        <v>0</v>
      </c>
      <c r="AR288" s="420"/>
      <c r="AS288" s="421">
        <v>0</v>
      </c>
      <c r="AT288" s="421">
        <v>0</v>
      </c>
      <c r="AU288" s="421">
        <v>0</v>
      </c>
      <c r="AV288" s="421">
        <v>0</v>
      </c>
      <c r="AW288" s="421">
        <v>0</v>
      </c>
      <c r="AX288" s="421">
        <v>0</v>
      </c>
      <c r="AY288" s="421">
        <v>0</v>
      </c>
      <c r="AZ288" s="421">
        <v>0</v>
      </c>
      <c r="BA288" s="421">
        <v>0</v>
      </c>
      <c r="BB288" s="421">
        <v>0</v>
      </c>
      <c r="BC288" s="421">
        <v>0</v>
      </c>
      <c r="BD288" s="421">
        <v>0</v>
      </c>
      <c r="BE288" s="421">
        <v>0</v>
      </c>
      <c r="BF288" s="420"/>
      <c r="BG288" s="421">
        <v>0</v>
      </c>
      <c r="BH288" s="421">
        <v>0</v>
      </c>
      <c r="BI288" s="421">
        <v>0</v>
      </c>
      <c r="BJ288" s="421">
        <v>0</v>
      </c>
      <c r="BK288" s="421">
        <v>0</v>
      </c>
      <c r="BL288" s="421">
        <v>0</v>
      </c>
      <c r="BM288" s="421">
        <v>0</v>
      </c>
      <c r="BN288" s="421">
        <v>0</v>
      </c>
      <c r="BO288" s="421">
        <v>0</v>
      </c>
      <c r="BP288" s="421">
        <v>0</v>
      </c>
      <c r="BQ288" s="421">
        <v>0</v>
      </c>
      <c r="BR288" s="421">
        <v>0</v>
      </c>
      <c r="BS288" s="421">
        <v>0</v>
      </c>
      <c r="BT288" s="420"/>
      <c r="BU288" s="421">
        <v>0</v>
      </c>
      <c r="BV288" s="421">
        <v>0</v>
      </c>
      <c r="BW288" s="421">
        <v>0</v>
      </c>
      <c r="BX288" s="421">
        <v>0</v>
      </c>
      <c r="BY288" s="421">
        <v>0</v>
      </c>
      <c r="BZ288" s="421">
        <v>0</v>
      </c>
      <c r="CA288" s="421">
        <v>0</v>
      </c>
      <c r="CB288" s="421">
        <v>0</v>
      </c>
      <c r="CC288" s="421">
        <v>0</v>
      </c>
      <c r="CD288" s="421">
        <v>0</v>
      </c>
      <c r="CE288" s="421">
        <v>0</v>
      </c>
      <c r="CF288" s="421">
        <v>0</v>
      </c>
      <c r="CG288" s="421">
        <v>0</v>
      </c>
      <c r="CH288" s="420"/>
    </row>
    <row r="289" spans="1:86" s="402" customFormat="1" ht="12" hidden="1" customHeight="1" outlineLevel="1">
      <c r="A289" s="22">
        <v>312.2</v>
      </c>
      <c r="B289" s="9" t="s">
        <v>384</v>
      </c>
      <c r="C289" s="421">
        <v>0</v>
      </c>
      <c r="D289" s="421">
        <v>0</v>
      </c>
      <c r="E289" s="421">
        <v>0</v>
      </c>
      <c r="F289" s="421">
        <v>0</v>
      </c>
      <c r="G289" s="421">
        <v>0</v>
      </c>
      <c r="H289" s="421">
        <v>0</v>
      </c>
      <c r="I289" s="421">
        <v>0</v>
      </c>
      <c r="J289" s="421">
        <v>0</v>
      </c>
      <c r="K289" s="421">
        <v>0</v>
      </c>
      <c r="L289" s="421">
        <v>0</v>
      </c>
      <c r="M289" s="421">
        <v>0</v>
      </c>
      <c r="N289" s="421">
        <v>0</v>
      </c>
      <c r="O289" s="421">
        <v>0</v>
      </c>
      <c r="P289" s="420"/>
      <c r="Q289" s="421">
        <v>0</v>
      </c>
      <c r="R289" s="421">
        <v>0</v>
      </c>
      <c r="S289" s="421">
        <v>0</v>
      </c>
      <c r="T289" s="421">
        <v>0</v>
      </c>
      <c r="U289" s="421">
        <v>0</v>
      </c>
      <c r="V289" s="421">
        <v>0</v>
      </c>
      <c r="W289" s="421">
        <v>0</v>
      </c>
      <c r="X289" s="421">
        <v>0</v>
      </c>
      <c r="Y289" s="421">
        <v>0</v>
      </c>
      <c r="Z289" s="421">
        <v>0</v>
      </c>
      <c r="AA289" s="421">
        <v>0</v>
      </c>
      <c r="AB289" s="421">
        <v>0</v>
      </c>
      <c r="AC289" s="421">
        <v>0</v>
      </c>
      <c r="AD289" s="420"/>
      <c r="AE289" s="421">
        <v>0</v>
      </c>
      <c r="AF289" s="421">
        <v>0</v>
      </c>
      <c r="AG289" s="421">
        <v>0</v>
      </c>
      <c r="AH289" s="421">
        <v>0</v>
      </c>
      <c r="AI289" s="421">
        <v>0</v>
      </c>
      <c r="AJ289" s="421">
        <v>0</v>
      </c>
      <c r="AK289" s="421">
        <v>0</v>
      </c>
      <c r="AL289" s="421">
        <v>0</v>
      </c>
      <c r="AM289" s="421">
        <v>0</v>
      </c>
      <c r="AN289" s="421">
        <v>0</v>
      </c>
      <c r="AO289" s="421">
        <v>0</v>
      </c>
      <c r="AP289" s="421">
        <v>0</v>
      </c>
      <c r="AQ289" s="421">
        <v>0</v>
      </c>
      <c r="AR289" s="420"/>
      <c r="AS289" s="421">
        <v>0</v>
      </c>
      <c r="AT289" s="421">
        <v>0</v>
      </c>
      <c r="AU289" s="421">
        <v>0</v>
      </c>
      <c r="AV289" s="421">
        <v>0</v>
      </c>
      <c r="AW289" s="421">
        <v>0</v>
      </c>
      <c r="AX289" s="421">
        <v>0</v>
      </c>
      <c r="AY289" s="421">
        <v>0</v>
      </c>
      <c r="AZ289" s="421">
        <v>0</v>
      </c>
      <c r="BA289" s="421">
        <v>0</v>
      </c>
      <c r="BB289" s="421">
        <v>0</v>
      </c>
      <c r="BC289" s="421">
        <v>0</v>
      </c>
      <c r="BD289" s="421">
        <v>0</v>
      </c>
      <c r="BE289" s="421">
        <v>0</v>
      </c>
      <c r="BF289" s="420"/>
      <c r="BG289" s="421">
        <v>0</v>
      </c>
      <c r="BH289" s="421">
        <v>0</v>
      </c>
      <c r="BI289" s="421">
        <v>0</v>
      </c>
      <c r="BJ289" s="421">
        <v>0</v>
      </c>
      <c r="BK289" s="421">
        <v>0</v>
      </c>
      <c r="BL289" s="421">
        <v>0</v>
      </c>
      <c r="BM289" s="421">
        <v>0</v>
      </c>
      <c r="BN289" s="421">
        <v>0</v>
      </c>
      <c r="BO289" s="421">
        <v>0</v>
      </c>
      <c r="BP289" s="421">
        <v>0</v>
      </c>
      <c r="BQ289" s="421">
        <v>0</v>
      </c>
      <c r="BR289" s="421">
        <v>0</v>
      </c>
      <c r="BS289" s="421">
        <v>0</v>
      </c>
      <c r="BT289" s="420"/>
      <c r="BU289" s="421">
        <v>0</v>
      </c>
      <c r="BV289" s="421">
        <v>0</v>
      </c>
      <c r="BW289" s="421">
        <v>0</v>
      </c>
      <c r="BX289" s="421">
        <v>0</v>
      </c>
      <c r="BY289" s="421">
        <v>0</v>
      </c>
      <c r="BZ289" s="421">
        <v>0</v>
      </c>
      <c r="CA289" s="421">
        <v>0</v>
      </c>
      <c r="CB289" s="421">
        <v>0</v>
      </c>
      <c r="CC289" s="421">
        <v>0</v>
      </c>
      <c r="CD289" s="421">
        <v>0</v>
      </c>
      <c r="CE289" s="421">
        <v>0</v>
      </c>
      <c r="CF289" s="421">
        <v>0</v>
      </c>
      <c r="CG289" s="421">
        <v>0</v>
      </c>
      <c r="CH289" s="420"/>
    </row>
    <row r="290" spans="1:86" s="402" customFormat="1" ht="12" hidden="1" customHeight="1" outlineLevel="1">
      <c r="A290" s="22">
        <v>312.3</v>
      </c>
      <c r="B290" s="9" t="s">
        <v>385</v>
      </c>
      <c r="C290" s="421">
        <v>0</v>
      </c>
      <c r="D290" s="421">
        <v>0</v>
      </c>
      <c r="E290" s="421">
        <v>0</v>
      </c>
      <c r="F290" s="421">
        <v>0</v>
      </c>
      <c r="G290" s="421">
        <v>0</v>
      </c>
      <c r="H290" s="421">
        <v>0</v>
      </c>
      <c r="I290" s="421">
        <v>0</v>
      </c>
      <c r="J290" s="421">
        <v>0</v>
      </c>
      <c r="K290" s="421">
        <v>0</v>
      </c>
      <c r="L290" s="421">
        <v>0</v>
      </c>
      <c r="M290" s="421">
        <v>0</v>
      </c>
      <c r="N290" s="421">
        <v>0</v>
      </c>
      <c r="O290" s="421">
        <v>0</v>
      </c>
      <c r="P290" s="420"/>
      <c r="Q290" s="421">
        <v>0</v>
      </c>
      <c r="R290" s="421">
        <v>0</v>
      </c>
      <c r="S290" s="421">
        <v>0</v>
      </c>
      <c r="T290" s="421">
        <v>0</v>
      </c>
      <c r="U290" s="421">
        <v>0</v>
      </c>
      <c r="V290" s="421">
        <v>0</v>
      </c>
      <c r="W290" s="421">
        <v>0</v>
      </c>
      <c r="X290" s="421">
        <v>0</v>
      </c>
      <c r="Y290" s="421">
        <v>0</v>
      </c>
      <c r="Z290" s="421">
        <v>0</v>
      </c>
      <c r="AA290" s="421">
        <v>0</v>
      </c>
      <c r="AB290" s="421">
        <v>0</v>
      </c>
      <c r="AC290" s="421">
        <v>0</v>
      </c>
      <c r="AD290" s="420"/>
      <c r="AE290" s="421">
        <v>0</v>
      </c>
      <c r="AF290" s="421">
        <v>0</v>
      </c>
      <c r="AG290" s="421">
        <v>0</v>
      </c>
      <c r="AH290" s="421">
        <v>0</v>
      </c>
      <c r="AI290" s="421">
        <v>0</v>
      </c>
      <c r="AJ290" s="421">
        <v>0</v>
      </c>
      <c r="AK290" s="421">
        <v>0</v>
      </c>
      <c r="AL290" s="421">
        <v>0</v>
      </c>
      <c r="AM290" s="421">
        <v>0</v>
      </c>
      <c r="AN290" s="421">
        <v>0</v>
      </c>
      <c r="AO290" s="421">
        <v>0</v>
      </c>
      <c r="AP290" s="421">
        <v>0</v>
      </c>
      <c r="AQ290" s="421">
        <v>0</v>
      </c>
      <c r="AR290" s="420"/>
      <c r="AS290" s="421">
        <v>0</v>
      </c>
      <c r="AT290" s="421">
        <v>0</v>
      </c>
      <c r="AU290" s="421">
        <v>0</v>
      </c>
      <c r="AV290" s="421">
        <v>0</v>
      </c>
      <c r="AW290" s="421">
        <v>0</v>
      </c>
      <c r="AX290" s="421">
        <v>0</v>
      </c>
      <c r="AY290" s="421">
        <v>0</v>
      </c>
      <c r="AZ290" s="421">
        <v>0</v>
      </c>
      <c r="BA290" s="421">
        <v>0</v>
      </c>
      <c r="BB290" s="421">
        <v>0</v>
      </c>
      <c r="BC290" s="421">
        <v>0</v>
      </c>
      <c r="BD290" s="421">
        <v>0</v>
      </c>
      <c r="BE290" s="421">
        <v>0</v>
      </c>
      <c r="BF290" s="420"/>
      <c r="BG290" s="421">
        <v>0</v>
      </c>
      <c r="BH290" s="421">
        <v>0</v>
      </c>
      <c r="BI290" s="421">
        <v>0</v>
      </c>
      <c r="BJ290" s="421">
        <v>0</v>
      </c>
      <c r="BK290" s="421">
        <v>0</v>
      </c>
      <c r="BL290" s="421">
        <v>0</v>
      </c>
      <c r="BM290" s="421">
        <v>0</v>
      </c>
      <c r="BN290" s="421">
        <v>0</v>
      </c>
      <c r="BO290" s="421">
        <v>0</v>
      </c>
      <c r="BP290" s="421">
        <v>0</v>
      </c>
      <c r="BQ290" s="421">
        <v>0</v>
      </c>
      <c r="BR290" s="421">
        <v>0</v>
      </c>
      <c r="BS290" s="421">
        <v>0</v>
      </c>
      <c r="BT290" s="420"/>
      <c r="BU290" s="421">
        <v>0</v>
      </c>
      <c r="BV290" s="421">
        <v>0</v>
      </c>
      <c r="BW290" s="421">
        <v>0</v>
      </c>
      <c r="BX290" s="421">
        <v>0</v>
      </c>
      <c r="BY290" s="421">
        <v>0</v>
      </c>
      <c r="BZ290" s="421">
        <v>0</v>
      </c>
      <c r="CA290" s="421">
        <v>0</v>
      </c>
      <c r="CB290" s="421">
        <v>0</v>
      </c>
      <c r="CC290" s="421">
        <v>0</v>
      </c>
      <c r="CD290" s="421">
        <v>0</v>
      </c>
      <c r="CE290" s="421">
        <v>0</v>
      </c>
      <c r="CF290" s="421">
        <v>0</v>
      </c>
      <c r="CG290" s="421">
        <v>0</v>
      </c>
      <c r="CH290" s="420"/>
    </row>
    <row r="291" spans="1:86" s="402" customFormat="1" ht="12" hidden="1" customHeight="1" outlineLevel="1">
      <c r="A291" s="22">
        <v>312.39999999999998</v>
      </c>
      <c r="B291" s="9" t="s">
        <v>386</v>
      </c>
      <c r="C291" s="421">
        <v>0</v>
      </c>
      <c r="D291" s="421">
        <v>0</v>
      </c>
      <c r="E291" s="421">
        <v>0</v>
      </c>
      <c r="F291" s="421">
        <v>0</v>
      </c>
      <c r="G291" s="421">
        <v>0</v>
      </c>
      <c r="H291" s="421">
        <v>0</v>
      </c>
      <c r="I291" s="421">
        <v>0</v>
      </c>
      <c r="J291" s="421">
        <v>0</v>
      </c>
      <c r="K291" s="421">
        <v>0</v>
      </c>
      <c r="L291" s="421">
        <v>0</v>
      </c>
      <c r="M291" s="421">
        <v>0</v>
      </c>
      <c r="N291" s="421">
        <v>0</v>
      </c>
      <c r="O291" s="421">
        <v>0</v>
      </c>
      <c r="P291" s="420"/>
      <c r="Q291" s="421">
        <v>0</v>
      </c>
      <c r="R291" s="421">
        <v>0</v>
      </c>
      <c r="S291" s="421">
        <v>0</v>
      </c>
      <c r="T291" s="421">
        <v>0</v>
      </c>
      <c r="U291" s="421">
        <v>0</v>
      </c>
      <c r="V291" s="421">
        <v>0</v>
      </c>
      <c r="W291" s="421">
        <v>0</v>
      </c>
      <c r="X291" s="421">
        <v>0</v>
      </c>
      <c r="Y291" s="421">
        <v>0</v>
      </c>
      <c r="Z291" s="421">
        <v>0</v>
      </c>
      <c r="AA291" s="421">
        <v>0</v>
      </c>
      <c r="AB291" s="421">
        <v>0</v>
      </c>
      <c r="AC291" s="421">
        <v>0</v>
      </c>
      <c r="AD291" s="420"/>
      <c r="AE291" s="421">
        <v>0</v>
      </c>
      <c r="AF291" s="421">
        <v>0</v>
      </c>
      <c r="AG291" s="421">
        <v>0</v>
      </c>
      <c r="AH291" s="421">
        <v>0</v>
      </c>
      <c r="AI291" s="421">
        <v>0</v>
      </c>
      <c r="AJ291" s="421">
        <v>0</v>
      </c>
      <c r="AK291" s="421">
        <v>0</v>
      </c>
      <c r="AL291" s="421">
        <v>0</v>
      </c>
      <c r="AM291" s="421">
        <v>0</v>
      </c>
      <c r="AN291" s="421">
        <v>0</v>
      </c>
      <c r="AO291" s="421">
        <v>0</v>
      </c>
      <c r="AP291" s="421">
        <v>0</v>
      </c>
      <c r="AQ291" s="421">
        <v>0</v>
      </c>
      <c r="AR291" s="420"/>
      <c r="AS291" s="421">
        <v>0</v>
      </c>
      <c r="AT291" s="421">
        <v>0</v>
      </c>
      <c r="AU291" s="421">
        <v>0</v>
      </c>
      <c r="AV291" s="421">
        <v>0</v>
      </c>
      <c r="AW291" s="421">
        <v>0</v>
      </c>
      <c r="AX291" s="421">
        <v>0</v>
      </c>
      <c r="AY291" s="421">
        <v>0</v>
      </c>
      <c r="AZ291" s="421">
        <v>0</v>
      </c>
      <c r="BA291" s="421">
        <v>0</v>
      </c>
      <c r="BB291" s="421">
        <v>0</v>
      </c>
      <c r="BC291" s="421">
        <v>0</v>
      </c>
      <c r="BD291" s="421">
        <v>0</v>
      </c>
      <c r="BE291" s="421">
        <v>0</v>
      </c>
      <c r="BF291" s="420"/>
      <c r="BG291" s="421">
        <v>0</v>
      </c>
      <c r="BH291" s="421">
        <v>0</v>
      </c>
      <c r="BI291" s="421">
        <v>0</v>
      </c>
      <c r="BJ291" s="421">
        <v>0</v>
      </c>
      <c r="BK291" s="421">
        <v>0</v>
      </c>
      <c r="BL291" s="421">
        <v>0</v>
      </c>
      <c r="BM291" s="421">
        <v>0</v>
      </c>
      <c r="BN291" s="421">
        <v>0</v>
      </c>
      <c r="BO291" s="421">
        <v>0</v>
      </c>
      <c r="BP291" s="421">
        <v>0</v>
      </c>
      <c r="BQ291" s="421">
        <v>0</v>
      </c>
      <c r="BR291" s="421">
        <v>0</v>
      </c>
      <c r="BS291" s="421">
        <v>0</v>
      </c>
      <c r="BT291" s="420"/>
      <c r="BU291" s="421">
        <v>0</v>
      </c>
      <c r="BV291" s="421">
        <v>0</v>
      </c>
      <c r="BW291" s="421">
        <v>0</v>
      </c>
      <c r="BX291" s="421">
        <v>0</v>
      </c>
      <c r="BY291" s="421">
        <v>0</v>
      </c>
      <c r="BZ291" s="421">
        <v>0</v>
      </c>
      <c r="CA291" s="421">
        <v>0</v>
      </c>
      <c r="CB291" s="421">
        <v>0</v>
      </c>
      <c r="CC291" s="421">
        <v>0</v>
      </c>
      <c r="CD291" s="421">
        <v>0</v>
      </c>
      <c r="CE291" s="421">
        <v>0</v>
      </c>
      <c r="CF291" s="421">
        <v>0</v>
      </c>
      <c r="CG291" s="421">
        <v>0</v>
      </c>
      <c r="CH291" s="420"/>
    </row>
    <row r="292" spans="1:86" s="402" customFormat="1" ht="12" hidden="1" customHeight="1" outlineLevel="1">
      <c r="A292" s="22">
        <v>312.5</v>
      </c>
      <c r="B292" s="9" t="s">
        <v>387</v>
      </c>
      <c r="C292" s="421">
        <v>0</v>
      </c>
      <c r="D292" s="421">
        <v>0</v>
      </c>
      <c r="E292" s="421">
        <v>0</v>
      </c>
      <c r="F292" s="421">
        <v>0</v>
      </c>
      <c r="G292" s="421">
        <v>0</v>
      </c>
      <c r="H292" s="421">
        <v>0</v>
      </c>
      <c r="I292" s="421">
        <v>0</v>
      </c>
      <c r="J292" s="421">
        <v>0</v>
      </c>
      <c r="K292" s="421">
        <v>0</v>
      </c>
      <c r="L292" s="421">
        <v>0</v>
      </c>
      <c r="M292" s="421">
        <v>0</v>
      </c>
      <c r="N292" s="421">
        <v>0</v>
      </c>
      <c r="O292" s="421">
        <v>0</v>
      </c>
      <c r="P292" s="420"/>
      <c r="Q292" s="421">
        <v>0</v>
      </c>
      <c r="R292" s="421">
        <v>0</v>
      </c>
      <c r="S292" s="421">
        <v>0</v>
      </c>
      <c r="T292" s="421">
        <v>0</v>
      </c>
      <c r="U292" s="421">
        <v>0</v>
      </c>
      <c r="V292" s="421">
        <v>0</v>
      </c>
      <c r="W292" s="421">
        <v>0</v>
      </c>
      <c r="X292" s="421">
        <v>0</v>
      </c>
      <c r="Y292" s="421">
        <v>0</v>
      </c>
      <c r="Z292" s="421">
        <v>0</v>
      </c>
      <c r="AA292" s="421">
        <v>0</v>
      </c>
      <c r="AB292" s="421">
        <v>0</v>
      </c>
      <c r="AC292" s="421">
        <v>0</v>
      </c>
      <c r="AD292" s="420"/>
      <c r="AE292" s="421">
        <v>0</v>
      </c>
      <c r="AF292" s="421">
        <v>0</v>
      </c>
      <c r="AG292" s="421">
        <v>0</v>
      </c>
      <c r="AH292" s="421">
        <v>0</v>
      </c>
      <c r="AI292" s="421">
        <v>0</v>
      </c>
      <c r="AJ292" s="421">
        <v>0</v>
      </c>
      <c r="AK292" s="421">
        <v>0</v>
      </c>
      <c r="AL292" s="421">
        <v>0</v>
      </c>
      <c r="AM292" s="421">
        <v>0</v>
      </c>
      <c r="AN292" s="421">
        <v>0</v>
      </c>
      <c r="AO292" s="421">
        <v>0</v>
      </c>
      <c r="AP292" s="421">
        <v>0</v>
      </c>
      <c r="AQ292" s="421">
        <v>0</v>
      </c>
      <c r="AR292" s="420"/>
      <c r="AS292" s="421">
        <v>0</v>
      </c>
      <c r="AT292" s="421">
        <v>0</v>
      </c>
      <c r="AU292" s="421">
        <v>0</v>
      </c>
      <c r="AV292" s="421">
        <v>0</v>
      </c>
      <c r="AW292" s="421">
        <v>0</v>
      </c>
      <c r="AX292" s="421">
        <v>0</v>
      </c>
      <c r="AY292" s="421">
        <v>0</v>
      </c>
      <c r="AZ292" s="421">
        <v>0</v>
      </c>
      <c r="BA292" s="421">
        <v>0</v>
      </c>
      <c r="BB292" s="421">
        <v>0</v>
      </c>
      <c r="BC292" s="421">
        <v>0</v>
      </c>
      <c r="BD292" s="421">
        <v>0</v>
      </c>
      <c r="BE292" s="421">
        <v>0</v>
      </c>
      <c r="BF292" s="420"/>
      <c r="BG292" s="421">
        <v>0</v>
      </c>
      <c r="BH292" s="421">
        <v>0</v>
      </c>
      <c r="BI292" s="421">
        <v>0</v>
      </c>
      <c r="BJ292" s="421">
        <v>0</v>
      </c>
      <c r="BK292" s="421">
        <v>0</v>
      </c>
      <c r="BL292" s="421">
        <v>0</v>
      </c>
      <c r="BM292" s="421">
        <v>0</v>
      </c>
      <c r="BN292" s="421">
        <v>0</v>
      </c>
      <c r="BO292" s="421">
        <v>0</v>
      </c>
      <c r="BP292" s="421">
        <v>0</v>
      </c>
      <c r="BQ292" s="421">
        <v>0</v>
      </c>
      <c r="BR292" s="421">
        <v>0</v>
      </c>
      <c r="BS292" s="421">
        <v>0</v>
      </c>
      <c r="BT292" s="420"/>
      <c r="BU292" s="421">
        <v>0</v>
      </c>
      <c r="BV292" s="421">
        <v>0</v>
      </c>
      <c r="BW292" s="421">
        <v>0</v>
      </c>
      <c r="BX292" s="421">
        <v>0</v>
      </c>
      <c r="BY292" s="421">
        <v>0</v>
      </c>
      <c r="BZ292" s="421">
        <v>0</v>
      </c>
      <c r="CA292" s="421">
        <v>0</v>
      </c>
      <c r="CB292" s="421">
        <v>0</v>
      </c>
      <c r="CC292" s="421">
        <v>0</v>
      </c>
      <c r="CD292" s="421">
        <v>0</v>
      </c>
      <c r="CE292" s="421">
        <v>0</v>
      </c>
      <c r="CF292" s="421">
        <v>0</v>
      </c>
      <c r="CG292" s="421">
        <v>0</v>
      </c>
      <c r="CH292" s="420"/>
    </row>
    <row r="293" spans="1:86" s="402" customFormat="1" ht="12" hidden="1" customHeight="1" outlineLevel="1">
      <c r="A293" s="22">
        <v>312.60000000000002</v>
      </c>
      <c r="B293" s="9" t="s">
        <v>206</v>
      </c>
      <c r="C293" s="421">
        <v>0</v>
      </c>
      <c r="D293" s="421">
        <v>0</v>
      </c>
      <c r="E293" s="421">
        <v>0</v>
      </c>
      <c r="F293" s="421">
        <v>0</v>
      </c>
      <c r="G293" s="421">
        <v>0</v>
      </c>
      <c r="H293" s="421">
        <v>0</v>
      </c>
      <c r="I293" s="421">
        <v>0</v>
      </c>
      <c r="J293" s="421">
        <v>0</v>
      </c>
      <c r="K293" s="421">
        <v>0</v>
      </c>
      <c r="L293" s="421">
        <v>0</v>
      </c>
      <c r="M293" s="421">
        <v>0</v>
      </c>
      <c r="N293" s="421">
        <v>0</v>
      </c>
      <c r="O293" s="421">
        <v>0</v>
      </c>
      <c r="P293" s="420"/>
      <c r="Q293" s="421">
        <v>0</v>
      </c>
      <c r="R293" s="421">
        <v>0</v>
      </c>
      <c r="S293" s="421">
        <v>0</v>
      </c>
      <c r="T293" s="421">
        <v>0</v>
      </c>
      <c r="U293" s="421">
        <v>0</v>
      </c>
      <c r="V293" s="421">
        <v>0</v>
      </c>
      <c r="W293" s="421">
        <v>0</v>
      </c>
      <c r="X293" s="421">
        <v>0</v>
      </c>
      <c r="Y293" s="421">
        <v>0</v>
      </c>
      <c r="Z293" s="421">
        <v>0</v>
      </c>
      <c r="AA293" s="421">
        <v>0</v>
      </c>
      <c r="AB293" s="421">
        <v>0</v>
      </c>
      <c r="AC293" s="421">
        <v>0</v>
      </c>
      <c r="AD293" s="420"/>
      <c r="AE293" s="421">
        <v>0</v>
      </c>
      <c r="AF293" s="421">
        <v>0</v>
      </c>
      <c r="AG293" s="421">
        <v>0</v>
      </c>
      <c r="AH293" s="421">
        <v>0</v>
      </c>
      <c r="AI293" s="421">
        <v>0</v>
      </c>
      <c r="AJ293" s="421">
        <v>0</v>
      </c>
      <c r="AK293" s="421">
        <v>0</v>
      </c>
      <c r="AL293" s="421">
        <v>0</v>
      </c>
      <c r="AM293" s="421">
        <v>0</v>
      </c>
      <c r="AN293" s="421">
        <v>0</v>
      </c>
      <c r="AO293" s="421">
        <v>0</v>
      </c>
      <c r="AP293" s="421">
        <v>0</v>
      </c>
      <c r="AQ293" s="421">
        <v>0</v>
      </c>
      <c r="AR293" s="420"/>
      <c r="AS293" s="421">
        <v>0</v>
      </c>
      <c r="AT293" s="421">
        <v>0</v>
      </c>
      <c r="AU293" s="421">
        <v>0</v>
      </c>
      <c r="AV293" s="421">
        <v>0</v>
      </c>
      <c r="AW293" s="421">
        <v>0</v>
      </c>
      <c r="AX293" s="421">
        <v>0</v>
      </c>
      <c r="AY293" s="421">
        <v>0</v>
      </c>
      <c r="AZ293" s="421">
        <v>0</v>
      </c>
      <c r="BA293" s="421">
        <v>0</v>
      </c>
      <c r="BB293" s="421">
        <v>0</v>
      </c>
      <c r="BC293" s="421">
        <v>0</v>
      </c>
      <c r="BD293" s="421">
        <v>0</v>
      </c>
      <c r="BE293" s="421">
        <v>0</v>
      </c>
      <c r="BF293" s="420"/>
      <c r="BG293" s="421">
        <v>0</v>
      </c>
      <c r="BH293" s="421">
        <v>0</v>
      </c>
      <c r="BI293" s="421">
        <v>0</v>
      </c>
      <c r="BJ293" s="421">
        <v>0</v>
      </c>
      <c r="BK293" s="421">
        <v>0</v>
      </c>
      <c r="BL293" s="421">
        <v>0</v>
      </c>
      <c r="BM293" s="421">
        <v>0</v>
      </c>
      <c r="BN293" s="421">
        <v>0</v>
      </c>
      <c r="BO293" s="421">
        <v>0</v>
      </c>
      <c r="BP293" s="421">
        <v>0</v>
      </c>
      <c r="BQ293" s="421">
        <v>0</v>
      </c>
      <c r="BR293" s="421">
        <v>0</v>
      </c>
      <c r="BS293" s="421">
        <v>0</v>
      </c>
      <c r="BT293" s="420"/>
      <c r="BU293" s="421">
        <v>0</v>
      </c>
      <c r="BV293" s="421">
        <v>0</v>
      </c>
      <c r="BW293" s="421">
        <v>0</v>
      </c>
      <c r="BX293" s="421">
        <v>0</v>
      </c>
      <c r="BY293" s="421">
        <v>0</v>
      </c>
      <c r="BZ293" s="421">
        <v>0</v>
      </c>
      <c r="CA293" s="421">
        <v>0</v>
      </c>
      <c r="CB293" s="421">
        <v>0</v>
      </c>
      <c r="CC293" s="421">
        <v>0</v>
      </c>
      <c r="CD293" s="421">
        <v>0</v>
      </c>
      <c r="CE293" s="421">
        <v>0</v>
      </c>
      <c r="CF293" s="421">
        <v>0</v>
      </c>
      <c r="CG293" s="421">
        <v>0</v>
      </c>
      <c r="CH293" s="420"/>
    </row>
    <row r="294" spans="1:86" s="402" customFormat="1" ht="12" hidden="1" customHeight="1" outlineLevel="1">
      <c r="A294" s="22">
        <v>313</v>
      </c>
      <c r="B294" s="9" t="s">
        <v>388</v>
      </c>
      <c r="C294" s="421">
        <v>0</v>
      </c>
      <c r="D294" s="421">
        <v>0</v>
      </c>
      <c r="E294" s="421">
        <v>0</v>
      </c>
      <c r="F294" s="421">
        <v>0</v>
      </c>
      <c r="G294" s="421">
        <v>0</v>
      </c>
      <c r="H294" s="421">
        <v>0</v>
      </c>
      <c r="I294" s="421">
        <v>0</v>
      </c>
      <c r="J294" s="421">
        <v>0</v>
      </c>
      <c r="K294" s="421">
        <v>0</v>
      </c>
      <c r="L294" s="421">
        <v>0</v>
      </c>
      <c r="M294" s="421">
        <v>0</v>
      </c>
      <c r="N294" s="421">
        <v>0</v>
      </c>
      <c r="O294" s="421">
        <v>0</v>
      </c>
      <c r="P294" s="420"/>
      <c r="Q294" s="421">
        <v>0</v>
      </c>
      <c r="R294" s="421">
        <v>0</v>
      </c>
      <c r="S294" s="421">
        <v>0</v>
      </c>
      <c r="T294" s="421">
        <v>0</v>
      </c>
      <c r="U294" s="421">
        <v>0</v>
      </c>
      <c r="V294" s="421">
        <v>0</v>
      </c>
      <c r="W294" s="421">
        <v>0</v>
      </c>
      <c r="X294" s="421">
        <v>0</v>
      </c>
      <c r="Y294" s="421">
        <v>0</v>
      </c>
      <c r="Z294" s="421">
        <v>0</v>
      </c>
      <c r="AA294" s="421">
        <v>0</v>
      </c>
      <c r="AB294" s="421">
        <v>0</v>
      </c>
      <c r="AC294" s="421">
        <v>0</v>
      </c>
      <c r="AD294" s="420"/>
      <c r="AE294" s="421">
        <v>0</v>
      </c>
      <c r="AF294" s="421">
        <v>0</v>
      </c>
      <c r="AG294" s="421">
        <v>0</v>
      </c>
      <c r="AH294" s="421">
        <v>0</v>
      </c>
      <c r="AI294" s="421">
        <v>0</v>
      </c>
      <c r="AJ294" s="421">
        <v>0</v>
      </c>
      <c r="AK294" s="421">
        <v>0</v>
      </c>
      <c r="AL294" s="421">
        <v>0</v>
      </c>
      <c r="AM294" s="421">
        <v>0</v>
      </c>
      <c r="AN294" s="421">
        <v>0</v>
      </c>
      <c r="AO294" s="421">
        <v>0</v>
      </c>
      <c r="AP294" s="421">
        <v>0</v>
      </c>
      <c r="AQ294" s="421">
        <v>0</v>
      </c>
      <c r="AR294" s="420"/>
      <c r="AS294" s="421">
        <v>0</v>
      </c>
      <c r="AT294" s="421">
        <v>0</v>
      </c>
      <c r="AU294" s="421">
        <v>0</v>
      </c>
      <c r="AV294" s="421">
        <v>0</v>
      </c>
      <c r="AW294" s="421">
        <v>0</v>
      </c>
      <c r="AX294" s="421">
        <v>0</v>
      </c>
      <c r="AY294" s="421">
        <v>0</v>
      </c>
      <c r="AZ294" s="421">
        <v>0</v>
      </c>
      <c r="BA294" s="421">
        <v>0</v>
      </c>
      <c r="BB294" s="421">
        <v>0</v>
      </c>
      <c r="BC294" s="421">
        <v>0</v>
      </c>
      <c r="BD294" s="421">
        <v>0</v>
      </c>
      <c r="BE294" s="421">
        <v>0</v>
      </c>
      <c r="BF294" s="420"/>
      <c r="BG294" s="421">
        <v>0</v>
      </c>
      <c r="BH294" s="421">
        <v>0</v>
      </c>
      <c r="BI294" s="421">
        <v>0</v>
      </c>
      <c r="BJ294" s="421">
        <v>0</v>
      </c>
      <c r="BK294" s="421">
        <v>0</v>
      </c>
      <c r="BL294" s="421">
        <v>0</v>
      </c>
      <c r="BM294" s="421">
        <v>0</v>
      </c>
      <c r="BN294" s="421">
        <v>0</v>
      </c>
      <c r="BO294" s="421">
        <v>0</v>
      </c>
      <c r="BP294" s="421">
        <v>0</v>
      </c>
      <c r="BQ294" s="421">
        <v>0</v>
      </c>
      <c r="BR294" s="421">
        <v>0</v>
      </c>
      <c r="BS294" s="421">
        <v>0</v>
      </c>
      <c r="BT294" s="420"/>
      <c r="BU294" s="421">
        <v>0</v>
      </c>
      <c r="BV294" s="421">
        <v>0</v>
      </c>
      <c r="BW294" s="421">
        <v>0</v>
      </c>
      <c r="BX294" s="421">
        <v>0</v>
      </c>
      <c r="BY294" s="421">
        <v>0</v>
      </c>
      <c r="BZ294" s="421">
        <v>0</v>
      </c>
      <c r="CA294" s="421">
        <v>0</v>
      </c>
      <c r="CB294" s="421">
        <v>0</v>
      </c>
      <c r="CC294" s="421">
        <v>0</v>
      </c>
      <c r="CD294" s="421">
        <v>0</v>
      </c>
      <c r="CE294" s="421">
        <v>0</v>
      </c>
      <c r="CF294" s="421">
        <v>0</v>
      </c>
      <c r="CG294" s="421">
        <v>0</v>
      </c>
      <c r="CH294" s="420"/>
    </row>
    <row r="295" spans="1:86" s="402" customFormat="1" ht="12" hidden="1" customHeight="1" outlineLevel="1">
      <c r="A295" s="22">
        <v>314</v>
      </c>
      <c r="B295" s="9" t="s">
        <v>389</v>
      </c>
      <c r="C295" s="421">
        <v>0</v>
      </c>
      <c r="D295" s="421">
        <v>0</v>
      </c>
      <c r="E295" s="421">
        <v>0</v>
      </c>
      <c r="F295" s="421">
        <v>0</v>
      </c>
      <c r="G295" s="421">
        <v>0</v>
      </c>
      <c r="H295" s="421">
        <v>0</v>
      </c>
      <c r="I295" s="421">
        <v>0</v>
      </c>
      <c r="J295" s="421">
        <v>0</v>
      </c>
      <c r="K295" s="421">
        <v>0</v>
      </c>
      <c r="L295" s="421">
        <v>0</v>
      </c>
      <c r="M295" s="421">
        <v>0</v>
      </c>
      <c r="N295" s="421">
        <v>0</v>
      </c>
      <c r="O295" s="421">
        <v>0</v>
      </c>
      <c r="P295" s="420"/>
      <c r="Q295" s="421">
        <v>0</v>
      </c>
      <c r="R295" s="421">
        <v>0</v>
      </c>
      <c r="S295" s="421">
        <v>0</v>
      </c>
      <c r="T295" s="421">
        <v>0</v>
      </c>
      <c r="U295" s="421">
        <v>0</v>
      </c>
      <c r="V295" s="421">
        <v>0</v>
      </c>
      <c r="W295" s="421">
        <v>0</v>
      </c>
      <c r="X295" s="421">
        <v>0</v>
      </c>
      <c r="Y295" s="421">
        <v>0</v>
      </c>
      <c r="Z295" s="421">
        <v>0</v>
      </c>
      <c r="AA295" s="421">
        <v>0</v>
      </c>
      <c r="AB295" s="421">
        <v>0</v>
      </c>
      <c r="AC295" s="421">
        <v>0</v>
      </c>
      <c r="AD295" s="420"/>
      <c r="AE295" s="421">
        <v>0</v>
      </c>
      <c r="AF295" s="421">
        <v>0</v>
      </c>
      <c r="AG295" s="421">
        <v>0</v>
      </c>
      <c r="AH295" s="421">
        <v>0</v>
      </c>
      <c r="AI295" s="421">
        <v>0</v>
      </c>
      <c r="AJ295" s="421">
        <v>0</v>
      </c>
      <c r="AK295" s="421">
        <v>0</v>
      </c>
      <c r="AL295" s="421">
        <v>0</v>
      </c>
      <c r="AM295" s="421">
        <v>0</v>
      </c>
      <c r="AN295" s="421">
        <v>0</v>
      </c>
      <c r="AO295" s="421">
        <v>0</v>
      </c>
      <c r="AP295" s="421">
        <v>0</v>
      </c>
      <c r="AQ295" s="421">
        <v>0</v>
      </c>
      <c r="AR295" s="420"/>
      <c r="AS295" s="421">
        <v>0</v>
      </c>
      <c r="AT295" s="421">
        <v>0</v>
      </c>
      <c r="AU295" s="421">
        <v>0</v>
      </c>
      <c r="AV295" s="421">
        <v>0</v>
      </c>
      <c r="AW295" s="421">
        <v>0</v>
      </c>
      <c r="AX295" s="421">
        <v>0</v>
      </c>
      <c r="AY295" s="421">
        <v>0</v>
      </c>
      <c r="AZ295" s="421">
        <v>0</v>
      </c>
      <c r="BA295" s="421">
        <v>0</v>
      </c>
      <c r="BB295" s="421">
        <v>0</v>
      </c>
      <c r="BC295" s="421">
        <v>0</v>
      </c>
      <c r="BD295" s="421">
        <v>0</v>
      </c>
      <c r="BE295" s="421">
        <v>0</v>
      </c>
      <c r="BF295" s="420"/>
      <c r="BG295" s="421">
        <v>0</v>
      </c>
      <c r="BH295" s="421">
        <v>0</v>
      </c>
      <c r="BI295" s="421">
        <v>0</v>
      </c>
      <c r="BJ295" s="421">
        <v>0</v>
      </c>
      <c r="BK295" s="421">
        <v>0</v>
      </c>
      <c r="BL295" s="421">
        <v>0</v>
      </c>
      <c r="BM295" s="421">
        <v>0</v>
      </c>
      <c r="BN295" s="421">
        <v>0</v>
      </c>
      <c r="BO295" s="421">
        <v>0</v>
      </c>
      <c r="BP295" s="421">
        <v>0</v>
      </c>
      <c r="BQ295" s="421">
        <v>0</v>
      </c>
      <c r="BR295" s="421">
        <v>0</v>
      </c>
      <c r="BS295" s="421">
        <v>0</v>
      </c>
      <c r="BT295" s="420"/>
      <c r="BU295" s="421">
        <v>0</v>
      </c>
      <c r="BV295" s="421">
        <v>0</v>
      </c>
      <c r="BW295" s="421">
        <v>0</v>
      </c>
      <c r="BX295" s="421">
        <v>0</v>
      </c>
      <c r="BY295" s="421">
        <v>0</v>
      </c>
      <c r="BZ295" s="421">
        <v>0</v>
      </c>
      <c r="CA295" s="421">
        <v>0</v>
      </c>
      <c r="CB295" s="421">
        <v>0</v>
      </c>
      <c r="CC295" s="421">
        <v>0</v>
      </c>
      <c r="CD295" s="421">
        <v>0</v>
      </c>
      <c r="CE295" s="421">
        <v>0</v>
      </c>
      <c r="CF295" s="421">
        <v>0</v>
      </c>
      <c r="CG295" s="421">
        <v>0</v>
      </c>
      <c r="CH295" s="420"/>
    </row>
    <row r="296" spans="1:86" s="402" customFormat="1" ht="12" hidden="1" customHeight="1" outlineLevel="1">
      <c r="A296" s="22">
        <v>315</v>
      </c>
      <c r="B296" s="9" t="s">
        <v>390</v>
      </c>
      <c r="C296" s="421">
        <v>0</v>
      </c>
      <c r="D296" s="421">
        <v>0</v>
      </c>
      <c r="E296" s="421">
        <v>0</v>
      </c>
      <c r="F296" s="421">
        <v>0</v>
      </c>
      <c r="G296" s="421">
        <v>0</v>
      </c>
      <c r="H296" s="421">
        <v>0</v>
      </c>
      <c r="I296" s="421">
        <v>0</v>
      </c>
      <c r="J296" s="421">
        <v>0</v>
      </c>
      <c r="K296" s="421">
        <v>0</v>
      </c>
      <c r="L296" s="421">
        <v>0</v>
      </c>
      <c r="M296" s="421">
        <v>0</v>
      </c>
      <c r="N296" s="421">
        <v>0</v>
      </c>
      <c r="O296" s="421">
        <v>0</v>
      </c>
      <c r="P296" s="420"/>
      <c r="Q296" s="421">
        <v>0</v>
      </c>
      <c r="R296" s="421">
        <v>0</v>
      </c>
      <c r="S296" s="421">
        <v>0</v>
      </c>
      <c r="T296" s="421">
        <v>0</v>
      </c>
      <c r="U296" s="421">
        <v>0</v>
      </c>
      <c r="V296" s="421">
        <v>0</v>
      </c>
      <c r="W296" s="421">
        <v>0</v>
      </c>
      <c r="X296" s="421">
        <v>0</v>
      </c>
      <c r="Y296" s="421">
        <v>0</v>
      </c>
      <c r="Z296" s="421">
        <v>0</v>
      </c>
      <c r="AA296" s="421">
        <v>0</v>
      </c>
      <c r="AB296" s="421">
        <v>0</v>
      </c>
      <c r="AC296" s="421">
        <v>0</v>
      </c>
      <c r="AD296" s="420"/>
      <c r="AE296" s="421">
        <v>0</v>
      </c>
      <c r="AF296" s="421">
        <v>0</v>
      </c>
      <c r="AG296" s="421">
        <v>0</v>
      </c>
      <c r="AH296" s="421">
        <v>0</v>
      </c>
      <c r="AI296" s="421">
        <v>0</v>
      </c>
      <c r="AJ296" s="421">
        <v>0</v>
      </c>
      <c r="AK296" s="421">
        <v>0</v>
      </c>
      <c r="AL296" s="421">
        <v>0</v>
      </c>
      <c r="AM296" s="421">
        <v>0</v>
      </c>
      <c r="AN296" s="421">
        <v>0</v>
      </c>
      <c r="AO296" s="421">
        <v>0</v>
      </c>
      <c r="AP296" s="421">
        <v>0</v>
      </c>
      <c r="AQ296" s="421">
        <v>0</v>
      </c>
      <c r="AR296" s="420"/>
      <c r="AS296" s="421">
        <v>0</v>
      </c>
      <c r="AT296" s="421">
        <v>0</v>
      </c>
      <c r="AU296" s="421">
        <v>0</v>
      </c>
      <c r="AV296" s="421">
        <v>0</v>
      </c>
      <c r="AW296" s="421">
        <v>0</v>
      </c>
      <c r="AX296" s="421">
        <v>0</v>
      </c>
      <c r="AY296" s="421">
        <v>0</v>
      </c>
      <c r="AZ296" s="421">
        <v>0</v>
      </c>
      <c r="BA296" s="421">
        <v>0</v>
      </c>
      <c r="BB296" s="421">
        <v>0</v>
      </c>
      <c r="BC296" s="421">
        <v>0</v>
      </c>
      <c r="BD296" s="421">
        <v>0</v>
      </c>
      <c r="BE296" s="421">
        <v>0</v>
      </c>
      <c r="BF296" s="420"/>
      <c r="BG296" s="421">
        <v>0</v>
      </c>
      <c r="BH296" s="421">
        <v>0</v>
      </c>
      <c r="BI296" s="421">
        <v>0</v>
      </c>
      <c r="BJ296" s="421">
        <v>0</v>
      </c>
      <c r="BK296" s="421">
        <v>0</v>
      </c>
      <c r="BL296" s="421">
        <v>0</v>
      </c>
      <c r="BM296" s="421">
        <v>0</v>
      </c>
      <c r="BN296" s="421">
        <v>0</v>
      </c>
      <c r="BO296" s="421">
        <v>0</v>
      </c>
      <c r="BP296" s="421">
        <v>0</v>
      </c>
      <c r="BQ296" s="421">
        <v>0</v>
      </c>
      <c r="BR296" s="421">
        <v>0</v>
      </c>
      <c r="BS296" s="421">
        <v>0</v>
      </c>
      <c r="BT296" s="420"/>
      <c r="BU296" s="421">
        <v>0</v>
      </c>
      <c r="BV296" s="421">
        <v>0</v>
      </c>
      <c r="BW296" s="421">
        <v>0</v>
      </c>
      <c r="BX296" s="421">
        <v>0</v>
      </c>
      <c r="BY296" s="421">
        <v>0</v>
      </c>
      <c r="BZ296" s="421">
        <v>0</v>
      </c>
      <c r="CA296" s="421">
        <v>0</v>
      </c>
      <c r="CB296" s="421">
        <v>0</v>
      </c>
      <c r="CC296" s="421">
        <v>0</v>
      </c>
      <c r="CD296" s="421">
        <v>0</v>
      </c>
      <c r="CE296" s="421">
        <v>0</v>
      </c>
      <c r="CF296" s="421">
        <v>0</v>
      </c>
      <c r="CG296" s="421">
        <v>0</v>
      </c>
      <c r="CH296" s="420"/>
    </row>
    <row r="297" spans="1:86" s="402" customFormat="1" ht="12" hidden="1" customHeight="1" outlineLevel="1">
      <c r="A297" s="22">
        <v>316</v>
      </c>
      <c r="B297" s="9" t="s">
        <v>391</v>
      </c>
      <c r="C297" s="421">
        <v>0</v>
      </c>
      <c r="D297" s="421">
        <v>0</v>
      </c>
      <c r="E297" s="421">
        <v>0</v>
      </c>
      <c r="F297" s="421">
        <v>28852.21</v>
      </c>
      <c r="G297" s="421">
        <v>12796.11</v>
      </c>
      <c r="H297" s="421">
        <v>12069.19</v>
      </c>
      <c r="I297" s="421">
        <v>0</v>
      </c>
      <c r="J297" s="421">
        <v>22513.08</v>
      </c>
      <c r="K297" s="421">
        <v>15012.66</v>
      </c>
      <c r="L297" s="421">
        <v>4023.65</v>
      </c>
      <c r="M297" s="421">
        <v>10500</v>
      </c>
      <c r="N297" s="421">
        <v>10500</v>
      </c>
      <c r="O297" s="421">
        <v>116267</v>
      </c>
      <c r="P297" s="420"/>
      <c r="Q297" s="421">
        <v>0</v>
      </c>
      <c r="R297" s="421">
        <v>0</v>
      </c>
      <c r="S297" s="421">
        <v>13380.994115044299</v>
      </c>
      <c r="T297" s="421">
        <v>13380.994115044299</v>
      </c>
      <c r="U297" s="421">
        <v>13380.994115044299</v>
      </c>
      <c r="V297" s="421">
        <v>13380.994115044299</v>
      </c>
      <c r="W297" s="421">
        <v>13380.994115044299</v>
      </c>
      <c r="X297" s="421">
        <v>13380.994115044299</v>
      </c>
      <c r="Y297" s="421">
        <v>13380.994115044299</v>
      </c>
      <c r="Z297" s="421">
        <v>13380.994115044299</v>
      </c>
      <c r="AA297" s="421">
        <v>13380.994115044299</v>
      </c>
      <c r="AB297" s="421">
        <v>13380.994115044299</v>
      </c>
      <c r="AC297" s="421">
        <v>133809.94115044299</v>
      </c>
      <c r="AD297" s="420"/>
      <c r="AE297" s="421">
        <v>0</v>
      </c>
      <c r="AF297" s="421">
        <v>0</v>
      </c>
      <c r="AG297" s="421">
        <v>14852.9034676991</v>
      </c>
      <c r="AH297" s="421">
        <v>14852.9034676991</v>
      </c>
      <c r="AI297" s="421">
        <v>14852.9034676991</v>
      </c>
      <c r="AJ297" s="421">
        <v>14852.9034676991</v>
      </c>
      <c r="AK297" s="421">
        <v>14852.9034676991</v>
      </c>
      <c r="AL297" s="421">
        <v>14852.9034676991</v>
      </c>
      <c r="AM297" s="421">
        <v>14852.9034676991</v>
      </c>
      <c r="AN297" s="421">
        <v>14852.9034676991</v>
      </c>
      <c r="AO297" s="421">
        <v>14852.9034676991</v>
      </c>
      <c r="AP297" s="421">
        <v>14852.9034676991</v>
      </c>
      <c r="AQ297" s="421">
        <v>148529.034676991</v>
      </c>
      <c r="AR297" s="420"/>
      <c r="AS297" s="421">
        <v>0</v>
      </c>
      <c r="AT297" s="421">
        <v>0</v>
      </c>
      <c r="AU297" s="421">
        <v>15149.961537053099</v>
      </c>
      <c r="AV297" s="421">
        <v>15149.961537053099</v>
      </c>
      <c r="AW297" s="421">
        <v>15149.961537053099</v>
      </c>
      <c r="AX297" s="421">
        <v>15149.961537053099</v>
      </c>
      <c r="AY297" s="421">
        <v>15149.961537053099</v>
      </c>
      <c r="AZ297" s="421">
        <v>15149.961537053099</v>
      </c>
      <c r="BA297" s="421">
        <v>15149.961537053099</v>
      </c>
      <c r="BB297" s="421">
        <v>15149.961537053099</v>
      </c>
      <c r="BC297" s="421">
        <v>15149.961537053099</v>
      </c>
      <c r="BD297" s="421">
        <v>15149.961537053099</v>
      </c>
      <c r="BE297" s="421">
        <v>151499.61537053101</v>
      </c>
      <c r="BF297" s="420"/>
      <c r="BG297" s="421">
        <v>0</v>
      </c>
      <c r="BH297" s="421">
        <v>0</v>
      </c>
      <c r="BI297" s="421">
        <v>15452.9607677942</v>
      </c>
      <c r="BJ297" s="421">
        <v>15452.9607677942</v>
      </c>
      <c r="BK297" s="421">
        <v>15452.9607677942</v>
      </c>
      <c r="BL297" s="421">
        <v>15452.9607677942</v>
      </c>
      <c r="BM297" s="421">
        <v>15452.9607677942</v>
      </c>
      <c r="BN297" s="421">
        <v>15452.9607677942</v>
      </c>
      <c r="BO297" s="421">
        <v>15452.9607677942</v>
      </c>
      <c r="BP297" s="421">
        <v>15452.9607677942</v>
      </c>
      <c r="BQ297" s="421">
        <v>15452.9607677942</v>
      </c>
      <c r="BR297" s="421">
        <v>15452.9607677942</v>
      </c>
      <c r="BS297" s="421">
        <v>154529.607677942</v>
      </c>
      <c r="BT297" s="420"/>
      <c r="BU297" s="421">
        <v>0</v>
      </c>
      <c r="BV297" s="421">
        <v>0</v>
      </c>
      <c r="BW297" s="421">
        <v>15762.0199831501</v>
      </c>
      <c r="BX297" s="421">
        <v>15762.0199831501</v>
      </c>
      <c r="BY297" s="421">
        <v>15762.0199831501</v>
      </c>
      <c r="BZ297" s="421">
        <v>15762.0199831501</v>
      </c>
      <c r="CA297" s="421">
        <v>15762.0199831501</v>
      </c>
      <c r="CB297" s="421">
        <v>15762.0199831501</v>
      </c>
      <c r="CC297" s="421">
        <v>15762.0199831501</v>
      </c>
      <c r="CD297" s="421">
        <v>15762.0199831501</v>
      </c>
      <c r="CE297" s="421">
        <v>15762.0199831501</v>
      </c>
      <c r="CF297" s="421">
        <v>15762.0199831501</v>
      </c>
      <c r="CG297" s="421">
        <v>157620.199831501</v>
      </c>
      <c r="CH297" s="420"/>
    </row>
    <row r="298" spans="1:86" s="402" customFormat="1" ht="12" hidden="1" customHeight="1" outlineLevel="1">
      <c r="A298" s="22">
        <v>317</v>
      </c>
      <c r="B298" s="9" t="s">
        <v>392</v>
      </c>
      <c r="C298" s="421">
        <v>0</v>
      </c>
      <c r="D298" s="421">
        <v>0</v>
      </c>
      <c r="E298" s="421">
        <v>0</v>
      </c>
      <c r="F298" s="421">
        <v>0</v>
      </c>
      <c r="G298" s="421">
        <v>0</v>
      </c>
      <c r="H298" s="421">
        <v>0</v>
      </c>
      <c r="I298" s="421">
        <v>0</v>
      </c>
      <c r="J298" s="421">
        <v>0</v>
      </c>
      <c r="K298" s="421">
        <v>0</v>
      </c>
      <c r="L298" s="421">
        <v>0</v>
      </c>
      <c r="M298" s="421">
        <v>0</v>
      </c>
      <c r="N298" s="421">
        <v>0</v>
      </c>
      <c r="O298" s="421">
        <v>0</v>
      </c>
      <c r="P298" s="420"/>
      <c r="Q298" s="421">
        <v>0</v>
      </c>
      <c r="R298" s="421">
        <v>0</v>
      </c>
      <c r="S298" s="421">
        <v>0</v>
      </c>
      <c r="T298" s="421">
        <v>0</v>
      </c>
      <c r="U298" s="421">
        <v>0</v>
      </c>
      <c r="V298" s="421">
        <v>0</v>
      </c>
      <c r="W298" s="421">
        <v>0</v>
      </c>
      <c r="X298" s="421">
        <v>0</v>
      </c>
      <c r="Y298" s="421">
        <v>0</v>
      </c>
      <c r="Z298" s="421">
        <v>0</v>
      </c>
      <c r="AA298" s="421">
        <v>0</v>
      </c>
      <c r="AB298" s="421">
        <v>0</v>
      </c>
      <c r="AC298" s="421">
        <v>0</v>
      </c>
      <c r="AD298" s="420"/>
      <c r="AE298" s="421">
        <v>0</v>
      </c>
      <c r="AF298" s="421">
        <v>0</v>
      </c>
      <c r="AG298" s="421">
        <v>0</v>
      </c>
      <c r="AH298" s="421">
        <v>0</v>
      </c>
      <c r="AI298" s="421">
        <v>0</v>
      </c>
      <c r="AJ298" s="421">
        <v>0</v>
      </c>
      <c r="AK298" s="421">
        <v>0</v>
      </c>
      <c r="AL298" s="421">
        <v>0</v>
      </c>
      <c r="AM298" s="421">
        <v>0</v>
      </c>
      <c r="AN298" s="421">
        <v>0</v>
      </c>
      <c r="AO298" s="421">
        <v>0</v>
      </c>
      <c r="AP298" s="421">
        <v>0</v>
      </c>
      <c r="AQ298" s="421">
        <v>0</v>
      </c>
      <c r="AR298" s="420"/>
      <c r="AS298" s="421">
        <v>0</v>
      </c>
      <c r="AT298" s="421">
        <v>0</v>
      </c>
      <c r="AU298" s="421">
        <v>0</v>
      </c>
      <c r="AV298" s="421">
        <v>0</v>
      </c>
      <c r="AW298" s="421">
        <v>0</v>
      </c>
      <c r="AX298" s="421">
        <v>0</v>
      </c>
      <c r="AY298" s="421">
        <v>0</v>
      </c>
      <c r="AZ298" s="421">
        <v>0</v>
      </c>
      <c r="BA298" s="421">
        <v>0</v>
      </c>
      <c r="BB298" s="421">
        <v>0</v>
      </c>
      <c r="BC298" s="421">
        <v>0</v>
      </c>
      <c r="BD298" s="421">
        <v>0</v>
      </c>
      <c r="BE298" s="421">
        <v>0</v>
      </c>
      <c r="BF298" s="420"/>
      <c r="BG298" s="421">
        <v>0</v>
      </c>
      <c r="BH298" s="421">
        <v>0</v>
      </c>
      <c r="BI298" s="421">
        <v>0</v>
      </c>
      <c r="BJ298" s="421">
        <v>0</v>
      </c>
      <c r="BK298" s="421">
        <v>0</v>
      </c>
      <c r="BL298" s="421">
        <v>0</v>
      </c>
      <c r="BM298" s="421">
        <v>0</v>
      </c>
      <c r="BN298" s="421">
        <v>0</v>
      </c>
      <c r="BO298" s="421">
        <v>0</v>
      </c>
      <c r="BP298" s="421">
        <v>0</v>
      </c>
      <c r="BQ298" s="421">
        <v>0</v>
      </c>
      <c r="BR298" s="421">
        <v>0</v>
      </c>
      <c r="BS298" s="421">
        <v>0</v>
      </c>
      <c r="BT298" s="420"/>
      <c r="BU298" s="421">
        <v>0</v>
      </c>
      <c r="BV298" s="421">
        <v>0</v>
      </c>
      <c r="BW298" s="421">
        <v>0</v>
      </c>
      <c r="BX298" s="421">
        <v>0</v>
      </c>
      <c r="BY298" s="421">
        <v>0</v>
      </c>
      <c r="BZ298" s="421">
        <v>0</v>
      </c>
      <c r="CA298" s="421">
        <v>0</v>
      </c>
      <c r="CB298" s="421">
        <v>0</v>
      </c>
      <c r="CC298" s="421">
        <v>0</v>
      </c>
      <c r="CD298" s="421">
        <v>0</v>
      </c>
      <c r="CE298" s="421">
        <v>0</v>
      </c>
      <c r="CF298" s="421">
        <v>0</v>
      </c>
      <c r="CG298" s="421">
        <v>0</v>
      </c>
      <c r="CH298" s="420"/>
    </row>
    <row r="299" spans="1:86" s="402" customFormat="1" ht="12" hidden="1" customHeight="1" outlineLevel="1">
      <c r="A299" s="22">
        <v>320</v>
      </c>
      <c r="B299" s="9" t="s">
        <v>393</v>
      </c>
      <c r="C299" s="421">
        <v>0</v>
      </c>
      <c r="D299" s="421">
        <v>0</v>
      </c>
      <c r="E299" s="421">
        <v>0</v>
      </c>
      <c r="F299" s="421">
        <v>0</v>
      </c>
      <c r="G299" s="421">
        <v>0</v>
      </c>
      <c r="H299" s="421">
        <v>0</v>
      </c>
      <c r="I299" s="421">
        <v>0</v>
      </c>
      <c r="J299" s="421">
        <v>0</v>
      </c>
      <c r="K299" s="421">
        <v>0</v>
      </c>
      <c r="L299" s="421">
        <v>0</v>
      </c>
      <c r="M299" s="421">
        <v>0</v>
      </c>
      <c r="N299" s="421">
        <v>0</v>
      </c>
      <c r="O299" s="421">
        <v>0</v>
      </c>
      <c r="P299" s="420"/>
      <c r="Q299" s="421">
        <v>0</v>
      </c>
      <c r="R299" s="421">
        <v>0</v>
      </c>
      <c r="S299" s="421">
        <v>0</v>
      </c>
      <c r="T299" s="421">
        <v>0</v>
      </c>
      <c r="U299" s="421">
        <v>0</v>
      </c>
      <c r="V299" s="421">
        <v>0</v>
      </c>
      <c r="W299" s="421">
        <v>0</v>
      </c>
      <c r="X299" s="421">
        <v>0</v>
      </c>
      <c r="Y299" s="421">
        <v>0</v>
      </c>
      <c r="Z299" s="421">
        <v>0</v>
      </c>
      <c r="AA299" s="421">
        <v>0</v>
      </c>
      <c r="AB299" s="421">
        <v>0</v>
      </c>
      <c r="AC299" s="421">
        <v>0</v>
      </c>
      <c r="AD299" s="420"/>
      <c r="AE299" s="421">
        <v>0</v>
      </c>
      <c r="AF299" s="421">
        <v>0</v>
      </c>
      <c r="AG299" s="421">
        <v>0</v>
      </c>
      <c r="AH299" s="421">
        <v>0</v>
      </c>
      <c r="AI299" s="421">
        <v>0</v>
      </c>
      <c r="AJ299" s="421">
        <v>0</v>
      </c>
      <c r="AK299" s="421">
        <v>0</v>
      </c>
      <c r="AL299" s="421">
        <v>0</v>
      </c>
      <c r="AM299" s="421">
        <v>0</v>
      </c>
      <c r="AN299" s="421">
        <v>0</v>
      </c>
      <c r="AO299" s="421">
        <v>0</v>
      </c>
      <c r="AP299" s="421">
        <v>0</v>
      </c>
      <c r="AQ299" s="421">
        <v>0</v>
      </c>
      <c r="AR299" s="420"/>
      <c r="AS299" s="421">
        <v>0</v>
      </c>
      <c r="AT299" s="421">
        <v>0</v>
      </c>
      <c r="AU299" s="421">
        <v>0</v>
      </c>
      <c r="AV299" s="421">
        <v>0</v>
      </c>
      <c r="AW299" s="421">
        <v>0</v>
      </c>
      <c r="AX299" s="421">
        <v>0</v>
      </c>
      <c r="AY299" s="421">
        <v>0</v>
      </c>
      <c r="AZ299" s="421">
        <v>0</v>
      </c>
      <c r="BA299" s="421">
        <v>0</v>
      </c>
      <c r="BB299" s="421">
        <v>0</v>
      </c>
      <c r="BC299" s="421">
        <v>0</v>
      </c>
      <c r="BD299" s="421">
        <v>0</v>
      </c>
      <c r="BE299" s="421">
        <v>0</v>
      </c>
      <c r="BF299" s="420"/>
      <c r="BG299" s="421">
        <v>0</v>
      </c>
      <c r="BH299" s="421">
        <v>0</v>
      </c>
      <c r="BI299" s="421">
        <v>0</v>
      </c>
      <c r="BJ299" s="421">
        <v>0</v>
      </c>
      <c r="BK299" s="421">
        <v>0</v>
      </c>
      <c r="BL299" s="421">
        <v>0</v>
      </c>
      <c r="BM299" s="421">
        <v>0</v>
      </c>
      <c r="BN299" s="421">
        <v>0</v>
      </c>
      <c r="BO299" s="421">
        <v>0</v>
      </c>
      <c r="BP299" s="421">
        <v>0</v>
      </c>
      <c r="BQ299" s="421">
        <v>0</v>
      </c>
      <c r="BR299" s="421">
        <v>0</v>
      </c>
      <c r="BS299" s="421">
        <v>0</v>
      </c>
      <c r="BT299" s="420"/>
      <c r="BU299" s="421">
        <v>0</v>
      </c>
      <c r="BV299" s="421">
        <v>0</v>
      </c>
      <c r="BW299" s="421">
        <v>0</v>
      </c>
      <c r="BX299" s="421">
        <v>0</v>
      </c>
      <c r="BY299" s="421">
        <v>0</v>
      </c>
      <c r="BZ299" s="421">
        <v>0</v>
      </c>
      <c r="CA299" s="421">
        <v>0</v>
      </c>
      <c r="CB299" s="421">
        <v>0</v>
      </c>
      <c r="CC299" s="421">
        <v>0</v>
      </c>
      <c r="CD299" s="421">
        <v>0</v>
      </c>
      <c r="CE299" s="421">
        <v>0</v>
      </c>
      <c r="CF299" s="421">
        <v>0</v>
      </c>
      <c r="CG299" s="421">
        <v>0</v>
      </c>
      <c r="CH299" s="420"/>
    </row>
    <row r="300" spans="1:86" s="402" customFormat="1" ht="12" hidden="1" customHeight="1" outlineLevel="1">
      <c r="A300" s="22">
        <v>321</v>
      </c>
      <c r="B300" s="9" t="s">
        <v>394</v>
      </c>
      <c r="C300" s="421">
        <v>0</v>
      </c>
      <c r="D300" s="421">
        <v>0</v>
      </c>
      <c r="E300" s="421">
        <v>0</v>
      </c>
      <c r="F300" s="421">
        <v>0</v>
      </c>
      <c r="G300" s="421">
        <v>0</v>
      </c>
      <c r="H300" s="421">
        <v>0</v>
      </c>
      <c r="I300" s="421">
        <v>0</v>
      </c>
      <c r="J300" s="421">
        <v>0</v>
      </c>
      <c r="K300" s="421">
        <v>0</v>
      </c>
      <c r="L300" s="421">
        <v>0</v>
      </c>
      <c r="M300" s="421">
        <v>0</v>
      </c>
      <c r="N300" s="421">
        <v>0</v>
      </c>
      <c r="O300" s="421">
        <v>0</v>
      </c>
      <c r="P300" s="420"/>
      <c r="Q300" s="421">
        <v>0</v>
      </c>
      <c r="R300" s="421">
        <v>0</v>
      </c>
      <c r="S300" s="421">
        <v>0</v>
      </c>
      <c r="T300" s="421">
        <v>0</v>
      </c>
      <c r="U300" s="421">
        <v>0</v>
      </c>
      <c r="V300" s="421">
        <v>0</v>
      </c>
      <c r="W300" s="421">
        <v>0</v>
      </c>
      <c r="X300" s="421">
        <v>0</v>
      </c>
      <c r="Y300" s="421">
        <v>0</v>
      </c>
      <c r="Z300" s="421">
        <v>0</v>
      </c>
      <c r="AA300" s="421">
        <v>0</v>
      </c>
      <c r="AB300" s="421">
        <v>0</v>
      </c>
      <c r="AC300" s="421">
        <v>0</v>
      </c>
      <c r="AD300" s="420"/>
      <c r="AE300" s="421">
        <v>0</v>
      </c>
      <c r="AF300" s="421">
        <v>0</v>
      </c>
      <c r="AG300" s="421">
        <v>0</v>
      </c>
      <c r="AH300" s="421">
        <v>0</v>
      </c>
      <c r="AI300" s="421">
        <v>0</v>
      </c>
      <c r="AJ300" s="421">
        <v>0</v>
      </c>
      <c r="AK300" s="421">
        <v>0</v>
      </c>
      <c r="AL300" s="421">
        <v>0</v>
      </c>
      <c r="AM300" s="421">
        <v>0</v>
      </c>
      <c r="AN300" s="421">
        <v>0</v>
      </c>
      <c r="AO300" s="421">
        <v>0</v>
      </c>
      <c r="AP300" s="421">
        <v>0</v>
      </c>
      <c r="AQ300" s="421">
        <v>0</v>
      </c>
      <c r="AR300" s="420"/>
      <c r="AS300" s="421">
        <v>0</v>
      </c>
      <c r="AT300" s="421">
        <v>0</v>
      </c>
      <c r="AU300" s="421">
        <v>0</v>
      </c>
      <c r="AV300" s="421">
        <v>0</v>
      </c>
      <c r="AW300" s="421">
        <v>0</v>
      </c>
      <c r="AX300" s="421">
        <v>0</v>
      </c>
      <c r="AY300" s="421">
        <v>0</v>
      </c>
      <c r="AZ300" s="421">
        <v>0</v>
      </c>
      <c r="BA300" s="421">
        <v>0</v>
      </c>
      <c r="BB300" s="421">
        <v>0</v>
      </c>
      <c r="BC300" s="421">
        <v>0</v>
      </c>
      <c r="BD300" s="421">
        <v>0</v>
      </c>
      <c r="BE300" s="421">
        <v>0</v>
      </c>
      <c r="BF300" s="420"/>
      <c r="BG300" s="421">
        <v>0</v>
      </c>
      <c r="BH300" s="421">
        <v>0</v>
      </c>
      <c r="BI300" s="421">
        <v>0</v>
      </c>
      <c r="BJ300" s="421">
        <v>0</v>
      </c>
      <c r="BK300" s="421">
        <v>0</v>
      </c>
      <c r="BL300" s="421">
        <v>0</v>
      </c>
      <c r="BM300" s="421">
        <v>0</v>
      </c>
      <c r="BN300" s="421">
        <v>0</v>
      </c>
      <c r="BO300" s="421">
        <v>0</v>
      </c>
      <c r="BP300" s="421">
        <v>0</v>
      </c>
      <c r="BQ300" s="421">
        <v>0</v>
      </c>
      <c r="BR300" s="421">
        <v>0</v>
      </c>
      <c r="BS300" s="421">
        <v>0</v>
      </c>
      <c r="BT300" s="420"/>
      <c r="BU300" s="421">
        <v>0</v>
      </c>
      <c r="BV300" s="421">
        <v>0</v>
      </c>
      <c r="BW300" s="421">
        <v>0</v>
      </c>
      <c r="BX300" s="421">
        <v>0</v>
      </c>
      <c r="BY300" s="421">
        <v>0</v>
      </c>
      <c r="BZ300" s="421">
        <v>0</v>
      </c>
      <c r="CA300" s="421">
        <v>0</v>
      </c>
      <c r="CB300" s="421">
        <v>0</v>
      </c>
      <c r="CC300" s="421">
        <v>0</v>
      </c>
      <c r="CD300" s="421">
        <v>0</v>
      </c>
      <c r="CE300" s="421">
        <v>0</v>
      </c>
      <c r="CF300" s="421">
        <v>0</v>
      </c>
      <c r="CG300" s="421">
        <v>0</v>
      </c>
      <c r="CH300" s="420"/>
    </row>
    <row r="301" spans="1:86" s="402" customFormat="1" ht="12" hidden="1" customHeight="1" outlineLevel="1">
      <c r="A301" s="22">
        <v>322</v>
      </c>
      <c r="B301" s="9" t="s">
        <v>395</v>
      </c>
      <c r="C301" s="421">
        <v>4436.9399999999996</v>
      </c>
      <c r="D301" s="421">
        <v>0</v>
      </c>
      <c r="E301" s="421">
        <v>0</v>
      </c>
      <c r="F301" s="421">
        <v>0</v>
      </c>
      <c r="G301" s="421">
        <v>0</v>
      </c>
      <c r="H301" s="421">
        <v>0</v>
      </c>
      <c r="I301" s="421">
        <v>4280</v>
      </c>
      <c r="J301" s="421">
        <v>0</v>
      </c>
      <c r="K301" s="421">
        <v>0</v>
      </c>
      <c r="L301" s="421">
        <v>0</v>
      </c>
      <c r="M301" s="421">
        <v>0</v>
      </c>
      <c r="N301" s="421">
        <v>0</v>
      </c>
      <c r="O301" s="421">
        <v>8716.9400000000205</v>
      </c>
      <c r="P301" s="420"/>
      <c r="Q301" s="421">
        <v>0</v>
      </c>
      <c r="R301" s="421">
        <v>0</v>
      </c>
      <c r="S301" s="421">
        <v>1003.21951061947</v>
      </c>
      <c r="T301" s="421">
        <v>1003.21951061947</v>
      </c>
      <c r="U301" s="421">
        <v>1003.21951061947</v>
      </c>
      <c r="V301" s="421">
        <v>1003.21951061947</v>
      </c>
      <c r="W301" s="421">
        <v>1003.21951061947</v>
      </c>
      <c r="X301" s="421">
        <v>1003.21951061947</v>
      </c>
      <c r="Y301" s="421">
        <v>1003.21951061947</v>
      </c>
      <c r="Z301" s="421">
        <v>1003.21951061947</v>
      </c>
      <c r="AA301" s="421">
        <v>1003.21951061947</v>
      </c>
      <c r="AB301" s="421">
        <v>1003.21951061947</v>
      </c>
      <c r="AC301" s="421">
        <v>10032.1951061947</v>
      </c>
      <c r="AD301" s="420"/>
      <c r="AE301" s="421">
        <v>0</v>
      </c>
      <c r="AF301" s="421">
        <v>0</v>
      </c>
      <c r="AG301" s="421">
        <v>1113.5736567876099</v>
      </c>
      <c r="AH301" s="421">
        <v>1113.5736567876099</v>
      </c>
      <c r="AI301" s="421">
        <v>1113.5736567876099</v>
      </c>
      <c r="AJ301" s="421">
        <v>1113.5736567876099</v>
      </c>
      <c r="AK301" s="421">
        <v>1113.5736567876099</v>
      </c>
      <c r="AL301" s="421">
        <v>1113.5736567876099</v>
      </c>
      <c r="AM301" s="421">
        <v>1113.5736567876099</v>
      </c>
      <c r="AN301" s="421">
        <v>1113.5736567876099</v>
      </c>
      <c r="AO301" s="421">
        <v>1113.5736567876099</v>
      </c>
      <c r="AP301" s="421">
        <v>1113.5736567876099</v>
      </c>
      <c r="AQ301" s="421">
        <v>11135.7365678761</v>
      </c>
      <c r="AR301" s="420"/>
      <c r="AS301" s="421">
        <v>0</v>
      </c>
      <c r="AT301" s="421">
        <v>0</v>
      </c>
      <c r="AU301" s="421">
        <v>1135.84512992337</v>
      </c>
      <c r="AV301" s="421">
        <v>1135.84512992337</v>
      </c>
      <c r="AW301" s="421">
        <v>1135.84512992337</v>
      </c>
      <c r="AX301" s="421">
        <v>1135.84512992337</v>
      </c>
      <c r="AY301" s="421">
        <v>1135.84512992337</v>
      </c>
      <c r="AZ301" s="421">
        <v>1135.84512992337</v>
      </c>
      <c r="BA301" s="421">
        <v>1135.84512992337</v>
      </c>
      <c r="BB301" s="421">
        <v>1135.84512992337</v>
      </c>
      <c r="BC301" s="421">
        <v>1135.84512992337</v>
      </c>
      <c r="BD301" s="421">
        <v>1135.84512992337</v>
      </c>
      <c r="BE301" s="421">
        <v>11358.4512992337</v>
      </c>
      <c r="BF301" s="420"/>
      <c r="BG301" s="421">
        <v>0</v>
      </c>
      <c r="BH301" s="421">
        <v>0</v>
      </c>
      <c r="BI301" s="421">
        <v>1158.5620325218299</v>
      </c>
      <c r="BJ301" s="421">
        <v>1158.5620325218299</v>
      </c>
      <c r="BK301" s="421">
        <v>1158.5620325218299</v>
      </c>
      <c r="BL301" s="421">
        <v>1158.5620325218299</v>
      </c>
      <c r="BM301" s="421">
        <v>1158.5620325218299</v>
      </c>
      <c r="BN301" s="421">
        <v>1158.5620325218299</v>
      </c>
      <c r="BO301" s="421">
        <v>1158.5620325218299</v>
      </c>
      <c r="BP301" s="421">
        <v>1158.5620325218299</v>
      </c>
      <c r="BQ301" s="421">
        <v>1158.5620325218299</v>
      </c>
      <c r="BR301" s="421">
        <v>1158.5620325218299</v>
      </c>
      <c r="BS301" s="421">
        <v>11585.6203252183</v>
      </c>
      <c r="BT301" s="420"/>
      <c r="BU301" s="421">
        <v>0</v>
      </c>
      <c r="BV301" s="421">
        <v>0</v>
      </c>
      <c r="BW301" s="421">
        <v>1181.7332731722699</v>
      </c>
      <c r="BX301" s="421">
        <v>1181.7332731722699</v>
      </c>
      <c r="BY301" s="421">
        <v>1181.7332731722699</v>
      </c>
      <c r="BZ301" s="421">
        <v>1181.7332731722699</v>
      </c>
      <c r="CA301" s="421">
        <v>1181.7332731722699</v>
      </c>
      <c r="CB301" s="421">
        <v>1181.7332731722699</v>
      </c>
      <c r="CC301" s="421">
        <v>1181.7332731722699</v>
      </c>
      <c r="CD301" s="421">
        <v>1181.7332731722699</v>
      </c>
      <c r="CE301" s="421">
        <v>1181.7332731722699</v>
      </c>
      <c r="CF301" s="421">
        <v>1181.7332731722699</v>
      </c>
      <c r="CG301" s="421">
        <v>11817.332731722699</v>
      </c>
      <c r="CH301" s="420"/>
    </row>
    <row r="302" spans="1:86" s="402" customFormat="1" ht="12" hidden="1" customHeight="1" outlineLevel="1">
      <c r="A302" s="22">
        <v>324</v>
      </c>
      <c r="B302" s="9" t="s">
        <v>396</v>
      </c>
      <c r="C302" s="421">
        <v>5637.5</v>
      </c>
      <c r="D302" s="421">
        <v>5637.5</v>
      </c>
      <c r="E302" s="421">
        <v>5637.5</v>
      </c>
      <c r="F302" s="421">
        <v>5637.5</v>
      </c>
      <c r="G302" s="421">
        <v>5637.5</v>
      </c>
      <c r="H302" s="421">
        <v>5637.5</v>
      </c>
      <c r="I302" s="421">
        <v>5637.5</v>
      </c>
      <c r="J302" s="421">
        <v>5637.5</v>
      </c>
      <c r="K302" s="421">
        <v>5637.5</v>
      </c>
      <c r="L302" s="421">
        <v>5637.5</v>
      </c>
      <c r="M302" s="421">
        <v>5637.5</v>
      </c>
      <c r="N302" s="421">
        <v>5637.5</v>
      </c>
      <c r="O302" s="421">
        <v>67650</v>
      </c>
      <c r="P302" s="420"/>
      <c r="Q302" s="421">
        <v>5983.3333333333303</v>
      </c>
      <c r="R302" s="421">
        <v>5983.3333333333303</v>
      </c>
      <c r="S302" s="421">
        <v>5983.3333333333303</v>
      </c>
      <c r="T302" s="421">
        <v>5983.3333333333303</v>
      </c>
      <c r="U302" s="421">
        <v>5983.3333333333303</v>
      </c>
      <c r="V302" s="421">
        <v>5983.3333333333303</v>
      </c>
      <c r="W302" s="421">
        <v>5983.3333333333303</v>
      </c>
      <c r="X302" s="421">
        <v>5983.3333333333303</v>
      </c>
      <c r="Y302" s="421">
        <v>5983.3333333333303</v>
      </c>
      <c r="Z302" s="421">
        <v>5983.3333333333303</v>
      </c>
      <c r="AA302" s="421">
        <v>5983.3333333333303</v>
      </c>
      <c r="AB302" s="421">
        <v>5983.3333333333303</v>
      </c>
      <c r="AC302" s="421">
        <v>71800</v>
      </c>
      <c r="AD302" s="420"/>
      <c r="AE302" s="421">
        <v>6282.5</v>
      </c>
      <c r="AF302" s="421">
        <v>6282.5</v>
      </c>
      <c r="AG302" s="421">
        <v>6282.5</v>
      </c>
      <c r="AH302" s="421">
        <v>6282.5</v>
      </c>
      <c r="AI302" s="421">
        <v>6282.5</v>
      </c>
      <c r="AJ302" s="421">
        <v>6282.5</v>
      </c>
      <c r="AK302" s="421">
        <v>6282.5</v>
      </c>
      <c r="AL302" s="421">
        <v>6282.5</v>
      </c>
      <c r="AM302" s="421">
        <v>6282.5</v>
      </c>
      <c r="AN302" s="421">
        <v>6282.5</v>
      </c>
      <c r="AO302" s="421">
        <v>6282.5</v>
      </c>
      <c r="AP302" s="421">
        <v>6282.5</v>
      </c>
      <c r="AQ302" s="421">
        <v>75390</v>
      </c>
      <c r="AR302" s="420"/>
      <c r="AS302" s="421">
        <v>6596.625</v>
      </c>
      <c r="AT302" s="421">
        <v>6596.625</v>
      </c>
      <c r="AU302" s="421">
        <v>6596.625</v>
      </c>
      <c r="AV302" s="421">
        <v>6596.625</v>
      </c>
      <c r="AW302" s="421">
        <v>6596.625</v>
      </c>
      <c r="AX302" s="421">
        <v>6596.625</v>
      </c>
      <c r="AY302" s="421">
        <v>6596.625</v>
      </c>
      <c r="AZ302" s="421">
        <v>6596.625</v>
      </c>
      <c r="BA302" s="421">
        <v>6596.625</v>
      </c>
      <c r="BB302" s="421">
        <v>6596.625</v>
      </c>
      <c r="BC302" s="421">
        <v>6596.625</v>
      </c>
      <c r="BD302" s="421">
        <v>6596.625</v>
      </c>
      <c r="BE302" s="421">
        <v>79159.5</v>
      </c>
      <c r="BF302" s="420"/>
      <c r="BG302" s="421">
        <v>6926.4562500000002</v>
      </c>
      <c r="BH302" s="421">
        <v>6926.4562500000002</v>
      </c>
      <c r="BI302" s="421">
        <v>6926.4562500000002</v>
      </c>
      <c r="BJ302" s="421">
        <v>6926.4562500000002</v>
      </c>
      <c r="BK302" s="421">
        <v>6926.4562500000002</v>
      </c>
      <c r="BL302" s="421">
        <v>6926.4562500000002</v>
      </c>
      <c r="BM302" s="421">
        <v>6926.4562500000002</v>
      </c>
      <c r="BN302" s="421">
        <v>6926.4562500000002</v>
      </c>
      <c r="BO302" s="421">
        <v>6926.4562500000002</v>
      </c>
      <c r="BP302" s="421">
        <v>6926.4562500000002</v>
      </c>
      <c r="BQ302" s="421">
        <v>6926.4562500000002</v>
      </c>
      <c r="BR302" s="421">
        <v>6926.4562500000002</v>
      </c>
      <c r="BS302" s="421">
        <v>83117.475000000006</v>
      </c>
      <c r="BT302" s="420"/>
      <c r="BU302" s="421">
        <v>7272.7790624999998</v>
      </c>
      <c r="BV302" s="421">
        <v>7272.7790624999998</v>
      </c>
      <c r="BW302" s="421">
        <v>7272.7790624999998</v>
      </c>
      <c r="BX302" s="421">
        <v>7272.7790624999998</v>
      </c>
      <c r="BY302" s="421">
        <v>7272.7790624999998</v>
      </c>
      <c r="BZ302" s="421">
        <v>7272.7790624999998</v>
      </c>
      <c r="CA302" s="421">
        <v>7272.7790624999998</v>
      </c>
      <c r="CB302" s="421">
        <v>7272.7790624999998</v>
      </c>
      <c r="CC302" s="421">
        <v>7272.7790624999998</v>
      </c>
      <c r="CD302" s="421">
        <v>7272.7790624999998</v>
      </c>
      <c r="CE302" s="421">
        <v>7272.7790624999998</v>
      </c>
      <c r="CF302" s="421">
        <v>7272.7790624999998</v>
      </c>
      <c r="CG302" s="421">
        <v>87273.348750000005</v>
      </c>
      <c r="CH302" s="420"/>
    </row>
    <row r="303" spans="1:86" s="402" customFormat="1" ht="12" hidden="1" customHeight="1" outlineLevel="1">
      <c r="A303" s="22">
        <v>325</v>
      </c>
      <c r="B303" s="9" t="s">
        <v>397</v>
      </c>
      <c r="C303" s="421">
        <v>0</v>
      </c>
      <c r="D303" s="421">
        <v>0</v>
      </c>
      <c r="E303" s="421">
        <v>0</v>
      </c>
      <c r="F303" s="421">
        <v>0</v>
      </c>
      <c r="G303" s="421">
        <v>0</v>
      </c>
      <c r="H303" s="421">
        <v>0</v>
      </c>
      <c r="I303" s="421">
        <v>0</v>
      </c>
      <c r="J303" s="421">
        <v>35000</v>
      </c>
      <c r="K303" s="421">
        <v>0</v>
      </c>
      <c r="L303" s="421">
        <v>0</v>
      </c>
      <c r="M303" s="421">
        <v>0</v>
      </c>
      <c r="N303" s="421">
        <v>0</v>
      </c>
      <c r="O303" s="421">
        <v>35000</v>
      </c>
      <c r="P303" s="420"/>
      <c r="Q303" s="421">
        <v>0</v>
      </c>
      <c r="R303" s="421">
        <v>0</v>
      </c>
      <c r="S303" s="421">
        <v>0</v>
      </c>
      <c r="T303" s="421">
        <v>0</v>
      </c>
      <c r="U303" s="421">
        <v>0</v>
      </c>
      <c r="V303" s="421">
        <v>17500</v>
      </c>
      <c r="W303" s="421">
        <v>0</v>
      </c>
      <c r="X303" s="421">
        <v>0</v>
      </c>
      <c r="Y303" s="421">
        <v>0</v>
      </c>
      <c r="Z303" s="421">
        <v>0</v>
      </c>
      <c r="AA303" s="421">
        <v>0</v>
      </c>
      <c r="AB303" s="421">
        <v>17500</v>
      </c>
      <c r="AC303" s="421">
        <v>35000</v>
      </c>
      <c r="AD303" s="420"/>
      <c r="AE303" s="421">
        <v>0</v>
      </c>
      <c r="AF303" s="421">
        <v>0</v>
      </c>
      <c r="AG303" s="421">
        <v>0</v>
      </c>
      <c r="AH303" s="421">
        <v>0</v>
      </c>
      <c r="AI303" s="421">
        <v>0</v>
      </c>
      <c r="AJ303" s="421">
        <v>17500</v>
      </c>
      <c r="AK303" s="421">
        <v>0</v>
      </c>
      <c r="AL303" s="421">
        <v>0</v>
      </c>
      <c r="AM303" s="421">
        <v>0</v>
      </c>
      <c r="AN303" s="421">
        <v>0</v>
      </c>
      <c r="AO303" s="421">
        <v>0</v>
      </c>
      <c r="AP303" s="421">
        <v>17500</v>
      </c>
      <c r="AQ303" s="421">
        <v>35000</v>
      </c>
      <c r="AR303" s="420"/>
      <c r="AS303" s="421">
        <v>0</v>
      </c>
      <c r="AT303" s="421">
        <v>0</v>
      </c>
      <c r="AU303" s="421">
        <v>0</v>
      </c>
      <c r="AV303" s="421">
        <v>0</v>
      </c>
      <c r="AW303" s="421">
        <v>0</v>
      </c>
      <c r="AX303" s="421">
        <v>17500</v>
      </c>
      <c r="AY303" s="421">
        <v>0</v>
      </c>
      <c r="AZ303" s="421">
        <v>0</v>
      </c>
      <c r="BA303" s="421">
        <v>0</v>
      </c>
      <c r="BB303" s="421">
        <v>0</v>
      </c>
      <c r="BC303" s="421">
        <v>0</v>
      </c>
      <c r="BD303" s="421">
        <v>17500</v>
      </c>
      <c r="BE303" s="421">
        <v>35000</v>
      </c>
      <c r="BF303" s="420"/>
      <c r="BG303" s="421">
        <v>0</v>
      </c>
      <c r="BH303" s="421">
        <v>0</v>
      </c>
      <c r="BI303" s="421">
        <v>0</v>
      </c>
      <c r="BJ303" s="421">
        <v>0</v>
      </c>
      <c r="BK303" s="421">
        <v>0</v>
      </c>
      <c r="BL303" s="421">
        <v>17500</v>
      </c>
      <c r="BM303" s="421">
        <v>0</v>
      </c>
      <c r="BN303" s="421">
        <v>0</v>
      </c>
      <c r="BO303" s="421">
        <v>0</v>
      </c>
      <c r="BP303" s="421">
        <v>0</v>
      </c>
      <c r="BQ303" s="421">
        <v>0</v>
      </c>
      <c r="BR303" s="421">
        <v>17500</v>
      </c>
      <c r="BS303" s="421">
        <v>35000</v>
      </c>
      <c r="BT303" s="420"/>
      <c r="BU303" s="421">
        <v>0</v>
      </c>
      <c r="BV303" s="421">
        <v>0</v>
      </c>
      <c r="BW303" s="421">
        <v>0</v>
      </c>
      <c r="BX303" s="421">
        <v>0</v>
      </c>
      <c r="BY303" s="421">
        <v>0</v>
      </c>
      <c r="BZ303" s="421">
        <v>17500</v>
      </c>
      <c r="CA303" s="421">
        <v>0</v>
      </c>
      <c r="CB303" s="421">
        <v>0</v>
      </c>
      <c r="CC303" s="421">
        <v>0</v>
      </c>
      <c r="CD303" s="421">
        <v>0</v>
      </c>
      <c r="CE303" s="421">
        <v>0</v>
      </c>
      <c r="CF303" s="421">
        <v>17500</v>
      </c>
      <c r="CG303" s="421">
        <v>35000</v>
      </c>
      <c r="CH303" s="420"/>
    </row>
    <row r="304" spans="1:86" s="402" customFormat="1" ht="12" hidden="1" customHeight="1" outlineLevel="1">
      <c r="A304" s="22">
        <v>328</v>
      </c>
      <c r="B304" s="9" t="s">
        <v>398</v>
      </c>
      <c r="C304" s="421">
        <v>0</v>
      </c>
      <c r="D304" s="421">
        <v>0</v>
      </c>
      <c r="E304" s="421">
        <v>0</v>
      </c>
      <c r="F304" s="421">
        <v>0</v>
      </c>
      <c r="G304" s="421">
        <v>0</v>
      </c>
      <c r="H304" s="421">
        <v>0</v>
      </c>
      <c r="I304" s="421">
        <v>0</v>
      </c>
      <c r="J304" s="421">
        <v>0</v>
      </c>
      <c r="K304" s="421">
        <v>0</v>
      </c>
      <c r="L304" s="421">
        <v>0</v>
      </c>
      <c r="M304" s="421">
        <v>0</v>
      </c>
      <c r="N304" s="421">
        <v>0</v>
      </c>
      <c r="O304" s="421">
        <v>0</v>
      </c>
      <c r="P304" s="420"/>
      <c r="Q304" s="421">
        <v>0</v>
      </c>
      <c r="R304" s="421">
        <v>0</v>
      </c>
      <c r="S304" s="421">
        <v>0</v>
      </c>
      <c r="T304" s="421">
        <v>0</v>
      </c>
      <c r="U304" s="421">
        <v>0</v>
      </c>
      <c r="V304" s="421">
        <v>0</v>
      </c>
      <c r="W304" s="421">
        <v>0</v>
      </c>
      <c r="X304" s="421">
        <v>0</v>
      </c>
      <c r="Y304" s="421">
        <v>0</v>
      </c>
      <c r="Z304" s="421">
        <v>0</v>
      </c>
      <c r="AA304" s="421">
        <v>0</v>
      </c>
      <c r="AB304" s="421">
        <v>0</v>
      </c>
      <c r="AC304" s="421">
        <v>0</v>
      </c>
      <c r="AD304" s="420"/>
      <c r="AE304" s="421">
        <v>0</v>
      </c>
      <c r="AF304" s="421">
        <v>0</v>
      </c>
      <c r="AG304" s="421">
        <v>0</v>
      </c>
      <c r="AH304" s="421">
        <v>0</v>
      </c>
      <c r="AI304" s="421">
        <v>0</v>
      </c>
      <c r="AJ304" s="421">
        <v>0</v>
      </c>
      <c r="AK304" s="421">
        <v>0</v>
      </c>
      <c r="AL304" s="421">
        <v>0</v>
      </c>
      <c r="AM304" s="421">
        <v>0</v>
      </c>
      <c r="AN304" s="421">
        <v>0</v>
      </c>
      <c r="AO304" s="421">
        <v>0</v>
      </c>
      <c r="AP304" s="421">
        <v>0</v>
      </c>
      <c r="AQ304" s="421">
        <v>0</v>
      </c>
      <c r="AR304" s="420"/>
      <c r="AS304" s="421">
        <v>0</v>
      </c>
      <c r="AT304" s="421">
        <v>0</v>
      </c>
      <c r="AU304" s="421">
        <v>0</v>
      </c>
      <c r="AV304" s="421">
        <v>0</v>
      </c>
      <c r="AW304" s="421">
        <v>0</v>
      </c>
      <c r="AX304" s="421">
        <v>0</v>
      </c>
      <c r="AY304" s="421">
        <v>0</v>
      </c>
      <c r="AZ304" s="421">
        <v>0</v>
      </c>
      <c r="BA304" s="421">
        <v>0</v>
      </c>
      <c r="BB304" s="421">
        <v>0</v>
      </c>
      <c r="BC304" s="421">
        <v>0</v>
      </c>
      <c r="BD304" s="421">
        <v>0</v>
      </c>
      <c r="BE304" s="421">
        <v>0</v>
      </c>
      <c r="BF304" s="420"/>
      <c r="BG304" s="421">
        <v>0</v>
      </c>
      <c r="BH304" s="421">
        <v>0</v>
      </c>
      <c r="BI304" s="421">
        <v>0</v>
      </c>
      <c r="BJ304" s="421">
        <v>0</v>
      </c>
      <c r="BK304" s="421">
        <v>0</v>
      </c>
      <c r="BL304" s="421">
        <v>0</v>
      </c>
      <c r="BM304" s="421">
        <v>0</v>
      </c>
      <c r="BN304" s="421">
        <v>0</v>
      </c>
      <c r="BO304" s="421">
        <v>0</v>
      </c>
      <c r="BP304" s="421">
        <v>0</v>
      </c>
      <c r="BQ304" s="421">
        <v>0</v>
      </c>
      <c r="BR304" s="421">
        <v>0</v>
      </c>
      <c r="BS304" s="421">
        <v>0</v>
      </c>
      <c r="BT304" s="420"/>
      <c r="BU304" s="421">
        <v>0</v>
      </c>
      <c r="BV304" s="421">
        <v>0</v>
      </c>
      <c r="BW304" s="421">
        <v>0</v>
      </c>
      <c r="BX304" s="421">
        <v>0</v>
      </c>
      <c r="BY304" s="421">
        <v>0</v>
      </c>
      <c r="BZ304" s="421">
        <v>0</v>
      </c>
      <c r="CA304" s="421">
        <v>0</v>
      </c>
      <c r="CB304" s="421">
        <v>0</v>
      </c>
      <c r="CC304" s="421">
        <v>0</v>
      </c>
      <c r="CD304" s="421">
        <v>0</v>
      </c>
      <c r="CE304" s="421">
        <v>0</v>
      </c>
      <c r="CF304" s="421">
        <v>0</v>
      </c>
      <c r="CG304" s="421">
        <v>0</v>
      </c>
      <c r="CH304" s="420"/>
    </row>
    <row r="305" spans="1:86" s="402" customFormat="1" ht="12" hidden="1" customHeight="1" outlineLevel="1">
      <c r="A305" s="22">
        <v>328.1</v>
      </c>
      <c r="B305" s="9" t="s">
        <v>399</v>
      </c>
      <c r="C305" s="421">
        <v>0</v>
      </c>
      <c r="D305" s="421">
        <v>800</v>
      </c>
      <c r="E305" s="421">
        <v>0</v>
      </c>
      <c r="F305" s="421">
        <v>0</v>
      </c>
      <c r="G305" s="421">
        <v>0</v>
      </c>
      <c r="H305" s="421">
        <v>0</v>
      </c>
      <c r="I305" s="421">
        <v>0</v>
      </c>
      <c r="J305" s="421">
        <v>0</v>
      </c>
      <c r="K305" s="421">
        <v>0</v>
      </c>
      <c r="L305" s="421">
        <v>0</v>
      </c>
      <c r="M305" s="421">
        <v>0</v>
      </c>
      <c r="N305" s="421">
        <v>0</v>
      </c>
      <c r="O305" s="421">
        <v>800</v>
      </c>
      <c r="P305" s="420"/>
      <c r="Q305" s="421">
        <v>0</v>
      </c>
      <c r="R305" s="421">
        <v>0</v>
      </c>
      <c r="S305" s="421">
        <v>0</v>
      </c>
      <c r="T305" s="421">
        <v>0</v>
      </c>
      <c r="U305" s="421">
        <v>0</v>
      </c>
      <c r="V305" s="421">
        <v>0</v>
      </c>
      <c r="W305" s="421">
        <v>0</v>
      </c>
      <c r="X305" s="421">
        <v>0</v>
      </c>
      <c r="Y305" s="421">
        <v>0</v>
      </c>
      <c r="Z305" s="421">
        <v>0</v>
      </c>
      <c r="AA305" s="421">
        <v>0</v>
      </c>
      <c r="AB305" s="421">
        <v>0</v>
      </c>
      <c r="AC305" s="421">
        <v>0</v>
      </c>
      <c r="AD305" s="420"/>
      <c r="AE305" s="421">
        <v>0</v>
      </c>
      <c r="AF305" s="421">
        <v>0</v>
      </c>
      <c r="AG305" s="421">
        <v>0</v>
      </c>
      <c r="AH305" s="421">
        <v>0</v>
      </c>
      <c r="AI305" s="421">
        <v>0</v>
      </c>
      <c r="AJ305" s="421">
        <v>0</v>
      </c>
      <c r="AK305" s="421">
        <v>0</v>
      </c>
      <c r="AL305" s="421">
        <v>0</v>
      </c>
      <c r="AM305" s="421">
        <v>0</v>
      </c>
      <c r="AN305" s="421">
        <v>0</v>
      </c>
      <c r="AO305" s="421">
        <v>0</v>
      </c>
      <c r="AP305" s="421">
        <v>0</v>
      </c>
      <c r="AQ305" s="421">
        <v>0</v>
      </c>
      <c r="AR305" s="420"/>
      <c r="AS305" s="421">
        <v>0</v>
      </c>
      <c r="AT305" s="421">
        <v>0</v>
      </c>
      <c r="AU305" s="421">
        <v>0</v>
      </c>
      <c r="AV305" s="421">
        <v>0</v>
      </c>
      <c r="AW305" s="421">
        <v>0</v>
      </c>
      <c r="AX305" s="421">
        <v>0</v>
      </c>
      <c r="AY305" s="421">
        <v>0</v>
      </c>
      <c r="AZ305" s="421">
        <v>0</v>
      </c>
      <c r="BA305" s="421">
        <v>0</v>
      </c>
      <c r="BB305" s="421">
        <v>0</v>
      </c>
      <c r="BC305" s="421">
        <v>0</v>
      </c>
      <c r="BD305" s="421">
        <v>0</v>
      </c>
      <c r="BE305" s="421">
        <v>0</v>
      </c>
      <c r="BF305" s="420"/>
      <c r="BG305" s="421">
        <v>0</v>
      </c>
      <c r="BH305" s="421">
        <v>0</v>
      </c>
      <c r="BI305" s="421">
        <v>0</v>
      </c>
      <c r="BJ305" s="421">
        <v>0</v>
      </c>
      <c r="BK305" s="421">
        <v>0</v>
      </c>
      <c r="BL305" s="421">
        <v>0</v>
      </c>
      <c r="BM305" s="421">
        <v>0</v>
      </c>
      <c r="BN305" s="421">
        <v>0</v>
      </c>
      <c r="BO305" s="421">
        <v>0</v>
      </c>
      <c r="BP305" s="421">
        <v>0</v>
      </c>
      <c r="BQ305" s="421">
        <v>0</v>
      </c>
      <c r="BR305" s="421">
        <v>0</v>
      </c>
      <c r="BS305" s="421">
        <v>0</v>
      </c>
      <c r="BT305" s="420"/>
      <c r="BU305" s="421">
        <v>0</v>
      </c>
      <c r="BV305" s="421">
        <v>0</v>
      </c>
      <c r="BW305" s="421">
        <v>0</v>
      </c>
      <c r="BX305" s="421">
        <v>0</v>
      </c>
      <c r="BY305" s="421">
        <v>0</v>
      </c>
      <c r="BZ305" s="421">
        <v>0</v>
      </c>
      <c r="CA305" s="421">
        <v>0</v>
      </c>
      <c r="CB305" s="421">
        <v>0</v>
      </c>
      <c r="CC305" s="421">
        <v>0</v>
      </c>
      <c r="CD305" s="421">
        <v>0</v>
      </c>
      <c r="CE305" s="421">
        <v>0</v>
      </c>
      <c r="CF305" s="421">
        <v>0</v>
      </c>
      <c r="CG305" s="421">
        <v>0</v>
      </c>
      <c r="CH305" s="420"/>
    </row>
    <row r="306" spans="1:86" s="402" customFormat="1" ht="12" hidden="1" customHeight="1" outlineLevel="1">
      <c r="A306" s="22">
        <v>328.2</v>
      </c>
      <c r="B306" s="9" t="s">
        <v>400</v>
      </c>
      <c r="C306" s="421">
        <v>0</v>
      </c>
      <c r="D306" s="421">
        <v>285</v>
      </c>
      <c r="E306" s="421">
        <v>190</v>
      </c>
      <c r="F306" s="421">
        <v>190</v>
      </c>
      <c r="G306" s="421">
        <v>0</v>
      </c>
      <c r="H306" s="421">
        <v>380</v>
      </c>
      <c r="I306" s="421">
        <v>0</v>
      </c>
      <c r="J306" s="421">
        <v>0</v>
      </c>
      <c r="K306" s="421">
        <v>0</v>
      </c>
      <c r="L306" s="421">
        <v>0</v>
      </c>
      <c r="M306" s="421">
        <v>0</v>
      </c>
      <c r="N306" s="421">
        <v>0</v>
      </c>
      <c r="O306" s="421">
        <v>1045</v>
      </c>
      <c r="P306" s="420"/>
      <c r="Q306" s="421">
        <v>0</v>
      </c>
      <c r="R306" s="421">
        <v>0</v>
      </c>
      <c r="S306" s="421">
        <v>0</v>
      </c>
      <c r="T306" s="421">
        <v>0</v>
      </c>
      <c r="U306" s="421">
        <v>0</v>
      </c>
      <c r="V306" s="421">
        <v>0</v>
      </c>
      <c r="W306" s="421">
        <v>0</v>
      </c>
      <c r="X306" s="421">
        <v>0</v>
      </c>
      <c r="Y306" s="421">
        <v>0</v>
      </c>
      <c r="Z306" s="421">
        <v>0</v>
      </c>
      <c r="AA306" s="421">
        <v>0</v>
      </c>
      <c r="AB306" s="421">
        <v>0</v>
      </c>
      <c r="AC306" s="421">
        <v>0</v>
      </c>
      <c r="AD306" s="420"/>
      <c r="AE306" s="421">
        <v>0</v>
      </c>
      <c r="AF306" s="421">
        <v>0</v>
      </c>
      <c r="AG306" s="421">
        <v>0</v>
      </c>
      <c r="AH306" s="421">
        <v>0</v>
      </c>
      <c r="AI306" s="421">
        <v>0</v>
      </c>
      <c r="AJ306" s="421">
        <v>0</v>
      </c>
      <c r="AK306" s="421">
        <v>0</v>
      </c>
      <c r="AL306" s="421">
        <v>0</v>
      </c>
      <c r="AM306" s="421">
        <v>0</v>
      </c>
      <c r="AN306" s="421">
        <v>0</v>
      </c>
      <c r="AO306" s="421">
        <v>0</v>
      </c>
      <c r="AP306" s="421">
        <v>0</v>
      </c>
      <c r="AQ306" s="421">
        <v>0</v>
      </c>
      <c r="AR306" s="420"/>
      <c r="AS306" s="421">
        <v>0</v>
      </c>
      <c r="AT306" s="421">
        <v>0</v>
      </c>
      <c r="AU306" s="421">
        <v>0</v>
      </c>
      <c r="AV306" s="421">
        <v>0</v>
      </c>
      <c r="AW306" s="421">
        <v>0</v>
      </c>
      <c r="AX306" s="421">
        <v>0</v>
      </c>
      <c r="AY306" s="421">
        <v>0</v>
      </c>
      <c r="AZ306" s="421">
        <v>0</v>
      </c>
      <c r="BA306" s="421">
        <v>0</v>
      </c>
      <c r="BB306" s="421">
        <v>0</v>
      </c>
      <c r="BC306" s="421">
        <v>0</v>
      </c>
      <c r="BD306" s="421">
        <v>0</v>
      </c>
      <c r="BE306" s="421">
        <v>0</v>
      </c>
      <c r="BF306" s="420"/>
      <c r="BG306" s="421">
        <v>0</v>
      </c>
      <c r="BH306" s="421">
        <v>0</v>
      </c>
      <c r="BI306" s="421">
        <v>0</v>
      </c>
      <c r="BJ306" s="421">
        <v>0</v>
      </c>
      <c r="BK306" s="421">
        <v>0</v>
      </c>
      <c r="BL306" s="421">
        <v>0</v>
      </c>
      <c r="BM306" s="421">
        <v>0</v>
      </c>
      <c r="BN306" s="421">
        <v>0</v>
      </c>
      <c r="BO306" s="421">
        <v>0</v>
      </c>
      <c r="BP306" s="421">
        <v>0</v>
      </c>
      <c r="BQ306" s="421">
        <v>0</v>
      </c>
      <c r="BR306" s="421">
        <v>0</v>
      </c>
      <c r="BS306" s="421">
        <v>0</v>
      </c>
      <c r="BT306" s="420"/>
      <c r="BU306" s="421">
        <v>0</v>
      </c>
      <c r="BV306" s="421">
        <v>0</v>
      </c>
      <c r="BW306" s="421">
        <v>0</v>
      </c>
      <c r="BX306" s="421">
        <v>0</v>
      </c>
      <c r="BY306" s="421">
        <v>0</v>
      </c>
      <c r="BZ306" s="421">
        <v>0</v>
      </c>
      <c r="CA306" s="421">
        <v>0</v>
      </c>
      <c r="CB306" s="421">
        <v>0</v>
      </c>
      <c r="CC306" s="421">
        <v>0</v>
      </c>
      <c r="CD306" s="421">
        <v>0</v>
      </c>
      <c r="CE306" s="421">
        <v>0</v>
      </c>
      <c r="CF306" s="421">
        <v>0</v>
      </c>
      <c r="CG306" s="421">
        <v>0</v>
      </c>
      <c r="CH306" s="420"/>
    </row>
    <row r="307" spans="1:86" s="402" customFormat="1" ht="12" hidden="1" customHeight="1" outlineLevel="1">
      <c r="A307" s="22">
        <v>328.3</v>
      </c>
      <c r="B307" s="9" t="s">
        <v>401</v>
      </c>
      <c r="C307" s="421">
        <v>0</v>
      </c>
      <c r="D307" s="421">
        <v>0</v>
      </c>
      <c r="E307" s="421">
        <v>0</v>
      </c>
      <c r="F307" s="421">
        <v>0</v>
      </c>
      <c r="G307" s="421">
        <v>0</v>
      </c>
      <c r="H307" s="421">
        <v>0</v>
      </c>
      <c r="I307" s="421">
        <v>0</v>
      </c>
      <c r="J307" s="421">
        <v>0</v>
      </c>
      <c r="K307" s="421">
        <v>0</v>
      </c>
      <c r="L307" s="421">
        <v>0</v>
      </c>
      <c r="M307" s="421">
        <v>0</v>
      </c>
      <c r="N307" s="421">
        <v>0</v>
      </c>
      <c r="O307" s="421">
        <v>0</v>
      </c>
      <c r="P307" s="420"/>
      <c r="Q307" s="421">
        <v>0</v>
      </c>
      <c r="R307" s="421">
        <v>0</v>
      </c>
      <c r="S307" s="421">
        <v>0</v>
      </c>
      <c r="T307" s="421">
        <v>0</v>
      </c>
      <c r="U307" s="421">
        <v>0</v>
      </c>
      <c r="V307" s="421">
        <v>0</v>
      </c>
      <c r="W307" s="421">
        <v>0</v>
      </c>
      <c r="X307" s="421">
        <v>0</v>
      </c>
      <c r="Y307" s="421">
        <v>0</v>
      </c>
      <c r="Z307" s="421">
        <v>0</v>
      </c>
      <c r="AA307" s="421">
        <v>0</v>
      </c>
      <c r="AB307" s="421">
        <v>0</v>
      </c>
      <c r="AC307" s="421">
        <v>0</v>
      </c>
      <c r="AD307" s="420"/>
      <c r="AE307" s="421">
        <v>0</v>
      </c>
      <c r="AF307" s="421">
        <v>0</v>
      </c>
      <c r="AG307" s="421">
        <v>0</v>
      </c>
      <c r="AH307" s="421">
        <v>0</v>
      </c>
      <c r="AI307" s="421">
        <v>0</v>
      </c>
      <c r="AJ307" s="421">
        <v>0</v>
      </c>
      <c r="AK307" s="421">
        <v>0</v>
      </c>
      <c r="AL307" s="421">
        <v>0</v>
      </c>
      <c r="AM307" s="421">
        <v>0</v>
      </c>
      <c r="AN307" s="421">
        <v>0</v>
      </c>
      <c r="AO307" s="421">
        <v>0</v>
      </c>
      <c r="AP307" s="421">
        <v>0</v>
      </c>
      <c r="AQ307" s="421">
        <v>0</v>
      </c>
      <c r="AR307" s="420"/>
      <c r="AS307" s="421">
        <v>0</v>
      </c>
      <c r="AT307" s="421">
        <v>0</v>
      </c>
      <c r="AU307" s="421">
        <v>0</v>
      </c>
      <c r="AV307" s="421">
        <v>0</v>
      </c>
      <c r="AW307" s="421">
        <v>0</v>
      </c>
      <c r="AX307" s="421">
        <v>0</v>
      </c>
      <c r="AY307" s="421">
        <v>0</v>
      </c>
      <c r="AZ307" s="421">
        <v>0</v>
      </c>
      <c r="BA307" s="421">
        <v>0</v>
      </c>
      <c r="BB307" s="421">
        <v>0</v>
      </c>
      <c r="BC307" s="421">
        <v>0</v>
      </c>
      <c r="BD307" s="421">
        <v>0</v>
      </c>
      <c r="BE307" s="421">
        <v>0</v>
      </c>
      <c r="BF307" s="420"/>
      <c r="BG307" s="421">
        <v>0</v>
      </c>
      <c r="BH307" s="421">
        <v>0</v>
      </c>
      <c r="BI307" s="421">
        <v>0</v>
      </c>
      <c r="BJ307" s="421">
        <v>0</v>
      </c>
      <c r="BK307" s="421">
        <v>0</v>
      </c>
      <c r="BL307" s="421">
        <v>0</v>
      </c>
      <c r="BM307" s="421">
        <v>0</v>
      </c>
      <c r="BN307" s="421">
        <v>0</v>
      </c>
      <c r="BO307" s="421">
        <v>0</v>
      </c>
      <c r="BP307" s="421">
        <v>0</v>
      </c>
      <c r="BQ307" s="421">
        <v>0</v>
      </c>
      <c r="BR307" s="421">
        <v>0</v>
      </c>
      <c r="BS307" s="421">
        <v>0</v>
      </c>
      <c r="BT307" s="420"/>
      <c r="BU307" s="421">
        <v>0</v>
      </c>
      <c r="BV307" s="421">
        <v>0</v>
      </c>
      <c r="BW307" s="421">
        <v>0</v>
      </c>
      <c r="BX307" s="421">
        <v>0</v>
      </c>
      <c r="BY307" s="421">
        <v>0</v>
      </c>
      <c r="BZ307" s="421">
        <v>0</v>
      </c>
      <c r="CA307" s="421">
        <v>0</v>
      </c>
      <c r="CB307" s="421">
        <v>0</v>
      </c>
      <c r="CC307" s="421">
        <v>0</v>
      </c>
      <c r="CD307" s="421">
        <v>0</v>
      </c>
      <c r="CE307" s="421">
        <v>0</v>
      </c>
      <c r="CF307" s="421">
        <v>0</v>
      </c>
      <c r="CG307" s="421">
        <v>0</v>
      </c>
      <c r="CH307" s="420"/>
    </row>
    <row r="308" spans="1:86" s="402" customFormat="1" ht="12" hidden="1" customHeight="1" outlineLevel="1">
      <c r="A308" s="22">
        <v>328.4</v>
      </c>
      <c r="B308" s="9" t="s">
        <v>402</v>
      </c>
      <c r="C308" s="421">
        <v>0</v>
      </c>
      <c r="D308" s="421">
        <v>0</v>
      </c>
      <c r="E308" s="421">
        <v>0</v>
      </c>
      <c r="F308" s="421">
        <v>0</v>
      </c>
      <c r="G308" s="421">
        <v>0</v>
      </c>
      <c r="H308" s="421">
        <v>0</v>
      </c>
      <c r="I308" s="421">
        <v>0</v>
      </c>
      <c r="J308" s="421">
        <v>0</v>
      </c>
      <c r="K308" s="421">
        <v>0</v>
      </c>
      <c r="L308" s="421">
        <v>0</v>
      </c>
      <c r="M308" s="421">
        <v>0</v>
      </c>
      <c r="N308" s="421">
        <v>0</v>
      </c>
      <c r="O308" s="421">
        <v>0</v>
      </c>
      <c r="P308" s="420"/>
      <c r="Q308" s="421">
        <v>0</v>
      </c>
      <c r="R308" s="421">
        <v>0</v>
      </c>
      <c r="S308" s="421">
        <v>0</v>
      </c>
      <c r="T308" s="421">
        <v>0</v>
      </c>
      <c r="U308" s="421">
        <v>0</v>
      </c>
      <c r="V308" s="421">
        <v>0</v>
      </c>
      <c r="W308" s="421">
        <v>0</v>
      </c>
      <c r="X308" s="421">
        <v>0</v>
      </c>
      <c r="Y308" s="421">
        <v>0</v>
      </c>
      <c r="Z308" s="421">
        <v>0</v>
      </c>
      <c r="AA308" s="421">
        <v>0</v>
      </c>
      <c r="AB308" s="421">
        <v>0</v>
      </c>
      <c r="AC308" s="421">
        <v>0</v>
      </c>
      <c r="AD308" s="420"/>
      <c r="AE308" s="421">
        <v>0</v>
      </c>
      <c r="AF308" s="421">
        <v>0</v>
      </c>
      <c r="AG308" s="421">
        <v>0</v>
      </c>
      <c r="AH308" s="421">
        <v>0</v>
      </c>
      <c r="AI308" s="421">
        <v>0</v>
      </c>
      <c r="AJ308" s="421">
        <v>0</v>
      </c>
      <c r="AK308" s="421">
        <v>0</v>
      </c>
      <c r="AL308" s="421">
        <v>0</v>
      </c>
      <c r="AM308" s="421">
        <v>0</v>
      </c>
      <c r="AN308" s="421">
        <v>0</v>
      </c>
      <c r="AO308" s="421">
        <v>0</v>
      </c>
      <c r="AP308" s="421">
        <v>0</v>
      </c>
      <c r="AQ308" s="421">
        <v>0</v>
      </c>
      <c r="AR308" s="420"/>
      <c r="AS308" s="421">
        <v>0</v>
      </c>
      <c r="AT308" s="421">
        <v>0</v>
      </c>
      <c r="AU308" s="421">
        <v>0</v>
      </c>
      <c r="AV308" s="421">
        <v>0</v>
      </c>
      <c r="AW308" s="421">
        <v>0</v>
      </c>
      <c r="AX308" s="421">
        <v>0</v>
      </c>
      <c r="AY308" s="421">
        <v>0</v>
      </c>
      <c r="AZ308" s="421">
        <v>0</v>
      </c>
      <c r="BA308" s="421">
        <v>0</v>
      </c>
      <c r="BB308" s="421">
        <v>0</v>
      </c>
      <c r="BC308" s="421">
        <v>0</v>
      </c>
      <c r="BD308" s="421">
        <v>0</v>
      </c>
      <c r="BE308" s="421">
        <v>0</v>
      </c>
      <c r="BF308" s="420"/>
      <c r="BG308" s="421">
        <v>0</v>
      </c>
      <c r="BH308" s="421">
        <v>0</v>
      </c>
      <c r="BI308" s="421">
        <v>0</v>
      </c>
      <c r="BJ308" s="421">
        <v>0</v>
      </c>
      <c r="BK308" s="421">
        <v>0</v>
      </c>
      <c r="BL308" s="421">
        <v>0</v>
      </c>
      <c r="BM308" s="421">
        <v>0</v>
      </c>
      <c r="BN308" s="421">
        <v>0</v>
      </c>
      <c r="BO308" s="421">
        <v>0</v>
      </c>
      <c r="BP308" s="421">
        <v>0</v>
      </c>
      <c r="BQ308" s="421">
        <v>0</v>
      </c>
      <c r="BR308" s="421">
        <v>0</v>
      </c>
      <c r="BS308" s="421">
        <v>0</v>
      </c>
      <c r="BT308" s="420"/>
      <c r="BU308" s="421">
        <v>0</v>
      </c>
      <c r="BV308" s="421">
        <v>0</v>
      </c>
      <c r="BW308" s="421">
        <v>0</v>
      </c>
      <c r="BX308" s="421">
        <v>0</v>
      </c>
      <c r="BY308" s="421">
        <v>0</v>
      </c>
      <c r="BZ308" s="421">
        <v>0</v>
      </c>
      <c r="CA308" s="421">
        <v>0</v>
      </c>
      <c r="CB308" s="421">
        <v>0</v>
      </c>
      <c r="CC308" s="421">
        <v>0</v>
      </c>
      <c r="CD308" s="421">
        <v>0</v>
      </c>
      <c r="CE308" s="421">
        <v>0</v>
      </c>
      <c r="CF308" s="421">
        <v>0</v>
      </c>
      <c r="CG308" s="421">
        <v>0</v>
      </c>
      <c r="CH308" s="420"/>
    </row>
    <row r="309" spans="1:86" s="402" customFormat="1" ht="12" hidden="1" customHeight="1" outlineLevel="1">
      <c r="A309" s="22">
        <v>328.5</v>
      </c>
      <c r="B309" s="9" t="s">
        <v>403</v>
      </c>
      <c r="C309" s="421">
        <v>0</v>
      </c>
      <c r="D309" s="421">
        <v>0</v>
      </c>
      <c r="E309" s="421">
        <v>0</v>
      </c>
      <c r="F309" s="421">
        <v>0</v>
      </c>
      <c r="G309" s="421">
        <v>0</v>
      </c>
      <c r="H309" s="421">
        <v>0</v>
      </c>
      <c r="I309" s="421">
        <v>0</v>
      </c>
      <c r="J309" s="421">
        <v>0</v>
      </c>
      <c r="K309" s="421">
        <v>0</v>
      </c>
      <c r="L309" s="421">
        <v>0</v>
      </c>
      <c r="M309" s="421">
        <v>0</v>
      </c>
      <c r="N309" s="421">
        <v>0</v>
      </c>
      <c r="O309" s="421">
        <v>0</v>
      </c>
      <c r="P309" s="420"/>
      <c r="Q309" s="421">
        <v>0</v>
      </c>
      <c r="R309" s="421">
        <v>0</v>
      </c>
      <c r="S309" s="421">
        <v>0</v>
      </c>
      <c r="T309" s="421">
        <v>0</v>
      </c>
      <c r="U309" s="421">
        <v>0</v>
      </c>
      <c r="V309" s="421">
        <v>0</v>
      </c>
      <c r="W309" s="421">
        <v>0</v>
      </c>
      <c r="X309" s="421">
        <v>0</v>
      </c>
      <c r="Y309" s="421">
        <v>0</v>
      </c>
      <c r="Z309" s="421">
        <v>0</v>
      </c>
      <c r="AA309" s="421">
        <v>0</v>
      </c>
      <c r="AB309" s="421">
        <v>0</v>
      </c>
      <c r="AC309" s="421">
        <v>0</v>
      </c>
      <c r="AD309" s="420"/>
      <c r="AE309" s="421">
        <v>0</v>
      </c>
      <c r="AF309" s="421">
        <v>0</v>
      </c>
      <c r="AG309" s="421">
        <v>0</v>
      </c>
      <c r="AH309" s="421">
        <v>0</v>
      </c>
      <c r="AI309" s="421">
        <v>0</v>
      </c>
      <c r="AJ309" s="421">
        <v>0</v>
      </c>
      <c r="AK309" s="421">
        <v>0</v>
      </c>
      <c r="AL309" s="421">
        <v>0</v>
      </c>
      <c r="AM309" s="421">
        <v>0</v>
      </c>
      <c r="AN309" s="421">
        <v>0</v>
      </c>
      <c r="AO309" s="421">
        <v>0</v>
      </c>
      <c r="AP309" s="421">
        <v>0</v>
      </c>
      <c r="AQ309" s="421">
        <v>0</v>
      </c>
      <c r="AR309" s="420"/>
      <c r="AS309" s="421">
        <v>0</v>
      </c>
      <c r="AT309" s="421">
        <v>0</v>
      </c>
      <c r="AU309" s="421">
        <v>0</v>
      </c>
      <c r="AV309" s="421">
        <v>0</v>
      </c>
      <c r="AW309" s="421">
        <v>0</v>
      </c>
      <c r="AX309" s="421">
        <v>0</v>
      </c>
      <c r="AY309" s="421">
        <v>0</v>
      </c>
      <c r="AZ309" s="421">
        <v>0</v>
      </c>
      <c r="BA309" s="421">
        <v>0</v>
      </c>
      <c r="BB309" s="421">
        <v>0</v>
      </c>
      <c r="BC309" s="421">
        <v>0</v>
      </c>
      <c r="BD309" s="421">
        <v>0</v>
      </c>
      <c r="BE309" s="421">
        <v>0</v>
      </c>
      <c r="BF309" s="420"/>
      <c r="BG309" s="421">
        <v>0</v>
      </c>
      <c r="BH309" s="421">
        <v>0</v>
      </c>
      <c r="BI309" s="421">
        <v>0</v>
      </c>
      <c r="BJ309" s="421">
        <v>0</v>
      </c>
      <c r="BK309" s="421">
        <v>0</v>
      </c>
      <c r="BL309" s="421">
        <v>0</v>
      </c>
      <c r="BM309" s="421">
        <v>0</v>
      </c>
      <c r="BN309" s="421">
        <v>0</v>
      </c>
      <c r="BO309" s="421">
        <v>0</v>
      </c>
      <c r="BP309" s="421">
        <v>0</v>
      </c>
      <c r="BQ309" s="421">
        <v>0</v>
      </c>
      <c r="BR309" s="421">
        <v>0</v>
      </c>
      <c r="BS309" s="421">
        <v>0</v>
      </c>
      <c r="BT309" s="420"/>
      <c r="BU309" s="421">
        <v>0</v>
      </c>
      <c r="BV309" s="421">
        <v>0</v>
      </c>
      <c r="BW309" s="421">
        <v>0</v>
      </c>
      <c r="BX309" s="421">
        <v>0</v>
      </c>
      <c r="BY309" s="421">
        <v>0</v>
      </c>
      <c r="BZ309" s="421">
        <v>0</v>
      </c>
      <c r="CA309" s="421">
        <v>0</v>
      </c>
      <c r="CB309" s="421">
        <v>0</v>
      </c>
      <c r="CC309" s="421">
        <v>0</v>
      </c>
      <c r="CD309" s="421">
        <v>0</v>
      </c>
      <c r="CE309" s="421">
        <v>0</v>
      </c>
      <c r="CF309" s="421">
        <v>0</v>
      </c>
      <c r="CG309" s="421">
        <v>0</v>
      </c>
      <c r="CH309" s="420"/>
    </row>
    <row r="310" spans="1:86" s="402" customFormat="1" ht="12" hidden="1" customHeight="1" outlineLevel="1">
      <c r="A310" s="22">
        <v>329</v>
      </c>
      <c r="B310" s="9" t="s">
        <v>404</v>
      </c>
      <c r="C310" s="421">
        <v>0</v>
      </c>
      <c r="D310" s="421">
        <v>0</v>
      </c>
      <c r="E310" s="421">
        <v>0</v>
      </c>
      <c r="F310" s="421">
        <v>0</v>
      </c>
      <c r="G310" s="421">
        <v>0</v>
      </c>
      <c r="H310" s="421">
        <v>0</v>
      </c>
      <c r="I310" s="421">
        <v>0</v>
      </c>
      <c r="J310" s="421">
        <v>0</v>
      </c>
      <c r="K310" s="421">
        <v>0</v>
      </c>
      <c r="L310" s="421">
        <v>0</v>
      </c>
      <c r="M310" s="421">
        <v>0</v>
      </c>
      <c r="N310" s="421">
        <v>0</v>
      </c>
      <c r="O310" s="421">
        <v>0</v>
      </c>
      <c r="P310" s="420"/>
      <c r="Q310" s="421">
        <v>0</v>
      </c>
      <c r="R310" s="421">
        <v>0</v>
      </c>
      <c r="S310" s="421">
        <v>0</v>
      </c>
      <c r="T310" s="421">
        <v>0</v>
      </c>
      <c r="U310" s="421">
        <v>0</v>
      </c>
      <c r="V310" s="421">
        <v>0</v>
      </c>
      <c r="W310" s="421">
        <v>0</v>
      </c>
      <c r="X310" s="421">
        <v>0</v>
      </c>
      <c r="Y310" s="421">
        <v>0</v>
      </c>
      <c r="Z310" s="421">
        <v>0</v>
      </c>
      <c r="AA310" s="421">
        <v>0</v>
      </c>
      <c r="AB310" s="421">
        <v>0</v>
      </c>
      <c r="AC310" s="421">
        <v>0</v>
      </c>
      <c r="AD310" s="420"/>
      <c r="AE310" s="421">
        <v>0</v>
      </c>
      <c r="AF310" s="421">
        <v>0</v>
      </c>
      <c r="AG310" s="421">
        <v>0</v>
      </c>
      <c r="AH310" s="421">
        <v>0</v>
      </c>
      <c r="AI310" s="421">
        <v>0</v>
      </c>
      <c r="AJ310" s="421">
        <v>0</v>
      </c>
      <c r="AK310" s="421">
        <v>0</v>
      </c>
      <c r="AL310" s="421">
        <v>0</v>
      </c>
      <c r="AM310" s="421">
        <v>0</v>
      </c>
      <c r="AN310" s="421">
        <v>0</v>
      </c>
      <c r="AO310" s="421">
        <v>0</v>
      </c>
      <c r="AP310" s="421">
        <v>0</v>
      </c>
      <c r="AQ310" s="421">
        <v>0</v>
      </c>
      <c r="AR310" s="420"/>
      <c r="AS310" s="421">
        <v>0</v>
      </c>
      <c r="AT310" s="421">
        <v>0</v>
      </c>
      <c r="AU310" s="421">
        <v>0</v>
      </c>
      <c r="AV310" s="421">
        <v>0</v>
      </c>
      <c r="AW310" s="421">
        <v>0</v>
      </c>
      <c r="AX310" s="421">
        <v>0</v>
      </c>
      <c r="AY310" s="421">
        <v>0</v>
      </c>
      <c r="AZ310" s="421">
        <v>0</v>
      </c>
      <c r="BA310" s="421">
        <v>0</v>
      </c>
      <c r="BB310" s="421">
        <v>0</v>
      </c>
      <c r="BC310" s="421">
        <v>0</v>
      </c>
      <c r="BD310" s="421">
        <v>0</v>
      </c>
      <c r="BE310" s="421">
        <v>0</v>
      </c>
      <c r="BF310" s="420"/>
      <c r="BG310" s="421">
        <v>0</v>
      </c>
      <c r="BH310" s="421">
        <v>0</v>
      </c>
      <c r="BI310" s="421">
        <v>0</v>
      </c>
      <c r="BJ310" s="421">
        <v>0</v>
      </c>
      <c r="BK310" s="421">
        <v>0</v>
      </c>
      <c r="BL310" s="421">
        <v>0</v>
      </c>
      <c r="BM310" s="421">
        <v>0</v>
      </c>
      <c r="BN310" s="421">
        <v>0</v>
      </c>
      <c r="BO310" s="421">
        <v>0</v>
      </c>
      <c r="BP310" s="421">
        <v>0</v>
      </c>
      <c r="BQ310" s="421">
        <v>0</v>
      </c>
      <c r="BR310" s="421">
        <v>0</v>
      </c>
      <c r="BS310" s="421">
        <v>0</v>
      </c>
      <c r="BT310" s="420"/>
      <c r="BU310" s="421">
        <v>0</v>
      </c>
      <c r="BV310" s="421">
        <v>0</v>
      </c>
      <c r="BW310" s="421">
        <v>0</v>
      </c>
      <c r="BX310" s="421">
        <v>0</v>
      </c>
      <c r="BY310" s="421">
        <v>0</v>
      </c>
      <c r="BZ310" s="421">
        <v>0</v>
      </c>
      <c r="CA310" s="421">
        <v>0</v>
      </c>
      <c r="CB310" s="421">
        <v>0</v>
      </c>
      <c r="CC310" s="421">
        <v>0</v>
      </c>
      <c r="CD310" s="421">
        <v>0</v>
      </c>
      <c r="CE310" s="421">
        <v>0</v>
      </c>
      <c r="CF310" s="421">
        <v>0</v>
      </c>
      <c r="CG310" s="421">
        <v>0</v>
      </c>
      <c r="CH310" s="420"/>
    </row>
    <row r="311" spans="1:86" s="402" customFormat="1" ht="12" hidden="1" customHeight="1" outlineLevel="1">
      <c r="A311" s="22">
        <v>330</v>
      </c>
      <c r="B311" s="9" t="s">
        <v>405</v>
      </c>
      <c r="C311" s="421">
        <v>60759.34</v>
      </c>
      <c r="D311" s="421">
        <v>28829.67</v>
      </c>
      <c r="E311" s="421">
        <v>28829.67</v>
      </c>
      <c r="F311" s="421">
        <v>31929.67</v>
      </c>
      <c r="G311" s="421">
        <v>38129.67</v>
      </c>
      <c r="H311" s="421">
        <v>35029.67</v>
      </c>
      <c r="I311" s="421">
        <v>28829.67</v>
      </c>
      <c r="J311" s="421">
        <v>31929.67</v>
      </c>
      <c r="K311" s="421">
        <v>31929.67</v>
      </c>
      <c r="L311" s="421">
        <v>35029.67</v>
      </c>
      <c r="M311" s="421">
        <v>31929.67</v>
      </c>
      <c r="N311" s="421">
        <v>0</v>
      </c>
      <c r="O311" s="421">
        <v>494756</v>
      </c>
      <c r="P311" s="420"/>
      <c r="Q311" s="421">
        <v>68481.5</v>
      </c>
      <c r="R311" s="421">
        <v>34240.75</v>
      </c>
      <c r="S311" s="421">
        <v>34240.75</v>
      </c>
      <c r="T311" s="421">
        <v>34240.75</v>
      </c>
      <c r="U311" s="421">
        <v>34240.75</v>
      </c>
      <c r="V311" s="421">
        <v>34240.75</v>
      </c>
      <c r="W311" s="421">
        <v>34240.75</v>
      </c>
      <c r="X311" s="421">
        <v>34240.75</v>
      </c>
      <c r="Y311" s="421">
        <v>34240.75</v>
      </c>
      <c r="Z311" s="421">
        <v>34240.75</v>
      </c>
      <c r="AA311" s="421">
        <v>34240.75</v>
      </c>
      <c r="AB311" s="421">
        <v>0</v>
      </c>
      <c r="AC311" s="421">
        <v>410889</v>
      </c>
      <c r="AD311" s="420"/>
      <c r="AE311" s="421">
        <v>77618.333333333299</v>
      </c>
      <c r="AF311" s="421">
        <v>38809.166666666701</v>
      </c>
      <c r="AG311" s="421">
        <v>38809.166666666701</v>
      </c>
      <c r="AH311" s="421">
        <v>38809.166666666701</v>
      </c>
      <c r="AI311" s="421">
        <v>38809.166666666701</v>
      </c>
      <c r="AJ311" s="421">
        <v>38809.166666666701</v>
      </c>
      <c r="AK311" s="421">
        <v>38809.166666666701</v>
      </c>
      <c r="AL311" s="421">
        <v>38809.166666666701</v>
      </c>
      <c r="AM311" s="421">
        <v>38809.166666666701</v>
      </c>
      <c r="AN311" s="421">
        <v>38809.166666666701</v>
      </c>
      <c r="AO311" s="421">
        <v>38809.166666666701</v>
      </c>
      <c r="AP311" s="421">
        <v>0</v>
      </c>
      <c r="AQ311" s="421">
        <v>465710</v>
      </c>
      <c r="AR311" s="420"/>
      <c r="AS311" s="421">
        <v>79836</v>
      </c>
      <c r="AT311" s="421">
        <v>39918</v>
      </c>
      <c r="AU311" s="421">
        <v>39918</v>
      </c>
      <c r="AV311" s="421">
        <v>39918</v>
      </c>
      <c r="AW311" s="421">
        <v>39918</v>
      </c>
      <c r="AX311" s="421">
        <v>39918</v>
      </c>
      <c r="AY311" s="421">
        <v>39918</v>
      </c>
      <c r="AZ311" s="421">
        <v>39918</v>
      </c>
      <c r="BA311" s="421">
        <v>39918</v>
      </c>
      <c r="BB311" s="421">
        <v>39918</v>
      </c>
      <c r="BC311" s="421">
        <v>39918</v>
      </c>
      <c r="BD311" s="421">
        <v>0</v>
      </c>
      <c r="BE311" s="421">
        <v>479016</v>
      </c>
      <c r="BF311" s="420"/>
      <c r="BG311" s="421">
        <v>81432.72</v>
      </c>
      <c r="BH311" s="421">
        <v>40716.36</v>
      </c>
      <c r="BI311" s="421">
        <v>40716.36</v>
      </c>
      <c r="BJ311" s="421">
        <v>40716.36</v>
      </c>
      <c r="BK311" s="421">
        <v>40716.36</v>
      </c>
      <c r="BL311" s="421">
        <v>40716.36</v>
      </c>
      <c r="BM311" s="421">
        <v>40716.36</v>
      </c>
      <c r="BN311" s="421">
        <v>40716.36</v>
      </c>
      <c r="BO311" s="421">
        <v>40716.36</v>
      </c>
      <c r="BP311" s="421">
        <v>40716.36</v>
      </c>
      <c r="BQ311" s="421">
        <v>40716.36</v>
      </c>
      <c r="BR311" s="421">
        <v>0</v>
      </c>
      <c r="BS311" s="421">
        <v>488596.32</v>
      </c>
      <c r="BT311" s="420"/>
      <c r="BU311" s="421">
        <v>83061.374400000001</v>
      </c>
      <c r="BV311" s="421">
        <v>41530.6872</v>
      </c>
      <c r="BW311" s="421">
        <v>41530.6872</v>
      </c>
      <c r="BX311" s="421">
        <v>41530.6872</v>
      </c>
      <c r="BY311" s="421">
        <v>41530.6872</v>
      </c>
      <c r="BZ311" s="421">
        <v>41530.6872</v>
      </c>
      <c r="CA311" s="421">
        <v>41530.6872</v>
      </c>
      <c r="CB311" s="421">
        <v>41530.6872</v>
      </c>
      <c r="CC311" s="421">
        <v>41530.6872</v>
      </c>
      <c r="CD311" s="421">
        <v>41530.6872</v>
      </c>
      <c r="CE311" s="421">
        <v>41530.6872</v>
      </c>
      <c r="CF311" s="421">
        <v>0</v>
      </c>
      <c r="CG311" s="421">
        <v>498368.2464</v>
      </c>
      <c r="CH311" s="420"/>
    </row>
    <row r="312" spans="1:86" s="402" customFormat="1" ht="12" hidden="1" customHeight="1" outlineLevel="1">
      <c r="A312" s="22">
        <v>331</v>
      </c>
      <c r="B312" s="9" t="s">
        <v>406</v>
      </c>
      <c r="C312" s="421">
        <v>0</v>
      </c>
      <c r="D312" s="421">
        <v>0</v>
      </c>
      <c r="E312" s="421">
        <v>418</v>
      </c>
      <c r="F312" s="421">
        <v>0</v>
      </c>
      <c r="G312" s="421">
        <v>0</v>
      </c>
      <c r="H312" s="421">
        <v>0</v>
      </c>
      <c r="I312" s="421">
        <v>0</v>
      </c>
      <c r="J312" s="421">
        <v>768</v>
      </c>
      <c r="K312" s="421">
        <v>0</v>
      </c>
      <c r="L312" s="421">
        <v>904.5</v>
      </c>
      <c r="M312" s="421">
        <v>0</v>
      </c>
      <c r="N312" s="421">
        <v>150</v>
      </c>
      <c r="O312" s="421">
        <v>5000</v>
      </c>
      <c r="P312" s="420"/>
      <c r="Q312" s="421">
        <v>0</v>
      </c>
      <c r="R312" s="421">
        <v>0</v>
      </c>
      <c r="S312" s="421">
        <v>5100</v>
      </c>
      <c r="T312" s="421">
        <v>0</v>
      </c>
      <c r="U312" s="421">
        <v>0</v>
      </c>
      <c r="V312" s="421">
        <v>0</v>
      </c>
      <c r="W312" s="421">
        <v>0</v>
      </c>
      <c r="X312" s="421">
        <v>0</v>
      </c>
      <c r="Y312" s="421">
        <v>0</v>
      </c>
      <c r="Z312" s="421">
        <v>0</v>
      </c>
      <c r="AA312" s="421">
        <v>0</v>
      </c>
      <c r="AB312" s="421">
        <v>0</v>
      </c>
      <c r="AC312" s="421">
        <v>5100</v>
      </c>
      <c r="AD312" s="420"/>
      <c r="AE312" s="421">
        <v>0</v>
      </c>
      <c r="AF312" s="421">
        <v>0</v>
      </c>
      <c r="AG312" s="421">
        <v>5202</v>
      </c>
      <c r="AH312" s="421">
        <v>0</v>
      </c>
      <c r="AI312" s="421">
        <v>0</v>
      </c>
      <c r="AJ312" s="421">
        <v>0</v>
      </c>
      <c r="AK312" s="421">
        <v>0</v>
      </c>
      <c r="AL312" s="421">
        <v>0</v>
      </c>
      <c r="AM312" s="421">
        <v>0</v>
      </c>
      <c r="AN312" s="421">
        <v>0</v>
      </c>
      <c r="AO312" s="421">
        <v>0</v>
      </c>
      <c r="AP312" s="421">
        <v>0</v>
      </c>
      <c r="AQ312" s="421">
        <v>5202</v>
      </c>
      <c r="AR312" s="420"/>
      <c r="AS312" s="421">
        <v>0</v>
      </c>
      <c r="AT312" s="421">
        <v>0</v>
      </c>
      <c r="AU312" s="421">
        <v>5306.04</v>
      </c>
      <c r="AV312" s="421">
        <v>0</v>
      </c>
      <c r="AW312" s="421">
        <v>0</v>
      </c>
      <c r="AX312" s="421">
        <v>0</v>
      </c>
      <c r="AY312" s="421">
        <v>0</v>
      </c>
      <c r="AZ312" s="421">
        <v>0</v>
      </c>
      <c r="BA312" s="421">
        <v>0</v>
      </c>
      <c r="BB312" s="421">
        <v>0</v>
      </c>
      <c r="BC312" s="421">
        <v>0</v>
      </c>
      <c r="BD312" s="421">
        <v>0</v>
      </c>
      <c r="BE312" s="421">
        <v>5306.04</v>
      </c>
      <c r="BF312" s="420"/>
      <c r="BG312" s="421">
        <v>0</v>
      </c>
      <c r="BH312" s="421">
        <v>0</v>
      </c>
      <c r="BI312" s="421">
        <v>5412.1607999999997</v>
      </c>
      <c r="BJ312" s="421">
        <v>0</v>
      </c>
      <c r="BK312" s="421">
        <v>0</v>
      </c>
      <c r="BL312" s="421">
        <v>0</v>
      </c>
      <c r="BM312" s="421">
        <v>0</v>
      </c>
      <c r="BN312" s="421">
        <v>0</v>
      </c>
      <c r="BO312" s="421">
        <v>0</v>
      </c>
      <c r="BP312" s="421">
        <v>0</v>
      </c>
      <c r="BQ312" s="421">
        <v>0</v>
      </c>
      <c r="BR312" s="421">
        <v>0</v>
      </c>
      <c r="BS312" s="421">
        <v>5412.1607999999997</v>
      </c>
      <c r="BT312" s="420"/>
      <c r="BU312" s="421">
        <v>0</v>
      </c>
      <c r="BV312" s="421">
        <v>0</v>
      </c>
      <c r="BW312" s="421">
        <v>5520.4040160000004</v>
      </c>
      <c r="BX312" s="421">
        <v>0</v>
      </c>
      <c r="BY312" s="421">
        <v>0</v>
      </c>
      <c r="BZ312" s="421">
        <v>0</v>
      </c>
      <c r="CA312" s="421">
        <v>0</v>
      </c>
      <c r="CB312" s="421">
        <v>0</v>
      </c>
      <c r="CC312" s="421">
        <v>0</v>
      </c>
      <c r="CD312" s="421">
        <v>0</v>
      </c>
      <c r="CE312" s="421">
        <v>0</v>
      </c>
      <c r="CF312" s="421">
        <v>0</v>
      </c>
      <c r="CG312" s="421">
        <v>5520.4040160000004</v>
      </c>
      <c r="CH312" s="420"/>
    </row>
    <row r="313" spans="1:86" s="402" customFormat="1" ht="12" hidden="1" customHeight="1" outlineLevel="1">
      <c r="A313" s="22">
        <v>333</v>
      </c>
      <c r="B313" s="9" t="s">
        <v>407</v>
      </c>
      <c r="C313" s="421">
        <v>0</v>
      </c>
      <c r="D313" s="421">
        <v>0</v>
      </c>
      <c r="E313" s="421">
        <v>0</v>
      </c>
      <c r="F313" s="421">
        <v>0</v>
      </c>
      <c r="G313" s="421">
        <v>0</v>
      </c>
      <c r="H313" s="421">
        <v>0</v>
      </c>
      <c r="I313" s="421">
        <v>0</v>
      </c>
      <c r="J313" s="421">
        <v>0</v>
      </c>
      <c r="K313" s="421">
        <v>0</v>
      </c>
      <c r="L313" s="421">
        <v>0</v>
      </c>
      <c r="M313" s="421">
        <v>0</v>
      </c>
      <c r="N313" s="421">
        <v>0</v>
      </c>
      <c r="O313" s="421">
        <v>0</v>
      </c>
      <c r="P313" s="420"/>
      <c r="Q313" s="421">
        <v>0</v>
      </c>
      <c r="R313" s="421">
        <v>0</v>
      </c>
      <c r="S313" s="421">
        <v>0</v>
      </c>
      <c r="T313" s="421">
        <v>0</v>
      </c>
      <c r="U313" s="421">
        <v>0</v>
      </c>
      <c r="V313" s="421">
        <v>0</v>
      </c>
      <c r="W313" s="421">
        <v>0</v>
      </c>
      <c r="X313" s="421">
        <v>0</v>
      </c>
      <c r="Y313" s="421">
        <v>0</v>
      </c>
      <c r="Z313" s="421">
        <v>0</v>
      </c>
      <c r="AA313" s="421">
        <v>0</v>
      </c>
      <c r="AB313" s="421">
        <v>0</v>
      </c>
      <c r="AC313" s="421">
        <v>0</v>
      </c>
      <c r="AD313" s="420"/>
      <c r="AE313" s="421">
        <v>0</v>
      </c>
      <c r="AF313" s="421">
        <v>0</v>
      </c>
      <c r="AG313" s="421">
        <v>0</v>
      </c>
      <c r="AH313" s="421">
        <v>0</v>
      </c>
      <c r="AI313" s="421">
        <v>0</v>
      </c>
      <c r="AJ313" s="421">
        <v>0</v>
      </c>
      <c r="AK313" s="421">
        <v>0</v>
      </c>
      <c r="AL313" s="421">
        <v>0</v>
      </c>
      <c r="AM313" s="421">
        <v>0</v>
      </c>
      <c r="AN313" s="421">
        <v>0</v>
      </c>
      <c r="AO313" s="421">
        <v>0</v>
      </c>
      <c r="AP313" s="421">
        <v>0</v>
      </c>
      <c r="AQ313" s="421">
        <v>0</v>
      </c>
      <c r="AR313" s="420"/>
      <c r="AS313" s="421">
        <v>0</v>
      </c>
      <c r="AT313" s="421">
        <v>0</v>
      </c>
      <c r="AU313" s="421">
        <v>0</v>
      </c>
      <c r="AV313" s="421">
        <v>0</v>
      </c>
      <c r="AW313" s="421">
        <v>0</v>
      </c>
      <c r="AX313" s="421">
        <v>0</v>
      </c>
      <c r="AY313" s="421">
        <v>0</v>
      </c>
      <c r="AZ313" s="421">
        <v>0</v>
      </c>
      <c r="BA313" s="421">
        <v>0</v>
      </c>
      <c r="BB313" s="421">
        <v>0</v>
      </c>
      <c r="BC313" s="421">
        <v>0</v>
      </c>
      <c r="BD313" s="421">
        <v>0</v>
      </c>
      <c r="BE313" s="421">
        <v>0</v>
      </c>
      <c r="BF313" s="420"/>
      <c r="BG313" s="421">
        <v>0</v>
      </c>
      <c r="BH313" s="421">
        <v>0</v>
      </c>
      <c r="BI313" s="421">
        <v>0</v>
      </c>
      <c r="BJ313" s="421">
        <v>0</v>
      </c>
      <c r="BK313" s="421">
        <v>0</v>
      </c>
      <c r="BL313" s="421">
        <v>0</v>
      </c>
      <c r="BM313" s="421">
        <v>0</v>
      </c>
      <c r="BN313" s="421">
        <v>0</v>
      </c>
      <c r="BO313" s="421">
        <v>0</v>
      </c>
      <c r="BP313" s="421">
        <v>0</v>
      </c>
      <c r="BQ313" s="421">
        <v>0</v>
      </c>
      <c r="BR313" s="421">
        <v>0</v>
      </c>
      <c r="BS313" s="421">
        <v>0</v>
      </c>
      <c r="BT313" s="420"/>
      <c r="BU313" s="421">
        <v>0</v>
      </c>
      <c r="BV313" s="421">
        <v>0</v>
      </c>
      <c r="BW313" s="421">
        <v>0</v>
      </c>
      <c r="BX313" s="421">
        <v>0</v>
      </c>
      <c r="BY313" s="421">
        <v>0</v>
      </c>
      <c r="BZ313" s="421">
        <v>0</v>
      </c>
      <c r="CA313" s="421">
        <v>0</v>
      </c>
      <c r="CB313" s="421">
        <v>0</v>
      </c>
      <c r="CC313" s="421">
        <v>0</v>
      </c>
      <c r="CD313" s="421">
        <v>0</v>
      </c>
      <c r="CE313" s="421">
        <v>0</v>
      </c>
      <c r="CF313" s="421">
        <v>0</v>
      </c>
      <c r="CG313" s="421">
        <v>0</v>
      </c>
      <c r="CH313" s="420"/>
    </row>
    <row r="314" spans="1:86" s="402" customFormat="1" ht="12" hidden="1" customHeight="1" outlineLevel="1">
      <c r="A314" s="22">
        <v>334</v>
      </c>
      <c r="B314" s="9" t="s">
        <v>408</v>
      </c>
      <c r="C314" s="421">
        <v>0</v>
      </c>
      <c r="D314" s="421">
        <v>0</v>
      </c>
      <c r="E314" s="421">
        <v>0</v>
      </c>
      <c r="F314" s="421">
        <v>0</v>
      </c>
      <c r="G314" s="421">
        <v>0</v>
      </c>
      <c r="H314" s="421">
        <v>0</v>
      </c>
      <c r="I314" s="421">
        <v>0</v>
      </c>
      <c r="J314" s="421">
        <v>0</v>
      </c>
      <c r="K314" s="421">
        <v>0</v>
      </c>
      <c r="L314" s="421">
        <v>0</v>
      </c>
      <c r="M314" s="421">
        <v>0</v>
      </c>
      <c r="N314" s="421">
        <v>0</v>
      </c>
      <c r="O314" s="421">
        <v>0</v>
      </c>
      <c r="P314" s="420"/>
      <c r="Q314" s="421">
        <v>0</v>
      </c>
      <c r="R314" s="421">
        <v>0</v>
      </c>
      <c r="S314" s="421">
        <v>0</v>
      </c>
      <c r="T314" s="421">
        <v>0</v>
      </c>
      <c r="U314" s="421">
        <v>0</v>
      </c>
      <c r="V314" s="421">
        <v>0</v>
      </c>
      <c r="W314" s="421">
        <v>0</v>
      </c>
      <c r="X314" s="421">
        <v>0</v>
      </c>
      <c r="Y314" s="421">
        <v>0</v>
      </c>
      <c r="Z314" s="421">
        <v>0</v>
      </c>
      <c r="AA314" s="421">
        <v>0</v>
      </c>
      <c r="AB314" s="421">
        <v>0</v>
      </c>
      <c r="AC314" s="421">
        <v>0</v>
      </c>
      <c r="AD314" s="420"/>
      <c r="AE314" s="421">
        <v>0</v>
      </c>
      <c r="AF314" s="421">
        <v>0</v>
      </c>
      <c r="AG314" s="421">
        <v>0</v>
      </c>
      <c r="AH314" s="421">
        <v>0</v>
      </c>
      <c r="AI314" s="421">
        <v>0</v>
      </c>
      <c r="AJ314" s="421">
        <v>0</v>
      </c>
      <c r="AK314" s="421">
        <v>0</v>
      </c>
      <c r="AL314" s="421">
        <v>0</v>
      </c>
      <c r="AM314" s="421">
        <v>0</v>
      </c>
      <c r="AN314" s="421">
        <v>0</v>
      </c>
      <c r="AO314" s="421">
        <v>0</v>
      </c>
      <c r="AP314" s="421">
        <v>0</v>
      </c>
      <c r="AQ314" s="421">
        <v>0</v>
      </c>
      <c r="AR314" s="420"/>
      <c r="AS314" s="421">
        <v>0</v>
      </c>
      <c r="AT314" s="421">
        <v>0</v>
      </c>
      <c r="AU314" s="421">
        <v>0</v>
      </c>
      <c r="AV314" s="421">
        <v>0</v>
      </c>
      <c r="AW314" s="421">
        <v>0</v>
      </c>
      <c r="AX314" s="421">
        <v>0</v>
      </c>
      <c r="AY314" s="421">
        <v>0</v>
      </c>
      <c r="AZ314" s="421">
        <v>0</v>
      </c>
      <c r="BA314" s="421">
        <v>0</v>
      </c>
      <c r="BB314" s="421">
        <v>0</v>
      </c>
      <c r="BC314" s="421">
        <v>0</v>
      </c>
      <c r="BD314" s="421">
        <v>0</v>
      </c>
      <c r="BE314" s="421">
        <v>0</v>
      </c>
      <c r="BF314" s="420"/>
      <c r="BG314" s="421">
        <v>0</v>
      </c>
      <c r="BH314" s="421">
        <v>0</v>
      </c>
      <c r="BI314" s="421">
        <v>0</v>
      </c>
      <c r="BJ314" s="421">
        <v>0</v>
      </c>
      <c r="BK314" s="421">
        <v>0</v>
      </c>
      <c r="BL314" s="421">
        <v>0</v>
      </c>
      <c r="BM314" s="421">
        <v>0</v>
      </c>
      <c r="BN314" s="421">
        <v>0</v>
      </c>
      <c r="BO314" s="421">
        <v>0</v>
      </c>
      <c r="BP314" s="421">
        <v>0</v>
      </c>
      <c r="BQ314" s="421">
        <v>0</v>
      </c>
      <c r="BR314" s="421">
        <v>0</v>
      </c>
      <c r="BS314" s="421">
        <v>0</v>
      </c>
      <c r="BT314" s="420"/>
      <c r="BU314" s="421">
        <v>0</v>
      </c>
      <c r="BV314" s="421">
        <v>0</v>
      </c>
      <c r="BW314" s="421">
        <v>0</v>
      </c>
      <c r="BX314" s="421">
        <v>0</v>
      </c>
      <c r="BY314" s="421">
        <v>0</v>
      </c>
      <c r="BZ314" s="421">
        <v>0</v>
      </c>
      <c r="CA314" s="421">
        <v>0</v>
      </c>
      <c r="CB314" s="421">
        <v>0</v>
      </c>
      <c r="CC314" s="421">
        <v>0</v>
      </c>
      <c r="CD314" s="421">
        <v>0</v>
      </c>
      <c r="CE314" s="421">
        <v>0</v>
      </c>
      <c r="CF314" s="421">
        <v>0</v>
      </c>
      <c r="CG314" s="421">
        <v>0</v>
      </c>
      <c r="CH314" s="420"/>
    </row>
    <row r="315" spans="1:86" s="402" customFormat="1" ht="12" hidden="1" customHeight="1" outlineLevel="1">
      <c r="A315" s="22">
        <v>335</v>
      </c>
      <c r="B315" s="9" t="s">
        <v>409</v>
      </c>
      <c r="C315" s="421">
        <v>0</v>
      </c>
      <c r="D315" s="421">
        <v>456</v>
      </c>
      <c r="E315" s="421">
        <v>0</v>
      </c>
      <c r="F315" s="421">
        <v>520.49</v>
      </c>
      <c r="G315" s="421">
        <v>0</v>
      </c>
      <c r="H315" s="421">
        <v>888.39</v>
      </c>
      <c r="I315" s="421">
        <v>246.85</v>
      </c>
      <c r="J315" s="421">
        <v>989.65</v>
      </c>
      <c r="K315" s="421">
        <v>431.25</v>
      </c>
      <c r="L315" s="421">
        <v>0</v>
      </c>
      <c r="M315" s="421">
        <v>0</v>
      </c>
      <c r="N315" s="421">
        <v>0</v>
      </c>
      <c r="O315" s="421">
        <v>3532.63</v>
      </c>
      <c r="P315" s="420"/>
      <c r="Q315" s="421">
        <v>291.66666666666703</v>
      </c>
      <c r="R315" s="421">
        <v>291.66666666666703</v>
      </c>
      <c r="S315" s="421">
        <v>291.66666666666703</v>
      </c>
      <c r="T315" s="421">
        <v>291.66666666666703</v>
      </c>
      <c r="U315" s="421">
        <v>291.66666666666703</v>
      </c>
      <c r="V315" s="421">
        <v>291.66666666666703</v>
      </c>
      <c r="W315" s="421">
        <v>291.66666666666703</v>
      </c>
      <c r="X315" s="421">
        <v>291.66666666666703</v>
      </c>
      <c r="Y315" s="421">
        <v>291.66666666666703</v>
      </c>
      <c r="Z315" s="421">
        <v>291.66666666666703</v>
      </c>
      <c r="AA315" s="421">
        <v>291.66666666666703</v>
      </c>
      <c r="AB315" s="421">
        <v>291.66666666666703</v>
      </c>
      <c r="AC315" s="421">
        <v>3500</v>
      </c>
      <c r="AD315" s="420"/>
      <c r="AE315" s="421">
        <v>291.66666666666703</v>
      </c>
      <c r="AF315" s="421">
        <v>291.66666666666703</v>
      </c>
      <c r="AG315" s="421">
        <v>291.66666666666703</v>
      </c>
      <c r="AH315" s="421">
        <v>291.66666666666703</v>
      </c>
      <c r="AI315" s="421">
        <v>291.66666666666703</v>
      </c>
      <c r="AJ315" s="421">
        <v>291.66666666666703</v>
      </c>
      <c r="AK315" s="421">
        <v>291.66666666666703</v>
      </c>
      <c r="AL315" s="421">
        <v>291.66666666666703</v>
      </c>
      <c r="AM315" s="421">
        <v>291.66666666666703</v>
      </c>
      <c r="AN315" s="421">
        <v>291.66666666666703</v>
      </c>
      <c r="AO315" s="421">
        <v>291.66666666666703</v>
      </c>
      <c r="AP315" s="421">
        <v>291.66666666666703</v>
      </c>
      <c r="AQ315" s="421">
        <v>3500</v>
      </c>
      <c r="AR315" s="420"/>
      <c r="AS315" s="421">
        <v>291.66666666666703</v>
      </c>
      <c r="AT315" s="421">
        <v>291.66666666666703</v>
      </c>
      <c r="AU315" s="421">
        <v>291.66666666666703</v>
      </c>
      <c r="AV315" s="421">
        <v>291.66666666666703</v>
      </c>
      <c r="AW315" s="421">
        <v>291.66666666666703</v>
      </c>
      <c r="AX315" s="421">
        <v>291.66666666666703</v>
      </c>
      <c r="AY315" s="421">
        <v>291.66666666666703</v>
      </c>
      <c r="AZ315" s="421">
        <v>291.66666666666703</v>
      </c>
      <c r="BA315" s="421">
        <v>291.66666666666703</v>
      </c>
      <c r="BB315" s="421">
        <v>291.66666666666703</v>
      </c>
      <c r="BC315" s="421">
        <v>291.66666666666703</v>
      </c>
      <c r="BD315" s="421">
        <v>291.66666666666703</v>
      </c>
      <c r="BE315" s="421">
        <v>3500</v>
      </c>
      <c r="BF315" s="420"/>
      <c r="BG315" s="421">
        <v>291.66666666666703</v>
      </c>
      <c r="BH315" s="421">
        <v>291.66666666666703</v>
      </c>
      <c r="BI315" s="421">
        <v>291.66666666666703</v>
      </c>
      <c r="BJ315" s="421">
        <v>291.66666666666703</v>
      </c>
      <c r="BK315" s="421">
        <v>291.66666666666703</v>
      </c>
      <c r="BL315" s="421">
        <v>291.66666666666703</v>
      </c>
      <c r="BM315" s="421">
        <v>291.66666666666703</v>
      </c>
      <c r="BN315" s="421">
        <v>291.66666666666703</v>
      </c>
      <c r="BO315" s="421">
        <v>291.66666666666703</v>
      </c>
      <c r="BP315" s="421">
        <v>291.66666666666703</v>
      </c>
      <c r="BQ315" s="421">
        <v>291.66666666666703</v>
      </c>
      <c r="BR315" s="421">
        <v>291.66666666666703</v>
      </c>
      <c r="BS315" s="421">
        <v>3500</v>
      </c>
      <c r="BT315" s="420"/>
      <c r="BU315" s="421">
        <v>291.66666666666703</v>
      </c>
      <c r="BV315" s="421">
        <v>291.66666666666703</v>
      </c>
      <c r="BW315" s="421">
        <v>291.66666666666703</v>
      </c>
      <c r="BX315" s="421">
        <v>291.66666666666703</v>
      </c>
      <c r="BY315" s="421">
        <v>291.66666666666703</v>
      </c>
      <c r="BZ315" s="421">
        <v>291.66666666666703</v>
      </c>
      <c r="CA315" s="421">
        <v>291.66666666666703</v>
      </c>
      <c r="CB315" s="421">
        <v>291.66666666666703</v>
      </c>
      <c r="CC315" s="421">
        <v>291.66666666666703</v>
      </c>
      <c r="CD315" s="421">
        <v>291.66666666666703</v>
      </c>
      <c r="CE315" s="421">
        <v>291.66666666666703</v>
      </c>
      <c r="CF315" s="421">
        <v>291.66666666666703</v>
      </c>
      <c r="CG315" s="421">
        <v>3500</v>
      </c>
      <c r="CH315" s="420"/>
    </row>
    <row r="316" spans="1:86" s="402" customFormat="1" ht="12" hidden="1" customHeight="1" outlineLevel="1">
      <c r="A316" s="22">
        <v>336</v>
      </c>
      <c r="B316" s="9" t="s">
        <v>410</v>
      </c>
      <c r="C316" s="421">
        <v>0</v>
      </c>
      <c r="D316" s="421">
        <v>0</v>
      </c>
      <c r="E316" s="421">
        <v>0</v>
      </c>
      <c r="F316" s="421">
        <v>0</v>
      </c>
      <c r="G316" s="421">
        <v>0</v>
      </c>
      <c r="H316" s="421">
        <v>0</v>
      </c>
      <c r="I316" s="421">
        <v>0</v>
      </c>
      <c r="J316" s="421">
        <v>0</v>
      </c>
      <c r="K316" s="421">
        <v>0</v>
      </c>
      <c r="L316" s="421">
        <v>0</v>
      </c>
      <c r="M316" s="421">
        <v>0</v>
      </c>
      <c r="N316" s="421">
        <v>0</v>
      </c>
      <c r="O316" s="421">
        <v>0</v>
      </c>
      <c r="P316" s="420"/>
      <c r="Q316" s="421">
        <v>0</v>
      </c>
      <c r="R316" s="421">
        <v>0</v>
      </c>
      <c r="S316" s="421">
        <v>0</v>
      </c>
      <c r="T316" s="421">
        <v>0</v>
      </c>
      <c r="U316" s="421">
        <v>0</v>
      </c>
      <c r="V316" s="421">
        <v>0</v>
      </c>
      <c r="W316" s="421">
        <v>0</v>
      </c>
      <c r="X316" s="421">
        <v>0</v>
      </c>
      <c r="Y316" s="421">
        <v>0</v>
      </c>
      <c r="Z316" s="421">
        <v>0</v>
      </c>
      <c r="AA316" s="421">
        <v>0</v>
      </c>
      <c r="AB316" s="421">
        <v>0</v>
      </c>
      <c r="AC316" s="421">
        <v>0</v>
      </c>
      <c r="AD316" s="420"/>
      <c r="AE316" s="421">
        <v>0</v>
      </c>
      <c r="AF316" s="421">
        <v>0</v>
      </c>
      <c r="AG316" s="421">
        <v>0</v>
      </c>
      <c r="AH316" s="421">
        <v>0</v>
      </c>
      <c r="AI316" s="421">
        <v>0</v>
      </c>
      <c r="AJ316" s="421">
        <v>0</v>
      </c>
      <c r="AK316" s="421">
        <v>0</v>
      </c>
      <c r="AL316" s="421">
        <v>0</v>
      </c>
      <c r="AM316" s="421">
        <v>0</v>
      </c>
      <c r="AN316" s="421">
        <v>0</v>
      </c>
      <c r="AO316" s="421">
        <v>0</v>
      </c>
      <c r="AP316" s="421">
        <v>0</v>
      </c>
      <c r="AQ316" s="421">
        <v>0</v>
      </c>
      <c r="AR316" s="420"/>
      <c r="AS316" s="421">
        <v>0</v>
      </c>
      <c r="AT316" s="421">
        <v>0</v>
      </c>
      <c r="AU316" s="421">
        <v>0</v>
      </c>
      <c r="AV316" s="421">
        <v>0</v>
      </c>
      <c r="AW316" s="421">
        <v>0</v>
      </c>
      <c r="AX316" s="421">
        <v>0</v>
      </c>
      <c r="AY316" s="421">
        <v>0</v>
      </c>
      <c r="AZ316" s="421">
        <v>0</v>
      </c>
      <c r="BA316" s="421">
        <v>0</v>
      </c>
      <c r="BB316" s="421">
        <v>0</v>
      </c>
      <c r="BC316" s="421">
        <v>0</v>
      </c>
      <c r="BD316" s="421">
        <v>0</v>
      </c>
      <c r="BE316" s="421">
        <v>0</v>
      </c>
      <c r="BF316" s="420"/>
      <c r="BG316" s="421">
        <v>0</v>
      </c>
      <c r="BH316" s="421">
        <v>0</v>
      </c>
      <c r="BI316" s="421">
        <v>0</v>
      </c>
      <c r="BJ316" s="421">
        <v>0</v>
      </c>
      <c r="BK316" s="421">
        <v>0</v>
      </c>
      <c r="BL316" s="421">
        <v>0</v>
      </c>
      <c r="BM316" s="421">
        <v>0</v>
      </c>
      <c r="BN316" s="421">
        <v>0</v>
      </c>
      <c r="BO316" s="421">
        <v>0</v>
      </c>
      <c r="BP316" s="421">
        <v>0</v>
      </c>
      <c r="BQ316" s="421">
        <v>0</v>
      </c>
      <c r="BR316" s="421">
        <v>0</v>
      </c>
      <c r="BS316" s="421">
        <v>0</v>
      </c>
      <c r="BT316" s="420"/>
      <c r="BU316" s="421">
        <v>0</v>
      </c>
      <c r="BV316" s="421">
        <v>0</v>
      </c>
      <c r="BW316" s="421">
        <v>0</v>
      </c>
      <c r="BX316" s="421">
        <v>0</v>
      </c>
      <c r="BY316" s="421">
        <v>0</v>
      </c>
      <c r="BZ316" s="421">
        <v>0</v>
      </c>
      <c r="CA316" s="421">
        <v>0</v>
      </c>
      <c r="CB316" s="421">
        <v>0</v>
      </c>
      <c r="CC316" s="421">
        <v>0</v>
      </c>
      <c r="CD316" s="421">
        <v>0</v>
      </c>
      <c r="CE316" s="421">
        <v>0</v>
      </c>
      <c r="CF316" s="421">
        <v>0</v>
      </c>
      <c r="CG316" s="421">
        <v>0</v>
      </c>
      <c r="CH316" s="420"/>
    </row>
    <row r="317" spans="1:86" s="402" customFormat="1" ht="12" hidden="1" customHeight="1" outlineLevel="1">
      <c r="A317" s="22">
        <v>337</v>
      </c>
      <c r="B317" s="9" t="s">
        <v>411</v>
      </c>
      <c r="C317" s="421">
        <v>0</v>
      </c>
      <c r="D317" s="421">
        <v>0</v>
      </c>
      <c r="E317" s="421">
        <v>0</v>
      </c>
      <c r="F317" s="421">
        <v>0</v>
      </c>
      <c r="G317" s="421">
        <v>0</v>
      </c>
      <c r="H317" s="421">
        <v>0</v>
      </c>
      <c r="I317" s="421">
        <v>0</v>
      </c>
      <c r="J317" s="421">
        <v>0</v>
      </c>
      <c r="K317" s="421">
        <v>0</v>
      </c>
      <c r="L317" s="421">
        <v>0</v>
      </c>
      <c r="M317" s="421">
        <v>0</v>
      </c>
      <c r="N317" s="421">
        <v>0</v>
      </c>
      <c r="O317" s="421">
        <v>0</v>
      </c>
      <c r="P317" s="420"/>
      <c r="Q317" s="421">
        <v>0</v>
      </c>
      <c r="R317" s="421">
        <v>0</v>
      </c>
      <c r="S317" s="421">
        <v>0</v>
      </c>
      <c r="T317" s="421">
        <v>0</v>
      </c>
      <c r="U317" s="421">
        <v>0</v>
      </c>
      <c r="V317" s="421">
        <v>0</v>
      </c>
      <c r="W317" s="421">
        <v>0</v>
      </c>
      <c r="X317" s="421">
        <v>0</v>
      </c>
      <c r="Y317" s="421">
        <v>0</v>
      </c>
      <c r="Z317" s="421">
        <v>0</v>
      </c>
      <c r="AA317" s="421">
        <v>0</v>
      </c>
      <c r="AB317" s="421">
        <v>0</v>
      </c>
      <c r="AC317" s="421">
        <v>0</v>
      </c>
      <c r="AD317" s="420"/>
      <c r="AE317" s="421">
        <v>0</v>
      </c>
      <c r="AF317" s="421">
        <v>0</v>
      </c>
      <c r="AG317" s="421">
        <v>0</v>
      </c>
      <c r="AH317" s="421">
        <v>0</v>
      </c>
      <c r="AI317" s="421">
        <v>0</v>
      </c>
      <c r="AJ317" s="421">
        <v>0</v>
      </c>
      <c r="AK317" s="421">
        <v>0</v>
      </c>
      <c r="AL317" s="421">
        <v>0</v>
      </c>
      <c r="AM317" s="421">
        <v>0</v>
      </c>
      <c r="AN317" s="421">
        <v>0</v>
      </c>
      <c r="AO317" s="421">
        <v>0</v>
      </c>
      <c r="AP317" s="421">
        <v>0</v>
      </c>
      <c r="AQ317" s="421">
        <v>0</v>
      </c>
      <c r="AR317" s="420"/>
      <c r="AS317" s="421">
        <v>0</v>
      </c>
      <c r="AT317" s="421">
        <v>0</v>
      </c>
      <c r="AU317" s="421">
        <v>0</v>
      </c>
      <c r="AV317" s="421">
        <v>0</v>
      </c>
      <c r="AW317" s="421">
        <v>0</v>
      </c>
      <c r="AX317" s="421">
        <v>0</v>
      </c>
      <c r="AY317" s="421">
        <v>0</v>
      </c>
      <c r="AZ317" s="421">
        <v>0</v>
      </c>
      <c r="BA317" s="421">
        <v>0</v>
      </c>
      <c r="BB317" s="421">
        <v>0</v>
      </c>
      <c r="BC317" s="421">
        <v>0</v>
      </c>
      <c r="BD317" s="421">
        <v>0</v>
      </c>
      <c r="BE317" s="421">
        <v>0</v>
      </c>
      <c r="BF317" s="420"/>
      <c r="BG317" s="421">
        <v>0</v>
      </c>
      <c r="BH317" s="421">
        <v>0</v>
      </c>
      <c r="BI317" s="421">
        <v>0</v>
      </c>
      <c r="BJ317" s="421">
        <v>0</v>
      </c>
      <c r="BK317" s="421">
        <v>0</v>
      </c>
      <c r="BL317" s="421">
        <v>0</v>
      </c>
      <c r="BM317" s="421">
        <v>0</v>
      </c>
      <c r="BN317" s="421">
        <v>0</v>
      </c>
      <c r="BO317" s="421">
        <v>0</v>
      </c>
      <c r="BP317" s="421">
        <v>0</v>
      </c>
      <c r="BQ317" s="421">
        <v>0</v>
      </c>
      <c r="BR317" s="421">
        <v>0</v>
      </c>
      <c r="BS317" s="421">
        <v>0</v>
      </c>
      <c r="BT317" s="420"/>
      <c r="BU317" s="421">
        <v>0</v>
      </c>
      <c r="BV317" s="421">
        <v>0</v>
      </c>
      <c r="BW317" s="421">
        <v>0</v>
      </c>
      <c r="BX317" s="421">
        <v>0</v>
      </c>
      <c r="BY317" s="421">
        <v>0</v>
      </c>
      <c r="BZ317" s="421">
        <v>0</v>
      </c>
      <c r="CA317" s="421">
        <v>0</v>
      </c>
      <c r="CB317" s="421">
        <v>0</v>
      </c>
      <c r="CC317" s="421">
        <v>0</v>
      </c>
      <c r="CD317" s="421">
        <v>0</v>
      </c>
      <c r="CE317" s="421">
        <v>0</v>
      </c>
      <c r="CF317" s="421">
        <v>0</v>
      </c>
      <c r="CG317" s="421">
        <v>0</v>
      </c>
      <c r="CH317" s="420"/>
    </row>
    <row r="318" spans="1:86" s="402" customFormat="1" ht="12" hidden="1" customHeight="1" outlineLevel="1">
      <c r="A318" s="22">
        <v>338</v>
      </c>
      <c r="B318" s="9" t="s">
        <v>412</v>
      </c>
      <c r="C318" s="421">
        <v>0</v>
      </c>
      <c r="D318" s="421">
        <v>0</v>
      </c>
      <c r="E318" s="421">
        <v>0</v>
      </c>
      <c r="F318" s="421">
        <v>0</v>
      </c>
      <c r="G318" s="421">
        <v>0</v>
      </c>
      <c r="H318" s="421">
        <v>0</v>
      </c>
      <c r="I318" s="421">
        <v>0</v>
      </c>
      <c r="J318" s="421">
        <v>0</v>
      </c>
      <c r="K318" s="421">
        <v>0</v>
      </c>
      <c r="L318" s="421">
        <v>0</v>
      </c>
      <c r="M318" s="421">
        <v>0</v>
      </c>
      <c r="N318" s="421">
        <v>0</v>
      </c>
      <c r="O318" s="421">
        <v>0</v>
      </c>
      <c r="P318" s="420"/>
      <c r="Q318" s="421">
        <v>0</v>
      </c>
      <c r="R318" s="421">
        <v>0</v>
      </c>
      <c r="S318" s="421">
        <v>0</v>
      </c>
      <c r="T318" s="421">
        <v>0</v>
      </c>
      <c r="U318" s="421">
        <v>0</v>
      </c>
      <c r="V318" s="421">
        <v>0</v>
      </c>
      <c r="W318" s="421">
        <v>0</v>
      </c>
      <c r="X318" s="421">
        <v>0</v>
      </c>
      <c r="Y318" s="421">
        <v>0</v>
      </c>
      <c r="Z318" s="421">
        <v>0</v>
      </c>
      <c r="AA318" s="421">
        <v>0</v>
      </c>
      <c r="AB318" s="421">
        <v>0</v>
      </c>
      <c r="AC318" s="421">
        <v>0</v>
      </c>
      <c r="AD318" s="420"/>
      <c r="AE318" s="421">
        <v>0</v>
      </c>
      <c r="AF318" s="421">
        <v>0</v>
      </c>
      <c r="AG318" s="421">
        <v>0</v>
      </c>
      <c r="AH318" s="421">
        <v>0</v>
      </c>
      <c r="AI318" s="421">
        <v>0</v>
      </c>
      <c r="AJ318" s="421">
        <v>0</v>
      </c>
      <c r="AK318" s="421">
        <v>0</v>
      </c>
      <c r="AL318" s="421">
        <v>0</v>
      </c>
      <c r="AM318" s="421">
        <v>0</v>
      </c>
      <c r="AN318" s="421">
        <v>0</v>
      </c>
      <c r="AO318" s="421">
        <v>0</v>
      </c>
      <c r="AP318" s="421">
        <v>0</v>
      </c>
      <c r="AQ318" s="421">
        <v>0</v>
      </c>
      <c r="AR318" s="420"/>
      <c r="AS318" s="421">
        <v>0</v>
      </c>
      <c r="AT318" s="421">
        <v>0</v>
      </c>
      <c r="AU318" s="421">
        <v>0</v>
      </c>
      <c r="AV318" s="421">
        <v>0</v>
      </c>
      <c r="AW318" s="421">
        <v>0</v>
      </c>
      <c r="AX318" s="421">
        <v>0</v>
      </c>
      <c r="AY318" s="421">
        <v>0</v>
      </c>
      <c r="AZ318" s="421">
        <v>0</v>
      </c>
      <c r="BA318" s="421">
        <v>0</v>
      </c>
      <c r="BB318" s="421">
        <v>0</v>
      </c>
      <c r="BC318" s="421">
        <v>0</v>
      </c>
      <c r="BD318" s="421">
        <v>0</v>
      </c>
      <c r="BE318" s="421">
        <v>0</v>
      </c>
      <c r="BF318" s="420"/>
      <c r="BG318" s="421">
        <v>0</v>
      </c>
      <c r="BH318" s="421">
        <v>0</v>
      </c>
      <c r="BI318" s="421">
        <v>0</v>
      </c>
      <c r="BJ318" s="421">
        <v>0</v>
      </c>
      <c r="BK318" s="421">
        <v>0</v>
      </c>
      <c r="BL318" s="421">
        <v>0</v>
      </c>
      <c r="BM318" s="421">
        <v>0</v>
      </c>
      <c r="BN318" s="421">
        <v>0</v>
      </c>
      <c r="BO318" s="421">
        <v>0</v>
      </c>
      <c r="BP318" s="421">
        <v>0</v>
      </c>
      <c r="BQ318" s="421">
        <v>0</v>
      </c>
      <c r="BR318" s="421">
        <v>0</v>
      </c>
      <c r="BS318" s="421">
        <v>0</v>
      </c>
      <c r="BT318" s="420"/>
      <c r="BU318" s="421">
        <v>0</v>
      </c>
      <c r="BV318" s="421">
        <v>0</v>
      </c>
      <c r="BW318" s="421">
        <v>0</v>
      </c>
      <c r="BX318" s="421">
        <v>0</v>
      </c>
      <c r="BY318" s="421">
        <v>0</v>
      </c>
      <c r="BZ318" s="421">
        <v>0</v>
      </c>
      <c r="CA318" s="421">
        <v>0</v>
      </c>
      <c r="CB318" s="421">
        <v>0</v>
      </c>
      <c r="CC318" s="421">
        <v>0</v>
      </c>
      <c r="CD318" s="421">
        <v>0</v>
      </c>
      <c r="CE318" s="421">
        <v>0</v>
      </c>
      <c r="CF318" s="421">
        <v>0</v>
      </c>
      <c r="CG318" s="421">
        <v>0</v>
      </c>
      <c r="CH318" s="420"/>
    </row>
    <row r="319" spans="1:86" s="402" customFormat="1" ht="12" hidden="1" customHeight="1" outlineLevel="1">
      <c r="A319" s="22">
        <v>339</v>
      </c>
      <c r="B319" s="9" t="s">
        <v>413</v>
      </c>
      <c r="C319" s="421">
        <v>0</v>
      </c>
      <c r="D319" s="421">
        <v>0</v>
      </c>
      <c r="E319" s="421">
        <v>0</v>
      </c>
      <c r="F319" s="421">
        <v>0</v>
      </c>
      <c r="G319" s="421">
        <v>0</v>
      </c>
      <c r="H319" s="421">
        <v>0</v>
      </c>
      <c r="I319" s="421">
        <v>0</v>
      </c>
      <c r="J319" s="421">
        <v>0</v>
      </c>
      <c r="K319" s="421">
        <v>0</v>
      </c>
      <c r="L319" s="421">
        <v>0</v>
      </c>
      <c r="M319" s="421">
        <v>0</v>
      </c>
      <c r="N319" s="421">
        <v>0</v>
      </c>
      <c r="O319" s="421">
        <v>0</v>
      </c>
      <c r="P319" s="420"/>
      <c r="Q319" s="421">
        <v>0</v>
      </c>
      <c r="R319" s="421">
        <v>0</v>
      </c>
      <c r="S319" s="421">
        <v>0</v>
      </c>
      <c r="T319" s="421">
        <v>0</v>
      </c>
      <c r="U319" s="421">
        <v>0</v>
      </c>
      <c r="V319" s="421">
        <v>0</v>
      </c>
      <c r="W319" s="421">
        <v>0</v>
      </c>
      <c r="X319" s="421">
        <v>0</v>
      </c>
      <c r="Y319" s="421">
        <v>0</v>
      </c>
      <c r="Z319" s="421">
        <v>0</v>
      </c>
      <c r="AA319" s="421">
        <v>0</v>
      </c>
      <c r="AB319" s="421">
        <v>0</v>
      </c>
      <c r="AC319" s="421">
        <v>0</v>
      </c>
      <c r="AD319" s="420"/>
      <c r="AE319" s="421">
        <v>0</v>
      </c>
      <c r="AF319" s="421">
        <v>0</v>
      </c>
      <c r="AG319" s="421">
        <v>0</v>
      </c>
      <c r="AH319" s="421">
        <v>0</v>
      </c>
      <c r="AI319" s="421">
        <v>0</v>
      </c>
      <c r="AJ319" s="421">
        <v>0</v>
      </c>
      <c r="AK319" s="421">
        <v>0</v>
      </c>
      <c r="AL319" s="421">
        <v>0</v>
      </c>
      <c r="AM319" s="421">
        <v>0</v>
      </c>
      <c r="AN319" s="421">
        <v>0</v>
      </c>
      <c r="AO319" s="421">
        <v>0</v>
      </c>
      <c r="AP319" s="421">
        <v>0</v>
      </c>
      <c r="AQ319" s="421">
        <v>0</v>
      </c>
      <c r="AR319" s="420"/>
      <c r="AS319" s="421">
        <v>0</v>
      </c>
      <c r="AT319" s="421">
        <v>0</v>
      </c>
      <c r="AU319" s="421">
        <v>0</v>
      </c>
      <c r="AV319" s="421">
        <v>0</v>
      </c>
      <c r="AW319" s="421">
        <v>0</v>
      </c>
      <c r="AX319" s="421">
        <v>0</v>
      </c>
      <c r="AY319" s="421">
        <v>0</v>
      </c>
      <c r="AZ319" s="421">
        <v>0</v>
      </c>
      <c r="BA319" s="421">
        <v>0</v>
      </c>
      <c r="BB319" s="421">
        <v>0</v>
      </c>
      <c r="BC319" s="421">
        <v>0</v>
      </c>
      <c r="BD319" s="421">
        <v>0</v>
      </c>
      <c r="BE319" s="421">
        <v>0</v>
      </c>
      <c r="BF319" s="420"/>
      <c r="BG319" s="421">
        <v>0</v>
      </c>
      <c r="BH319" s="421">
        <v>0</v>
      </c>
      <c r="BI319" s="421">
        <v>0</v>
      </c>
      <c r="BJ319" s="421">
        <v>0</v>
      </c>
      <c r="BK319" s="421">
        <v>0</v>
      </c>
      <c r="BL319" s="421">
        <v>0</v>
      </c>
      <c r="BM319" s="421">
        <v>0</v>
      </c>
      <c r="BN319" s="421">
        <v>0</v>
      </c>
      <c r="BO319" s="421">
        <v>0</v>
      </c>
      <c r="BP319" s="421">
        <v>0</v>
      </c>
      <c r="BQ319" s="421">
        <v>0</v>
      </c>
      <c r="BR319" s="421">
        <v>0</v>
      </c>
      <c r="BS319" s="421">
        <v>0</v>
      </c>
      <c r="BT319" s="420"/>
      <c r="BU319" s="421">
        <v>0</v>
      </c>
      <c r="BV319" s="421">
        <v>0</v>
      </c>
      <c r="BW319" s="421">
        <v>0</v>
      </c>
      <c r="BX319" s="421">
        <v>0</v>
      </c>
      <c r="BY319" s="421">
        <v>0</v>
      </c>
      <c r="BZ319" s="421">
        <v>0</v>
      </c>
      <c r="CA319" s="421">
        <v>0</v>
      </c>
      <c r="CB319" s="421">
        <v>0</v>
      </c>
      <c r="CC319" s="421">
        <v>0</v>
      </c>
      <c r="CD319" s="421">
        <v>0</v>
      </c>
      <c r="CE319" s="421">
        <v>0</v>
      </c>
      <c r="CF319" s="421">
        <v>0</v>
      </c>
      <c r="CG319" s="421">
        <v>0</v>
      </c>
      <c r="CH319" s="420"/>
    </row>
    <row r="320" spans="1:86" s="402" customFormat="1" ht="12" hidden="1" customHeight="1" outlineLevel="1">
      <c r="A320" s="22">
        <v>340</v>
      </c>
      <c r="B320" s="9" t="s">
        <v>414</v>
      </c>
      <c r="C320" s="421">
        <v>0</v>
      </c>
      <c r="D320" s="421">
        <v>0</v>
      </c>
      <c r="E320" s="421">
        <v>0</v>
      </c>
      <c r="F320" s="421">
        <v>0</v>
      </c>
      <c r="G320" s="421">
        <v>0</v>
      </c>
      <c r="H320" s="421">
        <v>0</v>
      </c>
      <c r="I320" s="421">
        <v>0</v>
      </c>
      <c r="J320" s="421">
        <v>0</v>
      </c>
      <c r="K320" s="421">
        <v>0</v>
      </c>
      <c r="L320" s="421">
        <v>0</v>
      </c>
      <c r="M320" s="421">
        <v>0</v>
      </c>
      <c r="N320" s="421">
        <v>0</v>
      </c>
      <c r="O320" s="421">
        <v>0</v>
      </c>
      <c r="P320" s="420"/>
      <c r="Q320" s="421">
        <v>0</v>
      </c>
      <c r="R320" s="421">
        <v>0</v>
      </c>
      <c r="S320" s="421">
        <v>159.375</v>
      </c>
      <c r="T320" s="421">
        <v>0</v>
      </c>
      <c r="U320" s="421">
        <v>0</v>
      </c>
      <c r="V320" s="421">
        <v>159.375</v>
      </c>
      <c r="W320" s="421">
        <v>0</v>
      </c>
      <c r="X320" s="421">
        <v>0</v>
      </c>
      <c r="Y320" s="421">
        <v>159.375</v>
      </c>
      <c r="Z320" s="421">
        <v>0</v>
      </c>
      <c r="AA320" s="421">
        <v>0</v>
      </c>
      <c r="AB320" s="421">
        <v>159.375</v>
      </c>
      <c r="AC320" s="421">
        <v>637.5</v>
      </c>
      <c r="AD320" s="420"/>
      <c r="AE320" s="421">
        <v>0</v>
      </c>
      <c r="AF320" s="421">
        <v>0</v>
      </c>
      <c r="AG320" s="421">
        <v>176.90625</v>
      </c>
      <c r="AH320" s="421">
        <v>0</v>
      </c>
      <c r="AI320" s="421">
        <v>0</v>
      </c>
      <c r="AJ320" s="421">
        <v>176.90625</v>
      </c>
      <c r="AK320" s="421">
        <v>0</v>
      </c>
      <c r="AL320" s="421">
        <v>0</v>
      </c>
      <c r="AM320" s="421">
        <v>176.90625</v>
      </c>
      <c r="AN320" s="421">
        <v>0</v>
      </c>
      <c r="AO320" s="421">
        <v>0</v>
      </c>
      <c r="AP320" s="421">
        <v>176.90625</v>
      </c>
      <c r="AQ320" s="421">
        <v>707.625</v>
      </c>
      <c r="AR320" s="420"/>
      <c r="AS320" s="421">
        <v>0</v>
      </c>
      <c r="AT320" s="421">
        <v>0</v>
      </c>
      <c r="AU320" s="421">
        <v>180.44437500000001</v>
      </c>
      <c r="AV320" s="421">
        <v>0</v>
      </c>
      <c r="AW320" s="421">
        <v>0</v>
      </c>
      <c r="AX320" s="421">
        <v>180.44437500000001</v>
      </c>
      <c r="AY320" s="421">
        <v>0</v>
      </c>
      <c r="AZ320" s="421">
        <v>0</v>
      </c>
      <c r="BA320" s="421">
        <v>180.44437500000001</v>
      </c>
      <c r="BB320" s="421">
        <v>0</v>
      </c>
      <c r="BC320" s="421">
        <v>0</v>
      </c>
      <c r="BD320" s="421">
        <v>180.44437500000001</v>
      </c>
      <c r="BE320" s="421">
        <v>721.77750000000003</v>
      </c>
      <c r="BF320" s="420"/>
      <c r="BG320" s="421">
        <v>0</v>
      </c>
      <c r="BH320" s="421">
        <v>0</v>
      </c>
      <c r="BI320" s="421">
        <v>184.05326249999999</v>
      </c>
      <c r="BJ320" s="421">
        <v>0</v>
      </c>
      <c r="BK320" s="421">
        <v>0</v>
      </c>
      <c r="BL320" s="421">
        <v>184.05326249999999</v>
      </c>
      <c r="BM320" s="421">
        <v>0</v>
      </c>
      <c r="BN320" s="421">
        <v>0</v>
      </c>
      <c r="BO320" s="421">
        <v>184.05326249999999</v>
      </c>
      <c r="BP320" s="421">
        <v>0</v>
      </c>
      <c r="BQ320" s="421">
        <v>0</v>
      </c>
      <c r="BR320" s="421">
        <v>184.05326249999999</v>
      </c>
      <c r="BS320" s="421">
        <v>736.21304999999995</v>
      </c>
      <c r="BT320" s="420"/>
      <c r="BU320" s="421">
        <v>0</v>
      </c>
      <c r="BV320" s="421">
        <v>0</v>
      </c>
      <c r="BW320" s="421">
        <v>187.73432775000001</v>
      </c>
      <c r="BX320" s="421">
        <v>0</v>
      </c>
      <c r="BY320" s="421">
        <v>0</v>
      </c>
      <c r="BZ320" s="421">
        <v>187.73432775000001</v>
      </c>
      <c r="CA320" s="421">
        <v>0</v>
      </c>
      <c r="CB320" s="421">
        <v>0</v>
      </c>
      <c r="CC320" s="421">
        <v>187.73432775000001</v>
      </c>
      <c r="CD320" s="421">
        <v>0</v>
      </c>
      <c r="CE320" s="421">
        <v>0</v>
      </c>
      <c r="CF320" s="421">
        <v>187.73432775000001</v>
      </c>
      <c r="CG320" s="421">
        <v>750.93731100000002</v>
      </c>
      <c r="CH320" s="420"/>
    </row>
    <row r="321" spans="1:86" s="402" customFormat="1" ht="12" hidden="1" customHeight="1" outlineLevel="1">
      <c r="A321" s="22">
        <v>342</v>
      </c>
      <c r="B321" s="9" t="s">
        <v>415</v>
      </c>
      <c r="C321" s="421">
        <v>0</v>
      </c>
      <c r="D321" s="421">
        <v>0</v>
      </c>
      <c r="E321" s="421">
        <v>0</v>
      </c>
      <c r="F321" s="421">
        <v>0</v>
      </c>
      <c r="G321" s="421">
        <v>0</v>
      </c>
      <c r="H321" s="421">
        <v>0</v>
      </c>
      <c r="I321" s="421">
        <v>0</v>
      </c>
      <c r="J321" s="421">
        <v>0</v>
      </c>
      <c r="K321" s="421">
        <v>0</v>
      </c>
      <c r="L321" s="421">
        <v>0</v>
      </c>
      <c r="M321" s="421">
        <v>0</v>
      </c>
      <c r="N321" s="421">
        <v>0</v>
      </c>
      <c r="O321" s="421">
        <v>0</v>
      </c>
      <c r="P321" s="420"/>
      <c r="Q321" s="421">
        <v>0</v>
      </c>
      <c r="R321" s="421">
        <v>0</v>
      </c>
      <c r="S321" s="421">
        <v>0</v>
      </c>
      <c r="T321" s="421">
        <v>0</v>
      </c>
      <c r="U321" s="421">
        <v>0</v>
      </c>
      <c r="V321" s="421">
        <v>0</v>
      </c>
      <c r="W321" s="421">
        <v>0</v>
      </c>
      <c r="X321" s="421">
        <v>0</v>
      </c>
      <c r="Y321" s="421">
        <v>0</v>
      </c>
      <c r="Z321" s="421">
        <v>0</v>
      </c>
      <c r="AA321" s="421">
        <v>0</v>
      </c>
      <c r="AB321" s="421">
        <v>0</v>
      </c>
      <c r="AC321" s="421">
        <v>0</v>
      </c>
      <c r="AD321" s="420"/>
      <c r="AE321" s="421">
        <v>0</v>
      </c>
      <c r="AF321" s="421">
        <v>0</v>
      </c>
      <c r="AG321" s="421">
        <v>0</v>
      </c>
      <c r="AH321" s="421">
        <v>0</v>
      </c>
      <c r="AI321" s="421">
        <v>0</v>
      </c>
      <c r="AJ321" s="421">
        <v>0</v>
      </c>
      <c r="AK321" s="421">
        <v>0</v>
      </c>
      <c r="AL321" s="421">
        <v>0</v>
      </c>
      <c r="AM321" s="421">
        <v>0</v>
      </c>
      <c r="AN321" s="421">
        <v>0</v>
      </c>
      <c r="AO321" s="421">
        <v>0</v>
      </c>
      <c r="AP321" s="421">
        <v>0</v>
      </c>
      <c r="AQ321" s="421">
        <v>0</v>
      </c>
      <c r="AR321" s="420"/>
      <c r="AS321" s="421">
        <v>0</v>
      </c>
      <c r="AT321" s="421">
        <v>0</v>
      </c>
      <c r="AU321" s="421">
        <v>0</v>
      </c>
      <c r="AV321" s="421">
        <v>0</v>
      </c>
      <c r="AW321" s="421">
        <v>0</v>
      </c>
      <c r="AX321" s="421">
        <v>0</v>
      </c>
      <c r="AY321" s="421">
        <v>0</v>
      </c>
      <c r="AZ321" s="421">
        <v>0</v>
      </c>
      <c r="BA321" s="421">
        <v>0</v>
      </c>
      <c r="BB321" s="421">
        <v>0</v>
      </c>
      <c r="BC321" s="421">
        <v>0</v>
      </c>
      <c r="BD321" s="421">
        <v>0</v>
      </c>
      <c r="BE321" s="421">
        <v>0</v>
      </c>
      <c r="BF321" s="420"/>
      <c r="BG321" s="421">
        <v>0</v>
      </c>
      <c r="BH321" s="421">
        <v>0</v>
      </c>
      <c r="BI321" s="421">
        <v>0</v>
      </c>
      <c r="BJ321" s="421">
        <v>0</v>
      </c>
      <c r="BK321" s="421">
        <v>0</v>
      </c>
      <c r="BL321" s="421">
        <v>0</v>
      </c>
      <c r="BM321" s="421">
        <v>0</v>
      </c>
      <c r="BN321" s="421">
        <v>0</v>
      </c>
      <c r="BO321" s="421">
        <v>0</v>
      </c>
      <c r="BP321" s="421">
        <v>0</v>
      </c>
      <c r="BQ321" s="421">
        <v>0</v>
      </c>
      <c r="BR321" s="421">
        <v>0</v>
      </c>
      <c r="BS321" s="421">
        <v>0</v>
      </c>
      <c r="BT321" s="420"/>
      <c r="BU321" s="421">
        <v>0</v>
      </c>
      <c r="BV321" s="421">
        <v>0</v>
      </c>
      <c r="BW321" s="421">
        <v>0</v>
      </c>
      <c r="BX321" s="421">
        <v>0</v>
      </c>
      <c r="BY321" s="421">
        <v>0</v>
      </c>
      <c r="BZ321" s="421">
        <v>0</v>
      </c>
      <c r="CA321" s="421">
        <v>0</v>
      </c>
      <c r="CB321" s="421">
        <v>0</v>
      </c>
      <c r="CC321" s="421">
        <v>0</v>
      </c>
      <c r="CD321" s="421">
        <v>0</v>
      </c>
      <c r="CE321" s="421">
        <v>0</v>
      </c>
      <c r="CF321" s="421">
        <v>0</v>
      </c>
      <c r="CG321" s="421">
        <v>0</v>
      </c>
      <c r="CH321" s="420"/>
    </row>
    <row r="322" spans="1:86" s="402" customFormat="1" ht="12" hidden="1" customHeight="1" outlineLevel="1">
      <c r="A322" s="22">
        <v>343</v>
      </c>
      <c r="B322" s="9" t="s">
        <v>416</v>
      </c>
      <c r="C322" s="421">
        <v>0</v>
      </c>
      <c r="D322" s="421">
        <v>0</v>
      </c>
      <c r="E322" s="421">
        <v>0</v>
      </c>
      <c r="F322" s="421">
        <v>0</v>
      </c>
      <c r="G322" s="421">
        <v>0</v>
      </c>
      <c r="H322" s="421">
        <v>0</v>
      </c>
      <c r="I322" s="421">
        <v>0</v>
      </c>
      <c r="J322" s="421">
        <v>0</v>
      </c>
      <c r="K322" s="421">
        <v>0</v>
      </c>
      <c r="L322" s="421">
        <v>0</v>
      </c>
      <c r="M322" s="421">
        <v>0</v>
      </c>
      <c r="N322" s="421">
        <v>0</v>
      </c>
      <c r="O322" s="421">
        <v>0</v>
      </c>
      <c r="P322" s="420"/>
      <c r="Q322" s="421">
        <v>0</v>
      </c>
      <c r="R322" s="421">
        <v>0</v>
      </c>
      <c r="S322" s="421">
        <v>0</v>
      </c>
      <c r="T322" s="421">
        <v>0</v>
      </c>
      <c r="U322" s="421">
        <v>0</v>
      </c>
      <c r="V322" s="421">
        <v>0</v>
      </c>
      <c r="W322" s="421">
        <v>0</v>
      </c>
      <c r="X322" s="421">
        <v>0</v>
      </c>
      <c r="Y322" s="421">
        <v>0</v>
      </c>
      <c r="Z322" s="421">
        <v>0</v>
      </c>
      <c r="AA322" s="421">
        <v>0</v>
      </c>
      <c r="AB322" s="421">
        <v>0</v>
      </c>
      <c r="AC322" s="421">
        <v>0</v>
      </c>
      <c r="AD322" s="420"/>
      <c r="AE322" s="421">
        <v>0</v>
      </c>
      <c r="AF322" s="421">
        <v>0</v>
      </c>
      <c r="AG322" s="421">
        <v>0</v>
      </c>
      <c r="AH322" s="421">
        <v>0</v>
      </c>
      <c r="AI322" s="421">
        <v>0</v>
      </c>
      <c r="AJ322" s="421">
        <v>0</v>
      </c>
      <c r="AK322" s="421">
        <v>0</v>
      </c>
      <c r="AL322" s="421">
        <v>0</v>
      </c>
      <c r="AM322" s="421">
        <v>0</v>
      </c>
      <c r="AN322" s="421">
        <v>0</v>
      </c>
      <c r="AO322" s="421">
        <v>0</v>
      </c>
      <c r="AP322" s="421">
        <v>0</v>
      </c>
      <c r="AQ322" s="421">
        <v>0</v>
      </c>
      <c r="AR322" s="420"/>
      <c r="AS322" s="421">
        <v>0</v>
      </c>
      <c r="AT322" s="421">
        <v>0</v>
      </c>
      <c r="AU322" s="421">
        <v>0</v>
      </c>
      <c r="AV322" s="421">
        <v>0</v>
      </c>
      <c r="AW322" s="421">
        <v>0</v>
      </c>
      <c r="AX322" s="421">
        <v>0</v>
      </c>
      <c r="AY322" s="421">
        <v>0</v>
      </c>
      <c r="AZ322" s="421">
        <v>0</v>
      </c>
      <c r="BA322" s="421">
        <v>0</v>
      </c>
      <c r="BB322" s="421">
        <v>0</v>
      </c>
      <c r="BC322" s="421">
        <v>0</v>
      </c>
      <c r="BD322" s="421">
        <v>0</v>
      </c>
      <c r="BE322" s="421">
        <v>0</v>
      </c>
      <c r="BF322" s="420"/>
      <c r="BG322" s="421">
        <v>0</v>
      </c>
      <c r="BH322" s="421">
        <v>0</v>
      </c>
      <c r="BI322" s="421">
        <v>0</v>
      </c>
      <c r="BJ322" s="421">
        <v>0</v>
      </c>
      <c r="BK322" s="421">
        <v>0</v>
      </c>
      <c r="BL322" s="421">
        <v>0</v>
      </c>
      <c r="BM322" s="421">
        <v>0</v>
      </c>
      <c r="BN322" s="421">
        <v>0</v>
      </c>
      <c r="BO322" s="421">
        <v>0</v>
      </c>
      <c r="BP322" s="421">
        <v>0</v>
      </c>
      <c r="BQ322" s="421">
        <v>0</v>
      </c>
      <c r="BR322" s="421">
        <v>0</v>
      </c>
      <c r="BS322" s="421">
        <v>0</v>
      </c>
      <c r="BT322" s="420"/>
      <c r="BU322" s="421">
        <v>0</v>
      </c>
      <c r="BV322" s="421">
        <v>0</v>
      </c>
      <c r="BW322" s="421">
        <v>0</v>
      </c>
      <c r="BX322" s="421">
        <v>0</v>
      </c>
      <c r="BY322" s="421">
        <v>0</v>
      </c>
      <c r="BZ322" s="421">
        <v>0</v>
      </c>
      <c r="CA322" s="421">
        <v>0</v>
      </c>
      <c r="CB322" s="421">
        <v>0</v>
      </c>
      <c r="CC322" s="421">
        <v>0</v>
      </c>
      <c r="CD322" s="421">
        <v>0</v>
      </c>
      <c r="CE322" s="421">
        <v>0</v>
      </c>
      <c r="CF322" s="421">
        <v>0</v>
      </c>
      <c r="CG322" s="421">
        <v>0</v>
      </c>
      <c r="CH322" s="420"/>
    </row>
    <row r="323" spans="1:86" s="402" customFormat="1" ht="12" hidden="1" customHeight="1" outlineLevel="1">
      <c r="A323" s="22">
        <v>344</v>
      </c>
      <c r="B323" s="9" t="s">
        <v>417</v>
      </c>
      <c r="C323" s="421">
        <v>0</v>
      </c>
      <c r="D323" s="421">
        <v>0</v>
      </c>
      <c r="E323" s="421">
        <v>0</v>
      </c>
      <c r="F323" s="421">
        <v>0</v>
      </c>
      <c r="G323" s="421">
        <v>0</v>
      </c>
      <c r="H323" s="421">
        <v>0</v>
      </c>
      <c r="I323" s="421">
        <v>0</v>
      </c>
      <c r="J323" s="421">
        <v>0</v>
      </c>
      <c r="K323" s="421">
        <v>0</v>
      </c>
      <c r="L323" s="421">
        <v>0</v>
      </c>
      <c r="M323" s="421">
        <v>0</v>
      </c>
      <c r="N323" s="421">
        <v>0</v>
      </c>
      <c r="O323" s="421">
        <v>0</v>
      </c>
      <c r="P323" s="420"/>
      <c r="Q323" s="421">
        <v>0</v>
      </c>
      <c r="R323" s="421">
        <v>0</v>
      </c>
      <c r="S323" s="421">
        <v>0</v>
      </c>
      <c r="T323" s="421">
        <v>0</v>
      </c>
      <c r="U323" s="421">
        <v>0</v>
      </c>
      <c r="V323" s="421">
        <v>0</v>
      </c>
      <c r="W323" s="421">
        <v>0</v>
      </c>
      <c r="X323" s="421">
        <v>0</v>
      </c>
      <c r="Y323" s="421">
        <v>0</v>
      </c>
      <c r="Z323" s="421">
        <v>0</v>
      </c>
      <c r="AA323" s="421">
        <v>0</v>
      </c>
      <c r="AB323" s="421">
        <v>0</v>
      </c>
      <c r="AC323" s="421">
        <v>0</v>
      </c>
      <c r="AD323" s="420"/>
      <c r="AE323" s="421">
        <v>0</v>
      </c>
      <c r="AF323" s="421">
        <v>0</v>
      </c>
      <c r="AG323" s="421">
        <v>0</v>
      </c>
      <c r="AH323" s="421">
        <v>0</v>
      </c>
      <c r="AI323" s="421">
        <v>0</v>
      </c>
      <c r="AJ323" s="421">
        <v>0</v>
      </c>
      <c r="AK323" s="421">
        <v>0</v>
      </c>
      <c r="AL323" s="421">
        <v>0</v>
      </c>
      <c r="AM323" s="421">
        <v>0</v>
      </c>
      <c r="AN323" s="421">
        <v>0</v>
      </c>
      <c r="AO323" s="421">
        <v>0</v>
      </c>
      <c r="AP323" s="421">
        <v>0</v>
      </c>
      <c r="AQ323" s="421">
        <v>0</v>
      </c>
      <c r="AR323" s="420"/>
      <c r="AS323" s="421">
        <v>0</v>
      </c>
      <c r="AT323" s="421">
        <v>0</v>
      </c>
      <c r="AU323" s="421">
        <v>0</v>
      </c>
      <c r="AV323" s="421">
        <v>0</v>
      </c>
      <c r="AW323" s="421">
        <v>0</v>
      </c>
      <c r="AX323" s="421">
        <v>0</v>
      </c>
      <c r="AY323" s="421">
        <v>0</v>
      </c>
      <c r="AZ323" s="421">
        <v>0</v>
      </c>
      <c r="BA323" s="421">
        <v>0</v>
      </c>
      <c r="BB323" s="421">
        <v>0</v>
      </c>
      <c r="BC323" s="421">
        <v>0</v>
      </c>
      <c r="BD323" s="421">
        <v>0</v>
      </c>
      <c r="BE323" s="421">
        <v>0</v>
      </c>
      <c r="BF323" s="420"/>
      <c r="BG323" s="421">
        <v>0</v>
      </c>
      <c r="BH323" s="421">
        <v>0</v>
      </c>
      <c r="BI323" s="421">
        <v>0</v>
      </c>
      <c r="BJ323" s="421">
        <v>0</v>
      </c>
      <c r="BK323" s="421">
        <v>0</v>
      </c>
      <c r="BL323" s="421">
        <v>0</v>
      </c>
      <c r="BM323" s="421">
        <v>0</v>
      </c>
      <c r="BN323" s="421">
        <v>0</v>
      </c>
      <c r="BO323" s="421">
        <v>0</v>
      </c>
      <c r="BP323" s="421">
        <v>0</v>
      </c>
      <c r="BQ323" s="421">
        <v>0</v>
      </c>
      <c r="BR323" s="421">
        <v>0</v>
      </c>
      <c r="BS323" s="421">
        <v>0</v>
      </c>
      <c r="BT323" s="420"/>
      <c r="BU323" s="421">
        <v>0</v>
      </c>
      <c r="BV323" s="421">
        <v>0</v>
      </c>
      <c r="BW323" s="421">
        <v>0</v>
      </c>
      <c r="BX323" s="421">
        <v>0</v>
      </c>
      <c r="BY323" s="421">
        <v>0</v>
      </c>
      <c r="BZ323" s="421">
        <v>0</v>
      </c>
      <c r="CA323" s="421">
        <v>0</v>
      </c>
      <c r="CB323" s="421">
        <v>0</v>
      </c>
      <c r="CC323" s="421">
        <v>0</v>
      </c>
      <c r="CD323" s="421">
        <v>0</v>
      </c>
      <c r="CE323" s="421">
        <v>0</v>
      </c>
      <c r="CF323" s="421">
        <v>0</v>
      </c>
      <c r="CG323" s="421">
        <v>0</v>
      </c>
      <c r="CH323" s="420"/>
    </row>
    <row r="324" spans="1:86" s="402" customFormat="1" ht="12" hidden="1" customHeight="1" outlineLevel="1">
      <c r="A324" s="22">
        <v>345</v>
      </c>
      <c r="B324" s="9" t="s">
        <v>418</v>
      </c>
      <c r="C324" s="421">
        <v>0</v>
      </c>
      <c r="D324" s="421">
        <v>0</v>
      </c>
      <c r="E324" s="421">
        <v>0</v>
      </c>
      <c r="F324" s="421">
        <v>0</v>
      </c>
      <c r="G324" s="421">
        <v>0</v>
      </c>
      <c r="H324" s="421">
        <v>0</v>
      </c>
      <c r="I324" s="421">
        <v>0</v>
      </c>
      <c r="J324" s="421">
        <v>0</v>
      </c>
      <c r="K324" s="421">
        <v>0</v>
      </c>
      <c r="L324" s="421">
        <v>0</v>
      </c>
      <c r="M324" s="421">
        <v>0</v>
      </c>
      <c r="N324" s="421">
        <v>0</v>
      </c>
      <c r="O324" s="421">
        <v>0</v>
      </c>
      <c r="P324" s="420"/>
      <c r="Q324" s="421">
        <v>0</v>
      </c>
      <c r="R324" s="421">
        <v>0</v>
      </c>
      <c r="S324" s="421">
        <v>0</v>
      </c>
      <c r="T324" s="421">
        <v>0</v>
      </c>
      <c r="U324" s="421">
        <v>0</v>
      </c>
      <c r="V324" s="421">
        <v>0</v>
      </c>
      <c r="W324" s="421">
        <v>0</v>
      </c>
      <c r="X324" s="421">
        <v>0</v>
      </c>
      <c r="Y324" s="421">
        <v>0</v>
      </c>
      <c r="Z324" s="421">
        <v>0</v>
      </c>
      <c r="AA324" s="421">
        <v>0</v>
      </c>
      <c r="AB324" s="421">
        <v>0</v>
      </c>
      <c r="AC324" s="421">
        <v>0</v>
      </c>
      <c r="AD324" s="420"/>
      <c r="AE324" s="421">
        <v>0</v>
      </c>
      <c r="AF324" s="421">
        <v>0</v>
      </c>
      <c r="AG324" s="421">
        <v>0</v>
      </c>
      <c r="AH324" s="421">
        <v>0</v>
      </c>
      <c r="AI324" s="421">
        <v>0</v>
      </c>
      <c r="AJ324" s="421">
        <v>0</v>
      </c>
      <c r="AK324" s="421">
        <v>0</v>
      </c>
      <c r="AL324" s="421">
        <v>0</v>
      </c>
      <c r="AM324" s="421">
        <v>0</v>
      </c>
      <c r="AN324" s="421">
        <v>0</v>
      </c>
      <c r="AO324" s="421">
        <v>0</v>
      </c>
      <c r="AP324" s="421">
        <v>0</v>
      </c>
      <c r="AQ324" s="421">
        <v>0</v>
      </c>
      <c r="AR324" s="420"/>
      <c r="AS324" s="421">
        <v>0</v>
      </c>
      <c r="AT324" s="421">
        <v>0</v>
      </c>
      <c r="AU324" s="421">
        <v>0</v>
      </c>
      <c r="AV324" s="421">
        <v>0</v>
      </c>
      <c r="AW324" s="421">
        <v>0</v>
      </c>
      <c r="AX324" s="421">
        <v>0</v>
      </c>
      <c r="AY324" s="421">
        <v>0</v>
      </c>
      <c r="AZ324" s="421">
        <v>0</v>
      </c>
      <c r="BA324" s="421">
        <v>0</v>
      </c>
      <c r="BB324" s="421">
        <v>0</v>
      </c>
      <c r="BC324" s="421">
        <v>0</v>
      </c>
      <c r="BD324" s="421">
        <v>0</v>
      </c>
      <c r="BE324" s="421">
        <v>0</v>
      </c>
      <c r="BF324" s="420"/>
      <c r="BG324" s="421">
        <v>0</v>
      </c>
      <c r="BH324" s="421">
        <v>0</v>
      </c>
      <c r="BI324" s="421">
        <v>0</v>
      </c>
      <c r="BJ324" s="421">
        <v>0</v>
      </c>
      <c r="BK324" s="421">
        <v>0</v>
      </c>
      <c r="BL324" s="421">
        <v>0</v>
      </c>
      <c r="BM324" s="421">
        <v>0</v>
      </c>
      <c r="BN324" s="421">
        <v>0</v>
      </c>
      <c r="BO324" s="421">
        <v>0</v>
      </c>
      <c r="BP324" s="421">
        <v>0</v>
      </c>
      <c r="BQ324" s="421">
        <v>0</v>
      </c>
      <c r="BR324" s="421">
        <v>0</v>
      </c>
      <c r="BS324" s="421">
        <v>0</v>
      </c>
      <c r="BT324" s="420"/>
      <c r="BU324" s="421">
        <v>0</v>
      </c>
      <c r="BV324" s="421">
        <v>0</v>
      </c>
      <c r="BW324" s="421">
        <v>0</v>
      </c>
      <c r="BX324" s="421">
        <v>0</v>
      </c>
      <c r="BY324" s="421">
        <v>0</v>
      </c>
      <c r="BZ324" s="421">
        <v>0</v>
      </c>
      <c r="CA324" s="421">
        <v>0</v>
      </c>
      <c r="CB324" s="421">
        <v>0</v>
      </c>
      <c r="CC324" s="421">
        <v>0</v>
      </c>
      <c r="CD324" s="421">
        <v>0</v>
      </c>
      <c r="CE324" s="421">
        <v>0</v>
      </c>
      <c r="CF324" s="421">
        <v>0</v>
      </c>
      <c r="CG324" s="421">
        <v>0</v>
      </c>
      <c r="CH324" s="420"/>
    </row>
    <row r="325" spans="1:86" s="402" customFormat="1" ht="12" hidden="1" customHeight="1" outlineLevel="1">
      <c r="A325" s="22">
        <v>348</v>
      </c>
      <c r="B325" s="9" t="s">
        <v>419</v>
      </c>
      <c r="C325" s="421">
        <v>83.19</v>
      </c>
      <c r="D325" s="421">
        <v>4.99</v>
      </c>
      <c r="E325" s="421">
        <v>4.99</v>
      </c>
      <c r="F325" s="421">
        <v>29.32</v>
      </c>
      <c r="G325" s="421">
        <v>460</v>
      </c>
      <c r="H325" s="421">
        <v>146.69999999999999</v>
      </c>
      <c r="I325" s="421">
        <v>9.8800000000000008</v>
      </c>
      <c r="J325" s="421">
        <v>4.99</v>
      </c>
      <c r="K325" s="421">
        <v>171.79</v>
      </c>
      <c r="L325" s="421">
        <v>4.99</v>
      </c>
      <c r="M325" s="421">
        <v>4.99</v>
      </c>
      <c r="N325" s="421">
        <v>0</v>
      </c>
      <c r="O325" s="421">
        <v>1848.1316795969799</v>
      </c>
      <c r="P325" s="420"/>
      <c r="Q325" s="421">
        <v>0</v>
      </c>
      <c r="R325" s="421">
        <v>0</v>
      </c>
      <c r="S325" s="421">
        <v>500</v>
      </c>
      <c r="T325" s="421">
        <v>0</v>
      </c>
      <c r="U325" s="421">
        <v>0</v>
      </c>
      <c r="V325" s="421">
        <v>500</v>
      </c>
      <c r="W325" s="421">
        <v>0</v>
      </c>
      <c r="X325" s="421">
        <v>0</v>
      </c>
      <c r="Y325" s="421">
        <v>500</v>
      </c>
      <c r="Z325" s="421">
        <v>0</v>
      </c>
      <c r="AA325" s="421">
        <v>0</v>
      </c>
      <c r="AB325" s="421">
        <v>500</v>
      </c>
      <c r="AC325" s="421">
        <v>2000</v>
      </c>
      <c r="AD325" s="420"/>
      <c r="AE325" s="421">
        <v>0</v>
      </c>
      <c r="AF325" s="421">
        <v>0</v>
      </c>
      <c r="AG325" s="421">
        <v>555</v>
      </c>
      <c r="AH325" s="421">
        <v>0</v>
      </c>
      <c r="AI325" s="421">
        <v>0</v>
      </c>
      <c r="AJ325" s="421">
        <v>555</v>
      </c>
      <c r="AK325" s="421">
        <v>0</v>
      </c>
      <c r="AL325" s="421">
        <v>0</v>
      </c>
      <c r="AM325" s="421">
        <v>555</v>
      </c>
      <c r="AN325" s="421">
        <v>0</v>
      </c>
      <c r="AO325" s="421">
        <v>0</v>
      </c>
      <c r="AP325" s="421">
        <v>555</v>
      </c>
      <c r="AQ325" s="421">
        <v>2220</v>
      </c>
      <c r="AR325" s="420"/>
      <c r="AS325" s="421">
        <v>0</v>
      </c>
      <c r="AT325" s="421">
        <v>0</v>
      </c>
      <c r="AU325" s="421">
        <v>566.1</v>
      </c>
      <c r="AV325" s="421">
        <v>0</v>
      </c>
      <c r="AW325" s="421">
        <v>0</v>
      </c>
      <c r="AX325" s="421">
        <v>566.1</v>
      </c>
      <c r="AY325" s="421">
        <v>0</v>
      </c>
      <c r="AZ325" s="421">
        <v>0</v>
      </c>
      <c r="BA325" s="421">
        <v>566.1</v>
      </c>
      <c r="BB325" s="421">
        <v>0</v>
      </c>
      <c r="BC325" s="421">
        <v>0</v>
      </c>
      <c r="BD325" s="421">
        <v>566.1</v>
      </c>
      <c r="BE325" s="421">
        <v>2264.4</v>
      </c>
      <c r="BF325" s="420"/>
      <c r="BG325" s="421">
        <v>0</v>
      </c>
      <c r="BH325" s="421">
        <v>0</v>
      </c>
      <c r="BI325" s="421">
        <v>577.42200000000003</v>
      </c>
      <c r="BJ325" s="421">
        <v>0</v>
      </c>
      <c r="BK325" s="421">
        <v>0</v>
      </c>
      <c r="BL325" s="421">
        <v>577.42200000000003</v>
      </c>
      <c r="BM325" s="421">
        <v>0</v>
      </c>
      <c r="BN325" s="421">
        <v>0</v>
      </c>
      <c r="BO325" s="421">
        <v>577.42200000000003</v>
      </c>
      <c r="BP325" s="421">
        <v>0</v>
      </c>
      <c r="BQ325" s="421">
        <v>0</v>
      </c>
      <c r="BR325" s="421">
        <v>577.42200000000003</v>
      </c>
      <c r="BS325" s="421">
        <v>2309.6880000000001</v>
      </c>
      <c r="BT325" s="420"/>
      <c r="BU325" s="421">
        <v>0</v>
      </c>
      <c r="BV325" s="421">
        <v>0</v>
      </c>
      <c r="BW325" s="421">
        <v>588.97044000000005</v>
      </c>
      <c r="BX325" s="421">
        <v>0</v>
      </c>
      <c r="BY325" s="421">
        <v>0</v>
      </c>
      <c r="BZ325" s="421">
        <v>588.97044000000005</v>
      </c>
      <c r="CA325" s="421">
        <v>0</v>
      </c>
      <c r="CB325" s="421">
        <v>0</v>
      </c>
      <c r="CC325" s="421">
        <v>588.97044000000005</v>
      </c>
      <c r="CD325" s="421">
        <v>0</v>
      </c>
      <c r="CE325" s="421">
        <v>0</v>
      </c>
      <c r="CF325" s="421">
        <v>588.97044000000005</v>
      </c>
      <c r="CG325" s="421">
        <v>2355.8817600000002</v>
      </c>
      <c r="CH325" s="420"/>
    </row>
    <row r="326" spans="1:86" s="402" customFormat="1" ht="12" hidden="1" customHeight="1" outlineLevel="1">
      <c r="A326" s="22">
        <v>349</v>
      </c>
      <c r="B326" s="9" t="s">
        <v>420</v>
      </c>
      <c r="C326" s="421">
        <v>0</v>
      </c>
      <c r="D326" s="421">
        <v>0</v>
      </c>
      <c r="E326" s="421">
        <v>0</v>
      </c>
      <c r="F326" s="421">
        <v>0</v>
      </c>
      <c r="G326" s="421">
        <v>0</v>
      </c>
      <c r="H326" s="421">
        <v>0</v>
      </c>
      <c r="I326" s="421">
        <v>0</v>
      </c>
      <c r="J326" s="421">
        <v>0</v>
      </c>
      <c r="K326" s="421">
        <v>0</v>
      </c>
      <c r="L326" s="421">
        <v>0</v>
      </c>
      <c r="M326" s="421">
        <v>0</v>
      </c>
      <c r="N326" s="421">
        <v>0</v>
      </c>
      <c r="O326" s="421">
        <v>0</v>
      </c>
      <c r="P326" s="420"/>
      <c r="Q326" s="421">
        <v>0</v>
      </c>
      <c r="R326" s="421">
        <v>0</v>
      </c>
      <c r="S326" s="421">
        <v>0</v>
      </c>
      <c r="T326" s="421">
        <v>0</v>
      </c>
      <c r="U326" s="421">
        <v>0</v>
      </c>
      <c r="V326" s="421">
        <v>0</v>
      </c>
      <c r="W326" s="421">
        <v>0</v>
      </c>
      <c r="X326" s="421">
        <v>0</v>
      </c>
      <c r="Y326" s="421">
        <v>0</v>
      </c>
      <c r="Z326" s="421">
        <v>0</v>
      </c>
      <c r="AA326" s="421">
        <v>0</v>
      </c>
      <c r="AB326" s="421">
        <v>0</v>
      </c>
      <c r="AC326" s="421">
        <v>0</v>
      </c>
      <c r="AD326" s="420"/>
      <c r="AE326" s="421">
        <v>0</v>
      </c>
      <c r="AF326" s="421">
        <v>0</v>
      </c>
      <c r="AG326" s="421">
        <v>0</v>
      </c>
      <c r="AH326" s="421">
        <v>0</v>
      </c>
      <c r="AI326" s="421">
        <v>0</v>
      </c>
      <c r="AJ326" s="421">
        <v>0</v>
      </c>
      <c r="AK326" s="421">
        <v>0</v>
      </c>
      <c r="AL326" s="421">
        <v>0</v>
      </c>
      <c r="AM326" s="421">
        <v>0</v>
      </c>
      <c r="AN326" s="421">
        <v>0</v>
      </c>
      <c r="AO326" s="421">
        <v>0</v>
      </c>
      <c r="AP326" s="421">
        <v>0</v>
      </c>
      <c r="AQ326" s="421">
        <v>0</v>
      </c>
      <c r="AR326" s="420"/>
      <c r="AS326" s="421">
        <v>0</v>
      </c>
      <c r="AT326" s="421">
        <v>0</v>
      </c>
      <c r="AU326" s="421">
        <v>0</v>
      </c>
      <c r="AV326" s="421">
        <v>0</v>
      </c>
      <c r="AW326" s="421">
        <v>0</v>
      </c>
      <c r="AX326" s="421">
        <v>0</v>
      </c>
      <c r="AY326" s="421">
        <v>0</v>
      </c>
      <c r="AZ326" s="421">
        <v>0</v>
      </c>
      <c r="BA326" s="421">
        <v>0</v>
      </c>
      <c r="BB326" s="421">
        <v>0</v>
      </c>
      <c r="BC326" s="421">
        <v>0</v>
      </c>
      <c r="BD326" s="421">
        <v>0</v>
      </c>
      <c r="BE326" s="421">
        <v>0</v>
      </c>
      <c r="BF326" s="420"/>
      <c r="BG326" s="421">
        <v>0</v>
      </c>
      <c r="BH326" s="421">
        <v>0</v>
      </c>
      <c r="BI326" s="421">
        <v>0</v>
      </c>
      <c r="BJ326" s="421">
        <v>0</v>
      </c>
      <c r="BK326" s="421">
        <v>0</v>
      </c>
      <c r="BL326" s="421">
        <v>0</v>
      </c>
      <c r="BM326" s="421">
        <v>0</v>
      </c>
      <c r="BN326" s="421">
        <v>0</v>
      </c>
      <c r="BO326" s="421">
        <v>0</v>
      </c>
      <c r="BP326" s="421">
        <v>0</v>
      </c>
      <c r="BQ326" s="421">
        <v>0</v>
      </c>
      <c r="BR326" s="421">
        <v>0</v>
      </c>
      <c r="BS326" s="421">
        <v>0</v>
      </c>
      <c r="BT326" s="420"/>
      <c r="BU326" s="421">
        <v>0</v>
      </c>
      <c r="BV326" s="421">
        <v>0</v>
      </c>
      <c r="BW326" s="421">
        <v>0</v>
      </c>
      <c r="BX326" s="421">
        <v>0</v>
      </c>
      <c r="BY326" s="421">
        <v>0</v>
      </c>
      <c r="BZ326" s="421">
        <v>0</v>
      </c>
      <c r="CA326" s="421">
        <v>0</v>
      </c>
      <c r="CB326" s="421">
        <v>0</v>
      </c>
      <c r="CC326" s="421">
        <v>0</v>
      </c>
      <c r="CD326" s="421">
        <v>0</v>
      </c>
      <c r="CE326" s="421">
        <v>0</v>
      </c>
      <c r="CF326" s="421">
        <v>0</v>
      </c>
      <c r="CG326" s="421">
        <v>0</v>
      </c>
      <c r="CH326" s="420"/>
    </row>
    <row r="327" spans="1:86" s="402" customFormat="1" ht="12" hidden="1" customHeight="1" outlineLevel="1">
      <c r="A327" s="22">
        <v>351</v>
      </c>
      <c r="B327" s="9" t="s">
        <v>421</v>
      </c>
      <c r="C327" s="421">
        <v>0</v>
      </c>
      <c r="D327" s="421">
        <v>0</v>
      </c>
      <c r="E327" s="421">
        <v>0</v>
      </c>
      <c r="F327" s="421">
        <v>0</v>
      </c>
      <c r="G327" s="421">
        <v>0</v>
      </c>
      <c r="H327" s="421">
        <v>0</v>
      </c>
      <c r="I327" s="421">
        <v>0</v>
      </c>
      <c r="J327" s="421">
        <v>0</v>
      </c>
      <c r="K327" s="421">
        <v>0</v>
      </c>
      <c r="L327" s="421">
        <v>0</v>
      </c>
      <c r="M327" s="421">
        <v>0</v>
      </c>
      <c r="N327" s="421">
        <v>0</v>
      </c>
      <c r="O327" s="421">
        <v>0</v>
      </c>
      <c r="P327" s="420"/>
      <c r="Q327" s="421">
        <v>0</v>
      </c>
      <c r="R327" s="421">
        <v>0</v>
      </c>
      <c r="S327" s="421">
        <v>0</v>
      </c>
      <c r="T327" s="421">
        <v>0</v>
      </c>
      <c r="U327" s="421">
        <v>0</v>
      </c>
      <c r="V327" s="421">
        <v>0</v>
      </c>
      <c r="W327" s="421">
        <v>0</v>
      </c>
      <c r="X327" s="421">
        <v>0</v>
      </c>
      <c r="Y327" s="421">
        <v>0</v>
      </c>
      <c r="Z327" s="421">
        <v>0</v>
      </c>
      <c r="AA327" s="421">
        <v>0</v>
      </c>
      <c r="AB327" s="421">
        <v>0</v>
      </c>
      <c r="AC327" s="421">
        <v>0</v>
      </c>
      <c r="AD327" s="420"/>
      <c r="AE327" s="421">
        <v>0</v>
      </c>
      <c r="AF327" s="421">
        <v>0</v>
      </c>
      <c r="AG327" s="421">
        <v>0</v>
      </c>
      <c r="AH327" s="421">
        <v>0</v>
      </c>
      <c r="AI327" s="421">
        <v>0</v>
      </c>
      <c r="AJ327" s="421">
        <v>0</v>
      </c>
      <c r="AK327" s="421">
        <v>0</v>
      </c>
      <c r="AL327" s="421">
        <v>0</v>
      </c>
      <c r="AM327" s="421">
        <v>0</v>
      </c>
      <c r="AN327" s="421">
        <v>0</v>
      </c>
      <c r="AO327" s="421">
        <v>0</v>
      </c>
      <c r="AP327" s="421">
        <v>0</v>
      </c>
      <c r="AQ327" s="421">
        <v>0</v>
      </c>
      <c r="AR327" s="420"/>
      <c r="AS327" s="421">
        <v>0</v>
      </c>
      <c r="AT327" s="421">
        <v>0</v>
      </c>
      <c r="AU327" s="421">
        <v>0</v>
      </c>
      <c r="AV327" s="421">
        <v>0</v>
      </c>
      <c r="AW327" s="421">
        <v>0</v>
      </c>
      <c r="AX327" s="421">
        <v>0</v>
      </c>
      <c r="AY327" s="421">
        <v>0</v>
      </c>
      <c r="AZ327" s="421">
        <v>0</v>
      </c>
      <c r="BA327" s="421">
        <v>0</v>
      </c>
      <c r="BB327" s="421">
        <v>0</v>
      </c>
      <c r="BC327" s="421">
        <v>0</v>
      </c>
      <c r="BD327" s="421">
        <v>0</v>
      </c>
      <c r="BE327" s="421">
        <v>0</v>
      </c>
      <c r="BF327" s="420"/>
      <c r="BG327" s="421">
        <v>0</v>
      </c>
      <c r="BH327" s="421">
        <v>0</v>
      </c>
      <c r="BI327" s="421">
        <v>0</v>
      </c>
      <c r="BJ327" s="421">
        <v>0</v>
      </c>
      <c r="BK327" s="421">
        <v>0</v>
      </c>
      <c r="BL327" s="421">
        <v>0</v>
      </c>
      <c r="BM327" s="421">
        <v>0</v>
      </c>
      <c r="BN327" s="421">
        <v>0</v>
      </c>
      <c r="BO327" s="421">
        <v>0</v>
      </c>
      <c r="BP327" s="421">
        <v>0</v>
      </c>
      <c r="BQ327" s="421">
        <v>0</v>
      </c>
      <c r="BR327" s="421">
        <v>0</v>
      </c>
      <c r="BS327" s="421">
        <v>0</v>
      </c>
      <c r="BT327" s="420"/>
      <c r="BU327" s="421">
        <v>0</v>
      </c>
      <c r="BV327" s="421">
        <v>0</v>
      </c>
      <c r="BW327" s="421">
        <v>0</v>
      </c>
      <c r="BX327" s="421">
        <v>0</v>
      </c>
      <c r="BY327" s="421">
        <v>0</v>
      </c>
      <c r="BZ327" s="421">
        <v>0</v>
      </c>
      <c r="CA327" s="421">
        <v>0</v>
      </c>
      <c r="CB327" s="421">
        <v>0</v>
      </c>
      <c r="CC327" s="421">
        <v>0</v>
      </c>
      <c r="CD327" s="421">
        <v>0</v>
      </c>
      <c r="CE327" s="421">
        <v>0</v>
      </c>
      <c r="CF327" s="421">
        <v>0</v>
      </c>
      <c r="CG327" s="421">
        <v>0</v>
      </c>
      <c r="CH327" s="420"/>
    </row>
    <row r="328" spans="1:86" s="402" customFormat="1" ht="12" hidden="1" customHeight="1" outlineLevel="1">
      <c r="A328" s="22">
        <v>351.1</v>
      </c>
      <c r="B328" s="9" t="s">
        <v>422</v>
      </c>
      <c r="C328" s="421">
        <v>0</v>
      </c>
      <c r="D328" s="421">
        <v>0</v>
      </c>
      <c r="E328" s="421">
        <v>0</v>
      </c>
      <c r="F328" s="421">
        <v>0</v>
      </c>
      <c r="G328" s="421">
        <v>0</v>
      </c>
      <c r="H328" s="421">
        <v>0</v>
      </c>
      <c r="I328" s="421">
        <v>0</v>
      </c>
      <c r="J328" s="421">
        <v>0</v>
      </c>
      <c r="K328" s="421">
        <v>0</v>
      </c>
      <c r="L328" s="421">
        <v>0</v>
      </c>
      <c r="M328" s="421">
        <v>0</v>
      </c>
      <c r="N328" s="421">
        <v>0</v>
      </c>
      <c r="O328" s="421">
        <v>0</v>
      </c>
      <c r="P328" s="420"/>
      <c r="Q328" s="421">
        <v>0</v>
      </c>
      <c r="R328" s="421">
        <v>0</v>
      </c>
      <c r="S328" s="421">
        <v>0</v>
      </c>
      <c r="T328" s="421">
        <v>0</v>
      </c>
      <c r="U328" s="421">
        <v>0</v>
      </c>
      <c r="V328" s="421">
        <v>0</v>
      </c>
      <c r="W328" s="421">
        <v>0</v>
      </c>
      <c r="X328" s="421">
        <v>0</v>
      </c>
      <c r="Y328" s="421">
        <v>0</v>
      </c>
      <c r="Z328" s="421">
        <v>0</v>
      </c>
      <c r="AA328" s="421">
        <v>0</v>
      </c>
      <c r="AB328" s="421">
        <v>0</v>
      </c>
      <c r="AC328" s="421">
        <v>0</v>
      </c>
      <c r="AD328" s="420"/>
      <c r="AE328" s="421">
        <v>0</v>
      </c>
      <c r="AF328" s="421">
        <v>0</v>
      </c>
      <c r="AG328" s="421">
        <v>0</v>
      </c>
      <c r="AH328" s="421">
        <v>0</v>
      </c>
      <c r="AI328" s="421">
        <v>0</v>
      </c>
      <c r="AJ328" s="421">
        <v>0</v>
      </c>
      <c r="AK328" s="421">
        <v>0</v>
      </c>
      <c r="AL328" s="421">
        <v>0</v>
      </c>
      <c r="AM328" s="421">
        <v>0</v>
      </c>
      <c r="AN328" s="421">
        <v>0</v>
      </c>
      <c r="AO328" s="421">
        <v>0</v>
      </c>
      <c r="AP328" s="421">
        <v>0</v>
      </c>
      <c r="AQ328" s="421">
        <v>0</v>
      </c>
      <c r="AR328" s="420"/>
      <c r="AS328" s="421">
        <v>0</v>
      </c>
      <c r="AT328" s="421">
        <v>0</v>
      </c>
      <c r="AU328" s="421">
        <v>0</v>
      </c>
      <c r="AV328" s="421">
        <v>0</v>
      </c>
      <c r="AW328" s="421">
        <v>0</v>
      </c>
      <c r="AX328" s="421">
        <v>0</v>
      </c>
      <c r="AY328" s="421">
        <v>0</v>
      </c>
      <c r="AZ328" s="421">
        <v>0</v>
      </c>
      <c r="BA328" s="421">
        <v>0</v>
      </c>
      <c r="BB328" s="421">
        <v>0</v>
      </c>
      <c r="BC328" s="421">
        <v>0</v>
      </c>
      <c r="BD328" s="421">
        <v>0</v>
      </c>
      <c r="BE328" s="421">
        <v>0</v>
      </c>
      <c r="BF328" s="420"/>
      <c r="BG328" s="421">
        <v>0</v>
      </c>
      <c r="BH328" s="421">
        <v>0</v>
      </c>
      <c r="BI328" s="421">
        <v>0</v>
      </c>
      <c r="BJ328" s="421">
        <v>0</v>
      </c>
      <c r="BK328" s="421">
        <v>0</v>
      </c>
      <c r="BL328" s="421">
        <v>0</v>
      </c>
      <c r="BM328" s="421">
        <v>0</v>
      </c>
      <c r="BN328" s="421">
        <v>0</v>
      </c>
      <c r="BO328" s="421">
        <v>0</v>
      </c>
      <c r="BP328" s="421">
        <v>0</v>
      </c>
      <c r="BQ328" s="421">
        <v>0</v>
      </c>
      <c r="BR328" s="421">
        <v>0</v>
      </c>
      <c r="BS328" s="421">
        <v>0</v>
      </c>
      <c r="BT328" s="420"/>
      <c r="BU328" s="421">
        <v>0</v>
      </c>
      <c r="BV328" s="421">
        <v>0</v>
      </c>
      <c r="BW328" s="421">
        <v>0</v>
      </c>
      <c r="BX328" s="421">
        <v>0</v>
      </c>
      <c r="BY328" s="421">
        <v>0</v>
      </c>
      <c r="BZ328" s="421">
        <v>0</v>
      </c>
      <c r="CA328" s="421">
        <v>0</v>
      </c>
      <c r="CB328" s="421">
        <v>0</v>
      </c>
      <c r="CC328" s="421">
        <v>0</v>
      </c>
      <c r="CD328" s="421">
        <v>0</v>
      </c>
      <c r="CE328" s="421">
        <v>0</v>
      </c>
      <c r="CF328" s="421">
        <v>0</v>
      </c>
      <c r="CG328" s="421">
        <v>0</v>
      </c>
      <c r="CH328" s="420"/>
    </row>
    <row r="329" spans="1:86" s="402" customFormat="1" ht="12" hidden="1" customHeight="1" outlineLevel="1">
      <c r="A329" s="22">
        <v>354</v>
      </c>
      <c r="B329" s="9" t="s">
        <v>423</v>
      </c>
      <c r="C329" s="421">
        <v>0</v>
      </c>
      <c r="D329" s="421">
        <v>0</v>
      </c>
      <c r="E329" s="421">
        <v>0</v>
      </c>
      <c r="F329" s="421">
        <v>0</v>
      </c>
      <c r="G329" s="421">
        <v>0</v>
      </c>
      <c r="H329" s="421">
        <v>0</v>
      </c>
      <c r="I329" s="421">
        <v>0</v>
      </c>
      <c r="J329" s="421">
        <v>0</v>
      </c>
      <c r="K329" s="421">
        <v>0</v>
      </c>
      <c r="L329" s="421">
        <v>0</v>
      </c>
      <c r="M329" s="421">
        <v>0</v>
      </c>
      <c r="N329" s="421">
        <v>0</v>
      </c>
      <c r="O329" s="421">
        <v>0</v>
      </c>
      <c r="P329" s="420"/>
      <c r="Q329" s="421">
        <v>0</v>
      </c>
      <c r="R329" s="421">
        <v>0</v>
      </c>
      <c r="S329" s="421">
        <v>0</v>
      </c>
      <c r="T329" s="421">
        <v>0</v>
      </c>
      <c r="U329" s="421">
        <v>0</v>
      </c>
      <c r="V329" s="421">
        <v>0</v>
      </c>
      <c r="W329" s="421">
        <v>0</v>
      </c>
      <c r="X329" s="421">
        <v>0</v>
      </c>
      <c r="Y329" s="421">
        <v>0</v>
      </c>
      <c r="Z329" s="421">
        <v>0</v>
      </c>
      <c r="AA329" s="421">
        <v>0</v>
      </c>
      <c r="AB329" s="421">
        <v>0</v>
      </c>
      <c r="AC329" s="421">
        <v>0</v>
      </c>
      <c r="AD329" s="420"/>
      <c r="AE329" s="421">
        <v>0</v>
      </c>
      <c r="AF329" s="421">
        <v>0</v>
      </c>
      <c r="AG329" s="421">
        <v>0</v>
      </c>
      <c r="AH329" s="421">
        <v>0</v>
      </c>
      <c r="AI329" s="421">
        <v>0</v>
      </c>
      <c r="AJ329" s="421">
        <v>0</v>
      </c>
      <c r="AK329" s="421">
        <v>0</v>
      </c>
      <c r="AL329" s="421">
        <v>0</v>
      </c>
      <c r="AM329" s="421">
        <v>0</v>
      </c>
      <c r="AN329" s="421">
        <v>0</v>
      </c>
      <c r="AO329" s="421">
        <v>0</v>
      </c>
      <c r="AP329" s="421">
        <v>0</v>
      </c>
      <c r="AQ329" s="421">
        <v>0</v>
      </c>
      <c r="AR329" s="420"/>
      <c r="AS329" s="421">
        <v>0</v>
      </c>
      <c r="AT329" s="421">
        <v>0</v>
      </c>
      <c r="AU329" s="421">
        <v>0</v>
      </c>
      <c r="AV329" s="421">
        <v>0</v>
      </c>
      <c r="AW329" s="421">
        <v>0</v>
      </c>
      <c r="AX329" s="421">
        <v>0</v>
      </c>
      <c r="AY329" s="421">
        <v>0</v>
      </c>
      <c r="AZ329" s="421">
        <v>0</v>
      </c>
      <c r="BA329" s="421">
        <v>0</v>
      </c>
      <c r="BB329" s="421">
        <v>0</v>
      </c>
      <c r="BC329" s="421">
        <v>0</v>
      </c>
      <c r="BD329" s="421">
        <v>0</v>
      </c>
      <c r="BE329" s="421">
        <v>0</v>
      </c>
      <c r="BF329" s="420"/>
      <c r="BG329" s="421">
        <v>0</v>
      </c>
      <c r="BH329" s="421">
        <v>0</v>
      </c>
      <c r="BI329" s="421">
        <v>0</v>
      </c>
      <c r="BJ329" s="421">
        <v>0</v>
      </c>
      <c r="BK329" s="421">
        <v>0</v>
      </c>
      <c r="BL329" s="421">
        <v>0</v>
      </c>
      <c r="BM329" s="421">
        <v>0</v>
      </c>
      <c r="BN329" s="421">
        <v>0</v>
      </c>
      <c r="BO329" s="421">
        <v>0</v>
      </c>
      <c r="BP329" s="421">
        <v>0</v>
      </c>
      <c r="BQ329" s="421">
        <v>0</v>
      </c>
      <c r="BR329" s="421">
        <v>0</v>
      </c>
      <c r="BS329" s="421">
        <v>0</v>
      </c>
      <c r="BT329" s="420"/>
      <c r="BU329" s="421">
        <v>0</v>
      </c>
      <c r="BV329" s="421">
        <v>0</v>
      </c>
      <c r="BW329" s="421">
        <v>0</v>
      </c>
      <c r="BX329" s="421">
        <v>0</v>
      </c>
      <c r="BY329" s="421">
        <v>0</v>
      </c>
      <c r="BZ329" s="421">
        <v>0</v>
      </c>
      <c r="CA329" s="421">
        <v>0</v>
      </c>
      <c r="CB329" s="421">
        <v>0</v>
      </c>
      <c r="CC329" s="421">
        <v>0</v>
      </c>
      <c r="CD329" s="421">
        <v>0</v>
      </c>
      <c r="CE329" s="421">
        <v>0</v>
      </c>
      <c r="CF329" s="421">
        <v>0</v>
      </c>
      <c r="CG329" s="421">
        <v>0</v>
      </c>
      <c r="CH329" s="420"/>
    </row>
    <row r="330" spans="1:86" s="402" customFormat="1" ht="12" hidden="1" customHeight="1" outlineLevel="1">
      <c r="A330" s="22">
        <v>355</v>
      </c>
      <c r="B330" s="9" t="s">
        <v>424</v>
      </c>
      <c r="C330" s="421">
        <v>0</v>
      </c>
      <c r="D330" s="421">
        <v>0</v>
      </c>
      <c r="E330" s="421">
        <v>0</v>
      </c>
      <c r="F330" s="421">
        <v>0</v>
      </c>
      <c r="G330" s="421">
        <v>0</v>
      </c>
      <c r="H330" s="421">
        <v>0</v>
      </c>
      <c r="I330" s="421">
        <v>0</v>
      </c>
      <c r="J330" s="421">
        <v>0</v>
      </c>
      <c r="K330" s="421">
        <v>0</v>
      </c>
      <c r="L330" s="421">
        <v>0</v>
      </c>
      <c r="M330" s="421">
        <v>0</v>
      </c>
      <c r="N330" s="421">
        <v>0</v>
      </c>
      <c r="O330" s="421">
        <v>0</v>
      </c>
      <c r="P330" s="420"/>
      <c r="Q330" s="421">
        <v>0</v>
      </c>
      <c r="R330" s="421">
        <v>0</v>
      </c>
      <c r="S330" s="421">
        <v>0</v>
      </c>
      <c r="T330" s="421">
        <v>0</v>
      </c>
      <c r="U330" s="421">
        <v>0</v>
      </c>
      <c r="V330" s="421">
        <v>0</v>
      </c>
      <c r="W330" s="421">
        <v>0</v>
      </c>
      <c r="X330" s="421">
        <v>0</v>
      </c>
      <c r="Y330" s="421">
        <v>0</v>
      </c>
      <c r="Z330" s="421">
        <v>0</v>
      </c>
      <c r="AA330" s="421">
        <v>0</v>
      </c>
      <c r="AB330" s="421">
        <v>0</v>
      </c>
      <c r="AC330" s="421">
        <v>0</v>
      </c>
      <c r="AD330" s="420"/>
      <c r="AE330" s="421">
        <v>0</v>
      </c>
      <c r="AF330" s="421">
        <v>0</v>
      </c>
      <c r="AG330" s="421">
        <v>0</v>
      </c>
      <c r="AH330" s="421">
        <v>0</v>
      </c>
      <c r="AI330" s="421">
        <v>0</v>
      </c>
      <c r="AJ330" s="421">
        <v>0</v>
      </c>
      <c r="AK330" s="421">
        <v>0</v>
      </c>
      <c r="AL330" s="421">
        <v>0</v>
      </c>
      <c r="AM330" s="421">
        <v>0</v>
      </c>
      <c r="AN330" s="421">
        <v>0</v>
      </c>
      <c r="AO330" s="421">
        <v>0</v>
      </c>
      <c r="AP330" s="421">
        <v>0</v>
      </c>
      <c r="AQ330" s="421">
        <v>0</v>
      </c>
      <c r="AR330" s="420"/>
      <c r="AS330" s="421">
        <v>0</v>
      </c>
      <c r="AT330" s="421">
        <v>0</v>
      </c>
      <c r="AU330" s="421">
        <v>0</v>
      </c>
      <c r="AV330" s="421">
        <v>0</v>
      </c>
      <c r="AW330" s="421">
        <v>0</v>
      </c>
      <c r="AX330" s="421">
        <v>0</v>
      </c>
      <c r="AY330" s="421">
        <v>0</v>
      </c>
      <c r="AZ330" s="421">
        <v>0</v>
      </c>
      <c r="BA330" s="421">
        <v>0</v>
      </c>
      <c r="BB330" s="421">
        <v>0</v>
      </c>
      <c r="BC330" s="421">
        <v>0</v>
      </c>
      <c r="BD330" s="421">
        <v>0</v>
      </c>
      <c r="BE330" s="421">
        <v>0</v>
      </c>
      <c r="BF330" s="420"/>
      <c r="BG330" s="421">
        <v>0</v>
      </c>
      <c r="BH330" s="421">
        <v>0</v>
      </c>
      <c r="BI330" s="421">
        <v>0</v>
      </c>
      <c r="BJ330" s="421">
        <v>0</v>
      </c>
      <c r="BK330" s="421">
        <v>0</v>
      </c>
      <c r="BL330" s="421">
        <v>0</v>
      </c>
      <c r="BM330" s="421">
        <v>0</v>
      </c>
      <c r="BN330" s="421">
        <v>0</v>
      </c>
      <c r="BO330" s="421">
        <v>0</v>
      </c>
      <c r="BP330" s="421">
        <v>0</v>
      </c>
      <c r="BQ330" s="421">
        <v>0</v>
      </c>
      <c r="BR330" s="421">
        <v>0</v>
      </c>
      <c r="BS330" s="421">
        <v>0</v>
      </c>
      <c r="BT330" s="420"/>
      <c r="BU330" s="421">
        <v>0</v>
      </c>
      <c r="BV330" s="421">
        <v>0</v>
      </c>
      <c r="BW330" s="421">
        <v>0</v>
      </c>
      <c r="BX330" s="421">
        <v>0</v>
      </c>
      <c r="BY330" s="421">
        <v>0</v>
      </c>
      <c r="BZ330" s="421">
        <v>0</v>
      </c>
      <c r="CA330" s="421">
        <v>0</v>
      </c>
      <c r="CB330" s="421">
        <v>0</v>
      </c>
      <c r="CC330" s="421">
        <v>0</v>
      </c>
      <c r="CD330" s="421">
        <v>0</v>
      </c>
      <c r="CE330" s="421">
        <v>0</v>
      </c>
      <c r="CF330" s="421">
        <v>0</v>
      </c>
      <c r="CG330" s="421">
        <v>0</v>
      </c>
      <c r="CH330" s="420"/>
    </row>
    <row r="331" spans="1:86" s="402" customFormat="1" ht="12" hidden="1" customHeight="1" outlineLevel="1">
      <c r="A331" s="22">
        <v>356</v>
      </c>
      <c r="B331" s="9" t="s">
        <v>425</v>
      </c>
      <c r="C331" s="421">
        <v>3250</v>
      </c>
      <c r="D331" s="421">
        <v>0</v>
      </c>
      <c r="E331" s="421">
        <v>0</v>
      </c>
      <c r="F331" s="421">
        <v>0</v>
      </c>
      <c r="G331" s="421">
        <v>0</v>
      </c>
      <c r="H331" s="421">
        <v>0</v>
      </c>
      <c r="I331" s="421">
        <v>0</v>
      </c>
      <c r="J331" s="421">
        <v>7555</v>
      </c>
      <c r="K331" s="421">
        <v>0</v>
      </c>
      <c r="L331" s="421">
        <v>5041</v>
      </c>
      <c r="M331" s="421">
        <v>13250</v>
      </c>
      <c r="N331" s="421">
        <v>3250</v>
      </c>
      <c r="O331" s="421">
        <v>32346</v>
      </c>
      <c r="P331" s="420"/>
      <c r="Q331" s="421">
        <v>0</v>
      </c>
      <c r="R331" s="421">
        <v>2545.45454545455</v>
      </c>
      <c r="S331" s="421">
        <v>2545.45454545455</v>
      </c>
      <c r="T331" s="421">
        <v>2545.45454545455</v>
      </c>
      <c r="U331" s="421">
        <v>2545.45454545455</v>
      </c>
      <c r="V331" s="421">
        <v>2545.45454545455</v>
      </c>
      <c r="W331" s="421">
        <v>2545.45454545455</v>
      </c>
      <c r="X331" s="421">
        <v>2545.45454545455</v>
      </c>
      <c r="Y331" s="421">
        <v>2545.45454545455</v>
      </c>
      <c r="Z331" s="421">
        <v>2545.45454545455</v>
      </c>
      <c r="AA331" s="421">
        <v>2545.45454545455</v>
      </c>
      <c r="AB331" s="421">
        <v>2545.45454545455</v>
      </c>
      <c r="AC331" s="421">
        <v>28000</v>
      </c>
      <c r="AD331" s="420"/>
      <c r="AE331" s="421">
        <v>0</v>
      </c>
      <c r="AF331" s="421">
        <v>2596.3636363636401</v>
      </c>
      <c r="AG331" s="421">
        <v>2596.3636363636401</v>
      </c>
      <c r="AH331" s="421">
        <v>2596.3636363636401</v>
      </c>
      <c r="AI331" s="421">
        <v>2596.3636363636401</v>
      </c>
      <c r="AJ331" s="421">
        <v>2596.3636363636401</v>
      </c>
      <c r="AK331" s="421">
        <v>2596.3636363636401</v>
      </c>
      <c r="AL331" s="421">
        <v>2596.3636363636401</v>
      </c>
      <c r="AM331" s="421">
        <v>2596.3636363636401</v>
      </c>
      <c r="AN331" s="421">
        <v>2596.3636363636401</v>
      </c>
      <c r="AO331" s="421">
        <v>2596.3636363636401</v>
      </c>
      <c r="AP331" s="421">
        <v>2596.3636363636401</v>
      </c>
      <c r="AQ331" s="421">
        <v>28560</v>
      </c>
      <c r="AR331" s="420"/>
      <c r="AS331" s="421">
        <v>0</v>
      </c>
      <c r="AT331" s="421">
        <v>2648.2909090909102</v>
      </c>
      <c r="AU331" s="421">
        <v>2648.2909090909102</v>
      </c>
      <c r="AV331" s="421">
        <v>2648.2909090909102</v>
      </c>
      <c r="AW331" s="421">
        <v>2648.2909090909102</v>
      </c>
      <c r="AX331" s="421">
        <v>2648.2909090909102</v>
      </c>
      <c r="AY331" s="421">
        <v>2648.2909090909102</v>
      </c>
      <c r="AZ331" s="421">
        <v>2648.2909090909102</v>
      </c>
      <c r="BA331" s="421">
        <v>2648.2909090909102</v>
      </c>
      <c r="BB331" s="421">
        <v>2648.2909090909102</v>
      </c>
      <c r="BC331" s="421">
        <v>2648.2909090909102</v>
      </c>
      <c r="BD331" s="421">
        <v>2648.2909090909102</v>
      </c>
      <c r="BE331" s="421">
        <v>29131.200000000001</v>
      </c>
      <c r="BF331" s="420"/>
      <c r="BG331" s="421">
        <v>0</v>
      </c>
      <c r="BH331" s="421">
        <v>2701.2567272727301</v>
      </c>
      <c r="BI331" s="421">
        <v>2701.2567272727301</v>
      </c>
      <c r="BJ331" s="421">
        <v>2701.2567272727301</v>
      </c>
      <c r="BK331" s="421">
        <v>2701.2567272727301</v>
      </c>
      <c r="BL331" s="421">
        <v>2701.2567272727301</v>
      </c>
      <c r="BM331" s="421">
        <v>2701.2567272727301</v>
      </c>
      <c r="BN331" s="421">
        <v>2701.2567272727301</v>
      </c>
      <c r="BO331" s="421">
        <v>2701.2567272727301</v>
      </c>
      <c r="BP331" s="421">
        <v>2701.2567272727301</v>
      </c>
      <c r="BQ331" s="421">
        <v>2701.2567272727301</v>
      </c>
      <c r="BR331" s="421">
        <v>2701.2567272727301</v>
      </c>
      <c r="BS331" s="421">
        <v>29713.824000000001</v>
      </c>
      <c r="BT331" s="420"/>
      <c r="BU331" s="421">
        <v>0</v>
      </c>
      <c r="BV331" s="421">
        <v>2755.28186181818</v>
      </c>
      <c r="BW331" s="421">
        <v>2755.28186181818</v>
      </c>
      <c r="BX331" s="421">
        <v>2755.28186181818</v>
      </c>
      <c r="BY331" s="421">
        <v>2755.28186181818</v>
      </c>
      <c r="BZ331" s="421">
        <v>2755.28186181818</v>
      </c>
      <c r="CA331" s="421">
        <v>2755.28186181818</v>
      </c>
      <c r="CB331" s="421">
        <v>2755.28186181818</v>
      </c>
      <c r="CC331" s="421">
        <v>2755.28186181818</v>
      </c>
      <c r="CD331" s="421">
        <v>2755.28186181818</v>
      </c>
      <c r="CE331" s="421">
        <v>2755.28186181818</v>
      </c>
      <c r="CF331" s="421">
        <v>2755.28186181818</v>
      </c>
      <c r="CG331" s="421">
        <v>30308.100480000001</v>
      </c>
      <c r="CH331" s="420"/>
    </row>
    <row r="332" spans="1:86" s="402" customFormat="1" ht="12" hidden="1" customHeight="1" outlineLevel="1">
      <c r="A332" s="22">
        <v>359</v>
      </c>
      <c r="B332" s="9" t="s">
        <v>426</v>
      </c>
      <c r="C332" s="421">
        <v>0</v>
      </c>
      <c r="D332" s="421">
        <v>0</v>
      </c>
      <c r="E332" s="421">
        <v>0</v>
      </c>
      <c r="F332" s="421">
        <v>0</v>
      </c>
      <c r="G332" s="421">
        <v>0</v>
      </c>
      <c r="H332" s="421">
        <v>0</v>
      </c>
      <c r="I332" s="421">
        <v>0</v>
      </c>
      <c r="J332" s="421">
        <v>0</v>
      </c>
      <c r="K332" s="421">
        <v>0</v>
      </c>
      <c r="L332" s="421">
        <v>0</v>
      </c>
      <c r="M332" s="421">
        <v>0</v>
      </c>
      <c r="N332" s="421">
        <v>0</v>
      </c>
      <c r="O332" s="421">
        <v>0</v>
      </c>
      <c r="P332" s="420"/>
      <c r="Q332" s="421">
        <v>0</v>
      </c>
      <c r="R332" s="421">
        <v>0</v>
      </c>
      <c r="S332" s="421">
        <v>0</v>
      </c>
      <c r="T332" s="421">
        <v>0</v>
      </c>
      <c r="U332" s="421">
        <v>0</v>
      </c>
      <c r="V332" s="421">
        <v>0</v>
      </c>
      <c r="W332" s="421">
        <v>0</v>
      </c>
      <c r="X332" s="421">
        <v>0</v>
      </c>
      <c r="Y332" s="421">
        <v>0</v>
      </c>
      <c r="Z332" s="421">
        <v>0</v>
      </c>
      <c r="AA332" s="421">
        <v>0</v>
      </c>
      <c r="AB332" s="421">
        <v>0</v>
      </c>
      <c r="AC332" s="421">
        <v>0</v>
      </c>
      <c r="AD332" s="420"/>
      <c r="AE332" s="421">
        <v>0</v>
      </c>
      <c r="AF332" s="421">
        <v>0</v>
      </c>
      <c r="AG332" s="421">
        <v>0</v>
      </c>
      <c r="AH332" s="421">
        <v>0</v>
      </c>
      <c r="AI332" s="421">
        <v>0</v>
      </c>
      <c r="AJ332" s="421">
        <v>0</v>
      </c>
      <c r="AK332" s="421">
        <v>0</v>
      </c>
      <c r="AL332" s="421">
        <v>0</v>
      </c>
      <c r="AM332" s="421">
        <v>0</v>
      </c>
      <c r="AN332" s="421">
        <v>0</v>
      </c>
      <c r="AO332" s="421">
        <v>0</v>
      </c>
      <c r="AP332" s="421">
        <v>0</v>
      </c>
      <c r="AQ332" s="421">
        <v>0</v>
      </c>
      <c r="AR332" s="420"/>
      <c r="AS332" s="421">
        <v>0</v>
      </c>
      <c r="AT332" s="421">
        <v>0</v>
      </c>
      <c r="AU332" s="421">
        <v>0</v>
      </c>
      <c r="AV332" s="421">
        <v>0</v>
      </c>
      <c r="AW332" s="421">
        <v>0</v>
      </c>
      <c r="AX332" s="421">
        <v>0</v>
      </c>
      <c r="AY332" s="421">
        <v>0</v>
      </c>
      <c r="AZ332" s="421">
        <v>0</v>
      </c>
      <c r="BA332" s="421">
        <v>0</v>
      </c>
      <c r="BB332" s="421">
        <v>0</v>
      </c>
      <c r="BC332" s="421">
        <v>0</v>
      </c>
      <c r="BD332" s="421">
        <v>0</v>
      </c>
      <c r="BE332" s="421">
        <v>0</v>
      </c>
      <c r="BF332" s="420"/>
      <c r="BG332" s="421">
        <v>0</v>
      </c>
      <c r="BH332" s="421">
        <v>0</v>
      </c>
      <c r="BI332" s="421">
        <v>0</v>
      </c>
      <c r="BJ332" s="421">
        <v>0</v>
      </c>
      <c r="BK332" s="421">
        <v>0</v>
      </c>
      <c r="BL332" s="421">
        <v>0</v>
      </c>
      <c r="BM332" s="421">
        <v>0</v>
      </c>
      <c r="BN332" s="421">
        <v>0</v>
      </c>
      <c r="BO332" s="421">
        <v>0</v>
      </c>
      <c r="BP332" s="421">
        <v>0</v>
      </c>
      <c r="BQ332" s="421">
        <v>0</v>
      </c>
      <c r="BR332" s="421">
        <v>0</v>
      </c>
      <c r="BS332" s="421">
        <v>0</v>
      </c>
      <c r="BT332" s="420"/>
      <c r="BU332" s="421">
        <v>0</v>
      </c>
      <c r="BV332" s="421">
        <v>0</v>
      </c>
      <c r="BW332" s="421">
        <v>0</v>
      </c>
      <c r="BX332" s="421">
        <v>0</v>
      </c>
      <c r="BY332" s="421">
        <v>0</v>
      </c>
      <c r="BZ332" s="421">
        <v>0</v>
      </c>
      <c r="CA332" s="421">
        <v>0</v>
      </c>
      <c r="CB332" s="421">
        <v>0</v>
      </c>
      <c r="CC332" s="421">
        <v>0</v>
      </c>
      <c r="CD332" s="421">
        <v>0</v>
      </c>
      <c r="CE332" s="421">
        <v>0</v>
      </c>
      <c r="CF332" s="421">
        <v>0</v>
      </c>
      <c r="CG332" s="421">
        <v>0</v>
      </c>
      <c r="CH332" s="420"/>
    </row>
    <row r="333" spans="1:86" s="402" customFormat="1" ht="12" hidden="1" customHeight="1" outlineLevel="1">
      <c r="A333" s="22">
        <v>361</v>
      </c>
      <c r="B333" s="9" t="s">
        <v>427</v>
      </c>
      <c r="C333" s="421">
        <v>0</v>
      </c>
      <c r="D333" s="421">
        <v>0</v>
      </c>
      <c r="E333" s="421">
        <v>0</v>
      </c>
      <c r="F333" s="421">
        <v>0</v>
      </c>
      <c r="G333" s="421">
        <v>0</v>
      </c>
      <c r="H333" s="421">
        <v>0</v>
      </c>
      <c r="I333" s="421">
        <v>0</v>
      </c>
      <c r="J333" s="421">
        <v>20.46</v>
      </c>
      <c r="K333" s="421">
        <v>0</v>
      </c>
      <c r="L333" s="421">
        <v>0</v>
      </c>
      <c r="M333" s="421">
        <v>0</v>
      </c>
      <c r="N333" s="421">
        <v>0</v>
      </c>
      <c r="O333" s="421">
        <v>76.979399999999998</v>
      </c>
      <c r="P333" s="420"/>
      <c r="Q333" s="421">
        <v>0</v>
      </c>
      <c r="R333" s="421">
        <v>0</v>
      </c>
      <c r="S333" s="421">
        <v>0</v>
      </c>
      <c r="T333" s="421">
        <v>0</v>
      </c>
      <c r="U333" s="421">
        <v>0</v>
      </c>
      <c r="V333" s="421">
        <v>0</v>
      </c>
      <c r="W333" s="421">
        <v>78.518987999999993</v>
      </c>
      <c r="X333" s="421">
        <v>0</v>
      </c>
      <c r="Y333" s="421">
        <v>0</v>
      </c>
      <c r="Z333" s="421">
        <v>0</v>
      </c>
      <c r="AA333" s="421">
        <v>0</v>
      </c>
      <c r="AB333" s="421">
        <v>0</v>
      </c>
      <c r="AC333" s="421">
        <v>78.518987999999993</v>
      </c>
      <c r="AD333" s="420"/>
      <c r="AE333" s="421">
        <v>0</v>
      </c>
      <c r="AF333" s="421">
        <v>0</v>
      </c>
      <c r="AG333" s="421">
        <v>0</v>
      </c>
      <c r="AH333" s="421">
        <v>0</v>
      </c>
      <c r="AI333" s="421">
        <v>0</v>
      </c>
      <c r="AJ333" s="421">
        <v>0</v>
      </c>
      <c r="AK333" s="421">
        <v>80.089367760000002</v>
      </c>
      <c r="AL333" s="421">
        <v>0</v>
      </c>
      <c r="AM333" s="421">
        <v>0</v>
      </c>
      <c r="AN333" s="421">
        <v>0</v>
      </c>
      <c r="AO333" s="421">
        <v>0</v>
      </c>
      <c r="AP333" s="421">
        <v>0</v>
      </c>
      <c r="AQ333" s="421">
        <v>80.089367760000002</v>
      </c>
      <c r="AR333" s="420"/>
      <c r="AS333" s="421">
        <v>0</v>
      </c>
      <c r="AT333" s="421">
        <v>0</v>
      </c>
      <c r="AU333" s="421">
        <v>0</v>
      </c>
      <c r="AV333" s="421">
        <v>0</v>
      </c>
      <c r="AW333" s="421">
        <v>0</v>
      </c>
      <c r="AX333" s="421">
        <v>0</v>
      </c>
      <c r="AY333" s="421">
        <v>81.691155115200004</v>
      </c>
      <c r="AZ333" s="421">
        <v>0</v>
      </c>
      <c r="BA333" s="421">
        <v>0</v>
      </c>
      <c r="BB333" s="421">
        <v>0</v>
      </c>
      <c r="BC333" s="421">
        <v>0</v>
      </c>
      <c r="BD333" s="421">
        <v>0</v>
      </c>
      <c r="BE333" s="421">
        <v>81.691155115200004</v>
      </c>
      <c r="BF333" s="420"/>
      <c r="BG333" s="421">
        <v>0</v>
      </c>
      <c r="BH333" s="421">
        <v>0</v>
      </c>
      <c r="BI333" s="421">
        <v>0</v>
      </c>
      <c r="BJ333" s="421">
        <v>0</v>
      </c>
      <c r="BK333" s="421">
        <v>0</v>
      </c>
      <c r="BL333" s="421">
        <v>0</v>
      </c>
      <c r="BM333" s="421">
        <v>83.324978217503997</v>
      </c>
      <c r="BN333" s="421">
        <v>0</v>
      </c>
      <c r="BO333" s="421">
        <v>0</v>
      </c>
      <c r="BP333" s="421">
        <v>0</v>
      </c>
      <c r="BQ333" s="421">
        <v>0</v>
      </c>
      <c r="BR333" s="421">
        <v>0</v>
      </c>
      <c r="BS333" s="421">
        <v>83.324978217503997</v>
      </c>
      <c r="BT333" s="420"/>
      <c r="BU333" s="421">
        <v>0</v>
      </c>
      <c r="BV333" s="421">
        <v>0</v>
      </c>
      <c r="BW333" s="421">
        <v>0</v>
      </c>
      <c r="BX333" s="421">
        <v>0</v>
      </c>
      <c r="BY333" s="421">
        <v>0</v>
      </c>
      <c r="BZ333" s="421">
        <v>0</v>
      </c>
      <c r="CA333" s="421">
        <v>84.991477781854101</v>
      </c>
      <c r="CB333" s="421">
        <v>0</v>
      </c>
      <c r="CC333" s="421">
        <v>0</v>
      </c>
      <c r="CD333" s="421">
        <v>0</v>
      </c>
      <c r="CE333" s="421">
        <v>0</v>
      </c>
      <c r="CF333" s="421">
        <v>0</v>
      </c>
      <c r="CG333" s="421">
        <v>84.991477781854101</v>
      </c>
      <c r="CH333" s="420"/>
    </row>
    <row r="334" spans="1:86" s="402" customFormat="1" ht="12" hidden="1" customHeight="1" outlineLevel="1">
      <c r="A334" s="22">
        <v>362</v>
      </c>
      <c r="B334" s="9" t="s">
        <v>428</v>
      </c>
      <c r="C334" s="421">
        <v>0</v>
      </c>
      <c r="D334" s="421">
        <v>0</v>
      </c>
      <c r="E334" s="421">
        <v>0</v>
      </c>
      <c r="F334" s="421">
        <v>0</v>
      </c>
      <c r="G334" s="421">
        <v>0</v>
      </c>
      <c r="H334" s="421">
        <v>0</v>
      </c>
      <c r="I334" s="421">
        <v>0</v>
      </c>
      <c r="J334" s="421">
        <v>0</v>
      </c>
      <c r="K334" s="421">
        <v>0</v>
      </c>
      <c r="L334" s="421">
        <v>0</v>
      </c>
      <c r="M334" s="421">
        <v>0</v>
      </c>
      <c r="N334" s="421">
        <v>0</v>
      </c>
      <c r="O334" s="421">
        <v>0</v>
      </c>
      <c r="P334" s="420"/>
      <c r="Q334" s="421">
        <v>0</v>
      </c>
      <c r="R334" s="421">
        <v>0</v>
      </c>
      <c r="S334" s="421">
        <v>0</v>
      </c>
      <c r="T334" s="421">
        <v>0</v>
      </c>
      <c r="U334" s="421">
        <v>0</v>
      </c>
      <c r="V334" s="421">
        <v>0</v>
      </c>
      <c r="W334" s="421">
        <v>0</v>
      </c>
      <c r="X334" s="421">
        <v>0</v>
      </c>
      <c r="Y334" s="421">
        <v>0</v>
      </c>
      <c r="Z334" s="421">
        <v>0</v>
      </c>
      <c r="AA334" s="421">
        <v>0</v>
      </c>
      <c r="AB334" s="421">
        <v>0</v>
      </c>
      <c r="AC334" s="421">
        <v>0</v>
      </c>
      <c r="AD334" s="420"/>
      <c r="AE334" s="421">
        <v>0</v>
      </c>
      <c r="AF334" s="421">
        <v>0</v>
      </c>
      <c r="AG334" s="421">
        <v>0</v>
      </c>
      <c r="AH334" s="421">
        <v>0</v>
      </c>
      <c r="AI334" s="421">
        <v>0</v>
      </c>
      <c r="AJ334" s="421">
        <v>0</v>
      </c>
      <c r="AK334" s="421">
        <v>0</v>
      </c>
      <c r="AL334" s="421">
        <v>0</v>
      </c>
      <c r="AM334" s="421">
        <v>0</v>
      </c>
      <c r="AN334" s="421">
        <v>0</v>
      </c>
      <c r="AO334" s="421">
        <v>0</v>
      </c>
      <c r="AP334" s="421">
        <v>0</v>
      </c>
      <c r="AQ334" s="421">
        <v>0</v>
      </c>
      <c r="AR334" s="420"/>
      <c r="AS334" s="421">
        <v>0</v>
      </c>
      <c r="AT334" s="421">
        <v>0</v>
      </c>
      <c r="AU334" s="421">
        <v>0</v>
      </c>
      <c r="AV334" s="421">
        <v>0</v>
      </c>
      <c r="AW334" s="421">
        <v>0</v>
      </c>
      <c r="AX334" s="421">
        <v>0</v>
      </c>
      <c r="AY334" s="421">
        <v>0</v>
      </c>
      <c r="AZ334" s="421">
        <v>0</v>
      </c>
      <c r="BA334" s="421">
        <v>0</v>
      </c>
      <c r="BB334" s="421">
        <v>0</v>
      </c>
      <c r="BC334" s="421">
        <v>0</v>
      </c>
      <c r="BD334" s="421">
        <v>0</v>
      </c>
      <c r="BE334" s="421">
        <v>0</v>
      </c>
      <c r="BF334" s="420"/>
      <c r="BG334" s="421">
        <v>0</v>
      </c>
      <c r="BH334" s="421">
        <v>0</v>
      </c>
      <c r="BI334" s="421">
        <v>0</v>
      </c>
      <c r="BJ334" s="421">
        <v>0</v>
      </c>
      <c r="BK334" s="421">
        <v>0</v>
      </c>
      <c r="BL334" s="421">
        <v>0</v>
      </c>
      <c r="BM334" s="421">
        <v>0</v>
      </c>
      <c r="BN334" s="421">
        <v>0</v>
      </c>
      <c r="BO334" s="421">
        <v>0</v>
      </c>
      <c r="BP334" s="421">
        <v>0</v>
      </c>
      <c r="BQ334" s="421">
        <v>0</v>
      </c>
      <c r="BR334" s="421">
        <v>0</v>
      </c>
      <c r="BS334" s="421">
        <v>0</v>
      </c>
      <c r="BT334" s="420"/>
      <c r="BU334" s="421">
        <v>0</v>
      </c>
      <c r="BV334" s="421">
        <v>0</v>
      </c>
      <c r="BW334" s="421">
        <v>0</v>
      </c>
      <c r="BX334" s="421">
        <v>0</v>
      </c>
      <c r="BY334" s="421">
        <v>0</v>
      </c>
      <c r="BZ334" s="421">
        <v>0</v>
      </c>
      <c r="CA334" s="421">
        <v>0</v>
      </c>
      <c r="CB334" s="421">
        <v>0</v>
      </c>
      <c r="CC334" s="421">
        <v>0</v>
      </c>
      <c r="CD334" s="421">
        <v>0</v>
      </c>
      <c r="CE334" s="421">
        <v>0</v>
      </c>
      <c r="CF334" s="421">
        <v>0</v>
      </c>
      <c r="CG334" s="421">
        <v>0</v>
      </c>
      <c r="CH334" s="420"/>
    </row>
    <row r="335" spans="1:86" s="402" customFormat="1" ht="12" hidden="1" customHeight="1" outlineLevel="1">
      <c r="A335" s="22">
        <v>367</v>
      </c>
      <c r="B335" s="9" t="s">
        <v>429</v>
      </c>
      <c r="C335" s="421">
        <v>0</v>
      </c>
      <c r="D335" s="421">
        <v>0</v>
      </c>
      <c r="E335" s="421">
        <v>0</v>
      </c>
      <c r="F335" s="421">
        <v>0</v>
      </c>
      <c r="G335" s="421">
        <v>0</v>
      </c>
      <c r="H335" s="421">
        <v>0</v>
      </c>
      <c r="I335" s="421">
        <v>0</v>
      </c>
      <c r="J335" s="421">
        <v>0</v>
      </c>
      <c r="K335" s="421">
        <v>0</v>
      </c>
      <c r="L335" s="421">
        <v>0</v>
      </c>
      <c r="M335" s="421">
        <v>0</v>
      </c>
      <c r="N335" s="421">
        <v>0</v>
      </c>
      <c r="O335" s="421">
        <v>0</v>
      </c>
      <c r="P335" s="420"/>
      <c r="Q335" s="421">
        <v>0</v>
      </c>
      <c r="R335" s="421">
        <v>0</v>
      </c>
      <c r="S335" s="421">
        <v>0</v>
      </c>
      <c r="T335" s="421">
        <v>0</v>
      </c>
      <c r="U335" s="421">
        <v>0</v>
      </c>
      <c r="V335" s="421">
        <v>0</v>
      </c>
      <c r="W335" s="421">
        <v>0</v>
      </c>
      <c r="X335" s="421">
        <v>0</v>
      </c>
      <c r="Y335" s="421">
        <v>0</v>
      </c>
      <c r="Z335" s="421">
        <v>0</v>
      </c>
      <c r="AA335" s="421">
        <v>0</v>
      </c>
      <c r="AB335" s="421">
        <v>0</v>
      </c>
      <c r="AC335" s="421">
        <v>0</v>
      </c>
      <c r="AD335" s="420"/>
      <c r="AE335" s="421">
        <v>0</v>
      </c>
      <c r="AF335" s="421">
        <v>0</v>
      </c>
      <c r="AG335" s="421">
        <v>0</v>
      </c>
      <c r="AH335" s="421">
        <v>0</v>
      </c>
      <c r="AI335" s="421">
        <v>0</v>
      </c>
      <c r="AJ335" s="421">
        <v>0</v>
      </c>
      <c r="AK335" s="421">
        <v>0</v>
      </c>
      <c r="AL335" s="421">
        <v>0</v>
      </c>
      <c r="AM335" s="421">
        <v>0</v>
      </c>
      <c r="AN335" s="421">
        <v>0</v>
      </c>
      <c r="AO335" s="421">
        <v>0</v>
      </c>
      <c r="AP335" s="421">
        <v>0</v>
      </c>
      <c r="AQ335" s="421">
        <v>0</v>
      </c>
      <c r="AR335" s="420"/>
      <c r="AS335" s="421">
        <v>0</v>
      </c>
      <c r="AT335" s="421">
        <v>0</v>
      </c>
      <c r="AU335" s="421">
        <v>0</v>
      </c>
      <c r="AV335" s="421">
        <v>0</v>
      </c>
      <c r="AW335" s="421">
        <v>0</v>
      </c>
      <c r="AX335" s="421">
        <v>0</v>
      </c>
      <c r="AY335" s="421">
        <v>0</v>
      </c>
      <c r="AZ335" s="421">
        <v>0</v>
      </c>
      <c r="BA335" s="421">
        <v>0</v>
      </c>
      <c r="BB335" s="421">
        <v>0</v>
      </c>
      <c r="BC335" s="421">
        <v>0</v>
      </c>
      <c r="BD335" s="421">
        <v>0</v>
      </c>
      <c r="BE335" s="421">
        <v>0</v>
      </c>
      <c r="BF335" s="420"/>
      <c r="BG335" s="421">
        <v>0</v>
      </c>
      <c r="BH335" s="421">
        <v>0</v>
      </c>
      <c r="BI335" s="421">
        <v>0</v>
      </c>
      <c r="BJ335" s="421">
        <v>0</v>
      </c>
      <c r="BK335" s="421">
        <v>0</v>
      </c>
      <c r="BL335" s="421">
        <v>0</v>
      </c>
      <c r="BM335" s="421">
        <v>0</v>
      </c>
      <c r="BN335" s="421">
        <v>0</v>
      </c>
      <c r="BO335" s="421">
        <v>0</v>
      </c>
      <c r="BP335" s="421">
        <v>0</v>
      </c>
      <c r="BQ335" s="421">
        <v>0</v>
      </c>
      <c r="BR335" s="421">
        <v>0</v>
      </c>
      <c r="BS335" s="421">
        <v>0</v>
      </c>
      <c r="BT335" s="420"/>
      <c r="BU335" s="421">
        <v>0</v>
      </c>
      <c r="BV335" s="421">
        <v>0</v>
      </c>
      <c r="BW335" s="421">
        <v>0</v>
      </c>
      <c r="BX335" s="421">
        <v>0</v>
      </c>
      <c r="BY335" s="421">
        <v>0</v>
      </c>
      <c r="BZ335" s="421">
        <v>0</v>
      </c>
      <c r="CA335" s="421">
        <v>0</v>
      </c>
      <c r="CB335" s="421">
        <v>0</v>
      </c>
      <c r="CC335" s="421">
        <v>0</v>
      </c>
      <c r="CD335" s="421">
        <v>0</v>
      </c>
      <c r="CE335" s="421">
        <v>0</v>
      </c>
      <c r="CF335" s="421">
        <v>0</v>
      </c>
      <c r="CG335" s="421">
        <v>0</v>
      </c>
      <c r="CH335" s="420"/>
    </row>
    <row r="336" spans="1:86" s="402" customFormat="1" ht="12" hidden="1" customHeight="1" outlineLevel="1">
      <c r="A336" s="22">
        <v>369</v>
      </c>
      <c r="B336" s="9" t="s">
        <v>430</v>
      </c>
      <c r="C336" s="421">
        <v>0</v>
      </c>
      <c r="D336" s="421">
        <v>0</v>
      </c>
      <c r="E336" s="421">
        <v>0</v>
      </c>
      <c r="F336" s="421">
        <v>0</v>
      </c>
      <c r="G336" s="421">
        <v>0</v>
      </c>
      <c r="H336" s="421">
        <v>0</v>
      </c>
      <c r="I336" s="421">
        <v>0</v>
      </c>
      <c r="J336" s="421">
        <v>0</v>
      </c>
      <c r="K336" s="421">
        <v>0</v>
      </c>
      <c r="L336" s="421">
        <v>0</v>
      </c>
      <c r="M336" s="421">
        <v>0</v>
      </c>
      <c r="N336" s="421">
        <v>0</v>
      </c>
      <c r="O336" s="421">
        <v>0</v>
      </c>
      <c r="P336" s="420"/>
      <c r="Q336" s="421">
        <v>0</v>
      </c>
      <c r="R336" s="421">
        <v>0</v>
      </c>
      <c r="S336" s="421">
        <v>0</v>
      </c>
      <c r="T336" s="421">
        <v>0</v>
      </c>
      <c r="U336" s="421">
        <v>0</v>
      </c>
      <c r="V336" s="421">
        <v>0</v>
      </c>
      <c r="W336" s="421">
        <v>0</v>
      </c>
      <c r="X336" s="421">
        <v>0</v>
      </c>
      <c r="Y336" s="421">
        <v>0</v>
      </c>
      <c r="Z336" s="421">
        <v>0</v>
      </c>
      <c r="AA336" s="421">
        <v>0</v>
      </c>
      <c r="AB336" s="421">
        <v>0</v>
      </c>
      <c r="AC336" s="421">
        <v>0</v>
      </c>
      <c r="AD336" s="420"/>
      <c r="AE336" s="421">
        <v>0</v>
      </c>
      <c r="AF336" s="421">
        <v>0</v>
      </c>
      <c r="AG336" s="421">
        <v>0</v>
      </c>
      <c r="AH336" s="421">
        <v>0</v>
      </c>
      <c r="AI336" s="421">
        <v>0</v>
      </c>
      <c r="AJ336" s="421">
        <v>0</v>
      </c>
      <c r="AK336" s="421">
        <v>0</v>
      </c>
      <c r="AL336" s="421">
        <v>0</v>
      </c>
      <c r="AM336" s="421">
        <v>0</v>
      </c>
      <c r="AN336" s="421">
        <v>0</v>
      </c>
      <c r="AO336" s="421">
        <v>0</v>
      </c>
      <c r="AP336" s="421">
        <v>0</v>
      </c>
      <c r="AQ336" s="421">
        <v>0</v>
      </c>
      <c r="AR336" s="420"/>
      <c r="AS336" s="421">
        <v>0</v>
      </c>
      <c r="AT336" s="421">
        <v>0</v>
      </c>
      <c r="AU336" s="421">
        <v>0</v>
      </c>
      <c r="AV336" s="421">
        <v>0</v>
      </c>
      <c r="AW336" s="421">
        <v>0</v>
      </c>
      <c r="AX336" s="421">
        <v>0</v>
      </c>
      <c r="AY336" s="421">
        <v>0</v>
      </c>
      <c r="AZ336" s="421">
        <v>0</v>
      </c>
      <c r="BA336" s="421">
        <v>0</v>
      </c>
      <c r="BB336" s="421">
        <v>0</v>
      </c>
      <c r="BC336" s="421">
        <v>0</v>
      </c>
      <c r="BD336" s="421">
        <v>0</v>
      </c>
      <c r="BE336" s="421">
        <v>0</v>
      </c>
      <c r="BF336" s="420"/>
      <c r="BG336" s="421">
        <v>0</v>
      </c>
      <c r="BH336" s="421">
        <v>0</v>
      </c>
      <c r="BI336" s="421">
        <v>0</v>
      </c>
      <c r="BJ336" s="421">
        <v>0</v>
      </c>
      <c r="BK336" s="421">
        <v>0</v>
      </c>
      <c r="BL336" s="421">
        <v>0</v>
      </c>
      <c r="BM336" s="421">
        <v>0</v>
      </c>
      <c r="BN336" s="421">
        <v>0</v>
      </c>
      <c r="BO336" s="421">
        <v>0</v>
      </c>
      <c r="BP336" s="421">
        <v>0</v>
      </c>
      <c r="BQ336" s="421">
        <v>0</v>
      </c>
      <c r="BR336" s="421">
        <v>0</v>
      </c>
      <c r="BS336" s="421">
        <v>0</v>
      </c>
      <c r="BT336" s="420"/>
      <c r="BU336" s="421">
        <v>0</v>
      </c>
      <c r="BV336" s="421">
        <v>0</v>
      </c>
      <c r="BW336" s="421">
        <v>0</v>
      </c>
      <c r="BX336" s="421">
        <v>0</v>
      </c>
      <c r="BY336" s="421">
        <v>0</v>
      </c>
      <c r="BZ336" s="421">
        <v>0</v>
      </c>
      <c r="CA336" s="421">
        <v>0</v>
      </c>
      <c r="CB336" s="421">
        <v>0</v>
      </c>
      <c r="CC336" s="421">
        <v>0</v>
      </c>
      <c r="CD336" s="421">
        <v>0</v>
      </c>
      <c r="CE336" s="421">
        <v>0</v>
      </c>
      <c r="CF336" s="421">
        <v>0</v>
      </c>
      <c r="CG336" s="421">
        <v>0</v>
      </c>
      <c r="CH336" s="420"/>
    </row>
    <row r="337" spans="1:86" s="402" customFormat="1" ht="12" hidden="1" customHeight="1" outlineLevel="1">
      <c r="A337" s="22">
        <v>370</v>
      </c>
      <c r="B337" s="9" t="s">
        <v>431</v>
      </c>
      <c r="C337" s="421">
        <v>0</v>
      </c>
      <c r="D337" s="421">
        <v>0</v>
      </c>
      <c r="E337" s="421">
        <v>0</v>
      </c>
      <c r="F337" s="421">
        <v>0</v>
      </c>
      <c r="G337" s="421">
        <v>0</v>
      </c>
      <c r="H337" s="421">
        <v>0</v>
      </c>
      <c r="I337" s="421">
        <v>0</v>
      </c>
      <c r="J337" s="421">
        <v>0</v>
      </c>
      <c r="K337" s="421">
        <v>0</v>
      </c>
      <c r="L337" s="421">
        <v>0</v>
      </c>
      <c r="M337" s="421">
        <v>0</v>
      </c>
      <c r="N337" s="421">
        <v>0</v>
      </c>
      <c r="O337" s="421">
        <v>0</v>
      </c>
      <c r="P337" s="420"/>
      <c r="Q337" s="421">
        <v>0</v>
      </c>
      <c r="R337" s="421">
        <v>0</v>
      </c>
      <c r="S337" s="421">
        <v>0</v>
      </c>
      <c r="T337" s="421">
        <v>0</v>
      </c>
      <c r="U337" s="421">
        <v>0</v>
      </c>
      <c r="V337" s="421">
        <v>0</v>
      </c>
      <c r="W337" s="421">
        <v>0</v>
      </c>
      <c r="X337" s="421">
        <v>0</v>
      </c>
      <c r="Y337" s="421">
        <v>0</v>
      </c>
      <c r="Z337" s="421">
        <v>0</v>
      </c>
      <c r="AA337" s="421">
        <v>0</v>
      </c>
      <c r="AB337" s="421">
        <v>0</v>
      </c>
      <c r="AC337" s="421">
        <v>0</v>
      </c>
      <c r="AD337" s="420"/>
      <c r="AE337" s="421">
        <v>0</v>
      </c>
      <c r="AF337" s="421">
        <v>0</v>
      </c>
      <c r="AG337" s="421">
        <v>0</v>
      </c>
      <c r="AH337" s="421">
        <v>0</v>
      </c>
      <c r="AI337" s="421">
        <v>0</v>
      </c>
      <c r="AJ337" s="421">
        <v>0</v>
      </c>
      <c r="AK337" s="421">
        <v>0</v>
      </c>
      <c r="AL337" s="421">
        <v>0</v>
      </c>
      <c r="AM337" s="421">
        <v>0</v>
      </c>
      <c r="AN337" s="421">
        <v>0</v>
      </c>
      <c r="AO337" s="421">
        <v>0</v>
      </c>
      <c r="AP337" s="421">
        <v>0</v>
      </c>
      <c r="AQ337" s="421">
        <v>0</v>
      </c>
      <c r="AR337" s="420"/>
      <c r="AS337" s="421">
        <v>0</v>
      </c>
      <c r="AT337" s="421">
        <v>0</v>
      </c>
      <c r="AU337" s="421">
        <v>0</v>
      </c>
      <c r="AV337" s="421">
        <v>0</v>
      </c>
      <c r="AW337" s="421">
        <v>0</v>
      </c>
      <c r="AX337" s="421">
        <v>0</v>
      </c>
      <c r="AY337" s="421">
        <v>0</v>
      </c>
      <c r="AZ337" s="421">
        <v>0</v>
      </c>
      <c r="BA337" s="421">
        <v>0</v>
      </c>
      <c r="BB337" s="421">
        <v>0</v>
      </c>
      <c r="BC337" s="421">
        <v>0</v>
      </c>
      <c r="BD337" s="421">
        <v>0</v>
      </c>
      <c r="BE337" s="421">
        <v>0</v>
      </c>
      <c r="BF337" s="420"/>
      <c r="BG337" s="421">
        <v>0</v>
      </c>
      <c r="BH337" s="421">
        <v>0</v>
      </c>
      <c r="BI337" s="421">
        <v>0</v>
      </c>
      <c r="BJ337" s="421">
        <v>0</v>
      </c>
      <c r="BK337" s="421">
        <v>0</v>
      </c>
      <c r="BL337" s="421">
        <v>0</v>
      </c>
      <c r="BM337" s="421">
        <v>0</v>
      </c>
      <c r="BN337" s="421">
        <v>0</v>
      </c>
      <c r="BO337" s="421">
        <v>0</v>
      </c>
      <c r="BP337" s="421">
        <v>0</v>
      </c>
      <c r="BQ337" s="421">
        <v>0</v>
      </c>
      <c r="BR337" s="421">
        <v>0</v>
      </c>
      <c r="BS337" s="421">
        <v>0</v>
      </c>
      <c r="BT337" s="420"/>
      <c r="BU337" s="421">
        <v>0</v>
      </c>
      <c r="BV337" s="421">
        <v>0</v>
      </c>
      <c r="BW337" s="421">
        <v>0</v>
      </c>
      <c r="BX337" s="421">
        <v>0</v>
      </c>
      <c r="BY337" s="421">
        <v>0</v>
      </c>
      <c r="BZ337" s="421">
        <v>0</v>
      </c>
      <c r="CA337" s="421">
        <v>0</v>
      </c>
      <c r="CB337" s="421">
        <v>0</v>
      </c>
      <c r="CC337" s="421">
        <v>0</v>
      </c>
      <c r="CD337" s="421">
        <v>0</v>
      </c>
      <c r="CE337" s="421">
        <v>0</v>
      </c>
      <c r="CF337" s="421">
        <v>0</v>
      </c>
      <c r="CG337" s="421">
        <v>0</v>
      </c>
      <c r="CH337" s="420"/>
    </row>
    <row r="338" spans="1:86" s="402" customFormat="1" ht="12" hidden="1" customHeight="1" outlineLevel="1">
      <c r="A338" s="22">
        <v>375</v>
      </c>
      <c r="B338" s="9" t="s">
        <v>432</v>
      </c>
      <c r="C338" s="421">
        <v>0</v>
      </c>
      <c r="D338" s="421">
        <v>0</v>
      </c>
      <c r="E338" s="421">
        <v>0</v>
      </c>
      <c r="F338" s="421">
        <v>0</v>
      </c>
      <c r="G338" s="421">
        <v>0</v>
      </c>
      <c r="H338" s="421">
        <v>0</v>
      </c>
      <c r="I338" s="421">
        <v>0</v>
      </c>
      <c r="J338" s="421">
        <v>0</v>
      </c>
      <c r="K338" s="421">
        <v>0</v>
      </c>
      <c r="L338" s="421">
        <v>0</v>
      </c>
      <c r="M338" s="421">
        <v>0</v>
      </c>
      <c r="N338" s="421">
        <v>0</v>
      </c>
      <c r="O338" s="421">
        <v>0</v>
      </c>
      <c r="P338" s="420"/>
      <c r="Q338" s="421">
        <v>0</v>
      </c>
      <c r="R338" s="421">
        <v>0</v>
      </c>
      <c r="S338" s="421">
        <v>0</v>
      </c>
      <c r="T338" s="421">
        <v>0</v>
      </c>
      <c r="U338" s="421">
        <v>0</v>
      </c>
      <c r="V338" s="421">
        <v>0</v>
      </c>
      <c r="W338" s="421">
        <v>0</v>
      </c>
      <c r="X338" s="421">
        <v>0</v>
      </c>
      <c r="Y338" s="421">
        <v>0</v>
      </c>
      <c r="Z338" s="421">
        <v>0</v>
      </c>
      <c r="AA338" s="421">
        <v>0</v>
      </c>
      <c r="AB338" s="421">
        <v>0</v>
      </c>
      <c r="AC338" s="421">
        <v>0</v>
      </c>
      <c r="AD338" s="420"/>
      <c r="AE338" s="421">
        <v>0</v>
      </c>
      <c r="AF338" s="421">
        <v>0</v>
      </c>
      <c r="AG338" s="421">
        <v>0</v>
      </c>
      <c r="AH338" s="421">
        <v>0</v>
      </c>
      <c r="AI338" s="421">
        <v>0</v>
      </c>
      <c r="AJ338" s="421">
        <v>0</v>
      </c>
      <c r="AK338" s="421">
        <v>0</v>
      </c>
      <c r="AL338" s="421">
        <v>0</v>
      </c>
      <c r="AM338" s="421">
        <v>0</v>
      </c>
      <c r="AN338" s="421">
        <v>0</v>
      </c>
      <c r="AO338" s="421">
        <v>0</v>
      </c>
      <c r="AP338" s="421">
        <v>0</v>
      </c>
      <c r="AQ338" s="421">
        <v>0</v>
      </c>
      <c r="AR338" s="420"/>
      <c r="AS338" s="421">
        <v>0</v>
      </c>
      <c r="AT338" s="421">
        <v>0</v>
      </c>
      <c r="AU338" s="421">
        <v>0</v>
      </c>
      <c r="AV338" s="421">
        <v>0</v>
      </c>
      <c r="AW338" s="421">
        <v>0</v>
      </c>
      <c r="AX338" s="421">
        <v>0</v>
      </c>
      <c r="AY338" s="421">
        <v>0</v>
      </c>
      <c r="AZ338" s="421">
        <v>0</v>
      </c>
      <c r="BA338" s="421">
        <v>0</v>
      </c>
      <c r="BB338" s="421">
        <v>0</v>
      </c>
      <c r="BC338" s="421">
        <v>0</v>
      </c>
      <c r="BD338" s="421">
        <v>0</v>
      </c>
      <c r="BE338" s="421">
        <v>0</v>
      </c>
      <c r="BF338" s="420"/>
      <c r="BG338" s="421">
        <v>0</v>
      </c>
      <c r="BH338" s="421">
        <v>0</v>
      </c>
      <c r="BI338" s="421">
        <v>0</v>
      </c>
      <c r="BJ338" s="421">
        <v>0</v>
      </c>
      <c r="BK338" s="421">
        <v>0</v>
      </c>
      <c r="BL338" s="421">
        <v>0</v>
      </c>
      <c r="BM338" s="421">
        <v>0</v>
      </c>
      <c r="BN338" s="421">
        <v>0</v>
      </c>
      <c r="BO338" s="421">
        <v>0</v>
      </c>
      <c r="BP338" s="421">
        <v>0</v>
      </c>
      <c r="BQ338" s="421">
        <v>0</v>
      </c>
      <c r="BR338" s="421">
        <v>0</v>
      </c>
      <c r="BS338" s="421">
        <v>0</v>
      </c>
      <c r="BT338" s="420"/>
      <c r="BU338" s="421">
        <v>0</v>
      </c>
      <c r="BV338" s="421">
        <v>0</v>
      </c>
      <c r="BW338" s="421">
        <v>0</v>
      </c>
      <c r="BX338" s="421">
        <v>0</v>
      </c>
      <c r="BY338" s="421">
        <v>0</v>
      </c>
      <c r="BZ338" s="421">
        <v>0</v>
      </c>
      <c r="CA338" s="421">
        <v>0</v>
      </c>
      <c r="CB338" s="421">
        <v>0</v>
      </c>
      <c r="CC338" s="421">
        <v>0</v>
      </c>
      <c r="CD338" s="421">
        <v>0</v>
      </c>
      <c r="CE338" s="421">
        <v>0</v>
      </c>
      <c r="CF338" s="421">
        <v>0</v>
      </c>
      <c r="CG338" s="421">
        <v>0</v>
      </c>
      <c r="CH338" s="420"/>
    </row>
    <row r="339" spans="1:86" s="402" customFormat="1" ht="12" hidden="1" customHeight="1" outlineLevel="1">
      <c r="A339" s="22">
        <v>377</v>
      </c>
      <c r="B339" s="9" t="s">
        <v>176</v>
      </c>
      <c r="C339" s="421">
        <v>0</v>
      </c>
      <c r="D339" s="421">
        <v>0</v>
      </c>
      <c r="E339" s="421">
        <v>0</v>
      </c>
      <c r="F339" s="421">
        <v>0</v>
      </c>
      <c r="G339" s="421">
        <v>1016</v>
      </c>
      <c r="H339" s="421">
        <v>2146</v>
      </c>
      <c r="I339" s="421">
        <v>420</v>
      </c>
      <c r="J339" s="421">
        <v>1060</v>
      </c>
      <c r="K339" s="421">
        <v>3640</v>
      </c>
      <c r="L339" s="421">
        <v>0</v>
      </c>
      <c r="M339" s="421">
        <v>0</v>
      </c>
      <c r="N339" s="421">
        <v>0</v>
      </c>
      <c r="O339" s="421">
        <v>8281.9999999999909</v>
      </c>
      <c r="P339" s="420"/>
      <c r="Q339" s="421">
        <v>0</v>
      </c>
      <c r="R339" s="421">
        <v>0</v>
      </c>
      <c r="S339" s="421">
        <v>0</v>
      </c>
      <c r="T339" s="421">
        <v>0</v>
      </c>
      <c r="U339" s="421">
        <v>0</v>
      </c>
      <c r="V339" s="421">
        <v>0</v>
      </c>
      <c r="W339" s="421">
        <v>0</v>
      </c>
      <c r="X339" s="421">
        <v>0</v>
      </c>
      <c r="Y339" s="421">
        <v>0</v>
      </c>
      <c r="Z339" s="421">
        <v>0</v>
      </c>
      <c r="AA339" s="421">
        <v>0</v>
      </c>
      <c r="AB339" s="421">
        <v>0</v>
      </c>
      <c r="AC339" s="421">
        <v>0</v>
      </c>
      <c r="AD339" s="420"/>
      <c r="AE339" s="421">
        <v>0</v>
      </c>
      <c r="AF339" s="421">
        <v>0</v>
      </c>
      <c r="AG339" s="421">
        <v>0</v>
      </c>
      <c r="AH339" s="421">
        <v>1541.6666666666699</v>
      </c>
      <c r="AI339" s="421">
        <v>1541.6666666666699</v>
      </c>
      <c r="AJ339" s="421">
        <v>1541.6666666666699</v>
      </c>
      <c r="AK339" s="421">
        <v>1541.6666666666699</v>
      </c>
      <c r="AL339" s="421">
        <v>1541.6666666666699</v>
      </c>
      <c r="AM339" s="421">
        <v>1541.6666666666699</v>
      </c>
      <c r="AN339" s="421">
        <v>1541.6666666666699</v>
      </c>
      <c r="AO339" s="421">
        <v>1541.6666666666699</v>
      </c>
      <c r="AP339" s="421">
        <v>1541.6666666666699</v>
      </c>
      <c r="AQ339" s="421">
        <v>13875</v>
      </c>
      <c r="AR339" s="420"/>
      <c r="AS339" s="421">
        <v>0</v>
      </c>
      <c r="AT339" s="421">
        <v>0</v>
      </c>
      <c r="AU339" s="421">
        <v>0</v>
      </c>
      <c r="AV339" s="421">
        <v>1572.5</v>
      </c>
      <c r="AW339" s="421">
        <v>1572.5</v>
      </c>
      <c r="AX339" s="421">
        <v>1572.5</v>
      </c>
      <c r="AY339" s="421">
        <v>1572.5</v>
      </c>
      <c r="AZ339" s="421">
        <v>1572.5</v>
      </c>
      <c r="BA339" s="421">
        <v>1572.5</v>
      </c>
      <c r="BB339" s="421">
        <v>1572.5</v>
      </c>
      <c r="BC339" s="421">
        <v>1572.5</v>
      </c>
      <c r="BD339" s="421">
        <v>1572.5</v>
      </c>
      <c r="BE339" s="421">
        <v>14152.5</v>
      </c>
      <c r="BF339" s="420"/>
      <c r="BG339" s="421">
        <v>0</v>
      </c>
      <c r="BH339" s="421">
        <v>0</v>
      </c>
      <c r="BI339" s="421">
        <v>0</v>
      </c>
      <c r="BJ339" s="421">
        <v>1603.95</v>
      </c>
      <c r="BK339" s="421">
        <v>1603.95</v>
      </c>
      <c r="BL339" s="421">
        <v>1603.95</v>
      </c>
      <c r="BM339" s="421">
        <v>1603.95</v>
      </c>
      <c r="BN339" s="421">
        <v>1603.95</v>
      </c>
      <c r="BO339" s="421">
        <v>1603.95</v>
      </c>
      <c r="BP339" s="421">
        <v>1603.95</v>
      </c>
      <c r="BQ339" s="421">
        <v>1603.95</v>
      </c>
      <c r="BR339" s="421">
        <v>1603.95</v>
      </c>
      <c r="BS339" s="421">
        <v>14435.55</v>
      </c>
      <c r="BT339" s="420"/>
      <c r="BU339" s="421">
        <v>0</v>
      </c>
      <c r="BV339" s="421">
        <v>0</v>
      </c>
      <c r="BW339" s="421">
        <v>0</v>
      </c>
      <c r="BX339" s="421">
        <v>1636.029</v>
      </c>
      <c r="BY339" s="421">
        <v>1636.029</v>
      </c>
      <c r="BZ339" s="421">
        <v>1636.029</v>
      </c>
      <c r="CA339" s="421">
        <v>1636.029</v>
      </c>
      <c r="CB339" s="421">
        <v>1636.029</v>
      </c>
      <c r="CC339" s="421">
        <v>1636.029</v>
      </c>
      <c r="CD339" s="421">
        <v>1636.029</v>
      </c>
      <c r="CE339" s="421">
        <v>1636.029</v>
      </c>
      <c r="CF339" s="421">
        <v>1636.029</v>
      </c>
      <c r="CG339" s="421">
        <v>14724.261</v>
      </c>
      <c r="CH339" s="420"/>
    </row>
    <row r="340" spans="1:86" s="402" customFormat="1" ht="12" hidden="1" customHeight="1" outlineLevel="1">
      <c r="A340" s="22">
        <v>378</v>
      </c>
      <c r="B340" s="9" t="s">
        <v>433</v>
      </c>
      <c r="C340" s="421">
        <v>571.37</v>
      </c>
      <c r="D340" s="421">
        <v>0</v>
      </c>
      <c r="E340" s="421">
        <v>1082.6500000000001</v>
      </c>
      <c r="F340" s="421">
        <v>891.5</v>
      </c>
      <c r="G340" s="421">
        <v>0</v>
      </c>
      <c r="H340" s="421">
        <v>3740.51</v>
      </c>
      <c r="I340" s="421">
        <v>100</v>
      </c>
      <c r="J340" s="421">
        <v>1293.07</v>
      </c>
      <c r="K340" s="421">
        <v>-100</v>
      </c>
      <c r="L340" s="421">
        <v>0</v>
      </c>
      <c r="M340" s="421">
        <v>0</v>
      </c>
      <c r="N340" s="421">
        <v>0</v>
      </c>
      <c r="O340" s="421">
        <v>7579.1</v>
      </c>
      <c r="P340" s="420"/>
      <c r="Q340" s="421">
        <v>1250</v>
      </c>
      <c r="R340" s="421">
        <v>1250</v>
      </c>
      <c r="S340" s="421">
        <v>1250</v>
      </c>
      <c r="T340" s="421">
        <v>1250</v>
      </c>
      <c r="U340" s="421">
        <v>1250</v>
      </c>
      <c r="V340" s="421">
        <v>1250</v>
      </c>
      <c r="W340" s="421">
        <v>1250</v>
      </c>
      <c r="X340" s="421">
        <v>1250</v>
      </c>
      <c r="Y340" s="421">
        <v>1250</v>
      </c>
      <c r="Z340" s="421">
        <v>1250</v>
      </c>
      <c r="AA340" s="421">
        <v>1250</v>
      </c>
      <c r="AB340" s="421">
        <v>1250</v>
      </c>
      <c r="AC340" s="421">
        <v>15000</v>
      </c>
      <c r="AD340" s="420"/>
      <c r="AE340" s="421">
        <v>1250</v>
      </c>
      <c r="AF340" s="421">
        <v>1250</v>
      </c>
      <c r="AG340" s="421">
        <v>1250</v>
      </c>
      <c r="AH340" s="421">
        <v>1250</v>
      </c>
      <c r="AI340" s="421">
        <v>1250</v>
      </c>
      <c r="AJ340" s="421">
        <v>1250</v>
      </c>
      <c r="AK340" s="421">
        <v>1250</v>
      </c>
      <c r="AL340" s="421">
        <v>1250</v>
      </c>
      <c r="AM340" s="421">
        <v>1250</v>
      </c>
      <c r="AN340" s="421">
        <v>1250</v>
      </c>
      <c r="AO340" s="421">
        <v>1250</v>
      </c>
      <c r="AP340" s="421">
        <v>1250</v>
      </c>
      <c r="AQ340" s="421">
        <v>15000</v>
      </c>
      <c r="AR340" s="420"/>
      <c r="AS340" s="421">
        <v>1250</v>
      </c>
      <c r="AT340" s="421">
        <v>1250</v>
      </c>
      <c r="AU340" s="421">
        <v>1250</v>
      </c>
      <c r="AV340" s="421">
        <v>1250</v>
      </c>
      <c r="AW340" s="421">
        <v>1250</v>
      </c>
      <c r="AX340" s="421">
        <v>1250</v>
      </c>
      <c r="AY340" s="421">
        <v>1250</v>
      </c>
      <c r="AZ340" s="421">
        <v>1250</v>
      </c>
      <c r="BA340" s="421">
        <v>1250</v>
      </c>
      <c r="BB340" s="421">
        <v>1250</v>
      </c>
      <c r="BC340" s="421">
        <v>1250</v>
      </c>
      <c r="BD340" s="421">
        <v>1250</v>
      </c>
      <c r="BE340" s="421">
        <v>15000</v>
      </c>
      <c r="BF340" s="420"/>
      <c r="BG340" s="421">
        <v>1250</v>
      </c>
      <c r="BH340" s="421">
        <v>1250</v>
      </c>
      <c r="BI340" s="421">
        <v>1250</v>
      </c>
      <c r="BJ340" s="421">
        <v>1250</v>
      </c>
      <c r="BK340" s="421">
        <v>1250</v>
      </c>
      <c r="BL340" s="421">
        <v>1250</v>
      </c>
      <c r="BM340" s="421">
        <v>1250</v>
      </c>
      <c r="BN340" s="421">
        <v>1250</v>
      </c>
      <c r="BO340" s="421">
        <v>1250</v>
      </c>
      <c r="BP340" s="421">
        <v>1250</v>
      </c>
      <c r="BQ340" s="421">
        <v>1250</v>
      </c>
      <c r="BR340" s="421">
        <v>1250</v>
      </c>
      <c r="BS340" s="421">
        <v>15000</v>
      </c>
      <c r="BT340" s="420"/>
      <c r="BU340" s="421">
        <v>1250</v>
      </c>
      <c r="BV340" s="421">
        <v>1250</v>
      </c>
      <c r="BW340" s="421">
        <v>1250</v>
      </c>
      <c r="BX340" s="421">
        <v>1250</v>
      </c>
      <c r="BY340" s="421">
        <v>1250</v>
      </c>
      <c r="BZ340" s="421">
        <v>1250</v>
      </c>
      <c r="CA340" s="421">
        <v>1250</v>
      </c>
      <c r="CB340" s="421">
        <v>1250</v>
      </c>
      <c r="CC340" s="421">
        <v>1250</v>
      </c>
      <c r="CD340" s="421">
        <v>1250</v>
      </c>
      <c r="CE340" s="421">
        <v>1250</v>
      </c>
      <c r="CF340" s="421">
        <v>1250</v>
      </c>
      <c r="CG340" s="421">
        <v>15000</v>
      </c>
      <c r="CH340" s="420"/>
    </row>
    <row r="341" spans="1:86" s="402" customFormat="1" ht="12" hidden="1" customHeight="1" outlineLevel="1">
      <c r="A341" s="22">
        <v>379</v>
      </c>
      <c r="B341" s="9" t="s">
        <v>434</v>
      </c>
      <c r="C341" s="421">
        <v>0</v>
      </c>
      <c r="D341" s="421">
        <v>0</v>
      </c>
      <c r="E341" s="421">
        <v>0</v>
      </c>
      <c r="F341" s="421">
        <v>0</v>
      </c>
      <c r="G341" s="421">
        <v>0</v>
      </c>
      <c r="H341" s="421">
        <v>0</v>
      </c>
      <c r="I341" s="421">
        <v>0</v>
      </c>
      <c r="J341" s="421">
        <v>0</v>
      </c>
      <c r="K341" s="421">
        <v>0</v>
      </c>
      <c r="L341" s="421">
        <v>0</v>
      </c>
      <c r="M341" s="421">
        <v>0</v>
      </c>
      <c r="N341" s="421">
        <v>0</v>
      </c>
      <c r="O341" s="421">
        <v>0</v>
      </c>
      <c r="P341" s="420"/>
      <c r="Q341" s="421">
        <v>0</v>
      </c>
      <c r="R341" s="421">
        <v>0</v>
      </c>
      <c r="S341" s="421">
        <v>0</v>
      </c>
      <c r="T341" s="421">
        <v>0</v>
      </c>
      <c r="U341" s="421">
        <v>0</v>
      </c>
      <c r="V341" s="421">
        <v>0</v>
      </c>
      <c r="W341" s="421">
        <v>0</v>
      </c>
      <c r="X341" s="421">
        <v>0</v>
      </c>
      <c r="Y341" s="421">
        <v>0</v>
      </c>
      <c r="Z341" s="421">
        <v>0</v>
      </c>
      <c r="AA341" s="421">
        <v>0</v>
      </c>
      <c r="AB341" s="421">
        <v>0</v>
      </c>
      <c r="AC341" s="421">
        <v>0</v>
      </c>
      <c r="AD341" s="420"/>
      <c r="AE341" s="421">
        <v>0</v>
      </c>
      <c r="AF341" s="421">
        <v>0</v>
      </c>
      <c r="AG341" s="421">
        <v>0</v>
      </c>
      <c r="AH341" s="421">
        <v>0</v>
      </c>
      <c r="AI341" s="421">
        <v>0</v>
      </c>
      <c r="AJ341" s="421">
        <v>0</v>
      </c>
      <c r="AK341" s="421">
        <v>0</v>
      </c>
      <c r="AL341" s="421">
        <v>0</v>
      </c>
      <c r="AM341" s="421">
        <v>0</v>
      </c>
      <c r="AN341" s="421">
        <v>0</v>
      </c>
      <c r="AO341" s="421">
        <v>0</v>
      </c>
      <c r="AP341" s="421">
        <v>0</v>
      </c>
      <c r="AQ341" s="421">
        <v>0</v>
      </c>
      <c r="AR341" s="420"/>
      <c r="AS341" s="421">
        <v>0</v>
      </c>
      <c r="AT341" s="421">
        <v>0</v>
      </c>
      <c r="AU341" s="421">
        <v>0</v>
      </c>
      <c r="AV341" s="421">
        <v>0</v>
      </c>
      <c r="AW341" s="421">
        <v>0</v>
      </c>
      <c r="AX341" s="421">
        <v>0</v>
      </c>
      <c r="AY341" s="421">
        <v>0</v>
      </c>
      <c r="AZ341" s="421">
        <v>0</v>
      </c>
      <c r="BA341" s="421">
        <v>0</v>
      </c>
      <c r="BB341" s="421">
        <v>0</v>
      </c>
      <c r="BC341" s="421">
        <v>0</v>
      </c>
      <c r="BD341" s="421">
        <v>0</v>
      </c>
      <c r="BE341" s="421">
        <v>0</v>
      </c>
      <c r="BF341" s="420"/>
      <c r="BG341" s="421">
        <v>0</v>
      </c>
      <c r="BH341" s="421">
        <v>0</v>
      </c>
      <c r="BI341" s="421">
        <v>0</v>
      </c>
      <c r="BJ341" s="421">
        <v>0</v>
      </c>
      <c r="BK341" s="421">
        <v>0</v>
      </c>
      <c r="BL341" s="421">
        <v>0</v>
      </c>
      <c r="BM341" s="421">
        <v>0</v>
      </c>
      <c r="BN341" s="421">
        <v>0</v>
      </c>
      <c r="BO341" s="421">
        <v>0</v>
      </c>
      <c r="BP341" s="421">
        <v>0</v>
      </c>
      <c r="BQ341" s="421">
        <v>0</v>
      </c>
      <c r="BR341" s="421">
        <v>0</v>
      </c>
      <c r="BS341" s="421">
        <v>0</v>
      </c>
      <c r="BT341" s="420"/>
      <c r="BU341" s="421">
        <v>0</v>
      </c>
      <c r="BV341" s="421">
        <v>0</v>
      </c>
      <c r="BW341" s="421">
        <v>0</v>
      </c>
      <c r="BX341" s="421">
        <v>0</v>
      </c>
      <c r="BY341" s="421">
        <v>0</v>
      </c>
      <c r="BZ341" s="421">
        <v>0</v>
      </c>
      <c r="CA341" s="421">
        <v>0</v>
      </c>
      <c r="CB341" s="421">
        <v>0</v>
      </c>
      <c r="CC341" s="421">
        <v>0</v>
      </c>
      <c r="CD341" s="421">
        <v>0</v>
      </c>
      <c r="CE341" s="421">
        <v>0</v>
      </c>
      <c r="CF341" s="421">
        <v>0</v>
      </c>
      <c r="CG341" s="421">
        <v>0</v>
      </c>
      <c r="CH341" s="420"/>
    </row>
    <row r="342" spans="1:86" s="402" customFormat="1" ht="12" hidden="1" customHeight="1" outlineLevel="1">
      <c r="A342" s="22">
        <v>380</v>
      </c>
      <c r="B342" s="9" t="s">
        <v>435</v>
      </c>
      <c r="C342" s="421">
        <v>0</v>
      </c>
      <c r="D342" s="421">
        <v>0</v>
      </c>
      <c r="E342" s="421">
        <v>0</v>
      </c>
      <c r="F342" s="421">
        <v>0</v>
      </c>
      <c r="G342" s="421">
        <v>0</v>
      </c>
      <c r="H342" s="421">
        <v>235.98</v>
      </c>
      <c r="I342" s="421">
        <v>0</v>
      </c>
      <c r="J342" s="421">
        <v>3655</v>
      </c>
      <c r="K342" s="421">
        <v>0</v>
      </c>
      <c r="L342" s="421">
        <v>52.5</v>
      </c>
      <c r="M342" s="421">
        <v>0</v>
      </c>
      <c r="N342" s="421">
        <v>2802.5</v>
      </c>
      <c r="O342" s="421">
        <v>3943.48</v>
      </c>
      <c r="P342" s="420"/>
      <c r="Q342" s="421">
        <v>335.19580000000002</v>
      </c>
      <c r="R342" s="421">
        <v>335.19580000000002</v>
      </c>
      <c r="S342" s="421">
        <v>335.19580000000002</v>
      </c>
      <c r="T342" s="421">
        <v>335.19580000000002</v>
      </c>
      <c r="U342" s="421">
        <v>335.19580000000002</v>
      </c>
      <c r="V342" s="421">
        <v>335.19580000000002</v>
      </c>
      <c r="W342" s="421">
        <v>335.19580000000002</v>
      </c>
      <c r="X342" s="421">
        <v>335.19580000000002</v>
      </c>
      <c r="Y342" s="421">
        <v>335.19580000000002</v>
      </c>
      <c r="Z342" s="421">
        <v>335.19580000000002</v>
      </c>
      <c r="AA342" s="421">
        <v>335.19580000000002</v>
      </c>
      <c r="AB342" s="421">
        <v>335.19580000000002</v>
      </c>
      <c r="AC342" s="421">
        <v>4022.3496</v>
      </c>
      <c r="AD342" s="420"/>
      <c r="AE342" s="421">
        <v>341.89971600000001</v>
      </c>
      <c r="AF342" s="421">
        <v>341.89971600000001</v>
      </c>
      <c r="AG342" s="421">
        <v>341.89971600000001</v>
      </c>
      <c r="AH342" s="421">
        <v>341.89971600000001</v>
      </c>
      <c r="AI342" s="421">
        <v>341.89971600000001</v>
      </c>
      <c r="AJ342" s="421">
        <v>341.89971600000001</v>
      </c>
      <c r="AK342" s="421">
        <v>341.89971600000001</v>
      </c>
      <c r="AL342" s="421">
        <v>341.89971600000001</v>
      </c>
      <c r="AM342" s="421">
        <v>341.89971600000001</v>
      </c>
      <c r="AN342" s="421">
        <v>341.89971600000001</v>
      </c>
      <c r="AO342" s="421">
        <v>341.89971600000001</v>
      </c>
      <c r="AP342" s="421">
        <v>341.89971600000001</v>
      </c>
      <c r="AQ342" s="421">
        <v>4102.7965919999997</v>
      </c>
      <c r="AR342" s="420"/>
      <c r="AS342" s="421">
        <v>348.73771032000002</v>
      </c>
      <c r="AT342" s="421">
        <v>348.73771032000002</v>
      </c>
      <c r="AU342" s="421">
        <v>348.73771032000002</v>
      </c>
      <c r="AV342" s="421">
        <v>348.73771032000002</v>
      </c>
      <c r="AW342" s="421">
        <v>348.73771032000002</v>
      </c>
      <c r="AX342" s="421">
        <v>348.73771032000002</v>
      </c>
      <c r="AY342" s="421">
        <v>348.73771032000002</v>
      </c>
      <c r="AZ342" s="421">
        <v>348.73771032000002</v>
      </c>
      <c r="BA342" s="421">
        <v>348.73771032000002</v>
      </c>
      <c r="BB342" s="421">
        <v>348.73771032000002</v>
      </c>
      <c r="BC342" s="421">
        <v>348.73771032000002</v>
      </c>
      <c r="BD342" s="421">
        <v>348.73771032000002</v>
      </c>
      <c r="BE342" s="421">
        <v>4184.8525238399998</v>
      </c>
      <c r="BF342" s="420"/>
      <c r="BG342" s="421">
        <v>355.71246452640003</v>
      </c>
      <c r="BH342" s="421">
        <v>355.71246452640003</v>
      </c>
      <c r="BI342" s="421">
        <v>355.71246452640003</v>
      </c>
      <c r="BJ342" s="421">
        <v>355.71246452640003</v>
      </c>
      <c r="BK342" s="421">
        <v>355.71246452640003</v>
      </c>
      <c r="BL342" s="421">
        <v>355.71246452640003</v>
      </c>
      <c r="BM342" s="421">
        <v>355.71246452640003</v>
      </c>
      <c r="BN342" s="421">
        <v>355.71246452640003</v>
      </c>
      <c r="BO342" s="421">
        <v>355.71246452640003</v>
      </c>
      <c r="BP342" s="421">
        <v>355.71246452640003</v>
      </c>
      <c r="BQ342" s="421">
        <v>355.71246452640003</v>
      </c>
      <c r="BR342" s="421">
        <v>355.71246452640003</v>
      </c>
      <c r="BS342" s="421">
        <v>4268.5495743168003</v>
      </c>
      <c r="BT342" s="420"/>
      <c r="BU342" s="421">
        <v>362.826713816927</v>
      </c>
      <c r="BV342" s="421">
        <v>362.826713816927</v>
      </c>
      <c r="BW342" s="421">
        <v>362.826713816927</v>
      </c>
      <c r="BX342" s="421">
        <v>362.826713816927</v>
      </c>
      <c r="BY342" s="421">
        <v>362.826713816927</v>
      </c>
      <c r="BZ342" s="421">
        <v>362.826713816927</v>
      </c>
      <c r="CA342" s="421">
        <v>362.826713816927</v>
      </c>
      <c r="CB342" s="421">
        <v>362.826713816927</v>
      </c>
      <c r="CC342" s="421">
        <v>362.826713816927</v>
      </c>
      <c r="CD342" s="421">
        <v>362.826713816927</v>
      </c>
      <c r="CE342" s="421">
        <v>362.826713816927</v>
      </c>
      <c r="CF342" s="421">
        <v>362.826713816927</v>
      </c>
      <c r="CG342" s="421">
        <v>4353.9205658031296</v>
      </c>
      <c r="CH342" s="420"/>
    </row>
    <row r="343" spans="1:86" s="402" customFormat="1" ht="12" hidden="1" customHeight="1" outlineLevel="1">
      <c r="A343" s="22">
        <v>383</v>
      </c>
      <c r="B343" s="9" t="s">
        <v>436</v>
      </c>
      <c r="C343" s="421">
        <v>306.60000000000002</v>
      </c>
      <c r="D343" s="421">
        <v>314.35000000000002</v>
      </c>
      <c r="E343" s="421">
        <v>315.7</v>
      </c>
      <c r="F343" s="421">
        <v>315.3</v>
      </c>
      <c r="G343" s="421">
        <v>322.85000000000002</v>
      </c>
      <c r="H343" s="421">
        <v>431.15</v>
      </c>
      <c r="I343" s="421">
        <v>328.85</v>
      </c>
      <c r="J343" s="421">
        <v>621</v>
      </c>
      <c r="K343" s="421">
        <v>442.55</v>
      </c>
      <c r="L343" s="421">
        <v>331.95</v>
      </c>
      <c r="M343" s="421">
        <v>291.89999999999998</v>
      </c>
      <c r="N343" s="421">
        <v>291.89999999999998</v>
      </c>
      <c r="O343" s="421">
        <v>4737.3934680000002</v>
      </c>
      <c r="P343" s="420"/>
      <c r="Q343" s="421">
        <v>389.47587282000001</v>
      </c>
      <c r="R343" s="421">
        <v>389.47587282000001</v>
      </c>
      <c r="S343" s="421">
        <v>389.47587282000001</v>
      </c>
      <c r="T343" s="421">
        <v>389.47587282000001</v>
      </c>
      <c r="U343" s="421">
        <v>389.47587282000001</v>
      </c>
      <c r="V343" s="421">
        <v>389.47587282000001</v>
      </c>
      <c r="W343" s="421">
        <v>389.47587282000001</v>
      </c>
      <c r="X343" s="421">
        <v>389.47587282000001</v>
      </c>
      <c r="Y343" s="421">
        <v>389.47587282000001</v>
      </c>
      <c r="Z343" s="421">
        <v>389.47587282000001</v>
      </c>
      <c r="AA343" s="421">
        <v>389.47587282000001</v>
      </c>
      <c r="AB343" s="421">
        <v>389.47587282000001</v>
      </c>
      <c r="AC343" s="421">
        <v>4673.7104738400003</v>
      </c>
      <c r="AD343" s="420"/>
      <c r="AE343" s="421">
        <v>424.19863707479999</v>
      </c>
      <c r="AF343" s="421">
        <v>424.19863707479999</v>
      </c>
      <c r="AG343" s="421">
        <v>424.19863707479999</v>
      </c>
      <c r="AH343" s="421">
        <v>424.19863707479999</v>
      </c>
      <c r="AI343" s="421">
        <v>424.19863707479999</v>
      </c>
      <c r="AJ343" s="421">
        <v>424.19863707479999</v>
      </c>
      <c r="AK343" s="421">
        <v>424.19863707479999</v>
      </c>
      <c r="AL343" s="421">
        <v>424.19863707479999</v>
      </c>
      <c r="AM343" s="421">
        <v>424.19863707479999</v>
      </c>
      <c r="AN343" s="421">
        <v>424.19863707479999</v>
      </c>
      <c r="AO343" s="421">
        <v>424.19863707479999</v>
      </c>
      <c r="AP343" s="421">
        <v>424.19863707479999</v>
      </c>
      <c r="AQ343" s="421">
        <v>5090.3836448975999</v>
      </c>
      <c r="AR343" s="420"/>
      <c r="AS343" s="421">
        <v>432.68260981629601</v>
      </c>
      <c r="AT343" s="421">
        <v>432.68260981629601</v>
      </c>
      <c r="AU343" s="421">
        <v>432.68260981629601</v>
      </c>
      <c r="AV343" s="421">
        <v>432.68260981629601</v>
      </c>
      <c r="AW343" s="421">
        <v>432.68260981629601</v>
      </c>
      <c r="AX343" s="421">
        <v>432.68260981629601</v>
      </c>
      <c r="AY343" s="421">
        <v>432.68260981629601</v>
      </c>
      <c r="AZ343" s="421">
        <v>432.68260981629601</v>
      </c>
      <c r="BA343" s="421">
        <v>432.68260981629601</v>
      </c>
      <c r="BB343" s="421">
        <v>432.68260981629601</v>
      </c>
      <c r="BC343" s="421">
        <v>432.68260981629601</v>
      </c>
      <c r="BD343" s="421">
        <v>432.68260981629601</v>
      </c>
      <c r="BE343" s="421">
        <v>5192.1913177955503</v>
      </c>
      <c r="BF343" s="420"/>
      <c r="BG343" s="421">
        <v>441.336262012622</v>
      </c>
      <c r="BH343" s="421">
        <v>441.336262012622</v>
      </c>
      <c r="BI343" s="421">
        <v>441.336262012622</v>
      </c>
      <c r="BJ343" s="421">
        <v>441.336262012622</v>
      </c>
      <c r="BK343" s="421">
        <v>441.336262012622</v>
      </c>
      <c r="BL343" s="421">
        <v>441.336262012622</v>
      </c>
      <c r="BM343" s="421">
        <v>441.336262012622</v>
      </c>
      <c r="BN343" s="421">
        <v>441.336262012622</v>
      </c>
      <c r="BO343" s="421">
        <v>441.336262012622</v>
      </c>
      <c r="BP343" s="421">
        <v>441.336262012622</v>
      </c>
      <c r="BQ343" s="421">
        <v>441.336262012622</v>
      </c>
      <c r="BR343" s="421">
        <v>441.336262012622</v>
      </c>
      <c r="BS343" s="421">
        <v>5296.0351441514604</v>
      </c>
      <c r="BT343" s="420"/>
      <c r="BU343" s="421">
        <v>450.16298725287402</v>
      </c>
      <c r="BV343" s="421">
        <v>450.16298725287402</v>
      </c>
      <c r="BW343" s="421">
        <v>450.16298725287402</v>
      </c>
      <c r="BX343" s="421">
        <v>450.16298725287402</v>
      </c>
      <c r="BY343" s="421">
        <v>450.16298725287402</v>
      </c>
      <c r="BZ343" s="421">
        <v>450.16298725287402</v>
      </c>
      <c r="CA343" s="421">
        <v>450.16298725287402</v>
      </c>
      <c r="CB343" s="421">
        <v>450.16298725287402</v>
      </c>
      <c r="CC343" s="421">
        <v>450.16298725287402</v>
      </c>
      <c r="CD343" s="421">
        <v>450.16298725287402</v>
      </c>
      <c r="CE343" s="421">
        <v>450.16298725287402</v>
      </c>
      <c r="CF343" s="421">
        <v>450.16298725287402</v>
      </c>
      <c r="CG343" s="421">
        <v>5401.95584703449</v>
      </c>
      <c r="CH343" s="420"/>
    </row>
    <row r="344" spans="1:86" s="402" customFormat="1" ht="12" hidden="1" customHeight="1" outlineLevel="1">
      <c r="A344" s="22">
        <v>384</v>
      </c>
      <c r="B344" s="9" t="s">
        <v>437</v>
      </c>
      <c r="C344" s="421">
        <v>2799.37</v>
      </c>
      <c r="D344" s="421">
        <v>120</v>
      </c>
      <c r="E344" s="421">
        <v>702.75</v>
      </c>
      <c r="F344" s="421">
        <v>743</v>
      </c>
      <c r="G344" s="421">
        <v>5655</v>
      </c>
      <c r="H344" s="421">
        <v>11847.51</v>
      </c>
      <c r="I344" s="421">
        <v>4392.0600000000004</v>
      </c>
      <c r="J344" s="421">
        <v>0</v>
      </c>
      <c r="K344" s="421">
        <v>0</v>
      </c>
      <c r="L344" s="421">
        <v>0</v>
      </c>
      <c r="M344" s="421">
        <v>0</v>
      </c>
      <c r="N344" s="421">
        <v>0</v>
      </c>
      <c r="O344" s="421">
        <v>26259.69</v>
      </c>
      <c r="P344" s="420"/>
      <c r="Q344" s="421">
        <v>0</v>
      </c>
      <c r="R344" s="421">
        <v>0</v>
      </c>
      <c r="S344" s="421">
        <v>0</v>
      </c>
      <c r="T344" s="421">
        <v>0</v>
      </c>
      <c r="U344" s="421">
        <v>0</v>
      </c>
      <c r="V344" s="421">
        <v>0</v>
      </c>
      <c r="W344" s="421">
        <v>0</v>
      </c>
      <c r="X344" s="421">
        <v>0</v>
      </c>
      <c r="Y344" s="421">
        <v>0</v>
      </c>
      <c r="Z344" s="421">
        <v>0</v>
      </c>
      <c r="AA344" s="421">
        <v>0</v>
      </c>
      <c r="AB344" s="421">
        <v>0</v>
      </c>
      <c r="AC344" s="421">
        <v>0</v>
      </c>
      <c r="AD344" s="420"/>
      <c r="AE344" s="421">
        <v>0</v>
      </c>
      <c r="AF344" s="421">
        <v>0</v>
      </c>
      <c r="AG344" s="421">
        <v>0</v>
      </c>
      <c r="AH344" s="421">
        <v>0</v>
      </c>
      <c r="AI344" s="421">
        <v>0</v>
      </c>
      <c r="AJ344" s="421">
        <v>0</v>
      </c>
      <c r="AK344" s="421">
        <v>0</v>
      </c>
      <c r="AL344" s="421">
        <v>0</v>
      </c>
      <c r="AM344" s="421">
        <v>0</v>
      </c>
      <c r="AN344" s="421">
        <v>0</v>
      </c>
      <c r="AO344" s="421">
        <v>0</v>
      </c>
      <c r="AP344" s="421">
        <v>0</v>
      </c>
      <c r="AQ344" s="421">
        <v>0</v>
      </c>
      <c r="AR344" s="420"/>
      <c r="AS344" s="421">
        <v>0</v>
      </c>
      <c r="AT344" s="421">
        <v>0</v>
      </c>
      <c r="AU344" s="421">
        <v>0</v>
      </c>
      <c r="AV344" s="421">
        <v>0</v>
      </c>
      <c r="AW344" s="421">
        <v>0</v>
      </c>
      <c r="AX344" s="421">
        <v>0</v>
      </c>
      <c r="AY344" s="421">
        <v>0</v>
      </c>
      <c r="AZ344" s="421">
        <v>0</v>
      </c>
      <c r="BA344" s="421">
        <v>0</v>
      </c>
      <c r="BB344" s="421">
        <v>0</v>
      </c>
      <c r="BC344" s="421">
        <v>0</v>
      </c>
      <c r="BD344" s="421">
        <v>0</v>
      </c>
      <c r="BE344" s="421">
        <v>0</v>
      </c>
      <c r="BF344" s="420"/>
      <c r="BG344" s="421">
        <v>0</v>
      </c>
      <c r="BH344" s="421">
        <v>0</v>
      </c>
      <c r="BI344" s="421">
        <v>0</v>
      </c>
      <c r="BJ344" s="421">
        <v>0</v>
      </c>
      <c r="BK344" s="421">
        <v>0</v>
      </c>
      <c r="BL344" s="421">
        <v>0</v>
      </c>
      <c r="BM344" s="421">
        <v>0</v>
      </c>
      <c r="BN344" s="421">
        <v>0</v>
      </c>
      <c r="BO344" s="421">
        <v>0</v>
      </c>
      <c r="BP344" s="421">
        <v>0</v>
      </c>
      <c r="BQ344" s="421">
        <v>0</v>
      </c>
      <c r="BR344" s="421">
        <v>0</v>
      </c>
      <c r="BS344" s="421">
        <v>0</v>
      </c>
      <c r="BT344" s="420"/>
      <c r="BU344" s="421">
        <v>0</v>
      </c>
      <c r="BV344" s="421">
        <v>0</v>
      </c>
      <c r="BW344" s="421">
        <v>0</v>
      </c>
      <c r="BX344" s="421">
        <v>0</v>
      </c>
      <c r="BY344" s="421">
        <v>0</v>
      </c>
      <c r="BZ344" s="421">
        <v>0</v>
      </c>
      <c r="CA344" s="421">
        <v>0</v>
      </c>
      <c r="CB344" s="421">
        <v>0</v>
      </c>
      <c r="CC344" s="421">
        <v>0</v>
      </c>
      <c r="CD344" s="421">
        <v>0</v>
      </c>
      <c r="CE344" s="421">
        <v>0</v>
      </c>
      <c r="CF344" s="421">
        <v>0</v>
      </c>
      <c r="CG344" s="421">
        <v>0</v>
      </c>
      <c r="CH344" s="420"/>
    </row>
    <row r="345" spans="1:86" s="402" customFormat="1" ht="12" hidden="1" customHeight="1" outlineLevel="1">
      <c r="A345" s="22">
        <v>385</v>
      </c>
      <c r="B345" s="9" t="s">
        <v>438</v>
      </c>
      <c r="C345" s="421">
        <v>458.79</v>
      </c>
      <c r="D345" s="421">
        <v>0</v>
      </c>
      <c r="E345" s="421">
        <v>0</v>
      </c>
      <c r="F345" s="421">
        <v>458.79</v>
      </c>
      <c r="G345" s="421">
        <v>0</v>
      </c>
      <c r="H345" s="421">
        <v>0</v>
      </c>
      <c r="I345" s="421">
        <v>0</v>
      </c>
      <c r="J345" s="421">
        <v>458.79</v>
      </c>
      <c r="K345" s="421">
        <v>0</v>
      </c>
      <c r="L345" s="421">
        <v>0</v>
      </c>
      <c r="M345" s="421">
        <v>0</v>
      </c>
      <c r="N345" s="421">
        <v>0</v>
      </c>
      <c r="O345" s="421">
        <v>1376.37</v>
      </c>
      <c r="P345" s="420"/>
      <c r="Q345" s="421">
        <v>0</v>
      </c>
      <c r="R345" s="421">
        <v>0</v>
      </c>
      <c r="S345" s="421">
        <v>0</v>
      </c>
      <c r="T345" s="421">
        <v>0</v>
      </c>
      <c r="U345" s="421">
        <v>0</v>
      </c>
      <c r="V345" s="421">
        <v>0</v>
      </c>
      <c r="W345" s="421">
        <v>0</v>
      </c>
      <c r="X345" s="421">
        <v>0</v>
      </c>
      <c r="Y345" s="421">
        <v>0</v>
      </c>
      <c r="Z345" s="421">
        <v>0</v>
      </c>
      <c r="AA345" s="421">
        <v>0</v>
      </c>
      <c r="AB345" s="421">
        <v>0</v>
      </c>
      <c r="AC345" s="421">
        <v>0</v>
      </c>
      <c r="AD345" s="420"/>
      <c r="AE345" s="421">
        <v>0</v>
      </c>
      <c r="AF345" s="421">
        <v>0</v>
      </c>
      <c r="AG345" s="421">
        <v>0</v>
      </c>
      <c r="AH345" s="421">
        <v>0</v>
      </c>
      <c r="AI345" s="421">
        <v>0</v>
      </c>
      <c r="AJ345" s="421">
        <v>0</v>
      </c>
      <c r="AK345" s="421">
        <v>0</v>
      </c>
      <c r="AL345" s="421">
        <v>0</v>
      </c>
      <c r="AM345" s="421">
        <v>0</v>
      </c>
      <c r="AN345" s="421">
        <v>0</v>
      </c>
      <c r="AO345" s="421">
        <v>0</v>
      </c>
      <c r="AP345" s="421">
        <v>0</v>
      </c>
      <c r="AQ345" s="421">
        <v>0</v>
      </c>
      <c r="AR345" s="420"/>
      <c r="AS345" s="421">
        <v>0</v>
      </c>
      <c r="AT345" s="421">
        <v>0</v>
      </c>
      <c r="AU345" s="421">
        <v>0</v>
      </c>
      <c r="AV345" s="421">
        <v>0</v>
      </c>
      <c r="AW345" s="421">
        <v>0</v>
      </c>
      <c r="AX345" s="421">
        <v>0</v>
      </c>
      <c r="AY345" s="421">
        <v>0</v>
      </c>
      <c r="AZ345" s="421">
        <v>0</v>
      </c>
      <c r="BA345" s="421">
        <v>0</v>
      </c>
      <c r="BB345" s="421">
        <v>0</v>
      </c>
      <c r="BC345" s="421">
        <v>0</v>
      </c>
      <c r="BD345" s="421">
        <v>0</v>
      </c>
      <c r="BE345" s="421">
        <v>0</v>
      </c>
      <c r="BF345" s="420"/>
      <c r="BG345" s="421">
        <v>0</v>
      </c>
      <c r="BH345" s="421">
        <v>0</v>
      </c>
      <c r="BI345" s="421">
        <v>0</v>
      </c>
      <c r="BJ345" s="421">
        <v>0</v>
      </c>
      <c r="BK345" s="421">
        <v>0</v>
      </c>
      <c r="BL345" s="421">
        <v>0</v>
      </c>
      <c r="BM345" s="421">
        <v>0</v>
      </c>
      <c r="BN345" s="421">
        <v>0</v>
      </c>
      <c r="BO345" s="421">
        <v>0</v>
      </c>
      <c r="BP345" s="421">
        <v>0</v>
      </c>
      <c r="BQ345" s="421">
        <v>0</v>
      </c>
      <c r="BR345" s="421">
        <v>0</v>
      </c>
      <c r="BS345" s="421">
        <v>0</v>
      </c>
      <c r="BT345" s="420"/>
      <c r="BU345" s="421">
        <v>0</v>
      </c>
      <c r="BV345" s="421">
        <v>0</v>
      </c>
      <c r="BW345" s="421">
        <v>0</v>
      </c>
      <c r="BX345" s="421">
        <v>0</v>
      </c>
      <c r="BY345" s="421">
        <v>0</v>
      </c>
      <c r="BZ345" s="421">
        <v>0</v>
      </c>
      <c r="CA345" s="421">
        <v>0</v>
      </c>
      <c r="CB345" s="421">
        <v>0</v>
      </c>
      <c r="CC345" s="421">
        <v>0</v>
      </c>
      <c r="CD345" s="421">
        <v>0</v>
      </c>
      <c r="CE345" s="421">
        <v>0</v>
      </c>
      <c r="CF345" s="421">
        <v>0</v>
      </c>
      <c r="CG345" s="421">
        <v>0</v>
      </c>
      <c r="CH345" s="420"/>
    </row>
    <row r="346" spans="1:86" s="402" customFormat="1" ht="12" hidden="1" customHeight="1" outlineLevel="1">
      <c r="A346" s="22">
        <v>386</v>
      </c>
      <c r="B346" s="9" t="s">
        <v>439</v>
      </c>
      <c r="C346" s="421">
        <v>0</v>
      </c>
      <c r="D346" s="421">
        <v>0</v>
      </c>
      <c r="E346" s="421">
        <v>0</v>
      </c>
      <c r="F346" s="421">
        <v>0</v>
      </c>
      <c r="G346" s="421">
        <v>0</v>
      </c>
      <c r="H346" s="421">
        <v>0</v>
      </c>
      <c r="I346" s="421">
        <v>0</v>
      </c>
      <c r="J346" s="421">
        <v>0</v>
      </c>
      <c r="K346" s="421">
        <v>0</v>
      </c>
      <c r="L346" s="421">
        <v>0</v>
      </c>
      <c r="M346" s="421">
        <v>0</v>
      </c>
      <c r="N346" s="421">
        <v>0</v>
      </c>
      <c r="O346" s="421">
        <v>0</v>
      </c>
      <c r="P346" s="420"/>
      <c r="Q346" s="421">
        <v>0</v>
      </c>
      <c r="R346" s="421">
        <v>0</v>
      </c>
      <c r="S346" s="421">
        <v>0</v>
      </c>
      <c r="T346" s="421">
        <v>0</v>
      </c>
      <c r="U346" s="421">
        <v>0</v>
      </c>
      <c r="V346" s="421">
        <v>0</v>
      </c>
      <c r="W346" s="421">
        <v>0</v>
      </c>
      <c r="X346" s="421">
        <v>0</v>
      </c>
      <c r="Y346" s="421">
        <v>0</v>
      </c>
      <c r="Z346" s="421">
        <v>0</v>
      </c>
      <c r="AA346" s="421">
        <v>0</v>
      </c>
      <c r="AB346" s="421">
        <v>0</v>
      </c>
      <c r="AC346" s="421">
        <v>0</v>
      </c>
      <c r="AD346" s="420"/>
      <c r="AE346" s="421">
        <v>0</v>
      </c>
      <c r="AF346" s="421">
        <v>0</v>
      </c>
      <c r="AG346" s="421">
        <v>0</v>
      </c>
      <c r="AH346" s="421">
        <v>0</v>
      </c>
      <c r="AI346" s="421">
        <v>0</v>
      </c>
      <c r="AJ346" s="421">
        <v>0</v>
      </c>
      <c r="AK346" s="421">
        <v>0</v>
      </c>
      <c r="AL346" s="421">
        <v>0</v>
      </c>
      <c r="AM346" s="421">
        <v>0</v>
      </c>
      <c r="AN346" s="421">
        <v>0</v>
      </c>
      <c r="AO346" s="421">
        <v>0</v>
      </c>
      <c r="AP346" s="421">
        <v>0</v>
      </c>
      <c r="AQ346" s="421">
        <v>0</v>
      </c>
      <c r="AR346" s="420"/>
      <c r="AS346" s="421">
        <v>0</v>
      </c>
      <c r="AT346" s="421">
        <v>0</v>
      </c>
      <c r="AU346" s="421">
        <v>0</v>
      </c>
      <c r="AV346" s="421">
        <v>0</v>
      </c>
      <c r="AW346" s="421">
        <v>0</v>
      </c>
      <c r="AX346" s="421">
        <v>0</v>
      </c>
      <c r="AY346" s="421">
        <v>0</v>
      </c>
      <c r="AZ346" s="421">
        <v>0</v>
      </c>
      <c r="BA346" s="421">
        <v>0</v>
      </c>
      <c r="BB346" s="421">
        <v>0</v>
      </c>
      <c r="BC346" s="421">
        <v>0</v>
      </c>
      <c r="BD346" s="421">
        <v>0</v>
      </c>
      <c r="BE346" s="421">
        <v>0</v>
      </c>
      <c r="BF346" s="420"/>
      <c r="BG346" s="421">
        <v>0</v>
      </c>
      <c r="BH346" s="421">
        <v>0</v>
      </c>
      <c r="BI346" s="421">
        <v>0</v>
      </c>
      <c r="BJ346" s="421">
        <v>0</v>
      </c>
      <c r="BK346" s="421">
        <v>0</v>
      </c>
      <c r="BL346" s="421">
        <v>0</v>
      </c>
      <c r="BM346" s="421">
        <v>0</v>
      </c>
      <c r="BN346" s="421">
        <v>0</v>
      </c>
      <c r="BO346" s="421">
        <v>0</v>
      </c>
      <c r="BP346" s="421">
        <v>0</v>
      </c>
      <c r="BQ346" s="421">
        <v>0</v>
      </c>
      <c r="BR346" s="421">
        <v>0</v>
      </c>
      <c r="BS346" s="421">
        <v>0</v>
      </c>
      <c r="BT346" s="420"/>
      <c r="BU346" s="421">
        <v>0</v>
      </c>
      <c r="BV346" s="421">
        <v>0</v>
      </c>
      <c r="BW346" s="421">
        <v>0</v>
      </c>
      <c r="BX346" s="421">
        <v>0</v>
      </c>
      <c r="BY346" s="421">
        <v>0</v>
      </c>
      <c r="BZ346" s="421">
        <v>0</v>
      </c>
      <c r="CA346" s="421">
        <v>0</v>
      </c>
      <c r="CB346" s="421">
        <v>0</v>
      </c>
      <c r="CC346" s="421">
        <v>0</v>
      </c>
      <c r="CD346" s="421">
        <v>0</v>
      </c>
      <c r="CE346" s="421">
        <v>0</v>
      </c>
      <c r="CF346" s="421">
        <v>0</v>
      </c>
      <c r="CG346" s="421">
        <v>0</v>
      </c>
      <c r="CH346" s="420"/>
    </row>
    <row r="347" spans="1:86" s="402" customFormat="1" ht="12" hidden="1" customHeight="1" outlineLevel="1">
      <c r="A347" s="22">
        <v>387</v>
      </c>
      <c r="B347" s="9" t="s">
        <v>440</v>
      </c>
      <c r="C347" s="421">
        <v>3116.94</v>
      </c>
      <c r="D347" s="421">
        <v>820.91</v>
      </c>
      <c r="E347" s="421">
        <v>229.84</v>
      </c>
      <c r="F347" s="421">
        <v>35.15</v>
      </c>
      <c r="G347" s="421">
        <v>221.3</v>
      </c>
      <c r="H347" s="421">
        <v>1873.19</v>
      </c>
      <c r="I347" s="421">
        <v>1271.23</v>
      </c>
      <c r="J347" s="421">
        <v>962.25</v>
      </c>
      <c r="K347" s="421">
        <v>3425</v>
      </c>
      <c r="L347" s="421">
        <v>88.78</v>
      </c>
      <c r="M347" s="421">
        <v>545.33000000000004</v>
      </c>
      <c r="N347" s="421">
        <v>0</v>
      </c>
      <c r="O347" s="421">
        <v>13496.81</v>
      </c>
      <c r="P347" s="420"/>
      <c r="Q347" s="421">
        <v>1109.6147893442701</v>
      </c>
      <c r="R347" s="421">
        <v>1109.6147893442701</v>
      </c>
      <c r="S347" s="421">
        <v>1109.6147893442701</v>
      </c>
      <c r="T347" s="421">
        <v>1109.6147893442701</v>
      </c>
      <c r="U347" s="421">
        <v>1109.6147893442701</v>
      </c>
      <c r="V347" s="421">
        <v>1109.6147893442701</v>
      </c>
      <c r="W347" s="421">
        <v>1109.6147893442701</v>
      </c>
      <c r="X347" s="421">
        <v>1109.6147893442701</v>
      </c>
      <c r="Y347" s="421">
        <v>1109.6147893442701</v>
      </c>
      <c r="Z347" s="421">
        <v>1109.6147893442701</v>
      </c>
      <c r="AA347" s="421">
        <v>1109.6147893442701</v>
      </c>
      <c r="AB347" s="421">
        <v>1109.6147893442701</v>
      </c>
      <c r="AC347" s="421">
        <v>13315.3774721312</v>
      </c>
      <c r="AD347" s="420"/>
      <c r="AE347" s="421">
        <v>1208.5397688688499</v>
      </c>
      <c r="AF347" s="421">
        <v>1208.5397688688499</v>
      </c>
      <c r="AG347" s="421">
        <v>1208.5397688688499</v>
      </c>
      <c r="AH347" s="421">
        <v>1208.5397688688499</v>
      </c>
      <c r="AI347" s="421">
        <v>1208.5397688688499</v>
      </c>
      <c r="AJ347" s="421">
        <v>1208.5397688688499</v>
      </c>
      <c r="AK347" s="421">
        <v>1208.5397688688499</v>
      </c>
      <c r="AL347" s="421">
        <v>1208.5397688688499</v>
      </c>
      <c r="AM347" s="421">
        <v>1208.5397688688499</v>
      </c>
      <c r="AN347" s="421">
        <v>1208.5397688688499</v>
      </c>
      <c r="AO347" s="421">
        <v>1208.5397688688499</v>
      </c>
      <c r="AP347" s="421">
        <v>1208.5397688688499</v>
      </c>
      <c r="AQ347" s="421">
        <v>14502.477226426199</v>
      </c>
      <c r="AR347" s="420"/>
      <c r="AS347" s="421">
        <v>1232.71056424623</v>
      </c>
      <c r="AT347" s="421">
        <v>1232.71056424623</v>
      </c>
      <c r="AU347" s="421">
        <v>1232.71056424623</v>
      </c>
      <c r="AV347" s="421">
        <v>1232.71056424623</v>
      </c>
      <c r="AW347" s="421">
        <v>1232.71056424623</v>
      </c>
      <c r="AX347" s="421">
        <v>1232.71056424623</v>
      </c>
      <c r="AY347" s="421">
        <v>1232.71056424623</v>
      </c>
      <c r="AZ347" s="421">
        <v>1232.71056424623</v>
      </c>
      <c r="BA347" s="421">
        <v>1232.71056424623</v>
      </c>
      <c r="BB347" s="421">
        <v>1232.71056424623</v>
      </c>
      <c r="BC347" s="421">
        <v>1232.71056424623</v>
      </c>
      <c r="BD347" s="421">
        <v>1232.71056424623</v>
      </c>
      <c r="BE347" s="421">
        <v>14792.526770954801</v>
      </c>
      <c r="BF347" s="420"/>
      <c r="BG347" s="421">
        <v>1257.3647755311599</v>
      </c>
      <c r="BH347" s="421">
        <v>1257.3647755311599</v>
      </c>
      <c r="BI347" s="421">
        <v>1257.3647755311599</v>
      </c>
      <c r="BJ347" s="421">
        <v>1257.3647755311599</v>
      </c>
      <c r="BK347" s="421">
        <v>1257.3647755311599</v>
      </c>
      <c r="BL347" s="421">
        <v>1257.3647755311599</v>
      </c>
      <c r="BM347" s="421">
        <v>1257.3647755311599</v>
      </c>
      <c r="BN347" s="421">
        <v>1257.3647755311599</v>
      </c>
      <c r="BO347" s="421">
        <v>1257.3647755311599</v>
      </c>
      <c r="BP347" s="421">
        <v>1257.3647755311599</v>
      </c>
      <c r="BQ347" s="421">
        <v>1257.3647755311599</v>
      </c>
      <c r="BR347" s="421">
        <v>1257.3647755311599</v>
      </c>
      <c r="BS347" s="421">
        <v>15088.377306373901</v>
      </c>
      <c r="BT347" s="420"/>
      <c r="BU347" s="421">
        <v>1282.51207104178</v>
      </c>
      <c r="BV347" s="421">
        <v>1282.51207104178</v>
      </c>
      <c r="BW347" s="421">
        <v>1282.51207104178</v>
      </c>
      <c r="BX347" s="421">
        <v>1282.51207104178</v>
      </c>
      <c r="BY347" s="421">
        <v>1282.51207104178</v>
      </c>
      <c r="BZ347" s="421">
        <v>1282.51207104178</v>
      </c>
      <c r="CA347" s="421">
        <v>1282.51207104178</v>
      </c>
      <c r="CB347" s="421">
        <v>1282.51207104178</v>
      </c>
      <c r="CC347" s="421">
        <v>1282.51207104178</v>
      </c>
      <c r="CD347" s="421">
        <v>1282.51207104178</v>
      </c>
      <c r="CE347" s="421">
        <v>1282.51207104178</v>
      </c>
      <c r="CF347" s="421">
        <v>1282.51207104178</v>
      </c>
      <c r="CG347" s="421">
        <v>15390.1448525013</v>
      </c>
      <c r="CH347" s="420"/>
    </row>
    <row r="348" spans="1:86" s="402" customFormat="1" ht="12" hidden="1" customHeight="1" outlineLevel="1">
      <c r="A348" s="22">
        <v>387.1</v>
      </c>
      <c r="B348" s="9" t="s">
        <v>441</v>
      </c>
      <c r="C348" s="421">
        <v>0</v>
      </c>
      <c r="D348" s="421">
        <v>0</v>
      </c>
      <c r="E348" s="421">
        <v>0</v>
      </c>
      <c r="F348" s="421">
        <v>0</v>
      </c>
      <c r="G348" s="421">
        <v>0</v>
      </c>
      <c r="H348" s="421">
        <v>0</v>
      </c>
      <c r="I348" s="421">
        <v>0</v>
      </c>
      <c r="J348" s="421">
        <v>0</v>
      </c>
      <c r="K348" s="421">
        <v>0</v>
      </c>
      <c r="L348" s="421">
        <v>0</v>
      </c>
      <c r="M348" s="421">
        <v>0</v>
      </c>
      <c r="N348" s="421">
        <v>0</v>
      </c>
      <c r="O348" s="421">
        <v>0</v>
      </c>
      <c r="P348" s="420"/>
      <c r="Q348" s="421">
        <v>0</v>
      </c>
      <c r="R348" s="421">
        <v>0</v>
      </c>
      <c r="S348" s="421">
        <v>0</v>
      </c>
      <c r="T348" s="421">
        <v>0</v>
      </c>
      <c r="U348" s="421">
        <v>0</v>
      </c>
      <c r="V348" s="421">
        <v>0</v>
      </c>
      <c r="W348" s="421">
        <v>0</v>
      </c>
      <c r="X348" s="421">
        <v>0</v>
      </c>
      <c r="Y348" s="421">
        <v>0</v>
      </c>
      <c r="Z348" s="421">
        <v>0</v>
      </c>
      <c r="AA348" s="421">
        <v>0</v>
      </c>
      <c r="AB348" s="421">
        <v>0</v>
      </c>
      <c r="AC348" s="421">
        <v>0</v>
      </c>
      <c r="AD348" s="420"/>
      <c r="AE348" s="421">
        <v>0</v>
      </c>
      <c r="AF348" s="421">
        <v>0</v>
      </c>
      <c r="AG348" s="421">
        <v>0</v>
      </c>
      <c r="AH348" s="421">
        <v>0</v>
      </c>
      <c r="AI348" s="421">
        <v>0</v>
      </c>
      <c r="AJ348" s="421">
        <v>0</v>
      </c>
      <c r="AK348" s="421">
        <v>0</v>
      </c>
      <c r="AL348" s="421">
        <v>0</v>
      </c>
      <c r="AM348" s="421">
        <v>0</v>
      </c>
      <c r="AN348" s="421">
        <v>0</v>
      </c>
      <c r="AO348" s="421">
        <v>0</v>
      </c>
      <c r="AP348" s="421">
        <v>0</v>
      </c>
      <c r="AQ348" s="421">
        <v>0</v>
      </c>
      <c r="AR348" s="420"/>
      <c r="AS348" s="421">
        <v>0</v>
      </c>
      <c r="AT348" s="421">
        <v>0</v>
      </c>
      <c r="AU348" s="421">
        <v>0</v>
      </c>
      <c r="AV348" s="421">
        <v>0</v>
      </c>
      <c r="AW348" s="421">
        <v>0</v>
      </c>
      <c r="AX348" s="421">
        <v>0</v>
      </c>
      <c r="AY348" s="421">
        <v>0</v>
      </c>
      <c r="AZ348" s="421">
        <v>0</v>
      </c>
      <c r="BA348" s="421">
        <v>0</v>
      </c>
      <c r="BB348" s="421">
        <v>0</v>
      </c>
      <c r="BC348" s="421">
        <v>0</v>
      </c>
      <c r="BD348" s="421">
        <v>0</v>
      </c>
      <c r="BE348" s="421">
        <v>0</v>
      </c>
      <c r="BF348" s="420"/>
      <c r="BG348" s="421">
        <v>0</v>
      </c>
      <c r="BH348" s="421">
        <v>0</v>
      </c>
      <c r="BI348" s="421">
        <v>0</v>
      </c>
      <c r="BJ348" s="421">
        <v>0</v>
      </c>
      <c r="BK348" s="421">
        <v>0</v>
      </c>
      <c r="BL348" s="421">
        <v>0</v>
      </c>
      <c r="BM348" s="421">
        <v>0</v>
      </c>
      <c r="BN348" s="421">
        <v>0</v>
      </c>
      <c r="BO348" s="421">
        <v>0</v>
      </c>
      <c r="BP348" s="421">
        <v>0</v>
      </c>
      <c r="BQ348" s="421">
        <v>0</v>
      </c>
      <c r="BR348" s="421">
        <v>0</v>
      </c>
      <c r="BS348" s="421">
        <v>0</v>
      </c>
      <c r="BT348" s="420"/>
      <c r="BU348" s="421">
        <v>0</v>
      </c>
      <c r="BV348" s="421">
        <v>0</v>
      </c>
      <c r="BW348" s="421">
        <v>0</v>
      </c>
      <c r="BX348" s="421">
        <v>0</v>
      </c>
      <c r="BY348" s="421">
        <v>0</v>
      </c>
      <c r="BZ348" s="421">
        <v>0</v>
      </c>
      <c r="CA348" s="421">
        <v>0</v>
      </c>
      <c r="CB348" s="421">
        <v>0</v>
      </c>
      <c r="CC348" s="421">
        <v>0</v>
      </c>
      <c r="CD348" s="421">
        <v>0</v>
      </c>
      <c r="CE348" s="421">
        <v>0</v>
      </c>
      <c r="CF348" s="421">
        <v>0</v>
      </c>
      <c r="CG348" s="421">
        <v>0</v>
      </c>
      <c r="CH348" s="420"/>
    </row>
    <row r="349" spans="1:86" s="402" customFormat="1" ht="12" hidden="1" customHeight="1" outlineLevel="1">
      <c r="A349" s="22">
        <v>387.2</v>
      </c>
      <c r="B349" s="9" t="s">
        <v>442</v>
      </c>
      <c r="C349" s="421">
        <v>0</v>
      </c>
      <c r="D349" s="421">
        <v>0</v>
      </c>
      <c r="E349" s="421">
        <v>0</v>
      </c>
      <c r="F349" s="421">
        <v>0</v>
      </c>
      <c r="G349" s="421">
        <v>0</v>
      </c>
      <c r="H349" s="421">
        <v>0</v>
      </c>
      <c r="I349" s="421">
        <v>0</v>
      </c>
      <c r="J349" s="421">
        <v>0</v>
      </c>
      <c r="K349" s="421">
        <v>0</v>
      </c>
      <c r="L349" s="421">
        <v>0</v>
      </c>
      <c r="M349" s="421">
        <v>0</v>
      </c>
      <c r="N349" s="421">
        <v>0</v>
      </c>
      <c r="O349" s="421">
        <v>0</v>
      </c>
      <c r="P349" s="420"/>
      <c r="Q349" s="421">
        <v>0</v>
      </c>
      <c r="R349" s="421">
        <v>0</v>
      </c>
      <c r="S349" s="421">
        <v>0</v>
      </c>
      <c r="T349" s="421">
        <v>0</v>
      </c>
      <c r="U349" s="421">
        <v>0</v>
      </c>
      <c r="V349" s="421">
        <v>0</v>
      </c>
      <c r="W349" s="421">
        <v>0</v>
      </c>
      <c r="X349" s="421">
        <v>0</v>
      </c>
      <c r="Y349" s="421">
        <v>0</v>
      </c>
      <c r="Z349" s="421">
        <v>0</v>
      </c>
      <c r="AA349" s="421">
        <v>0</v>
      </c>
      <c r="AB349" s="421">
        <v>0</v>
      </c>
      <c r="AC349" s="421">
        <v>0</v>
      </c>
      <c r="AD349" s="420"/>
      <c r="AE349" s="421">
        <v>0</v>
      </c>
      <c r="AF349" s="421">
        <v>0</v>
      </c>
      <c r="AG349" s="421">
        <v>0</v>
      </c>
      <c r="AH349" s="421">
        <v>0</v>
      </c>
      <c r="AI349" s="421">
        <v>0</v>
      </c>
      <c r="AJ349" s="421">
        <v>0</v>
      </c>
      <c r="AK349" s="421">
        <v>0</v>
      </c>
      <c r="AL349" s="421">
        <v>0</v>
      </c>
      <c r="AM349" s="421">
        <v>0</v>
      </c>
      <c r="AN349" s="421">
        <v>0</v>
      </c>
      <c r="AO349" s="421">
        <v>0</v>
      </c>
      <c r="AP349" s="421">
        <v>0</v>
      </c>
      <c r="AQ349" s="421">
        <v>0</v>
      </c>
      <c r="AR349" s="420"/>
      <c r="AS349" s="421">
        <v>0</v>
      </c>
      <c r="AT349" s="421">
        <v>0</v>
      </c>
      <c r="AU349" s="421">
        <v>0</v>
      </c>
      <c r="AV349" s="421">
        <v>0</v>
      </c>
      <c r="AW349" s="421">
        <v>0</v>
      </c>
      <c r="AX349" s="421">
        <v>0</v>
      </c>
      <c r="AY349" s="421">
        <v>0</v>
      </c>
      <c r="AZ349" s="421">
        <v>0</v>
      </c>
      <c r="BA349" s="421">
        <v>0</v>
      </c>
      <c r="BB349" s="421">
        <v>0</v>
      </c>
      <c r="BC349" s="421">
        <v>0</v>
      </c>
      <c r="BD349" s="421">
        <v>0</v>
      </c>
      <c r="BE349" s="421">
        <v>0</v>
      </c>
      <c r="BF349" s="420"/>
      <c r="BG349" s="421">
        <v>0</v>
      </c>
      <c r="BH349" s="421">
        <v>0</v>
      </c>
      <c r="BI349" s="421">
        <v>0</v>
      </c>
      <c r="BJ349" s="421">
        <v>0</v>
      </c>
      <c r="BK349" s="421">
        <v>0</v>
      </c>
      <c r="BL349" s="421">
        <v>0</v>
      </c>
      <c r="BM349" s="421">
        <v>0</v>
      </c>
      <c r="BN349" s="421">
        <v>0</v>
      </c>
      <c r="BO349" s="421">
        <v>0</v>
      </c>
      <c r="BP349" s="421">
        <v>0</v>
      </c>
      <c r="BQ349" s="421">
        <v>0</v>
      </c>
      <c r="BR349" s="421">
        <v>0</v>
      </c>
      <c r="BS349" s="421">
        <v>0</v>
      </c>
      <c r="BT349" s="420"/>
      <c r="BU349" s="421">
        <v>0</v>
      </c>
      <c r="BV349" s="421">
        <v>0</v>
      </c>
      <c r="BW349" s="421">
        <v>0</v>
      </c>
      <c r="BX349" s="421">
        <v>0</v>
      </c>
      <c r="BY349" s="421">
        <v>0</v>
      </c>
      <c r="BZ349" s="421">
        <v>0</v>
      </c>
      <c r="CA349" s="421">
        <v>0</v>
      </c>
      <c r="CB349" s="421">
        <v>0</v>
      </c>
      <c r="CC349" s="421">
        <v>0</v>
      </c>
      <c r="CD349" s="421">
        <v>0</v>
      </c>
      <c r="CE349" s="421">
        <v>0</v>
      </c>
      <c r="CF349" s="421">
        <v>0</v>
      </c>
      <c r="CG349" s="421">
        <v>0</v>
      </c>
      <c r="CH349" s="420"/>
    </row>
    <row r="350" spans="1:86" s="402" customFormat="1" ht="12" hidden="1" customHeight="1" outlineLevel="1">
      <c r="A350" s="22">
        <v>388</v>
      </c>
      <c r="B350" s="9" t="s">
        <v>443</v>
      </c>
      <c r="C350" s="421">
        <v>0</v>
      </c>
      <c r="D350" s="421">
        <v>0</v>
      </c>
      <c r="E350" s="421">
        <v>0</v>
      </c>
      <c r="F350" s="421">
        <v>0</v>
      </c>
      <c r="G350" s="421">
        <v>0</v>
      </c>
      <c r="H350" s="421">
        <v>0</v>
      </c>
      <c r="I350" s="421">
        <v>0</v>
      </c>
      <c r="J350" s="421">
        <v>0</v>
      </c>
      <c r="K350" s="421">
        <v>0</v>
      </c>
      <c r="L350" s="421">
        <v>0</v>
      </c>
      <c r="M350" s="421">
        <v>0</v>
      </c>
      <c r="N350" s="421">
        <v>0</v>
      </c>
      <c r="O350" s="421">
        <v>0</v>
      </c>
      <c r="P350" s="420"/>
      <c r="Q350" s="421">
        <v>0</v>
      </c>
      <c r="R350" s="421">
        <v>0</v>
      </c>
      <c r="S350" s="421">
        <v>0</v>
      </c>
      <c r="T350" s="421">
        <v>0</v>
      </c>
      <c r="U350" s="421">
        <v>0</v>
      </c>
      <c r="V350" s="421">
        <v>0</v>
      </c>
      <c r="W350" s="421">
        <v>0</v>
      </c>
      <c r="X350" s="421">
        <v>0</v>
      </c>
      <c r="Y350" s="421">
        <v>0</v>
      </c>
      <c r="Z350" s="421">
        <v>0</v>
      </c>
      <c r="AA350" s="421">
        <v>0</v>
      </c>
      <c r="AB350" s="421">
        <v>0</v>
      </c>
      <c r="AC350" s="421">
        <v>0</v>
      </c>
      <c r="AD350" s="420"/>
      <c r="AE350" s="421">
        <v>0</v>
      </c>
      <c r="AF350" s="421">
        <v>0</v>
      </c>
      <c r="AG350" s="421">
        <v>0</v>
      </c>
      <c r="AH350" s="421">
        <v>0</v>
      </c>
      <c r="AI350" s="421">
        <v>0</v>
      </c>
      <c r="AJ350" s="421">
        <v>0</v>
      </c>
      <c r="AK350" s="421">
        <v>0</v>
      </c>
      <c r="AL350" s="421">
        <v>0</v>
      </c>
      <c r="AM350" s="421">
        <v>0</v>
      </c>
      <c r="AN350" s="421">
        <v>0</v>
      </c>
      <c r="AO350" s="421">
        <v>0</v>
      </c>
      <c r="AP350" s="421">
        <v>0</v>
      </c>
      <c r="AQ350" s="421">
        <v>0</v>
      </c>
      <c r="AR350" s="420"/>
      <c r="AS350" s="421">
        <v>0</v>
      </c>
      <c r="AT350" s="421">
        <v>0</v>
      </c>
      <c r="AU350" s="421">
        <v>0</v>
      </c>
      <c r="AV350" s="421">
        <v>0</v>
      </c>
      <c r="AW350" s="421">
        <v>0</v>
      </c>
      <c r="AX350" s="421">
        <v>0</v>
      </c>
      <c r="AY350" s="421">
        <v>0</v>
      </c>
      <c r="AZ350" s="421">
        <v>0</v>
      </c>
      <c r="BA350" s="421">
        <v>0</v>
      </c>
      <c r="BB350" s="421">
        <v>0</v>
      </c>
      <c r="BC350" s="421">
        <v>0</v>
      </c>
      <c r="BD350" s="421">
        <v>0</v>
      </c>
      <c r="BE350" s="421">
        <v>0</v>
      </c>
      <c r="BF350" s="420"/>
      <c r="BG350" s="421">
        <v>0</v>
      </c>
      <c r="BH350" s="421">
        <v>0</v>
      </c>
      <c r="BI350" s="421">
        <v>0</v>
      </c>
      <c r="BJ350" s="421">
        <v>0</v>
      </c>
      <c r="BK350" s="421">
        <v>0</v>
      </c>
      <c r="BL350" s="421">
        <v>0</v>
      </c>
      <c r="BM350" s="421">
        <v>0</v>
      </c>
      <c r="BN350" s="421">
        <v>0</v>
      </c>
      <c r="BO350" s="421">
        <v>0</v>
      </c>
      <c r="BP350" s="421">
        <v>0</v>
      </c>
      <c r="BQ350" s="421">
        <v>0</v>
      </c>
      <c r="BR350" s="421">
        <v>0</v>
      </c>
      <c r="BS350" s="421">
        <v>0</v>
      </c>
      <c r="BT350" s="420"/>
      <c r="BU350" s="421">
        <v>0</v>
      </c>
      <c r="BV350" s="421">
        <v>0</v>
      </c>
      <c r="BW350" s="421">
        <v>0</v>
      </c>
      <c r="BX350" s="421">
        <v>0</v>
      </c>
      <c r="BY350" s="421">
        <v>0</v>
      </c>
      <c r="BZ350" s="421">
        <v>0</v>
      </c>
      <c r="CA350" s="421">
        <v>0</v>
      </c>
      <c r="CB350" s="421">
        <v>0</v>
      </c>
      <c r="CC350" s="421">
        <v>0</v>
      </c>
      <c r="CD350" s="421">
        <v>0</v>
      </c>
      <c r="CE350" s="421">
        <v>0</v>
      </c>
      <c r="CF350" s="421">
        <v>0</v>
      </c>
      <c r="CG350" s="421">
        <v>0</v>
      </c>
      <c r="CH350" s="420"/>
    </row>
    <row r="351" spans="1:86" s="402" customFormat="1" ht="12" hidden="1" customHeight="1" outlineLevel="1">
      <c r="A351" s="22">
        <v>388.1</v>
      </c>
      <c r="B351" s="9" t="s">
        <v>444</v>
      </c>
      <c r="C351" s="421">
        <v>676.34</v>
      </c>
      <c r="D351" s="421">
        <v>192.53</v>
      </c>
      <c r="E351" s="421">
        <v>0</v>
      </c>
      <c r="F351" s="421">
        <v>0</v>
      </c>
      <c r="G351" s="421">
        <v>0</v>
      </c>
      <c r="H351" s="421">
        <v>0</v>
      </c>
      <c r="I351" s="421">
        <v>0</v>
      </c>
      <c r="J351" s="421">
        <v>0</v>
      </c>
      <c r="K351" s="421">
        <v>0</v>
      </c>
      <c r="L351" s="421">
        <v>0</v>
      </c>
      <c r="M351" s="421">
        <v>0</v>
      </c>
      <c r="N351" s="421">
        <v>0</v>
      </c>
      <c r="O351" s="421">
        <v>868.87</v>
      </c>
      <c r="P351" s="420"/>
      <c r="Q351" s="421">
        <v>229.5</v>
      </c>
      <c r="R351" s="421">
        <v>229.5</v>
      </c>
      <c r="S351" s="421">
        <v>229.5</v>
      </c>
      <c r="T351" s="421">
        <v>229.5</v>
      </c>
      <c r="U351" s="421">
        <v>229.5</v>
      </c>
      <c r="V351" s="421">
        <v>229.5</v>
      </c>
      <c r="W351" s="421">
        <v>229.5</v>
      </c>
      <c r="X351" s="421">
        <v>229.5</v>
      </c>
      <c r="Y351" s="421">
        <v>229.5</v>
      </c>
      <c r="Z351" s="421">
        <v>229.5</v>
      </c>
      <c r="AA351" s="421">
        <v>229.5</v>
      </c>
      <c r="AB351" s="421">
        <v>229.5</v>
      </c>
      <c r="AC351" s="421">
        <v>2754</v>
      </c>
      <c r="AD351" s="420"/>
      <c r="AE351" s="421">
        <v>254.745</v>
      </c>
      <c r="AF351" s="421">
        <v>254.745</v>
      </c>
      <c r="AG351" s="421">
        <v>254.745</v>
      </c>
      <c r="AH351" s="421">
        <v>254.745</v>
      </c>
      <c r="AI351" s="421">
        <v>254.745</v>
      </c>
      <c r="AJ351" s="421">
        <v>254.745</v>
      </c>
      <c r="AK351" s="421">
        <v>254.745</v>
      </c>
      <c r="AL351" s="421">
        <v>254.745</v>
      </c>
      <c r="AM351" s="421">
        <v>254.745</v>
      </c>
      <c r="AN351" s="421">
        <v>254.745</v>
      </c>
      <c r="AO351" s="421">
        <v>254.745</v>
      </c>
      <c r="AP351" s="421">
        <v>254.745</v>
      </c>
      <c r="AQ351" s="421">
        <v>3056.94</v>
      </c>
      <c r="AR351" s="420"/>
      <c r="AS351" s="421">
        <v>259.8399</v>
      </c>
      <c r="AT351" s="421">
        <v>259.8399</v>
      </c>
      <c r="AU351" s="421">
        <v>259.8399</v>
      </c>
      <c r="AV351" s="421">
        <v>259.8399</v>
      </c>
      <c r="AW351" s="421">
        <v>259.8399</v>
      </c>
      <c r="AX351" s="421">
        <v>259.8399</v>
      </c>
      <c r="AY351" s="421">
        <v>259.8399</v>
      </c>
      <c r="AZ351" s="421">
        <v>259.8399</v>
      </c>
      <c r="BA351" s="421">
        <v>259.8399</v>
      </c>
      <c r="BB351" s="421">
        <v>259.8399</v>
      </c>
      <c r="BC351" s="421">
        <v>259.8399</v>
      </c>
      <c r="BD351" s="421">
        <v>259.8399</v>
      </c>
      <c r="BE351" s="421">
        <v>3118.0787999999998</v>
      </c>
      <c r="BF351" s="420"/>
      <c r="BG351" s="421">
        <v>265.036698</v>
      </c>
      <c r="BH351" s="421">
        <v>265.036698</v>
      </c>
      <c r="BI351" s="421">
        <v>265.036698</v>
      </c>
      <c r="BJ351" s="421">
        <v>265.036698</v>
      </c>
      <c r="BK351" s="421">
        <v>265.036698</v>
      </c>
      <c r="BL351" s="421">
        <v>265.036698</v>
      </c>
      <c r="BM351" s="421">
        <v>265.036698</v>
      </c>
      <c r="BN351" s="421">
        <v>265.036698</v>
      </c>
      <c r="BO351" s="421">
        <v>265.036698</v>
      </c>
      <c r="BP351" s="421">
        <v>265.036698</v>
      </c>
      <c r="BQ351" s="421">
        <v>265.036698</v>
      </c>
      <c r="BR351" s="421">
        <v>265.036698</v>
      </c>
      <c r="BS351" s="421">
        <v>3180.440376</v>
      </c>
      <c r="BT351" s="420"/>
      <c r="BU351" s="421">
        <v>270.33743196</v>
      </c>
      <c r="BV351" s="421">
        <v>270.33743196</v>
      </c>
      <c r="BW351" s="421">
        <v>270.33743196</v>
      </c>
      <c r="BX351" s="421">
        <v>270.33743196</v>
      </c>
      <c r="BY351" s="421">
        <v>270.33743196</v>
      </c>
      <c r="BZ351" s="421">
        <v>270.33743196</v>
      </c>
      <c r="CA351" s="421">
        <v>270.33743196</v>
      </c>
      <c r="CB351" s="421">
        <v>270.33743196</v>
      </c>
      <c r="CC351" s="421">
        <v>270.33743196</v>
      </c>
      <c r="CD351" s="421">
        <v>270.33743196</v>
      </c>
      <c r="CE351" s="421">
        <v>270.33743196</v>
      </c>
      <c r="CF351" s="421">
        <v>270.33743196</v>
      </c>
      <c r="CG351" s="421">
        <v>3244.04918352</v>
      </c>
      <c r="CH351" s="420"/>
    </row>
    <row r="352" spans="1:86" s="402" customFormat="1" ht="12" hidden="1" customHeight="1" outlineLevel="1">
      <c r="A352" s="22">
        <v>388.2</v>
      </c>
      <c r="B352" s="9" t="s">
        <v>445</v>
      </c>
      <c r="C352" s="421">
        <v>0</v>
      </c>
      <c r="D352" s="421">
        <v>0</v>
      </c>
      <c r="E352" s="421">
        <v>0</v>
      </c>
      <c r="F352" s="421">
        <v>0</v>
      </c>
      <c r="G352" s="421">
        <v>0</v>
      </c>
      <c r="H352" s="421">
        <v>0</v>
      </c>
      <c r="I352" s="421">
        <v>0</v>
      </c>
      <c r="J352" s="421">
        <v>0</v>
      </c>
      <c r="K352" s="421">
        <v>0</v>
      </c>
      <c r="L352" s="421">
        <v>0</v>
      </c>
      <c r="M352" s="421">
        <v>0</v>
      </c>
      <c r="N352" s="421">
        <v>0</v>
      </c>
      <c r="O352" s="421">
        <v>0</v>
      </c>
      <c r="P352" s="420"/>
      <c r="Q352" s="421">
        <v>0</v>
      </c>
      <c r="R352" s="421">
        <v>0</v>
      </c>
      <c r="S352" s="421">
        <v>0</v>
      </c>
      <c r="T352" s="421">
        <v>0</v>
      </c>
      <c r="U352" s="421">
        <v>0</v>
      </c>
      <c r="V352" s="421">
        <v>0</v>
      </c>
      <c r="W352" s="421">
        <v>0</v>
      </c>
      <c r="X352" s="421">
        <v>0</v>
      </c>
      <c r="Y352" s="421">
        <v>0</v>
      </c>
      <c r="Z352" s="421">
        <v>0</v>
      </c>
      <c r="AA352" s="421">
        <v>0</v>
      </c>
      <c r="AB352" s="421">
        <v>0</v>
      </c>
      <c r="AC352" s="421">
        <v>0</v>
      </c>
      <c r="AD352" s="420"/>
      <c r="AE352" s="421">
        <v>0</v>
      </c>
      <c r="AF352" s="421">
        <v>0</v>
      </c>
      <c r="AG352" s="421">
        <v>0</v>
      </c>
      <c r="AH352" s="421">
        <v>0</v>
      </c>
      <c r="AI352" s="421">
        <v>0</v>
      </c>
      <c r="AJ352" s="421">
        <v>0</v>
      </c>
      <c r="AK352" s="421">
        <v>0</v>
      </c>
      <c r="AL352" s="421">
        <v>0</v>
      </c>
      <c r="AM352" s="421">
        <v>0</v>
      </c>
      <c r="AN352" s="421">
        <v>0</v>
      </c>
      <c r="AO352" s="421">
        <v>0</v>
      </c>
      <c r="AP352" s="421">
        <v>0</v>
      </c>
      <c r="AQ352" s="421">
        <v>0</v>
      </c>
      <c r="AR352" s="420"/>
      <c r="AS352" s="421">
        <v>0</v>
      </c>
      <c r="AT352" s="421">
        <v>0</v>
      </c>
      <c r="AU352" s="421">
        <v>0</v>
      </c>
      <c r="AV352" s="421">
        <v>0</v>
      </c>
      <c r="AW352" s="421">
        <v>0</v>
      </c>
      <c r="AX352" s="421">
        <v>0</v>
      </c>
      <c r="AY352" s="421">
        <v>0</v>
      </c>
      <c r="AZ352" s="421">
        <v>0</v>
      </c>
      <c r="BA352" s="421">
        <v>0</v>
      </c>
      <c r="BB352" s="421">
        <v>0</v>
      </c>
      <c r="BC352" s="421">
        <v>0</v>
      </c>
      <c r="BD352" s="421">
        <v>0</v>
      </c>
      <c r="BE352" s="421">
        <v>0</v>
      </c>
      <c r="BF352" s="420"/>
      <c r="BG352" s="421">
        <v>0</v>
      </c>
      <c r="BH352" s="421">
        <v>0</v>
      </c>
      <c r="BI352" s="421">
        <v>0</v>
      </c>
      <c r="BJ352" s="421">
        <v>0</v>
      </c>
      <c r="BK352" s="421">
        <v>0</v>
      </c>
      <c r="BL352" s="421">
        <v>0</v>
      </c>
      <c r="BM352" s="421">
        <v>0</v>
      </c>
      <c r="BN352" s="421">
        <v>0</v>
      </c>
      <c r="BO352" s="421">
        <v>0</v>
      </c>
      <c r="BP352" s="421">
        <v>0</v>
      </c>
      <c r="BQ352" s="421">
        <v>0</v>
      </c>
      <c r="BR352" s="421">
        <v>0</v>
      </c>
      <c r="BS352" s="421">
        <v>0</v>
      </c>
      <c r="BT352" s="420"/>
      <c r="BU352" s="421">
        <v>0</v>
      </c>
      <c r="BV352" s="421">
        <v>0</v>
      </c>
      <c r="BW352" s="421">
        <v>0</v>
      </c>
      <c r="BX352" s="421">
        <v>0</v>
      </c>
      <c r="BY352" s="421">
        <v>0</v>
      </c>
      <c r="BZ352" s="421">
        <v>0</v>
      </c>
      <c r="CA352" s="421">
        <v>0</v>
      </c>
      <c r="CB352" s="421">
        <v>0</v>
      </c>
      <c r="CC352" s="421">
        <v>0</v>
      </c>
      <c r="CD352" s="421">
        <v>0</v>
      </c>
      <c r="CE352" s="421">
        <v>0</v>
      </c>
      <c r="CF352" s="421">
        <v>0</v>
      </c>
      <c r="CG352" s="421">
        <v>0</v>
      </c>
      <c r="CH352" s="420"/>
    </row>
    <row r="353" spans="1:86" s="402" customFormat="1" ht="12" hidden="1" customHeight="1" outlineLevel="1">
      <c r="A353" s="22">
        <v>388.3</v>
      </c>
      <c r="B353" s="9" t="s">
        <v>446</v>
      </c>
      <c r="C353" s="421">
        <v>0</v>
      </c>
      <c r="D353" s="421">
        <v>0</v>
      </c>
      <c r="E353" s="421">
        <v>0</v>
      </c>
      <c r="F353" s="421">
        <v>0</v>
      </c>
      <c r="G353" s="421">
        <v>544.64</v>
      </c>
      <c r="H353" s="421">
        <v>2689.05</v>
      </c>
      <c r="I353" s="421">
        <v>0</v>
      </c>
      <c r="J353" s="421">
        <v>573.58000000000004</v>
      </c>
      <c r="K353" s="421">
        <v>0</v>
      </c>
      <c r="L353" s="421">
        <v>0</v>
      </c>
      <c r="M353" s="421">
        <v>0</v>
      </c>
      <c r="N353" s="421">
        <v>0</v>
      </c>
      <c r="O353" s="421">
        <v>5000</v>
      </c>
      <c r="P353" s="420"/>
      <c r="Q353" s="421">
        <v>0</v>
      </c>
      <c r="R353" s="421">
        <v>927.27272727272702</v>
      </c>
      <c r="S353" s="421">
        <v>927.27272727272702</v>
      </c>
      <c r="T353" s="421">
        <v>927.27272727272702</v>
      </c>
      <c r="U353" s="421">
        <v>927.27272727272702</v>
      </c>
      <c r="V353" s="421">
        <v>927.27272727272702</v>
      </c>
      <c r="W353" s="421">
        <v>927.27272727272702</v>
      </c>
      <c r="X353" s="421">
        <v>927.27272727272702</v>
      </c>
      <c r="Y353" s="421">
        <v>927.27272727272702</v>
      </c>
      <c r="Z353" s="421">
        <v>927.27272727272702</v>
      </c>
      <c r="AA353" s="421">
        <v>927.27272727272702</v>
      </c>
      <c r="AB353" s="421">
        <v>927.27272727272702</v>
      </c>
      <c r="AC353" s="421">
        <v>10200</v>
      </c>
      <c r="AD353" s="420"/>
      <c r="AE353" s="421">
        <v>0</v>
      </c>
      <c r="AF353" s="421">
        <v>1029.27272727273</v>
      </c>
      <c r="AG353" s="421">
        <v>1029.27272727273</v>
      </c>
      <c r="AH353" s="421">
        <v>1029.27272727273</v>
      </c>
      <c r="AI353" s="421">
        <v>1029.27272727273</v>
      </c>
      <c r="AJ353" s="421">
        <v>1029.27272727273</v>
      </c>
      <c r="AK353" s="421">
        <v>1029.27272727273</v>
      </c>
      <c r="AL353" s="421">
        <v>1029.27272727273</v>
      </c>
      <c r="AM353" s="421">
        <v>1029.27272727273</v>
      </c>
      <c r="AN353" s="421">
        <v>1029.27272727273</v>
      </c>
      <c r="AO353" s="421">
        <v>1029.27272727273</v>
      </c>
      <c r="AP353" s="421">
        <v>1029.27272727273</v>
      </c>
      <c r="AQ353" s="421">
        <v>11322</v>
      </c>
      <c r="AR353" s="420"/>
      <c r="AS353" s="421">
        <v>0</v>
      </c>
      <c r="AT353" s="421">
        <v>1049.8581818181799</v>
      </c>
      <c r="AU353" s="421">
        <v>1049.8581818181799</v>
      </c>
      <c r="AV353" s="421">
        <v>1049.8581818181799</v>
      </c>
      <c r="AW353" s="421">
        <v>1049.8581818181799</v>
      </c>
      <c r="AX353" s="421">
        <v>1049.8581818181799</v>
      </c>
      <c r="AY353" s="421">
        <v>1049.8581818181799</v>
      </c>
      <c r="AZ353" s="421">
        <v>1049.8581818181799</v>
      </c>
      <c r="BA353" s="421">
        <v>1049.8581818181799</v>
      </c>
      <c r="BB353" s="421">
        <v>1049.8581818181799</v>
      </c>
      <c r="BC353" s="421">
        <v>1049.8581818181799</v>
      </c>
      <c r="BD353" s="421">
        <v>1049.8581818181799</v>
      </c>
      <c r="BE353" s="421">
        <v>11548.44</v>
      </c>
      <c r="BF353" s="420"/>
      <c r="BG353" s="421">
        <v>0</v>
      </c>
      <c r="BH353" s="421">
        <v>1070.8553454545499</v>
      </c>
      <c r="BI353" s="421">
        <v>1070.8553454545499</v>
      </c>
      <c r="BJ353" s="421">
        <v>1070.8553454545499</v>
      </c>
      <c r="BK353" s="421">
        <v>1070.8553454545499</v>
      </c>
      <c r="BL353" s="421">
        <v>1070.8553454545499</v>
      </c>
      <c r="BM353" s="421">
        <v>1070.8553454545499</v>
      </c>
      <c r="BN353" s="421">
        <v>1070.8553454545499</v>
      </c>
      <c r="BO353" s="421">
        <v>1070.8553454545499</v>
      </c>
      <c r="BP353" s="421">
        <v>1070.8553454545499</v>
      </c>
      <c r="BQ353" s="421">
        <v>1070.8553454545499</v>
      </c>
      <c r="BR353" s="421">
        <v>1070.8553454545499</v>
      </c>
      <c r="BS353" s="421">
        <v>11779.408799999999</v>
      </c>
      <c r="BT353" s="420"/>
      <c r="BU353" s="421">
        <v>0</v>
      </c>
      <c r="BV353" s="421">
        <v>1092.27245236364</v>
      </c>
      <c r="BW353" s="421">
        <v>1092.27245236364</v>
      </c>
      <c r="BX353" s="421">
        <v>1092.27245236364</v>
      </c>
      <c r="BY353" s="421">
        <v>1092.27245236364</v>
      </c>
      <c r="BZ353" s="421">
        <v>1092.27245236364</v>
      </c>
      <c r="CA353" s="421">
        <v>1092.27245236364</v>
      </c>
      <c r="CB353" s="421">
        <v>1092.27245236364</v>
      </c>
      <c r="CC353" s="421">
        <v>1092.27245236364</v>
      </c>
      <c r="CD353" s="421">
        <v>1092.27245236364</v>
      </c>
      <c r="CE353" s="421">
        <v>1092.27245236364</v>
      </c>
      <c r="CF353" s="421">
        <v>1092.27245236364</v>
      </c>
      <c r="CG353" s="421">
        <v>12014.996976</v>
      </c>
      <c r="CH353" s="420"/>
    </row>
    <row r="354" spans="1:86" s="402" customFormat="1" ht="12" hidden="1" customHeight="1" outlineLevel="1">
      <c r="A354" s="22">
        <v>388.4</v>
      </c>
      <c r="B354" s="9" t="s">
        <v>447</v>
      </c>
      <c r="C354" s="421">
        <v>0</v>
      </c>
      <c r="D354" s="421">
        <v>0</v>
      </c>
      <c r="E354" s="421">
        <v>425.9</v>
      </c>
      <c r="F354" s="421">
        <v>0</v>
      </c>
      <c r="G354" s="421">
        <v>0</v>
      </c>
      <c r="H354" s="421">
        <v>0</v>
      </c>
      <c r="I354" s="421">
        <v>472.88</v>
      </c>
      <c r="J354" s="421">
        <v>0</v>
      </c>
      <c r="K354" s="421">
        <v>0</v>
      </c>
      <c r="L354" s="421">
        <v>0</v>
      </c>
      <c r="M354" s="421">
        <v>0</v>
      </c>
      <c r="N354" s="421">
        <v>0</v>
      </c>
      <c r="O354" s="421">
        <v>899</v>
      </c>
      <c r="P354" s="420"/>
      <c r="Q354" s="421">
        <v>0</v>
      </c>
      <c r="R354" s="421">
        <v>0</v>
      </c>
      <c r="S354" s="421">
        <v>750</v>
      </c>
      <c r="T354" s="421">
        <v>0</v>
      </c>
      <c r="U354" s="421">
        <v>0</v>
      </c>
      <c r="V354" s="421">
        <v>750</v>
      </c>
      <c r="W354" s="421">
        <v>0</v>
      </c>
      <c r="X354" s="421">
        <v>0</v>
      </c>
      <c r="Y354" s="421">
        <v>750</v>
      </c>
      <c r="Z354" s="421">
        <v>0</v>
      </c>
      <c r="AA354" s="421">
        <v>0</v>
      </c>
      <c r="AB354" s="421">
        <v>750</v>
      </c>
      <c r="AC354" s="421">
        <v>3000</v>
      </c>
      <c r="AD354" s="420"/>
      <c r="AE354" s="421">
        <v>0</v>
      </c>
      <c r="AF354" s="421">
        <v>0</v>
      </c>
      <c r="AG354" s="421">
        <v>765</v>
      </c>
      <c r="AH354" s="421">
        <v>0</v>
      </c>
      <c r="AI354" s="421">
        <v>0</v>
      </c>
      <c r="AJ354" s="421">
        <v>765</v>
      </c>
      <c r="AK354" s="421">
        <v>0</v>
      </c>
      <c r="AL354" s="421">
        <v>0</v>
      </c>
      <c r="AM354" s="421">
        <v>765</v>
      </c>
      <c r="AN354" s="421">
        <v>0</v>
      </c>
      <c r="AO354" s="421">
        <v>0</v>
      </c>
      <c r="AP354" s="421">
        <v>765</v>
      </c>
      <c r="AQ354" s="421">
        <v>3060</v>
      </c>
      <c r="AR354" s="420"/>
      <c r="AS354" s="421">
        <v>0</v>
      </c>
      <c r="AT354" s="421">
        <v>0</v>
      </c>
      <c r="AU354" s="421">
        <v>780.3</v>
      </c>
      <c r="AV354" s="421">
        <v>0</v>
      </c>
      <c r="AW354" s="421">
        <v>0</v>
      </c>
      <c r="AX354" s="421">
        <v>780.3</v>
      </c>
      <c r="AY354" s="421">
        <v>0</v>
      </c>
      <c r="AZ354" s="421">
        <v>0</v>
      </c>
      <c r="BA354" s="421">
        <v>780.3</v>
      </c>
      <c r="BB354" s="421">
        <v>0</v>
      </c>
      <c r="BC354" s="421">
        <v>0</v>
      </c>
      <c r="BD354" s="421">
        <v>780.3</v>
      </c>
      <c r="BE354" s="421">
        <v>3121.2</v>
      </c>
      <c r="BF354" s="420"/>
      <c r="BG354" s="421">
        <v>0</v>
      </c>
      <c r="BH354" s="421">
        <v>0</v>
      </c>
      <c r="BI354" s="421">
        <v>795.90599999999995</v>
      </c>
      <c r="BJ354" s="421">
        <v>0</v>
      </c>
      <c r="BK354" s="421">
        <v>0</v>
      </c>
      <c r="BL354" s="421">
        <v>795.90599999999995</v>
      </c>
      <c r="BM354" s="421">
        <v>0</v>
      </c>
      <c r="BN354" s="421">
        <v>0</v>
      </c>
      <c r="BO354" s="421">
        <v>795.90599999999995</v>
      </c>
      <c r="BP354" s="421">
        <v>0</v>
      </c>
      <c r="BQ354" s="421">
        <v>0</v>
      </c>
      <c r="BR354" s="421">
        <v>795.90599999999995</v>
      </c>
      <c r="BS354" s="421">
        <v>3183.6239999999998</v>
      </c>
      <c r="BT354" s="420"/>
      <c r="BU354" s="421">
        <v>0</v>
      </c>
      <c r="BV354" s="421">
        <v>0</v>
      </c>
      <c r="BW354" s="421">
        <v>811.82411999999999</v>
      </c>
      <c r="BX354" s="421">
        <v>0</v>
      </c>
      <c r="BY354" s="421">
        <v>0</v>
      </c>
      <c r="BZ354" s="421">
        <v>811.82411999999999</v>
      </c>
      <c r="CA354" s="421">
        <v>0</v>
      </c>
      <c r="CB354" s="421">
        <v>0</v>
      </c>
      <c r="CC354" s="421">
        <v>811.82411999999999</v>
      </c>
      <c r="CD354" s="421">
        <v>0</v>
      </c>
      <c r="CE354" s="421">
        <v>0</v>
      </c>
      <c r="CF354" s="421">
        <v>811.82411999999999</v>
      </c>
      <c r="CG354" s="421">
        <v>3247.29648</v>
      </c>
      <c r="CH354" s="420"/>
    </row>
    <row r="355" spans="1:86" s="402" customFormat="1" ht="12" hidden="1" customHeight="1" outlineLevel="1">
      <c r="A355" s="22">
        <v>388.5</v>
      </c>
      <c r="B355" s="9" t="s">
        <v>448</v>
      </c>
      <c r="C355" s="421">
        <v>0</v>
      </c>
      <c r="D355" s="421">
        <v>0</v>
      </c>
      <c r="E355" s="421">
        <v>0</v>
      </c>
      <c r="F355" s="421">
        <v>0</v>
      </c>
      <c r="G355" s="421">
        <v>0</v>
      </c>
      <c r="H355" s="421">
        <v>0</v>
      </c>
      <c r="I355" s="421">
        <v>0</v>
      </c>
      <c r="J355" s="421">
        <v>0</v>
      </c>
      <c r="K355" s="421">
        <v>0</v>
      </c>
      <c r="L355" s="421">
        <v>0</v>
      </c>
      <c r="M355" s="421">
        <v>0</v>
      </c>
      <c r="N355" s="421">
        <v>0</v>
      </c>
      <c r="O355" s="421">
        <v>0</v>
      </c>
      <c r="P355" s="420"/>
      <c r="Q355" s="421">
        <v>0</v>
      </c>
      <c r="R355" s="421">
        <v>0</v>
      </c>
      <c r="S355" s="421">
        <v>0</v>
      </c>
      <c r="T355" s="421">
        <v>0</v>
      </c>
      <c r="U355" s="421">
        <v>0</v>
      </c>
      <c r="V355" s="421">
        <v>0</v>
      </c>
      <c r="W355" s="421">
        <v>0</v>
      </c>
      <c r="X355" s="421">
        <v>0</v>
      </c>
      <c r="Y355" s="421">
        <v>0</v>
      </c>
      <c r="Z355" s="421">
        <v>0</v>
      </c>
      <c r="AA355" s="421">
        <v>0</v>
      </c>
      <c r="AB355" s="421">
        <v>0</v>
      </c>
      <c r="AC355" s="421">
        <v>0</v>
      </c>
      <c r="AD355" s="420"/>
      <c r="AE355" s="421">
        <v>0</v>
      </c>
      <c r="AF355" s="421">
        <v>0</v>
      </c>
      <c r="AG355" s="421">
        <v>0</v>
      </c>
      <c r="AH355" s="421">
        <v>0</v>
      </c>
      <c r="AI355" s="421">
        <v>0</v>
      </c>
      <c r="AJ355" s="421">
        <v>0</v>
      </c>
      <c r="AK355" s="421">
        <v>0</v>
      </c>
      <c r="AL355" s="421">
        <v>0</v>
      </c>
      <c r="AM355" s="421">
        <v>0</v>
      </c>
      <c r="AN355" s="421">
        <v>0</v>
      </c>
      <c r="AO355" s="421">
        <v>0</v>
      </c>
      <c r="AP355" s="421">
        <v>0</v>
      </c>
      <c r="AQ355" s="421">
        <v>0</v>
      </c>
      <c r="AR355" s="420"/>
      <c r="AS355" s="421">
        <v>0</v>
      </c>
      <c r="AT355" s="421">
        <v>0</v>
      </c>
      <c r="AU355" s="421">
        <v>0</v>
      </c>
      <c r="AV355" s="421">
        <v>0</v>
      </c>
      <c r="AW355" s="421">
        <v>0</v>
      </c>
      <c r="AX355" s="421">
        <v>0</v>
      </c>
      <c r="AY355" s="421">
        <v>0</v>
      </c>
      <c r="AZ355" s="421">
        <v>0</v>
      </c>
      <c r="BA355" s="421">
        <v>0</v>
      </c>
      <c r="BB355" s="421">
        <v>0</v>
      </c>
      <c r="BC355" s="421">
        <v>0</v>
      </c>
      <c r="BD355" s="421">
        <v>0</v>
      </c>
      <c r="BE355" s="421">
        <v>0</v>
      </c>
      <c r="BF355" s="420"/>
      <c r="BG355" s="421">
        <v>0</v>
      </c>
      <c r="BH355" s="421">
        <v>0</v>
      </c>
      <c r="BI355" s="421">
        <v>0</v>
      </c>
      <c r="BJ355" s="421">
        <v>0</v>
      </c>
      <c r="BK355" s="421">
        <v>0</v>
      </c>
      <c r="BL355" s="421">
        <v>0</v>
      </c>
      <c r="BM355" s="421">
        <v>0</v>
      </c>
      <c r="BN355" s="421">
        <v>0</v>
      </c>
      <c r="BO355" s="421">
        <v>0</v>
      </c>
      <c r="BP355" s="421">
        <v>0</v>
      </c>
      <c r="BQ355" s="421">
        <v>0</v>
      </c>
      <c r="BR355" s="421">
        <v>0</v>
      </c>
      <c r="BS355" s="421">
        <v>0</v>
      </c>
      <c r="BT355" s="420"/>
      <c r="BU355" s="421">
        <v>0</v>
      </c>
      <c r="BV355" s="421">
        <v>0</v>
      </c>
      <c r="BW355" s="421">
        <v>0</v>
      </c>
      <c r="BX355" s="421">
        <v>0</v>
      </c>
      <c r="BY355" s="421">
        <v>0</v>
      </c>
      <c r="BZ355" s="421">
        <v>0</v>
      </c>
      <c r="CA355" s="421">
        <v>0</v>
      </c>
      <c r="CB355" s="421">
        <v>0</v>
      </c>
      <c r="CC355" s="421">
        <v>0</v>
      </c>
      <c r="CD355" s="421">
        <v>0</v>
      </c>
      <c r="CE355" s="421">
        <v>0</v>
      </c>
      <c r="CF355" s="421">
        <v>0</v>
      </c>
      <c r="CG355" s="421">
        <v>0</v>
      </c>
      <c r="CH355" s="420"/>
    </row>
    <row r="356" spans="1:86" s="402" customFormat="1" ht="12" hidden="1" customHeight="1" outlineLevel="1">
      <c r="A356" s="22">
        <v>388.6</v>
      </c>
      <c r="B356" s="9" t="s">
        <v>449</v>
      </c>
      <c r="C356" s="421">
        <v>0</v>
      </c>
      <c r="D356" s="421">
        <v>0</v>
      </c>
      <c r="E356" s="421">
        <v>0</v>
      </c>
      <c r="F356" s="421">
        <v>0</v>
      </c>
      <c r="G356" s="421">
        <v>0</v>
      </c>
      <c r="H356" s="421">
        <v>0</v>
      </c>
      <c r="I356" s="421">
        <v>0</v>
      </c>
      <c r="J356" s="421">
        <v>0</v>
      </c>
      <c r="K356" s="421">
        <v>0</v>
      </c>
      <c r="L356" s="421">
        <v>0</v>
      </c>
      <c r="M356" s="421">
        <v>0</v>
      </c>
      <c r="N356" s="421">
        <v>0</v>
      </c>
      <c r="O356" s="421">
        <v>0</v>
      </c>
      <c r="P356" s="420"/>
      <c r="Q356" s="421">
        <v>0</v>
      </c>
      <c r="R356" s="421">
        <v>0</v>
      </c>
      <c r="S356" s="421">
        <v>0</v>
      </c>
      <c r="T356" s="421">
        <v>0</v>
      </c>
      <c r="U356" s="421">
        <v>0</v>
      </c>
      <c r="V356" s="421">
        <v>0</v>
      </c>
      <c r="W356" s="421">
        <v>0</v>
      </c>
      <c r="X356" s="421">
        <v>0</v>
      </c>
      <c r="Y356" s="421">
        <v>0</v>
      </c>
      <c r="Z356" s="421">
        <v>0</v>
      </c>
      <c r="AA356" s="421">
        <v>0</v>
      </c>
      <c r="AB356" s="421">
        <v>0</v>
      </c>
      <c r="AC356" s="421">
        <v>0</v>
      </c>
      <c r="AD356" s="420"/>
      <c r="AE356" s="421">
        <v>0</v>
      </c>
      <c r="AF356" s="421">
        <v>0</v>
      </c>
      <c r="AG356" s="421">
        <v>0</v>
      </c>
      <c r="AH356" s="421">
        <v>0</v>
      </c>
      <c r="AI356" s="421">
        <v>0</v>
      </c>
      <c r="AJ356" s="421">
        <v>0</v>
      </c>
      <c r="AK356" s="421">
        <v>0</v>
      </c>
      <c r="AL356" s="421">
        <v>0</v>
      </c>
      <c r="AM356" s="421">
        <v>0</v>
      </c>
      <c r="AN356" s="421">
        <v>0</v>
      </c>
      <c r="AO356" s="421">
        <v>0</v>
      </c>
      <c r="AP356" s="421">
        <v>0</v>
      </c>
      <c r="AQ356" s="421">
        <v>0</v>
      </c>
      <c r="AR356" s="420"/>
      <c r="AS356" s="421">
        <v>0</v>
      </c>
      <c r="AT356" s="421">
        <v>0</v>
      </c>
      <c r="AU356" s="421">
        <v>0</v>
      </c>
      <c r="AV356" s="421">
        <v>0</v>
      </c>
      <c r="AW356" s="421">
        <v>0</v>
      </c>
      <c r="AX356" s="421">
        <v>0</v>
      </c>
      <c r="AY356" s="421">
        <v>0</v>
      </c>
      <c r="AZ356" s="421">
        <v>0</v>
      </c>
      <c r="BA356" s="421">
        <v>0</v>
      </c>
      <c r="BB356" s="421">
        <v>0</v>
      </c>
      <c r="BC356" s="421">
        <v>0</v>
      </c>
      <c r="BD356" s="421">
        <v>0</v>
      </c>
      <c r="BE356" s="421">
        <v>0</v>
      </c>
      <c r="BF356" s="420"/>
      <c r="BG356" s="421">
        <v>0</v>
      </c>
      <c r="BH356" s="421">
        <v>0</v>
      </c>
      <c r="BI356" s="421">
        <v>0</v>
      </c>
      <c r="BJ356" s="421">
        <v>0</v>
      </c>
      <c r="BK356" s="421">
        <v>0</v>
      </c>
      <c r="BL356" s="421">
        <v>0</v>
      </c>
      <c r="BM356" s="421">
        <v>0</v>
      </c>
      <c r="BN356" s="421">
        <v>0</v>
      </c>
      <c r="BO356" s="421">
        <v>0</v>
      </c>
      <c r="BP356" s="421">
        <v>0</v>
      </c>
      <c r="BQ356" s="421">
        <v>0</v>
      </c>
      <c r="BR356" s="421">
        <v>0</v>
      </c>
      <c r="BS356" s="421">
        <v>0</v>
      </c>
      <c r="BT356" s="420"/>
      <c r="BU356" s="421">
        <v>0</v>
      </c>
      <c r="BV356" s="421">
        <v>0</v>
      </c>
      <c r="BW356" s="421">
        <v>0</v>
      </c>
      <c r="BX356" s="421">
        <v>0</v>
      </c>
      <c r="BY356" s="421">
        <v>0</v>
      </c>
      <c r="BZ356" s="421">
        <v>0</v>
      </c>
      <c r="CA356" s="421">
        <v>0</v>
      </c>
      <c r="CB356" s="421">
        <v>0</v>
      </c>
      <c r="CC356" s="421">
        <v>0</v>
      </c>
      <c r="CD356" s="421">
        <v>0</v>
      </c>
      <c r="CE356" s="421">
        <v>0</v>
      </c>
      <c r="CF356" s="421">
        <v>0</v>
      </c>
      <c r="CG356" s="421">
        <v>0</v>
      </c>
      <c r="CH356" s="420"/>
    </row>
    <row r="357" spans="1:86" s="402" customFormat="1" ht="12" hidden="1" customHeight="1" outlineLevel="1">
      <c r="A357" s="22">
        <v>389</v>
      </c>
      <c r="B357" s="9" t="s">
        <v>450</v>
      </c>
      <c r="C357" s="421">
        <v>0</v>
      </c>
      <c r="D357" s="421">
        <v>0</v>
      </c>
      <c r="E357" s="421">
        <v>0</v>
      </c>
      <c r="F357" s="421">
        <v>0</v>
      </c>
      <c r="G357" s="421">
        <v>0</v>
      </c>
      <c r="H357" s="421">
        <v>0</v>
      </c>
      <c r="I357" s="421">
        <v>0</v>
      </c>
      <c r="J357" s="421">
        <v>0</v>
      </c>
      <c r="K357" s="421">
        <v>0</v>
      </c>
      <c r="L357" s="421">
        <v>0</v>
      </c>
      <c r="M357" s="421">
        <v>0</v>
      </c>
      <c r="N357" s="421">
        <v>0</v>
      </c>
      <c r="O357" s="421">
        <v>0</v>
      </c>
      <c r="P357" s="420"/>
      <c r="Q357" s="421">
        <v>0</v>
      </c>
      <c r="R357" s="421">
        <v>0</v>
      </c>
      <c r="S357" s="421">
        <v>0</v>
      </c>
      <c r="T357" s="421">
        <v>0</v>
      </c>
      <c r="U357" s="421">
        <v>0</v>
      </c>
      <c r="V357" s="421">
        <v>0</v>
      </c>
      <c r="W357" s="421">
        <v>0</v>
      </c>
      <c r="X357" s="421">
        <v>0</v>
      </c>
      <c r="Y357" s="421">
        <v>0</v>
      </c>
      <c r="Z357" s="421">
        <v>0</v>
      </c>
      <c r="AA357" s="421">
        <v>0</v>
      </c>
      <c r="AB357" s="421">
        <v>0</v>
      </c>
      <c r="AC357" s="421">
        <v>0</v>
      </c>
      <c r="AD357" s="420"/>
      <c r="AE357" s="421">
        <v>0</v>
      </c>
      <c r="AF357" s="421">
        <v>0</v>
      </c>
      <c r="AG357" s="421">
        <v>0</v>
      </c>
      <c r="AH357" s="421">
        <v>0</v>
      </c>
      <c r="AI357" s="421">
        <v>0</v>
      </c>
      <c r="AJ357" s="421">
        <v>0</v>
      </c>
      <c r="AK357" s="421">
        <v>0</v>
      </c>
      <c r="AL357" s="421">
        <v>0</v>
      </c>
      <c r="AM357" s="421">
        <v>0</v>
      </c>
      <c r="AN357" s="421">
        <v>0</v>
      </c>
      <c r="AO357" s="421">
        <v>0</v>
      </c>
      <c r="AP357" s="421">
        <v>0</v>
      </c>
      <c r="AQ357" s="421">
        <v>0</v>
      </c>
      <c r="AR357" s="420"/>
      <c r="AS357" s="421">
        <v>0</v>
      </c>
      <c r="AT357" s="421">
        <v>0</v>
      </c>
      <c r="AU357" s="421">
        <v>0</v>
      </c>
      <c r="AV357" s="421">
        <v>0</v>
      </c>
      <c r="AW357" s="421">
        <v>0</v>
      </c>
      <c r="AX357" s="421">
        <v>0</v>
      </c>
      <c r="AY357" s="421">
        <v>0</v>
      </c>
      <c r="AZ357" s="421">
        <v>0</v>
      </c>
      <c r="BA357" s="421">
        <v>0</v>
      </c>
      <c r="BB357" s="421">
        <v>0</v>
      </c>
      <c r="BC357" s="421">
        <v>0</v>
      </c>
      <c r="BD357" s="421">
        <v>0</v>
      </c>
      <c r="BE357" s="421">
        <v>0</v>
      </c>
      <c r="BF357" s="420"/>
      <c r="BG357" s="421">
        <v>0</v>
      </c>
      <c r="BH357" s="421">
        <v>0</v>
      </c>
      <c r="BI357" s="421">
        <v>0</v>
      </c>
      <c r="BJ357" s="421">
        <v>0</v>
      </c>
      <c r="BK357" s="421">
        <v>0</v>
      </c>
      <c r="BL357" s="421">
        <v>0</v>
      </c>
      <c r="BM357" s="421">
        <v>0</v>
      </c>
      <c r="BN357" s="421">
        <v>0</v>
      </c>
      <c r="BO357" s="421">
        <v>0</v>
      </c>
      <c r="BP357" s="421">
        <v>0</v>
      </c>
      <c r="BQ357" s="421">
        <v>0</v>
      </c>
      <c r="BR357" s="421">
        <v>0</v>
      </c>
      <c r="BS357" s="421">
        <v>0</v>
      </c>
      <c r="BT357" s="420"/>
      <c r="BU357" s="421">
        <v>0</v>
      </c>
      <c r="BV357" s="421">
        <v>0</v>
      </c>
      <c r="BW357" s="421">
        <v>0</v>
      </c>
      <c r="BX357" s="421">
        <v>0</v>
      </c>
      <c r="BY357" s="421">
        <v>0</v>
      </c>
      <c r="BZ357" s="421">
        <v>0</v>
      </c>
      <c r="CA357" s="421">
        <v>0</v>
      </c>
      <c r="CB357" s="421">
        <v>0</v>
      </c>
      <c r="CC357" s="421">
        <v>0</v>
      </c>
      <c r="CD357" s="421">
        <v>0</v>
      </c>
      <c r="CE357" s="421">
        <v>0</v>
      </c>
      <c r="CF357" s="421">
        <v>0</v>
      </c>
      <c r="CG357" s="421">
        <v>0</v>
      </c>
      <c r="CH357" s="420"/>
    </row>
    <row r="358" spans="1:86" s="402" customFormat="1" ht="12" hidden="1" customHeight="1" outlineLevel="1">
      <c r="A358" s="22">
        <v>390</v>
      </c>
      <c r="B358" s="9" t="s">
        <v>451</v>
      </c>
      <c r="C358" s="421">
        <v>14250</v>
      </c>
      <c r="D358" s="421">
        <v>0</v>
      </c>
      <c r="E358" s="421">
        <v>0</v>
      </c>
      <c r="F358" s="421">
        <v>0</v>
      </c>
      <c r="G358" s="421">
        <v>0</v>
      </c>
      <c r="H358" s="421">
        <v>0</v>
      </c>
      <c r="I358" s="421">
        <v>0</v>
      </c>
      <c r="J358" s="421">
        <v>2975</v>
      </c>
      <c r="K358" s="421">
        <v>0</v>
      </c>
      <c r="L358" s="421">
        <v>0</v>
      </c>
      <c r="M358" s="421">
        <v>0</v>
      </c>
      <c r="N358" s="421">
        <v>0</v>
      </c>
      <c r="O358" s="421">
        <v>14152.12</v>
      </c>
      <c r="P358" s="420"/>
      <c r="Q358" s="421">
        <v>16287.462</v>
      </c>
      <c r="R358" s="421">
        <v>0</v>
      </c>
      <c r="S358" s="421">
        <v>0</v>
      </c>
      <c r="T358" s="421">
        <v>0</v>
      </c>
      <c r="U358" s="421">
        <v>0</v>
      </c>
      <c r="V358" s="421">
        <v>0</v>
      </c>
      <c r="W358" s="421">
        <v>0</v>
      </c>
      <c r="X358" s="421">
        <v>0</v>
      </c>
      <c r="Y358" s="421">
        <v>0</v>
      </c>
      <c r="Z358" s="421">
        <v>0</v>
      </c>
      <c r="AA358" s="421">
        <v>0</v>
      </c>
      <c r="AB358" s="421">
        <v>0</v>
      </c>
      <c r="AC358" s="421">
        <v>16287.462</v>
      </c>
      <c r="AD358" s="420"/>
      <c r="AE358" s="421">
        <v>18079.08282</v>
      </c>
      <c r="AF358" s="421">
        <v>0</v>
      </c>
      <c r="AG358" s="421">
        <v>0</v>
      </c>
      <c r="AH358" s="421">
        <v>0</v>
      </c>
      <c r="AI358" s="421">
        <v>0</v>
      </c>
      <c r="AJ358" s="421">
        <v>0</v>
      </c>
      <c r="AK358" s="421">
        <v>0</v>
      </c>
      <c r="AL358" s="421">
        <v>0</v>
      </c>
      <c r="AM358" s="421">
        <v>0</v>
      </c>
      <c r="AN358" s="421">
        <v>0</v>
      </c>
      <c r="AO358" s="421">
        <v>0</v>
      </c>
      <c r="AP358" s="421">
        <v>0</v>
      </c>
      <c r="AQ358" s="421">
        <v>18079.08282</v>
      </c>
      <c r="AR358" s="420"/>
      <c r="AS358" s="421">
        <v>18440.664476400001</v>
      </c>
      <c r="AT358" s="421">
        <v>0</v>
      </c>
      <c r="AU358" s="421">
        <v>0</v>
      </c>
      <c r="AV358" s="421">
        <v>0</v>
      </c>
      <c r="AW358" s="421">
        <v>0</v>
      </c>
      <c r="AX358" s="421">
        <v>0</v>
      </c>
      <c r="AY358" s="421">
        <v>0</v>
      </c>
      <c r="AZ358" s="421">
        <v>0</v>
      </c>
      <c r="BA358" s="421">
        <v>0</v>
      </c>
      <c r="BB358" s="421">
        <v>0</v>
      </c>
      <c r="BC358" s="421">
        <v>0</v>
      </c>
      <c r="BD358" s="421">
        <v>0</v>
      </c>
      <c r="BE358" s="421">
        <v>18440.664476400001</v>
      </c>
      <c r="BF358" s="420"/>
      <c r="BG358" s="421">
        <v>18809.477765928001</v>
      </c>
      <c r="BH358" s="421">
        <v>0</v>
      </c>
      <c r="BI358" s="421">
        <v>0</v>
      </c>
      <c r="BJ358" s="421">
        <v>0</v>
      </c>
      <c r="BK358" s="421">
        <v>0</v>
      </c>
      <c r="BL358" s="421">
        <v>0</v>
      </c>
      <c r="BM358" s="421">
        <v>0</v>
      </c>
      <c r="BN358" s="421">
        <v>0</v>
      </c>
      <c r="BO358" s="421">
        <v>0</v>
      </c>
      <c r="BP358" s="421">
        <v>0</v>
      </c>
      <c r="BQ358" s="421">
        <v>0</v>
      </c>
      <c r="BR358" s="421">
        <v>0</v>
      </c>
      <c r="BS358" s="421">
        <v>18809.477765928001</v>
      </c>
      <c r="BT358" s="420"/>
      <c r="BU358" s="421">
        <v>19185.667321246601</v>
      </c>
      <c r="BV358" s="421">
        <v>0</v>
      </c>
      <c r="BW358" s="421">
        <v>0</v>
      </c>
      <c r="BX358" s="421">
        <v>0</v>
      </c>
      <c r="BY358" s="421">
        <v>0</v>
      </c>
      <c r="BZ358" s="421">
        <v>0</v>
      </c>
      <c r="CA358" s="421">
        <v>0</v>
      </c>
      <c r="CB358" s="421">
        <v>0</v>
      </c>
      <c r="CC358" s="421">
        <v>0</v>
      </c>
      <c r="CD358" s="421">
        <v>0</v>
      </c>
      <c r="CE358" s="421">
        <v>0</v>
      </c>
      <c r="CF358" s="421">
        <v>0</v>
      </c>
      <c r="CG358" s="421">
        <v>19185.667321246601</v>
      </c>
      <c r="CH358" s="420"/>
    </row>
    <row r="359" spans="1:86" s="402" customFormat="1" ht="12" hidden="1" customHeight="1" outlineLevel="1">
      <c r="A359" s="22">
        <v>390.1</v>
      </c>
      <c r="B359" s="9" t="s">
        <v>452</v>
      </c>
      <c r="C359" s="421">
        <v>0</v>
      </c>
      <c r="D359" s="421">
        <v>0</v>
      </c>
      <c r="E359" s="421">
        <v>0</v>
      </c>
      <c r="F359" s="421">
        <v>0</v>
      </c>
      <c r="G359" s="421">
        <v>0</v>
      </c>
      <c r="H359" s="421">
        <v>0</v>
      </c>
      <c r="I359" s="421">
        <v>0</v>
      </c>
      <c r="J359" s="421">
        <v>0</v>
      </c>
      <c r="K359" s="421">
        <v>0</v>
      </c>
      <c r="L359" s="421">
        <v>0</v>
      </c>
      <c r="M359" s="421">
        <v>0</v>
      </c>
      <c r="N359" s="421">
        <v>0</v>
      </c>
      <c r="O359" s="421">
        <v>0</v>
      </c>
      <c r="P359" s="420"/>
      <c r="Q359" s="421">
        <v>0</v>
      </c>
      <c r="R359" s="421">
        <v>0</v>
      </c>
      <c r="S359" s="421">
        <v>0</v>
      </c>
      <c r="T359" s="421">
        <v>0</v>
      </c>
      <c r="U359" s="421">
        <v>0</v>
      </c>
      <c r="V359" s="421">
        <v>0</v>
      </c>
      <c r="W359" s="421">
        <v>0</v>
      </c>
      <c r="X359" s="421">
        <v>0</v>
      </c>
      <c r="Y359" s="421">
        <v>0</v>
      </c>
      <c r="Z359" s="421">
        <v>0</v>
      </c>
      <c r="AA359" s="421">
        <v>0</v>
      </c>
      <c r="AB359" s="421">
        <v>0</v>
      </c>
      <c r="AC359" s="421">
        <v>0</v>
      </c>
      <c r="AD359" s="420"/>
      <c r="AE359" s="421">
        <v>0</v>
      </c>
      <c r="AF359" s="421">
        <v>0</v>
      </c>
      <c r="AG359" s="421">
        <v>0</v>
      </c>
      <c r="AH359" s="421">
        <v>0</v>
      </c>
      <c r="AI359" s="421">
        <v>0</v>
      </c>
      <c r="AJ359" s="421">
        <v>0</v>
      </c>
      <c r="AK359" s="421">
        <v>0</v>
      </c>
      <c r="AL359" s="421">
        <v>0</v>
      </c>
      <c r="AM359" s="421">
        <v>0</v>
      </c>
      <c r="AN359" s="421">
        <v>0</v>
      </c>
      <c r="AO359" s="421">
        <v>0</v>
      </c>
      <c r="AP359" s="421">
        <v>0</v>
      </c>
      <c r="AQ359" s="421">
        <v>0</v>
      </c>
      <c r="AR359" s="420"/>
      <c r="AS359" s="421">
        <v>0</v>
      </c>
      <c r="AT359" s="421">
        <v>0</v>
      </c>
      <c r="AU359" s="421">
        <v>0</v>
      </c>
      <c r="AV359" s="421">
        <v>0</v>
      </c>
      <c r="AW359" s="421">
        <v>0</v>
      </c>
      <c r="AX359" s="421">
        <v>0</v>
      </c>
      <c r="AY359" s="421">
        <v>0</v>
      </c>
      <c r="AZ359" s="421">
        <v>0</v>
      </c>
      <c r="BA359" s="421">
        <v>0</v>
      </c>
      <c r="BB359" s="421">
        <v>0</v>
      </c>
      <c r="BC359" s="421">
        <v>0</v>
      </c>
      <c r="BD359" s="421">
        <v>0</v>
      </c>
      <c r="BE359" s="421">
        <v>0</v>
      </c>
      <c r="BF359" s="420"/>
      <c r="BG359" s="421">
        <v>0</v>
      </c>
      <c r="BH359" s="421">
        <v>0</v>
      </c>
      <c r="BI359" s="421">
        <v>0</v>
      </c>
      <c r="BJ359" s="421">
        <v>0</v>
      </c>
      <c r="BK359" s="421">
        <v>0</v>
      </c>
      <c r="BL359" s="421">
        <v>0</v>
      </c>
      <c r="BM359" s="421">
        <v>0</v>
      </c>
      <c r="BN359" s="421">
        <v>0</v>
      </c>
      <c r="BO359" s="421">
        <v>0</v>
      </c>
      <c r="BP359" s="421">
        <v>0</v>
      </c>
      <c r="BQ359" s="421">
        <v>0</v>
      </c>
      <c r="BR359" s="421">
        <v>0</v>
      </c>
      <c r="BS359" s="421">
        <v>0</v>
      </c>
      <c r="BT359" s="420"/>
      <c r="BU359" s="421">
        <v>0</v>
      </c>
      <c r="BV359" s="421">
        <v>0</v>
      </c>
      <c r="BW359" s="421">
        <v>0</v>
      </c>
      <c r="BX359" s="421">
        <v>0</v>
      </c>
      <c r="BY359" s="421">
        <v>0</v>
      </c>
      <c r="BZ359" s="421">
        <v>0</v>
      </c>
      <c r="CA359" s="421">
        <v>0</v>
      </c>
      <c r="CB359" s="421">
        <v>0</v>
      </c>
      <c r="CC359" s="421">
        <v>0</v>
      </c>
      <c r="CD359" s="421">
        <v>0</v>
      </c>
      <c r="CE359" s="421">
        <v>0</v>
      </c>
      <c r="CF359" s="421">
        <v>0</v>
      </c>
      <c r="CG359" s="421">
        <v>0</v>
      </c>
      <c r="CH359" s="420"/>
    </row>
    <row r="360" spans="1:86" s="402" customFormat="1" ht="12" hidden="1" customHeight="1" outlineLevel="1">
      <c r="A360" s="22">
        <v>390.2</v>
      </c>
      <c r="B360" s="9" t="s">
        <v>453</v>
      </c>
      <c r="C360" s="421">
        <v>0</v>
      </c>
      <c r="D360" s="421">
        <v>0</v>
      </c>
      <c r="E360" s="421">
        <v>0</v>
      </c>
      <c r="F360" s="421">
        <v>0</v>
      </c>
      <c r="G360" s="421">
        <v>0</v>
      </c>
      <c r="H360" s="421">
        <v>0</v>
      </c>
      <c r="I360" s="421">
        <v>0</v>
      </c>
      <c r="J360" s="421">
        <v>0</v>
      </c>
      <c r="K360" s="421">
        <v>0</v>
      </c>
      <c r="L360" s="421">
        <v>0</v>
      </c>
      <c r="M360" s="421">
        <v>0</v>
      </c>
      <c r="N360" s="421">
        <v>0</v>
      </c>
      <c r="O360" s="421">
        <v>0</v>
      </c>
      <c r="P360" s="420"/>
      <c r="Q360" s="421">
        <v>0</v>
      </c>
      <c r="R360" s="421">
        <v>0</v>
      </c>
      <c r="S360" s="421">
        <v>0</v>
      </c>
      <c r="T360" s="421">
        <v>0</v>
      </c>
      <c r="U360" s="421">
        <v>0</v>
      </c>
      <c r="V360" s="421">
        <v>0</v>
      </c>
      <c r="W360" s="421">
        <v>0</v>
      </c>
      <c r="X360" s="421">
        <v>0</v>
      </c>
      <c r="Y360" s="421">
        <v>0</v>
      </c>
      <c r="Z360" s="421">
        <v>0</v>
      </c>
      <c r="AA360" s="421">
        <v>0</v>
      </c>
      <c r="AB360" s="421">
        <v>0</v>
      </c>
      <c r="AC360" s="421">
        <v>0</v>
      </c>
      <c r="AD360" s="420"/>
      <c r="AE360" s="421">
        <v>0</v>
      </c>
      <c r="AF360" s="421">
        <v>0</v>
      </c>
      <c r="AG360" s="421">
        <v>0</v>
      </c>
      <c r="AH360" s="421">
        <v>0</v>
      </c>
      <c r="AI360" s="421">
        <v>0</v>
      </c>
      <c r="AJ360" s="421">
        <v>0</v>
      </c>
      <c r="AK360" s="421">
        <v>0</v>
      </c>
      <c r="AL360" s="421">
        <v>0</v>
      </c>
      <c r="AM360" s="421">
        <v>0</v>
      </c>
      <c r="AN360" s="421">
        <v>0</v>
      </c>
      <c r="AO360" s="421">
        <v>0</v>
      </c>
      <c r="AP360" s="421">
        <v>0</v>
      </c>
      <c r="AQ360" s="421">
        <v>0</v>
      </c>
      <c r="AR360" s="420"/>
      <c r="AS360" s="421">
        <v>0</v>
      </c>
      <c r="AT360" s="421">
        <v>0</v>
      </c>
      <c r="AU360" s="421">
        <v>0</v>
      </c>
      <c r="AV360" s="421">
        <v>0</v>
      </c>
      <c r="AW360" s="421">
        <v>0</v>
      </c>
      <c r="AX360" s="421">
        <v>0</v>
      </c>
      <c r="AY360" s="421">
        <v>0</v>
      </c>
      <c r="AZ360" s="421">
        <v>0</v>
      </c>
      <c r="BA360" s="421">
        <v>0</v>
      </c>
      <c r="BB360" s="421">
        <v>0</v>
      </c>
      <c r="BC360" s="421">
        <v>0</v>
      </c>
      <c r="BD360" s="421">
        <v>0</v>
      </c>
      <c r="BE360" s="421">
        <v>0</v>
      </c>
      <c r="BF360" s="420"/>
      <c r="BG360" s="421">
        <v>0</v>
      </c>
      <c r="BH360" s="421">
        <v>0</v>
      </c>
      <c r="BI360" s="421">
        <v>0</v>
      </c>
      <c r="BJ360" s="421">
        <v>0</v>
      </c>
      <c r="BK360" s="421">
        <v>0</v>
      </c>
      <c r="BL360" s="421">
        <v>0</v>
      </c>
      <c r="BM360" s="421">
        <v>0</v>
      </c>
      <c r="BN360" s="421">
        <v>0</v>
      </c>
      <c r="BO360" s="421">
        <v>0</v>
      </c>
      <c r="BP360" s="421">
        <v>0</v>
      </c>
      <c r="BQ360" s="421">
        <v>0</v>
      </c>
      <c r="BR360" s="421">
        <v>0</v>
      </c>
      <c r="BS360" s="421">
        <v>0</v>
      </c>
      <c r="BT360" s="420"/>
      <c r="BU360" s="421">
        <v>0</v>
      </c>
      <c r="BV360" s="421">
        <v>0</v>
      </c>
      <c r="BW360" s="421">
        <v>0</v>
      </c>
      <c r="BX360" s="421">
        <v>0</v>
      </c>
      <c r="BY360" s="421">
        <v>0</v>
      </c>
      <c r="BZ360" s="421">
        <v>0</v>
      </c>
      <c r="CA360" s="421">
        <v>0</v>
      </c>
      <c r="CB360" s="421">
        <v>0</v>
      </c>
      <c r="CC360" s="421">
        <v>0</v>
      </c>
      <c r="CD360" s="421">
        <v>0</v>
      </c>
      <c r="CE360" s="421">
        <v>0</v>
      </c>
      <c r="CF360" s="421">
        <v>0</v>
      </c>
      <c r="CG360" s="421">
        <v>0</v>
      </c>
      <c r="CH360" s="420"/>
    </row>
    <row r="361" spans="1:86" s="402" customFormat="1" ht="12" hidden="1" customHeight="1" outlineLevel="1">
      <c r="A361" s="22">
        <v>390.3</v>
      </c>
      <c r="B361" s="9" t="s">
        <v>454</v>
      </c>
      <c r="C361" s="421">
        <v>0</v>
      </c>
      <c r="D361" s="421">
        <v>0</v>
      </c>
      <c r="E361" s="421">
        <v>0</v>
      </c>
      <c r="F361" s="421">
        <v>0</v>
      </c>
      <c r="G361" s="421">
        <v>0</v>
      </c>
      <c r="H361" s="421">
        <v>0</v>
      </c>
      <c r="I361" s="421">
        <v>0</v>
      </c>
      <c r="J361" s="421">
        <v>0</v>
      </c>
      <c r="K361" s="421">
        <v>0</v>
      </c>
      <c r="L361" s="421">
        <v>0</v>
      </c>
      <c r="M361" s="421">
        <v>0</v>
      </c>
      <c r="N361" s="421">
        <v>0</v>
      </c>
      <c r="O361" s="421">
        <v>0</v>
      </c>
      <c r="P361" s="420"/>
      <c r="Q361" s="421">
        <v>0</v>
      </c>
      <c r="R361" s="421">
        <v>0</v>
      </c>
      <c r="S361" s="421">
        <v>0</v>
      </c>
      <c r="T361" s="421">
        <v>0</v>
      </c>
      <c r="U361" s="421">
        <v>0</v>
      </c>
      <c r="V361" s="421">
        <v>0</v>
      </c>
      <c r="W361" s="421">
        <v>0</v>
      </c>
      <c r="X361" s="421">
        <v>0</v>
      </c>
      <c r="Y361" s="421">
        <v>0</v>
      </c>
      <c r="Z361" s="421">
        <v>0</v>
      </c>
      <c r="AA361" s="421">
        <v>0</v>
      </c>
      <c r="AB361" s="421">
        <v>0</v>
      </c>
      <c r="AC361" s="421">
        <v>0</v>
      </c>
      <c r="AD361" s="420"/>
      <c r="AE361" s="421">
        <v>0</v>
      </c>
      <c r="AF361" s="421">
        <v>0</v>
      </c>
      <c r="AG361" s="421">
        <v>0</v>
      </c>
      <c r="AH361" s="421">
        <v>0</v>
      </c>
      <c r="AI361" s="421">
        <v>0</v>
      </c>
      <c r="AJ361" s="421">
        <v>0</v>
      </c>
      <c r="AK361" s="421">
        <v>0</v>
      </c>
      <c r="AL361" s="421">
        <v>0</v>
      </c>
      <c r="AM361" s="421">
        <v>0</v>
      </c>
      <c r="AN361" s="421">
        <v>0</v>
      </c>
      <c r="AO361" s="421">
        <v>0</v>
      </c>
      <c r="AP361" s="421">
        <v>0</v>
      </c>
      <c r="AQ361" s="421">
        <v>0</v>
      </c>
      <c r="AR361" s="420"/>
      <c r="AS361" s="421">
        <v>0</v>
      </c>
      <c r="AT361" s="421">
        <v>0</v>
      </c>
      <c r="AU361" s="421">
        <v>0</v>
      </c>
      <c r="AV361" s="421">
        <v>0</v>
      </c>
      <c r="AW361" s="421">
        <v>0</v>
      </c>
      <c r="AX361" s="421">
        <v>0</v>
      </c>
      <c r="AY361" s="421">
        <v>0</v>
      </c>
      <c r="AZ361" s="421">
        <v>0</v>
      </c>
      <c r="BA361" s="421">
        <v>0</v>
      </c>
      <c r="BB361" s="421">
        <v>0</v>
      </c>
      <c r="BC361" s="421">
        <v>0</v>
      </c>
      <c r="BD361" s="421">
        <v>0</v>
      </c>
      <c r="BE361" s="421">
        <v>0</v>
      </c>
      <c r="BF361" s="420"/>
      <c r="BG361" s="421">
        <v>0</v>
      </c>
      <c r="BH361" s="421">
        <v>0</v>
      </c>
      <c r="BI361" s="421">
        <v>0</v>
      </c>
      <c r="BJ361" s="421">
        <v>0</v>
      </c>
      <c r="BK361" s="421">
        <v>0</v>
      </c>
      <c r="BL361" s="421">
        <v>0</v>
      </c>
      <c r="BM361" s="421">
        <v>0</v>
      </c>
      <c r="BN361" s="421">
        <v>0</v>
      </c>
      <c r="BO361" s="421">
        <v>0</v>
      </c>
      <c r="BP361" s="421">
        <v>0</v>
      </c>
      <c r="BQ361" s="421">
        <v>0</v>
      </c>
      <c r="BR361" s="421">
        <v>0</v>
      </c>
      <c r="BS361" s="421">
        <v>0</v>
      </c>
      <c r="BT361" s="420"/>
      <c r="BU361" s="421">
        <v>0</v>
      </c>
      <c r="BV361" s="421">
        <v>0</v>
      </c>
      <c r="BW361" s="421">
        <v>0</v>
      </c>
      <c r="BX361" s="421">
        <v>0</v>
      </c>
      <c r="BY361" s="421">
        <v>0</v>
      </c>
      <c r="BZ361" s="421">
        <v>0</v>
      </c>
      <c r="CA361" s="421">
        <v>0</v>
      </c>
      <c r="CB361" s="421">
        <v>0</v>
      </c>
      <c r="CC361" s="421">
        <v>0</v>
      </c>
      <c r="CD361" s="421">
        <v>0</v>
      </c>
      <c r="CE361" s="421">
        <v>0</v>
      </c>
      <c r="CF361" s="421">
        <v>0</v>
      </c>
      <c r="CG361" s="421">
        <v>0</v>
      </c>
      <c r="CH361" s="420"/>
    </row>
    <row r="362" spans="1:86" s="402" customFormat="1" ht="12" hidden="1" customHeight="1" outlineLevel="1">
      <c r="A362" s="22">
        <v>390.4</v>
      </c>
      <c r="B362" s="9" t="s">
        <v>455</v>
      </c>
      <c r="C362" s="421">
        <v>0</v>
      </c>
      <c r="D362" s="421">
        <v>0</v>
      </c>
      <c r="E362" s="421">
        <v>0</v>
      </c>
      <c r="F362" s="421">
        <v>0</v>
      </c>
      <c r="G362" s="421">
        <v>0</v>
      </c>
      <c r="H362" s="421">
        <v>0</v>
      </c>
      <c r="I362" s="421">
        <v>0</v>
      </c>
      <c r="J362" s="421">
        <v>0</v>
      </c>
      <c r="K362" s="421">
        <v>0</v>
      </c>
      <c r="L362" s="421">
        <v>0</v>
      </c>
      <c r="M362" s="421">
        <v>0</v>
      </c>
      <c r="N362" s="421">
        <v>0</v>
      </c>
      <c r="O362" s="421">
        <v>0</v>
      </c>
      <c r="P362" s="420"/>
      <c r="Q362" s="421">
        <v>0</v>
      </c>
      <c r="R362" s="421">
        <v>0</v>
      </c>
      <c r="S362" s="421">
        <v>0</v>
      </c>
      <c r="T362" s="421">
        <v>0</v>
      </c>
      <c r="U362" s="421">
        <v>0</v>
      </c>
      <c r="V362" s="421">
        <v>0</v>
      </c>
      <c r="W362" s="421">
        <v>0</v>
      </c>
      <c r="X362" s="421">
        <v>0</v>
      </c>
      <c r="Y362" s="421">
        <v>0</v>
      </c>
      <c r="Z362" s="421">
        <v>0</v>
      </c>
      <c r="AA362" s="421">
        <v>0</v>
      </c>
      <c r="AB362" s="421">
        <v>0</v>
      </c>
      <c r="AC362" s="421">
        <v>0</v>
      </c>
      <c r="AD362" s="420"/>
      <c r="AE362" s="421">
        <v>0</v>
      </c>
      <c r="AF362" s="421">
        <v>0</v>
      </c>
      <c r="AG362" s="421">
        <v>0</v>
      </c>
      <c r="AH362" s="421">
        <v>0</v>
      </c>
      <c r="AI362" s="421">
        <v>0</v>
      </c>
      <c r="AJ362" s="421">
        <v>0</v>
      </c>
      <c r="AK362" s="421">
        <v>0</v>
      </c>
      <c r="AL362" s="421">
        <v>0</v>
      </c>
      <c r="AM362" s="421">
        <v>0</v>
      </c>
      <c r="AN362" s="421">
        <v>0</v>
      </c>
      <c r="AO362" s="421">
        <v>0</v>
      </c>
      <c r="AP362" s="421">
        <v>0</v>
      </c>
      <c r="AQ362" s="421">
        <v>0</v>
      </c>
      <c r="AR362" s="420"/>
      <c r="AS362" s="421">
        <v>0</v>
      </c>
      <c r="AT362" s="421">
        <v>0</v>
      </c>
      <c r="AU362" s="421">
        <v>0</v>
      </c>
      <c r="AV362" s="421">
        <v>0</v>
      </c>
      <c r="AW362" s="421">
        <v>0</v>
      </c>
      <c r="AX362" s="421">
        <v>0</v>
      </c>
      <c r="AY362" s="421">
        <v>0</v>
      </c>
      <c r="AZ362" s="421">
        <v>0</v>
      </c>
      <c r="BA362" s="421">
        <v>0</v>
      </c>
      <c r="BB362" s="421">
        <v>0</v>
      </c>
      <c r="BC362" s="421">
        <v>0</v>
      </c>
      <c r="BD362" s="421">
        <v>0</v>
      </c>
      <c r="BE362" s="421">
        <v>0</v>
      </c>
      <c r="BF362" s="420"/>
      <c r="BG362" s="421">
        <v>0</v>
      </c>
      <c r="BH362" s="421">
        <v>0</v>
      </c>
      <c r="BI362" s="421">
        <v>0</v>
      </c>
      <c r="BJ362" s="421">
        <v>0</v>
      </c>
      <c r="BK362" s="421">
        <v>0</v>
      </c>
      <c r="BL362" s="421">
        <v>0</v>
      </c>
      <c r="BM362" s="421">
        <v>0</v>
      </c>
      <c r="BN362" s="421">
        <v>0</v>
      </c>
      <c r="BO362" s="421">
        <v>0</v>
      </c>
      <c r="BP362" s="421">
        <v>0</v>
      </c>
      <c r="BQ362" s="421">
        <v>0</v>
      </c>
      <c r="BR362" s="421">
        <v>0</v>
      </c>
      <c r="BS362" s="421">
        <v>0</v>
      </c>
      <c r="BT362" s="420"/>
      <c r="BU362" s="421">
        <v>0</v>
      </c>
      <c r="BV362" s="421">
        <v>0</v>
      </c>
      <c r="BW362" s="421">
        <v>0</v>
      </c>
      <c r="BX362" s="421">
        <v>0</v>
      </c>
      <c r="BY362" s="421">
        <v>0</v>
      </c>
      <c r="BZ362" s="421">
        <v>0</v>
      </c>
      <c r="CA362" s="421">
        <v>0</v>
      </c>
      <c r="CB362" s="421">
        <v>0</v>
      </c>
      <c r="CC362" s="421">
        <v>0</v>
      </c>
      <c r="CD362" s="421">
        <v>0</v>
      </c>
      <c r="CE362" s="421">
        <v>0</v>
      </c>
      <c r="CF362" s="421">
        <v>0</v>
      </c>
      <c r="CG362" s="421">
        <v>0</v>
      </c>
      <c r="CH362" s="420"/>
    </row>
    <row r="363" spans="1:86" s="402" customFormat="1" ht="12" hidden="1" customHeight="1" outlineLevel="1">
      <c r="A363" s="22">
        <v>390.5</v>
      </c>
      <c r="B363" s="9" t="s">
        <v>456</v>
      </c>
      <c r="C363" s="421">
        <v>0</v>
      </c>
      <c r="D363" s="421">
        <v>0</v>
      </c>
      <c r="E363" s="421">
        <v>0</v>
      </c>
      <c r="F363" s="421">
        <v>0</v>
      </c>
      <c r="G363" s="421">
        <v>0</v>
      </c>
      <c r="H363" s="421">
        <v>0</v>
      </c>
      <c r="I363" s="421">
        <v>0</v>
      </c>
      <c r="J363" s="421">
        <v>0</v>
      </c>
      <c r="K363" s="421">
        <v>0</v>
      </c>
      <c r="L363" s="421">
        <v>0</v>
      </c>
      <c r="M363" s="421">
        <v>0</v>
      </c>
      <c r="N363" s="421">
        <v>0</v>
      </c>
      <c r="O363" s="421">
        <v>0</v>
      </c>
      <c r="P363" s="420"/>
      <c r="Q363" s="421">
        <v>0</v>
      </c>
      <c r="R363" s="421">
        <v>0</v>
      </c>
      <c r="S363" s="421">
        <v>0</v>
      </c>
      <c r="T363" s="421">
        <v>0</v>
      </c>
      <c r="U363" s="421">
        <v>0</v>
      </c>
      <c r="V363" s="421">
        <v>0</v>
      </c>
      <c r="W363" s="421">
        <v>0</v>
      </c>
      <c r="X363" s="421">
        <v>0</v>
      </c>
      <c r="Y363" s="421">
        <v>0</v>
      </c>
      <c r="Z363" s="421">
        <v>0</v>
      </c>
      <c r="AA363" s="421">
        <v>0</v>
      </c>
      <c r="AB363" s="421">
        <v>0</v>
      </c>
      <c r="AC363" s="421">
        <v>0</v>
      </c>
      <c r="AD363" s="420"/>
      <c r="AE363" s="421">
        <v>0</v>
      </c>
      <c r="AF363" s="421">
        <v>0</v>
      </c>
      <c r="AG363" s="421">
        <v>0</v>
      </c>
      <c r="AH363" s="421">
        <v>0</v>
      </c>
      <c r="AI363" s="421">
        <v>0</v>
      </c>
      <c r="AJ363" s="421">
        <v>0</v>
      </c>
      <c r="AK363" s="421">
        <v>0</v>
      </c>
      <c r="AL363" s="421">
        <v>0</v>
      </c>
      <c r="AM363" s="421">
        <v>0</v>
      </c>
      <c r="AN363" s="421">
        <v>0</v>
      </c>
      <c r="AO363" s="421">
        <v>0</v>
      </c>
      <c r="AP363" s="421">
        <v>0</v>
      </c>
      <c r="AQ363" s="421">
        <v>0</v>
      </c>
      <c r="AR363" s="420"/>
      <c r="AS363" s="421">
        <v>0</v>
      </c>
      <c r="AT363" s="421">
        <v>0</v>
      </c>
      <c r="AU363" s="421">
        <v>0</v>
      </c>
      <c r="AV363" s="421">
        <v>0</v>
      </c>
      <c r="AW363" s="421">
        <v>0</v>
      </c>
      <c r="AX363" s="421">
        <v>0</v>
      </c>
      <c r="AY363" s="421">
        <v>0</v>
      </c>
      <c r="AZ363" s="421">
        <v>0</v>
      </c>
      <c r="BA363" s="421">
        <v>0</v>
      </c>
      <c r="BB363" s="421">
        <v>0</v>
      </c>
      <c r="BC363" s="421">
        <v>0</v>
      </c>
      <c r="BD363" s="421">
        <v>0</v>
      </c>
      <c r="BE363" s="421">
        <v>0</v>
      </c>
      <c r="BF363" s="420"/>
      <c r="BG363" s="421">
        <v>0</v>
      </c>
      <c r="BH363" s="421">
        <v>0</v>
      </c>
      <c r="BI363" s="421">
        <v>0</v>
      </c>
      <c r="BJ363" s="421">
        <v>0</v>
      </c>
      <c r="BK363" s="421">
        <v>0</v>
      </c>
      <c r="BL363" s="421">
        <v>0</v>
      </c>
      <c r="BM363" s="421">
        <v>0</v>
      </c>
      <c r="BN363" s="421">
        <v>0</v>
      </c>
      <c r="BO363" s="421">
        <v>0</v>
      </c>
      <c r="BP363" s="421">
        <v>0</v>
      </c>
      <c r="BQ363" s="421">
        <v>0</v>
      </c>
      <c r="BR363" s="421">
        <v>0</v>
      </c>
      <c r="BS363" s="421">
        <v>0</v>
      </c>
      <c r="BT363" s="420"/>
      <c r="BU363" s="421">
        <v>0</v>
      </c>
      <c r="BV363" s="421">
        <v>0</v>
      </c>
      <c r="BW363" s="421">
        <v>0</v>
      </c>
      <c r="BX363" s="421">
        <v>0</v>
      </c>
      <c r="BY363" s="421">
        <v>0</v>
      </c>
      <c r="BZ363" s="421">
        <v>0</v>
      </c>
      <c r="CA363" s="421">
        <v>0</v>
      </c>
      <c r="CB363" s="421">
        <v>0</v>
      </c>
      <c r="CC363" s="421">
        <v>0</v>
      </c>
      <c r="CD363" s="421">
        <v>0</v>
      </c>
      <c r="CE363" s="421">
        <v>0</v>
      </c>
      <c r="CF363" s="421">
        <v>0</v>
      </c>
      <c r="CG363" s="421">
        <v>0</v>
      </c>
      <c r="CH363" s="420"/>
    </row>
    <row r="364" spans="1:86" s="402" customFormat="1" ht="12" hidden="1" customHeight="1" outlineLevel="1">
      <c r="A364" s="22">
        <v>391</v>
      </c>
      <c r="B364" s="9" t="s">
        <v>457</v>
      </c>
      <c r="C364" s="421">
        <v>5349.83</v>
      </c>
      <c r="D364" s="421">
        <v>9150.77</v>
      </c>
      <c r="E364" s="421">
        <v>4592</v>
      </c>
      <c r="F364" s="421">
        <v>5590.9</v>
      </c>
      <c r="G364" s="421">
        <v>5116.3999999999996</v>
      </c>
      <c r="H364" s="421">
        <v>4292.09</v>
      </c>
      <c r="I364" s="421">
        <v>4608.2</v>
      </c>
      <c r="J364" s="421">
        <v>4621.95</v>
      </c>
      <c r="K364" s="421">
        <v>4592</v>
      </c>
      <c r="L364" s="421">
        <v>4592</v>
      </c>
      <c r="M364" s="421">
        <v>5116.3999999999996</v>
      </c>
      <c r="N364" s="421">
        <v>0</v>
      </c>
      <c r="O364" s="421">
        <v>62500</v>
      </c>
      <c r="P364" s="420"/>
      <c r="Q364" s="421">
        <v>12750</v>
      </c>
      <c r="R364" s="421">
        <v>12750</v>
      </c>
      <c r="S364" s="421">
        <v>12750</v>
      </c>
      <c r="T364" s="421">
        <v>12750</v>
      </c>
      <c r="U364" s="421">
        <v>1593.75</v>
      </c>
      <c r="V364" s="421">
        <v>1593.75</v>
      </c>
      <c r="W364" s="421">
        <v>1593.75</v>
      </c>
      <c r="X364" s="421">
        <v>1593.75</v>
      </c>
      <c r="Y364" s="421">
        <v>1593.75</v>
      </c>
      <c r="Z364" s="421">
        <v>1593.75</v>
      </c>
      <c r="AA364" s="421">
        <v>1593.75</v>
      </c>
      <c r="AB364" s="421">
        <v>1593.75</v>
      </c>
      <c r="AC364" s="421">
        <v>63750</v>
      </c>
      <c r="AD364" s="420"/>
      <c r="AE364" s="421">
        <v>13005</v>
      </c>
      <c r="AF364" s="421">
        <v>13005</v>
      </c>
      <c r="AG364" s="421">
        <v>13005</v>
      </c>
      <c r="AH364" s="421">
        <v>13005</v>
      </c>
      <c r="AI364" s="421">
        <v>1625.625</v>
      </c>
      <c r="AJ364" s="421">
        <v>1625.625</v>
      </c>
      <c r="AK364" s="421">
        <v>1625.625</v>
      </c>
      <c r="AL364" s="421">
        <v>1625.625</v>
      </c>
      <c r="AM364" s="421">
        <v>1625.625</v>
      </c>
      <c r="AN364" s="421">
        <v>1625.625</v>
      </c>
      <c r="AO364" s="421">
        <v>1625.625</v>
      </c>
      <c r="AP364" s="421">
        <v>1625.625</v>
      </c>
      <c r="AQ364" s="421">
        <v>65025</v>
      </c>
      <c r="AR364" s="420"/>
      <c r="AS364" s="421">
        <v>13265.1</v>
      </c>
      <c r="AT364" s="421">
        <v>13265.1</v>
      </c>
      <c r="AU364" s="421">
        <v>13265.1</v>
      </c>
      <c r="AV364" s="421">
        <v>13265.1</v>
      </c>
      <c r="AW364" s="421">
        <v>1658.1375</v>
      </c>
      <c r="AX364" s="421">
        <v>1658.1375</v>
      </c>
      <c r="AY364" s="421">
        <v>1658.1375</v>
      </c>
      <c r="AZ364" s="421">
        <v>1658.1375</v>
      </c>
      <c r="BA364" s="421">
        <v>1658.1375</v>
      </c>
      <c r="BB364" s="421">
        <v>1658.1375</v>
      </c>
      <c r="BC364" s="421">
        <v>1658.1375</v>
      </c>
      <c r="BD364" s="421">
        <v>1658.1375</v>
      </c>
      <c r="BE364" s="421">
        <v>66325.5</v>
      </c>
      <c r="BF364" s="420"/>
      <c r="BG364" s="421">
        <v>13530.402</v>
      </c>
      <c r="BH364" s="421">
        <v>13530.402</v>
      </c>
      <c r="BI364" s="421">
        <v>13530.402</v>
      </c>
      <c r="BJ364" s="421">
        <v>13530.402</v>
      </c>
      <c r="BK364" s="421">
        <v>1691.30025</v>
      </c>
      <c r="BL364" s="421">
        <v>1691.30025</v>
      </c>
      <c r="BM364" s="421">
        <v>1691.30025</v>
      </c>
      <c r="BN364" s="421">
        <v>1691.30025</v>
      </c>
      <c r="BO364" s="421">
        <v>1691.30025</v>
      </c>
      <c r="BP364" s="421">
        <v>1691.30025</v>
      </c>
      <c r="BQ364" s="421">
        <v>1691.30025</v>
      </c>
      <c r="BR364" s="421">
        <v>1691.30025</v>
      </c>
      <c r="BS364" s="421">
        <v>67652.009999999995</v>
      </c>
      <c r="BT364" s="420"/>
      <c r="BU364" s="421">
        <v>13801.010039999999</v>
      </c>
      <c r="BV364" s="421">
        <v>13801.010039999999</v>
      </c>
      <c r="BW364" s="421">
        <v>13801.010039999999</v>
      </c>
      <c r="BX364" s="421">
        <v>13801.010039999999</v>
      </c>
      <c r="BY364" s="421">
        <v>1725.1262549999999</v>
      </c>
      <c r="BZ364" s="421">
        <v>1725.1262549999999</v>
      </c>
      <c r="CA364" s="421">
        <v>1725.1262549999999</v>
      </c>
      <c r="CB364" s="421">
        <v>1725.1262549999999</v>
      </c>
      <c r="CC364" s="421">
        <v>1725.1262549999999</v>
      </c>
      <c r="CD364" s="421">
        <v>1725.1262549999999</v>
      </c>
      <c r="CE364" s="421">
        <v>1725.1262549999999</v>
      </c>
      <c r="CF364" s="421">
        <v>1725.1262549999999</v>
      </c>
      <c r="CG364" s="421">
        <v>69005.050199999998</v>
      </c>
      <c r="CH364" s="420"/>
    </row>
    <row r="365" spans="1:86" s="402" customFormat="1" ht="12" hidden="1" customHeight="1" outlineLevel="1">
      <c r="A365" s="22">
        <v>392</v>
      </c>
      <c r="B365" s="9" t="s">
        <v>458</v>
      </c>
      <c r="C365" s="421">
        <v>0</v>
      </c>
      <c r="D365" s="421">
        <v>0</v>
      </c>
      <c r="E365" s="421">
        <v>0</v>
      </c>
      <c r="F365" s="421">
        <v>0</v>
      </c>
      <c r="G365" s="421">
        <v>0</v>
      </c>
      <c r="H365" s="421">
        <v>0</v>
      </c>
      <c r="I365" s="421">
        <v>0</v>
      </c>
      <c r="J365" s="421">
        <v>0</v>
      </c>
      <c r="K365" s="421">
        <v>0</v>
      </c>
      <c r="L365" s="421">
        <v>0</v>
      </c>
      <c r="M365" s="421">
        <v>0</v>
      </c>
      <c r="N365" s="421">
        <v>0</v>
      </c>
      <c r="O365" s="421">
        <v>0</v>
      </c>
      <c r="P365" s="420"/>
      <c r="Q365" s="421">
        <v>0</v>
      </c>
      <c r="R365" s="421">
        <v>0</v>
      </c>
      <c r="S365" s="421">
        <v>0</v>
      </c>
      <c r="T365" s="421">
        <v>0</v>
      </c>
      <c r="U365" s="421">
        <v>0</v>
      </c>
      <c r="V365" s="421">
        <v>0</v>
      </c>
      <c r="W365" s="421">
        <v>0</v>
      </c>
      <c r="X365" s="421">
        <v>0</v>
      </c>
      <c r="Y365" s="421">
        <v>0</v>
      </c>
      <c r="Z365" s="421">
        <v>0</v>
      </c>
      <c r="AA365" s="421">
        <v>0</v>
      </c>
      <c r="AB365" s="421">
        <v>0</v>
      </c>
      <c r="AC365" s="421">
        <v>0</v>
      </c>
      <c r="AD365" s="420"/>
      <c r="AE365" s="421">
        <v>0</v>
      </c>
      <c r="AF365" s="421">
        <v>0</v>
      </c>
      <c r="AG365" s="421">
        <v>0</v>
      </c>
      <c r="AH365" s="421">
        <v>0</v>
      </c>
      <c r="AI365" s="421">
        <v>0</v>
      </c>
      <c r="AJ365" s="421">
        <v>0</v>
      </c>
      <c r="AK365" s="421">
        <v>0</v>
      </c>
      <c r="AL365" s="421">
        <v>0</v>
      </c>
      <c r="AM365" s="421">
        <v>0</v>
      </c>
      <c r="AN365" s="421">
        <v>0</v>
      </c>
      <c r="AO365" s="421">
        <v>0</v>
      </c>
      <c r="AP365" s="421">
        <v>0</v>
      </c>
      <c r="AQ365" s="421">
        <v>0</v>
      </c>
      <c r="AR365" s="420"/>
      <c r="AS365" s="421">
        <v>0</v>
      </c>
      <c r="AT365" s="421">
        <v>0</v>
      </c>
      <c r="AU365" s="421">
        <v>0</v>
      </c>
      <c r="AV365" s="421">
        <v>0</v>
      </c>
      <c r="AW365" s="421">
        <v>0</v>
      </c>
      <c r="AX365" s="421">
        <v>0</v>
      </c>
      <c r="AY365" s="421">
        <v>0</v>
      </c>
      <c r="AZ365" s="421">
        <v>0</v>
      </c>
      <c r="BA365" s="421">
        <v>0</v>
      </c>
      <c r="BB365" s="421">
        <v>0</v>
      </c>
      <c r="BC365" s="421">
        <v>0</v>
      </c>
      <c r="BD365" s="421">
        <v>0</v>
      </c>
      <c r="BE365" s="421">
        <v>0</v>
      </c>
      <c r="BF365" s="420"/>
      <c r="BG365" s="421">
        <v>0</v>
      </c>
      <c r="BH365" s="421">
        <v>0</v>
      </c>
      <c r="BI365" s="421">
        <v>0</v>
      </c>
      <c r="BJ365" s="421">
        <v>0</v>
      </c>
      <c r="BK365" s="421">
        <v>0</v>
      </c>
      <c r="BL365" s="421">
        <v>0</v>
      </c>
      <c r="BM365" s="421">
        <v>0</v>
      </c>
      <c r="BN365" s="421">
        <v>0</v>
      </c>
      <c r="BO365" s="421">
        <v>0</v>
      </c>
      <c r="BP365" s="421">
        <v>0</v>
      </c>
      <c r="BQ365" s="421">
        <v>0</v>
      </c>
      <c r="BR365" s="421">
        <v>0</v>
      </c>
      <c r="BS365" s="421">
        <v>0</v>
      </c>
      <c r="BT365" s="420"/>
      <c r="BU365" s="421">
        <v>0</v>
      </c>
      <c r="BV365" s="421">
        <v>0</v>
      </c>
      <c r="BW365" s="421">
        <v>0</v>
      </c>
      <c r="BX365" s="421">
        <v>0</v>
      </c>
      <c r="BY365" s="421">
        <v>0</v>
      </c>
      <c r="BZ365" s="421">
        <v>0</v>
      </c>
      <c r="CA365" s="421">
        <v>0</v>
      </c>
      <c r="CB365" s="421">
        <v>0</v>
      </c>
      <c r="CC365" s="421">
        <v>0</v>
      </c>
      <c r="CD365" s="421">
        <v>0</v>
      </c>
      <c r="CE365" s="421">
        <v>0</v>
      </c>
      <c r="CF365" s="421">
        <v>0</v>
      </c>
      <c r="CG365" s="421">
        <v>0</v>
      </c>
      <c r="CH365" s="420"/>
    </row>
    <row r="366" spans="1:86" s="402" customFormat="1" ht="12" hidden="1" customHeight="1" outlineLevel="1">
      <c r="A366" s="22">
        <v>393</v>
      </c>
      <c r="B366" s="9" t="s">
        <v>459</v>
      </c>
      <c r="C366" s="421">
        <v>0</v>
      </c>
      <c r="D366" s="421">
        <v>28035.61</v>
      </c>
      <c r="E366" s="421">
        <v>28069</v>
      </c>
      <c r="F366" s="421">
        <v>27959.7</v>
      </c>
      <c r="G366" s="421">
        <v>28169</v>
      </c>
      <c r="H366" s="421">
        <v>118.3</v>
      </c>
      <c r="I366" s="421">
        <v>0</v>
      </c>
      <c r="J366" s="421">
        <v>112226</v>
      </c>
      <c r="K366" s="421">
        <v>28019</v>
      </c>
      <c r="L366" s="421">
        <v>0</v>
      </c>
      <c r="M366" s="421">
        <v>0</v>
      </c>
      <c r="N366" s="421">
        <v>0</v>
      </c>
      <c r="O366" s="421">
        <v>252596.61</v>
      </c>
      <c r="P366" s="420"/>
      <c r="Q366" s="421">
        <v>0</v>
      </c>
      <c r="R366" s="421">
        <v>0</v>
      </c>
      <c r="S366" s="421">
        <v>27945.5476752</v>
      </c>
      <c r="T366" s="421">
        <v>27945.5476752</v>
      </c>
      <c r="U366" s="421">
        <v>27945.5476752</v>
      </c>
      <c r="V366" s="421">
        <v>27945.5476752</v>
      </c>
      <c r="W366" s="421">
        <v>27945.5476752</v>
      </c>
      <c r="X366" s="421">
        <v>27945.5476752</v>
      </c>
      <c r="Y366" s="421">
        <v>27945.5476752</v>
      </c>
      <c r="Z366" s="421">
        <v>27945.5476752</v>
      </c>
      <c r="AA366" s="421">
        <v>27945.5476752</v>
      </c>
      <c r="AB366" s="421">
        <v>27945.5476752</v>
      </c>
      <c r="AC366" s="421">
        <v>279455.47675199999</v>
      </c>
      <c r="AD366" s="420"/>
      <c r="AE366" s="421">
        <v>0</v>
      </c>
      <c r="AF366" s="421">
        <v>0</v>
      </c>
      <c r="AG366" s="421">
        <v>28783.914105455999</v>
      </c>
      <c r="AH366" s="421">
        <v>28783.914105455999</v>
      </c>
      <c r="AI366" s="421">
        <v>28783.914105455999</v>
      </c>
      <c r="AJ366" s="421">
        <v>28783.914105455999</v>
      </c>
      <c r="AK366" s="421">
        <v>28783.914105455999</v>
      </c>
      <c r="AL366" s="421">
        <v>28783.914105455999</v>
      </c>
      <c r="AM366" s="421">
        <v>28783.914105455999</v>
      </c>
      <c r="AN366" s="421">
        <v>28783.914105455999</v>
      </c>
      <c r="AO366" s="421">
        <v>28783.914105455999</v>
      </c>
      <c r="AP366" s="421">
        <v>28783.914105455999</v>
      </c>
      <c r="AQ366" s="421">
        <v>287839.14105456002</v>
      </c>
      <c r="AR366" s="420"/>
      <c r="AS366" s="421">
        <v>0</v>
      </c>
      <c r="AT366" s="421">
        <v>0</v>
      </c>
      <c r="AU366" s="421">
        <v>29647.431528619702</v>
      </c>
      <c r="AV366" s="421">
        <v>29647.431528619702</v>
      </c>
      <c r="AW366" s="421">
        <v>29647.431528619702</v>
      </c>
      <c r="AX366" s="421">
        <v>29647.431528619702</v>
      </c>
      <c r="AY366" s="421">
        <v>29647.431528619702</v>
      </c>
      <c r="AZ366" s="421">
        <v>29647.431528619702</v>
      </c>
      <c r="BA366" s="421">
        <v>29647.431528619702</v>
      </c>
      <c r="BB366" s="421">
        <v>29647.431528619702</v>
      </c>
      <c r="BC366" s="421">
        <v>29647.431528619702</v>
      </c>
      <c r="BD366" s="421">
        <v>29647.431528619702</v>
      </c>
      <c r="BE366" s="421">
        <v>296474.315286197</v>
      </c>
      <c r="BF366" s="420"/>
      <c r="BG366" s="421">
        <v>0</v>
      </c>
      <c r="BH366" s="421">
        <v>0</v>
      </c>
      <c r="BI366" s="421">
        <v>30536.854474478299</v>
      </c>
      <c r="BJ366" s="421">
        <v>30536.854474478299</v>
      </c>
      <c r="BK366" s="421">
        <v>30536.854474478299</v>
      </c>
      <c r="BL366" s="421">
        <v>30536.854474478299</v>
      </c>
      <c r="BM366" s="421">
        <v>30536.854474478299</v>
      </c>
      <c r="BN366" s="421">
        <v>30536.854474478299</v>
      </c>
      <c r="BO366" s="421">
        <v>30536.854474478299</v>
      </c>
      <c r="BP366" s="421">
        <v>30536.854474478299</v>
      </c>
      <c r="BQ366" s="421">
        <v>30536.854474478299</v>
      </c>
      <c r="BR366" s="421">
        <v>30536.854474478299</v>
      </c>
      <c r="BS366" s="421">
        <v>305368.54474478302</v>
      </c>
      <c r="BT366" s="420"/>
      <c r="BU366" s="421">
        <v>0</v>
      </c>
      <c r="BV366" s="421">
        <v>0</v>
      </c>
      <c r="BW366" s="421">
        <v>31452.960108712599</v>
      </c>
      <c r="BX366" s="421">
        <v>31452.960108712599</v>
      </c>
      <c r="BY366" s="421">
        <v>31452.960108712599</v>
      </c>
      <c r="BZ366" s="421">
        <v>31452.960108712599</v>
      </c>
      <c r="CA366" s="421">
        <v>31452.960108712599</v>
      </c>
      <c r="CB366" s="421">
        <v>31452.960108712599</v>
      </c>
      <c r="CC366" s="421">
        <v>31452.960108712599</v>
      </c>
      <c r="CD366" s="421">
        <v>31452.960108712599</v>
      </c>
      <c r="CE366" s="421">
        <v>31452.960108712599</v>
      </c>
      <c r="CF366" s="421">
        <v>31452.960108712599</v>
      </c>
      <c r="CG366" s="421">
        <v>314529.60108712601</v>
      </c>
      <c r="CH366" s="420"/>
    </row>
    <row r="367" spans="1:86" s="402" customFormat="1" ht="12" hidden="1" customHeight="1" outlineLevel="1">
      <c r="A367" s="22">
        <v>394</v>
      </c>
      <c r="B367" s="9" t="s">
        <v>460</v>
      </c>
      <c r="C367" s="421">
        <v>0</v>
      </c>
      <c r="D367" s="421">
        <v>0</v>
      </c>
      <c r="E367" s="421">
        <v>0</v>
      </c>
      <c r="F367" s="421">
        <v>0</v>
      </c>
      <c r="G367" s="421">
        <v>0</v>
      </c>
      <c r="H367" s="421">
        <v>0</v>
      </c>
      <c r="I367" s="421">
        <v>0</v>
      </c>
      <c r="J367" s="421">
        <v>0</v>
      </c>
      <c r="K367" s="421">
        <v>0</v>
      </c>
      <c r="L367" s="421">
        <v>0</v>
      </c>
      <c r="M367" s="421">
        <v>0</v>
      </c>
      <c r="N367" s="421">
        <v>0</v>
      </c>
      <c r="O367" s="421">
        <v>0</v>
      </c>
      <c r="P367" s="420"/>
      <c r="Q367" s="421">
        <v>0</v>
      </c>
      <c r="R367" s="421">
        <v>0</v>
      </c>
      <c r="S367" s="421">
        <v>0</v>
      </c>
      <c r="T367" s="421">
        <v>0</v>
      </c>
      <c r="U367" s="421">
        <v>0</v>
      </c>
      <c r="V367" s="421">
        <v>0</v>
      </c>
      <c r="W367" s="421">
        <v>0</v>
      </c>
      <c r="X367" s="421">
        <v>0</v>
      </c>
      <c r="Y367" s="421">
        <v>0</v>
      </c>
      <c r="Z367" s="421">
        <v>0</v>
      </c>
      <c r="AA367" s="421">
        <v>0</v>
      </c>
      <c r="AB367" s="421">
        <v>0</v>
      </c>
      <c r="AC367" s="421">
        <v>0</v>
      </c>
      <c r="AD367" s="420"/>
      <c r="AE367" s="421">
        <v>0</v>
      </c>
      <c r="AF367" s="421">
        <v>0</v>
      </c>
      <c r="AG367" s="421">
        <v>0</v>
      </c>
      <c r="AH367" s="421">
        <v>0</v>
      </c>
      <c r="AI367" s="421">
        <v>0</v>
      </c>
      <c r="AJ367" s="421">
        <v>0</v>
      </c>
      <c r="AK367" s="421">
        <v>0</v>
      </c>
      <c r="AL367" s="421">
        <v>0</v>
      </c>
      <c r="AM367" s="421">
        <v>0</v>
      </c>
      <c r="AN367" s="421">
        <v>0</v>
      </c>
      <c r="AO367" s="421">
        <v>0</v>
      </c>
      <c r="AP367" s="421">
        <v>0</v>
      </c>
      <c r="AQ367" s="421">
        <v>0</v>
      </c>
      <c r="AR367" s="420"/>
      <c r="AS367" s="421">
        <v>0</v>
      </c>
      <c r="AT367" s="421">
        <v>0</v>
      </c>
      <c r="AU367" s="421">
        <v>0</v>
      </c>
      <c r="AV367" s="421">
        <v>0</v>
      </c>
      <c r="AW367" s="421">
        <v>0</v>
      </c>
      <c r="AX367" s="421">
        <v>0</v>
      </c>
      <c r="AY367" s="421">
        <v>0</v>
      </c>
      <c r="AZ367" s="421">
        <v>0</v>
      </c>
      <c r="BA367" s="421">
        <v>0</v>
      </c>
      <c r="BB367" s="421">
        <v>0</v>
      </c>
      <c r="BC367" s="421">
        <v>0</v>
      </c>
      <c r="BD367" s="421">
        <v>0</v>
      </c>
      <c r="BE367" s="421">
        <v>0</v>
      </c>
      <c r="BF367" s="420"/>
      <c r="BG367" s="421">
        <v>0</v>
      </c>
      <c r="BH367" s="421">
        <v>0</v>
      </c>
      <c r="BI367" s="421">
        <v>0</v>
      </c>
      <c r="BJ367" s="421">
        <v>0</v>
      </c>
      <c r="BK367" s="421">
        <v>0</v>
      </c>
      <c r="BL367" s="421">
        <v>0</v>
      </c>
      <c r="BM367" s="421">
        <v>0</v>
      </c>
      <c r="BN367" s="421">
        <v>0</v>
      </c>
      <c r="BO367" s="421">
        <v>0</v>
      </c>
      <c r="BP367" s="421">
        <v>0</v>
      </c>
      <c r="BQ367" s="421">
        <v>0</v>
      </c>
      <c r="BR367" s="421">
        <v>0</v>
      </c>
      <c r="BS367" s="421">
        <v>0</v>
      </c>
      <c r="BT367" s="420"/>
      <c r="BU367" s="421">
        <v>0</v>
      </c>
      <c r="BV367" s="421">
        <v>0</v>
      </c>
      <c r="BW367" s="421">
        <v>0</v>
      </c>
      <c r="BX367" s="421">
        <v>0</v>
      </c>
      <c r="BY367" s="421">
        <v>0</v>
      </c>
      <c r="BZ367" s="421">
        <v>0</v>
      </c>
      <c r="CA367" s="421">
        <v>0</v>
      </c>
      <c r="CB367" s="421">
        <v>0</v>
      </c>
      <c r="CC367" s="421">
        <v>0</v>
      </c>
      <c r="CD367" s="421">
        <v>0</v>
      </c>
      <c r="CE367" s="421">
        <v>0</v>
      </c>
      <c r="CF367" s="421">
        <v>0</v>
      </c>
      <c r="CG367" s="421">
        <v>0</v>
      </c>
      <c r="CH367" s="420"/>
    </row>
    <row r="368" spans="1:86" s="402" customFormat="1" ht="12" hidden="1" customHeight="1" outlineLevel="1">
      <c r="A368" s="22">
        <v>399</v>
      </c>
      <c r="B368" s="9" t="s">
        <v>461</v>
      </c>
      <c r="C368" s="421">
        <v>0</v>
      </c>
      <c r="D368" s="421">
        <v>0</v>
      </c>
      <c r="E368" s="421">
        <v>0</v>
      </c>
      <c r="F368" s="421">
        <v>0</v>
      </c>
      <c r="G368" s="421">
        <v>0</v>
      </c>
      <c r="H368" s="421">
        <v>0</v>
      </c>
      <c r="I368" s="421">
        <v>0</v>
      </c>
      <c r="J368" s="421">
        <v>0</v>
      </c>
      <c r="K368" s="421">
        <v>0</v>
      </c>
      <c r="L368" s="421">
        <v>0</v>
      </c>
      <c r="M368" s="421">
        <v>0</v>
      </c>
      <c r="N368" s="421">
        <v>0</v>
      </c>
      <c r="O368" s="421">
        <v>0</v>
      </c>
      <c r="P368" s="420"/>
      <c r="Q368" s="421">
        <v>0</v>
      </c>
      <c r="R368" s="421">
        <v>0</v>
      </c>
      <c r="S368" s="421">
        <v>0</v>
      </c>
      <c r="T368" s="421">
        <v>0</v>
      </c>
      <c r="U368" s="421">
        <v>0</v>
      </c>
      <c r="V368" s="421">
        <v>0</v>
      </c>
      <c r="W368" s="421">
        <v>0</v>
      </c>
      <c r="X368" s="421">
        <v>0</v>
      </c>
      <c r="Y368" s="421">
        <v>0</v>
      </c>
      <c r="Z368" s="421">
        <v>0</v>
      </c>
      <c r="AA368" s="421">
        <v>0</v>
      </c>
      <c r="AB368" s="421">
        <v>0</v>
      </c>
      <c r="AC368" s="421">
        <v>0</v>
      </c>
      <c r="AD368" s="420"/>
      <c r="AE368" s="421">
        <v>0</v>
      </c>
      <c r="AF368" s="421">
        <v>0</v>
      </c>
      <c r="AG368" s="421">
        <v>0</v>
      </c>
      <c r="AH368" s="421">
        <v>0</v>
      </c>
      <c r="AI368" s="421">
        <v>0</v>
      </c>
      <c r="AJ368" s="421">
        <v>0</v>
      </c>
      <c r="AK368" s="421">
        <v>0</v>
      </c>
      <c r="AL368" s="421">
        <v>0</v>
      </c>
      <c r="AM368" s="421">
        <v>0</v>
      </c>
      <c r="AN368" s="421">
        <v>0</v>
      </c>
      <c r="AO368" s="421">
        <v>0</v>
      </c>
      <c r="AP368" s="421">
        <v>0</v>
      </c>
      <c r="AQ368" s="421">
        <v>0</v>
      </c>
      <c r="AR368" s="420"/>
      <c r="AS368" s="421">
        <v>0</v>
      </c>
      <c r="AT368" s="421">
        <v>0</v>
      </c>
      <c r="AU368" s="421">
        <v>0</v>
      </c>
      <c r="AV368" s="421">
        <v>0</v>
      </c>
      <c r="AW368" s="421">
        <v>0</v>
      </c>
      <c r="AX368" s="421">
        <v>0</v>
      </c>
      <c r="AY368" s="421">
        <v>0</v>
      </c>
      <c r="AZ368" s="421">
        <v>0</v>
      </c>
      <c r="BA368" s="421">
        <v>0</v>
      </c>
      <c r="BB368" s="421">
        <v>0</v>
      </c>
      <c r="BC368" s="421">
        <v>0</v>
      </c>
      <c r="BD368" s="421">
        <v>0</v>
      </c>
      <c r="BE368" s="421">
        <v>0</v>
      </c>
      <c r="BF368" s="420"/>
      <c r="BG368" s="421">
        <v>0</v>
      </c>
      <c r="BH368" s="421">
        <v>0</v>
      </c>
      <c r="BI368" s="421">
        <v>0</v>
      </c>
      <c r="BJ368" s="421">
        <v>0</v>
      </c>
      <c r="BK368" s="421">
        <v>0</v>
      </c>
      <c r="BL368" s="421">
        <v>0</v>
      </c>
      <c r="BM368" s="421">
        <v>0</v>
      </c>
      <c r="BN368" s="421">
        <v>0</v>
      </c>
      <c r="BO368" s="421">
        <v>0</v>
      </c>
      <c r="BP368" s="421">
        <v>0</v>
      </c>
      <c r="BQ368" s="421">
        <v>0</v>
      </c>
      <c r="BR368" s="421">
        <v>0</v>
      </c>
      <c r="BS368" s="421">
        <v>0</v>
      </c>
      <c r="BT368" s="420"/>
      <c r="BU368" s="421">
        <v>0</v>
      </c>
      <c r="BV368" s="421">
        <v>0</v>
      </c>
      <c r="BW368" s="421">
        <v>0</v>
      </c>
      <c r="BX368" s="421">
        <v>0</v>
      </c>
      <c r="BY368" s="421">
        <v>0</v>
      </c>
      <c r="BZ368" s="421">
        <v>0</v>
      </c>
      <c r="CA368" s="421">
        <v>0</v>
      </c>
      <c r="CB368" s="421">
        <v>0</v>
      </c>
      <c r="CC368" s="421">
        <v>0</v>
      </c>
      <c r="CD368" s="421">
        <v>0</v>
      </c>
      <c r="CE368" s="421">
        <v>0</v>
      </c>
      <c r="CF368" s="421">
        <v>0</v>
      </c>
      <c r="CG368" s="421">
        <v>0</v>
      </c>
      <c r="CH368" s="420"/>
    </row>
    <row r="369" spans="1:86" s="402" customFormat="1" ht="12" hidden="1" customHeight="1" outlineLevel="1">
      <c r="A369" s="22">
        <v>399.1</v>
      </c>
      <c r="B369" s="9" t="s">
        <v>462</v>
      </c>
      <c r="C369" s="421">
        <v>0</v>
      </c>
      <c r="D369" s="421">
        <v>0</v>
      </c>
      <c r="E369" s="421">
        <v>0</v>
      </c>
      <c r="F369" s="421">
        <v>0</v>
      </c>
      <c r="G369" s="421">
        <v>0</v>
      </c>
      <c r="H369" s="421">
        <v>0</v>
      </c>
      <c r="I369" s="421">
        <v>0</v>
      </c>
      <c r="J369" s="421">
        <v>0</v>
      </c>
      <c r="K369" s="421">
        <v>0</v>
      </c>
      <c r="L369" s="421">
        <v>0</v>
      </c>
      <c r="M369" s="421">
        <v>0</v>
      </c>
      <c r="N369" s="421">
        <v>0</v>
      </c>
      <c r="O369" s="421">
        <v>0</v>
      </c>
      <c r="P369" s="420"/>
      <c r="Q369" s="421">
        <v>0</v>
      </c>
      <c r="R369" s="421">
        <v>0</v>
      </c>
      <c r="S369" s="421">
        <v>0</v>
      </c>
      <c r="T369" s="421">
        <v>0</v>
      </c>
      <c r="U369" s="421">
        <v>0</v>
      </c>
      <c r="V369" s="421">
        <v>0</v>
      </c>
      <c r="W369" s="421">
        <v>0</v>
      </c>
      <c r="X369" s="421">
        <v>0</v>
      </c>
      <c r="Y369" s="421">
        <v>0</v>
      </c>
      <c r="Z369" s="421">
        <v>0</v>
      </c>
      <c r="AA369" s="421">
        <v>0</v>
      </c>
      <c r="AB369" s="421">
        <v>0</v>
      </c>
      <c r="AC369" s="421">
        <v>0</v>
      </c>
      <c r="AD369" s="420"/>
      <c r="AE369" s="421">
        <v>0</v>
      </c>
      <c r="AF369" s="421">
        <v>0</v>
      </c>
      <c r="AG369" s="421">
        <v>0</v>
      </c>
      <c r="AH369" s="421">
        <v>0</v>
      </c>
      <c r="AI369" s="421">
        <v>0</v>
      </c>
      <c r="AJ369" s="421">
        <v>0</v>
      </c>
      <c r="AK369" s="421">
        <v>0</v>
      </c>
      <c r="AL369" s="421">
        <v>0</v>
      </c>
      <c r="AM369" s="421">
        <v>0</v>
      </c>
      <c r="AN369" s="421">
        <v>0</v>
      </c>
      <c r="AO369" s="421">
        <v>0</v>
      </c>
      <c r="AP369" s="421">
        <v>0</v>
      </c>
      <c r="AQ369" s="421">
        <v>0</v>
      </c>
      <c r="AR369" s="420"/>
      <c r="AS369" s="421">
        <v>0</v>
      </c>
      <c r="AT369" s="421">
        <v>0</v>
      </c>
      <c r="AU369" s="421">
        <v>0</v>
      </c>
      <c r="AV369" s="421">
        <v>0</v>
      </c>
      <c r="AW369" s="421">
        <v>0</v>
      </c>
      <c r="AX369" s="421">
        <v>0</v>
      </c>
      <c r="AY369" s="421">
        <v>0</v>
      </c>
      <c r="AZ369" s="421">
        <v>0</v>
      </c>
      <c r="BA369" s="421">
        <v>0</v>
      </c>
      <c r="BB369" s="421">
        <v>0</v>
      </c>
      <c r="BC369" s="421">
        <v>0</v>
      </c>
      <c r="BD369" s="421">
        <v>0</v>
      </c>
      <c r="BE369" s="421">
        <v>0</v>
      </c>
      <c r="BF369" s="420"/>
      <c r="BG369" s="421">
        <v>0</v>
      </c>
      <c r="BH369" s="421">
        <v>0</v>
      </c>
      <c r="BI369" s="421">
        <v>0</v>
      </c>
      <c r="BJ369" s="421">
        <v>0</v>
      </c>
      <c r="BK369" s="421">
        <v>0</v>
      </c>
      <c r="BL369" s="421">
        <v>0</v>
      </c>
      <c r="BM369" s="421">
        <v>0</v>
      </c>
      <c r="BN369" s="421">
        <v>0</v>
      </c>
      <c r="BO369" s="421">
        <v>0</v>
      </c>
      <c r="BP369" s="421">
        <v>0</v>
      </c>
      <c r="BQ369" s="421">
        <v>0</v>
      </c>
      <c r="BR369" s="421">
        <v>0</v>
      </c>
      <c r="BS369" s="421">
        <v>0</v>
      </c>
      <c r="BT369" s="420"/>
      <c r="BU369" s="421">
        <v>0</v>
      </c>
      <c r="BV369" s="421">
        <v>0</v>
      </c>
      <c r="BW369" s="421">
        <v>0</v>
      </c>
      <c r="BX369" s="421">
        <v>0</v>
      </c>
      <c r="BY369" s="421">
        <v>0</v>
      </c>
      <c r="BZ369" s="421">
        <v>0</v>
      </c>
      <c r="CA369" s="421">
        <v>0</v>
      </c>
      <c r="CB369" s="421">
        <v>0</v>
      </c>
      <c r="CC369" s="421">
        <v>0</v>
      </c>
      <c r="CD369" s="421">
        <v>0</v>
      </c>
      <c r="CE369" s="421">
        <v>0</v>
      </c>
      <c r="CF369" s="421">
        <v>0</v>
      </c>
      <c r="CG369" s="421">
        <v>0</v>
      </c>
      <c r="CH369" s="420"/>
    </row>
    <row r="370" spans="1:86" s="402" customFormat="1" ht="12" hidden="1" customHeight="1" outlineLevel="1">
      <c r="A370" s="22">
        <v>399.2</v>
      </c>
      <c r="B370" s="9" t="s">
        <v>463</v>
      </c>
      <c r="C370" s="421">
        <v>0</v>
      </c>
      <c r="D370" s="421">
        <v>0</v>
      </c>
      <c r="E370" s="421">
        <v>0</v>
      </c>
      <c r="F370" s="421">
        <v>0</v>
      </c>
      <c r="G370" s="421">
        <v>0</v>
      </c>
      <c r="H370" s="421">
        <v>0</v>
      </c>
      <c r="I370" s="421">
        <v>0</v>
      </c>
      <c r="J370" s="421">
        <v>0</v>
      </c>
      <c r="K370" s="421">
        <v>0</v>
      </c>
      <c r="L370" s="421">
        <v>0</v>
      </c>
      <c r="M370" s="421">
        <v>0</v>
      </c>
      <c r="N370" s="421">
        <v>0</v>
      </c>
      <c r="O370" s="421">
        <v>0</v>
      </c>
      <c r="P370" s="420"/>
      <c r="Q370" s="421">
        <v>0</v>
      </c>
      <c r="R370" s="421">
        <v>0</v>
      </c>
      <c r="S370" s="421">
        <v>0</v>
      </c>
      <c r="T370" s="421">
        <v>0</v>
      </c>
      <c r="U370" s="421">
        <v>0</v>
      </c>
      <c r="V370" s="421">
        <v>0</v>
      </c>
      <c r="W370" s="421">
        <v>0</v>
      </c>
      <c r="X370" s="421">
        <v>0</v>
      </c>
      <c r="Y370" s="421">
        <v>0</v>
      </c>
      <c r="Z370" s="421">
        <v>0</v>
      </c>
      <c r="AA370" s="421">
        <v>0</v>
      </c>
      <c r="AB370" s="421">
        <v>0</v>
      </c>
      <c r="AC370" s="421">
        <v>0</v>
      </c>
      <c r="AD370" s="420"/>
      <c r="AE370" s="421">
        <v>0</v>
      </c>
      <c r="AF370" s="421">
        <v>0</v>
      </c>
      <c r="AG370" s="421">
        <v>0</v>
      </c>
      <c r="AH370" s="421">
        <v>0</v>
      </c>
      <c r="AI370" s="421">
        <v>0</v>
      </c>
      <c r="AJ370" s="421">
        <v>0</v>
      </c>
      <c r="AK370" s="421">
        <v>0</v>
      </c>
      <c r="AL370" s="421">
        <v>0</v>
      </c>
      <c r="AM370" s="421">
        <v>0</v>
      </c>
      <c r="AN370" s="421">
        <v>0</v>
      </c>
      <c r="AO370" s="421">
        <v>0</v>
      </c>
      <c r="AP370" s="421">
        <v>0</v>
      </c>
      <c r="AQ370" s="421">
        <v>0</v>
      </c>
      <c r="AR370" s="420"/>
      <c r="AS370" s="421">
        <v>0</v>
      </c>
      <c r="AT370" s="421">
        <v>0</v>
      </c>
      <c r="AU370" s="421">
        <v>0</v>
      </c>
      <c r="AV370" s="421">
        <v>0</v>
      </c>
      <c r="AW370" s="421">
        <v>0</v>
      </c>
      <c r="AX370" s="421">
        <v>0</v>
      </c>
      <c r="AY370" s="421">
        <v>0</v>
      </c>
      <c r="AZ370" s="421">
        <v>0</v>
      </c>
      <c r="BA370" s="421">
        <v>0</v>
      </c>
      <c r="BB370" s="421">
        <v>0</v>
      </c>
      <c r="BC370" s="421">
        <v>0</v>
      </c>
      <c r="BD370" s="421">
        <v>0</v>
      </c>
      <c r="BE370" s="421">
        <v>0</v>
      </c>
      <c r="BF370" s="420"/>
      <c r="BG370" s="421">
        <v>0</v>
      </c>
      <c r="BH370" s="421">
        <v>0</v>
      </c>
      <c r="BI370" s="421">
        <v>0</v>
      </c>
      <c r="BJ370" s="421">
        <v>0</v>
      </c>
      <c r="BK370" s="421">
        <v>0</v>
      </c>
      <c r="BL370" s="421">
        <v>0</v>
      </c>
      <c r="BM370" s="421">
        <v>0</v>
      </c>
      <c r="BN370" s="421">
        <v>0</v>
      </c>
      <c r="BO370" s="421">
        <v>0</v>
      </c>
      <c r="BP370" s="421">
        <v>0</v>
      </c>
      <c r="BQ370" s="421">
        <v>0</v>
      </c>
      <c r="BR370" s="421">
        <v>0</v>
      </c>
      <c r="BS370" s="421">
        <v>0</v>
      </c>
      <c r="BT370" s="420"/>
      <c r="BU370" s="421">
        <v>0</v>
      </c>
      <c r="BV370" s="421">
        <v>0</v>
      </c>
      <c r="BW370" s="421">
        <v>0</v>
      </c>
      <c r="BX370" s="421">
        <v>0</v>
      </c>
      <c r="BY370" s="421">
        <v>0</v>
      </c>
      <c r="BZ370" s="421">
        <v>0</v>
      </c>
      <c r="CA370" s="421">
        <v>0</v>
      </c>
      <c r="CB370" s="421">
        <v>0</v>
      </c>
      <c r="CC370" s="421">
        <v>0</v>
      </c>
      <c r="CD370" s="421">
        <v>0</v>
      </c>
      <c r="CE370" s="421">
        <v>0</v>
      </c>
      <c r="CF370" s="421">
        <v>0</v>
      </c>
      <c r="CG370" s="421">
        <v>0</v>
      </c>
      <c r="CH370" s="420"/>
    </row>
    <row r="371" spans="1:86" s="402" customFormat="1" ht="12" hidden="1" customHeight="1" outlineLevel="1">
      <c r="A371" s="22">
        <v>399.3</v>
      </c>
      <c r="B371" s="9" t="s">
        <v>464</v>
      </c>
      <c r="C371" s="421">
        <v>0</v>
      </c>
      <c r="D371" s="421">
        <v>0</v>
      </c>
      <c r="E371" s="421">
        <v>0</v>
      </c>
      <c r="F371" s="421">
        <v>0</v>
      </c>
      <c r="G371" s="421">
        <v>0</v>
      </c>
      <c r="H371" s="421">
        <v>0</v>
      </c>
      <c r="I371" s="421">
        <v>0</v>
      </c>
      <c r="J371" s="421">
        <v>0</v>
      </c>
      <c r="K371" s="421">
        <v>0</v>
      </c>
      <c r="L371" s="421">
        <v>0</v>
      </c>
      <c r="M371" s="421">
        <v>0</v>
      </c>
      <c r="N371" s="421">
        <v>0</v>
      </c>
      <c r="O371" s="421">
        <v>0</v>
      </c>
      <c r="P371" s="420"/>
      <c r="Q371" s="421">
        <v>0</v>
      </c>
      <c r="R371" s="421">
        <v>0</v>
      </c>
      <c r="S371" s="421">
        <v>0</v>
      </c>
      <c r="T371" s="421">
        <v>0</v>
      </c>
      <c r="U371" s="421">
        <v>0</v>
      </c>
      <c r="V371" s="421">
        <v>0</v>
      </c>
      <c r="W371" s="421">
        <v>0</v>
      </c>
      <c r="X371" s="421">
        <v>0</v>
      </c>
      <c r="Y371" s="421">
        <v>0</v>
      </c>
      <c r="Z371" s="421">
        <v>0</v>
      </c>
      <c r="AA371" s="421">
        <v>0</v>
      </c>
      <c r="AB371" s="421">
        <v>0</v>
      </c>
      <c r="AC371" s="421">
        <v>0</v>
      </c>
      <c r="AD371" s="420"/>
      <c r="AE371" s="421">
        <v>0</v>
      </c>
      <c r="AF371" s="421">
        <v>0</v>
      </c>
      <c r="AG371" s="421">
        <v>0</v>
      </c>
      <c r="AH371" s="421">
        <v>0</v>
      </c>
      <c r="AI371" s="421">
        <v>0</v>
      </c>
      <c r="AJ371" s="421">
        <v>0</v>
      </c>
      <c r="AK371" s="421">
        <v>0</v>
      </c>
      <c r="AL371" s="421">
        <v>0</v>
      </c>
      <c r="AM371" s="421">
        <v>0</v>
      </c>
      <c r="AN371" s="421">
        <v>0</v>
      </c>
      <c r="AO371" s="421">
        <v>0</v>
      </c>
      <c r="AP371" s="421">
        <v>0</v>
      </c>
      <c r="AQ371" s="421">
        <v>0</v>
      </c>
      <c r="AR371" s="420"/>
      <c r="AS371" s="421">
        <v>0</v>
      </c>
      <c r="AT371" s="421">
        <v>0</v>
      </c>
      <c r="AU371" s="421">
        <v>0</v>
      </c>
      <c r="AV371" s="421">
        <v>0</v>
      </c>
      <c r="AW371" s="421">
        <v>0</v>
      </c>
      <c r="AX371" s="421">
        <v>0</v>
      </c>
      <c r="AY371" s="421">
        <v>0</v>
      </c>
      <c r="AZ371" s="421">
        <v>0</v>
      </c>
      <c r="BA371" s="421">
        <v>0</v>
      </c>
      <c r="BB371" s="421">
        <v>0</v>
      </c>
      <c r="BC371" s="421">
        <v>0</v>
      </c>
      <c r="BD371" s="421">
        <v>0</v>
      </c>
      <c r="BE371" s="421">
        <v>0</v>
      </c>
      <c r="BF371" s="420"/>
      <c r="BG371" s="421">
        <v>0</v>
      </c>
      <c r="BH371" s="421">
        <v>0</v>
      </c>
      <c r="BI371" s="421">
        <v>0</v>
      </c>
      <c r="BJ371" s="421">
        <v>0</v>
      </c>
      <c r="BK371" s="421">
        <v>0</v>
      </c>
      <c r="BL371" s="421">
        <v>0</v>
      </c>
      <c r="BM371" s="421">
        <v>0</v>
      </c>
      <c r="BN371" s="421">
        <v>0</v>
      </c>
      <c r="BO371" s="421">
        <v>0</v>
      </c>
      <c r="BP371" s="421">
        <v>0</v>
      </c>
      <c r="BQ371" s="421">
        <v>0</v>
      </c>
      <c r="BR371" s="421">
        <v>0</v>
      </c>
      <c r="BS371" s="421">
        <v>0</v>
      </c>
      <c r="BT371" s="420"/>
      <c r="BU371" s="421">
        <v>0</v>
      </c>
      <c r="BV371" s="421">
        <v>0</v>
      </c>
      <c r="BW371" s="421">
        <v>0</v>
      </c>
      <c r="BX371" s="421">
        <v>0</v>
      </c>
      <c r="BY371" s="421">
        <v>0</v>
      </c>
      <c r="BZ371" s="421">
        <v>0</v>
      </c>
      <c r="CA371" s="421">
        <v>0</v>
      </c>
      <c r="CB371" s="421">
        <v>0</v>
      </c>
      <c r="CC371" s="421">
        <v>0</v>
      </c>
      <c r="CD371" s="421">
        <v>0</v>
      </c>
      <c r="CE371" s="421">
        <v>0</v>
      </c>
      <c r="CF371" s="421">
        <v>0</v>
      </c>
      <c r="CG371" s="421">
        <v>0</v>
      </c>
      <c r="CH371" s="420"/>
    </row>
    <row r="372" spans="1:86" s="402" customFormat="1" ht="12" hidden="1" customHeight="1" outlineLevel="1">
      <c r="A372" s="22">
        <v>399.4</v>
      </c>
      <c r="B372" s="9" t="s">
        <v>465</v>
      </c>
      <c r="C372" s="421">
        <v>0</v>
      </c>
      <c r="D372" s="421">
        <v>0</v>
      </c>
      <c r="E372" s="421">
        <v>0</v>
      </c>
      <c r="F372" s="421">
        <v>0</v>
      </c>
      <c r="G372" s="421">
        <v>0</v>
      </c>
      <c r="H372" s="421">
        <v>0</v>
      </c>
      <c r="I372" s="421">
        <v>0</v>
      </c>
      <c r="J372" s="421">
        <v>0</v>
      </c>
      <c r="K372" s="421">
        <v>0</v>
      </c>
      <c r="L372" s="421">
        <v>0</v>
      </c>
      <c r="M372" s="421">
        <v>0</v>
      </c>
      <c r="N372" s="421">
        <v>0</v>
      </c>
      <c r="O372" s="421">
        <v>0</v>
      </c>
      <c r="P372" s="420"/>
      <c r="Q372" s="421">
        <v>0</v>
      </c>
      <c r="R372" s="421">
        <v>0</v>
      </c>
      <c r="S372" s="421">
        <v>0</v>
      </c>
      <c r="T372" s="421">
        <v>0</v>
      </c>
      <c r="U372" s="421">
        <v>0</v>
      </c>
      <c r="V372" s="421">
        <v>0</v>
      </c>
      <c r="W372" s="421">
        <v>0</v>
      </c>
      <c r="X372" s="421">
        <v>0</v>
      </c>
      <c r="Y372" s="421">
        <v>0</v>
      </c>
      <c r="Z372" s="421">
        <v>0</v>
      </c>
      <c r="AA372" s="421">
        <v>0</v>
      </c>
      <c r="AB372" s="421">
        <v>0</v>
      </c>
      <c r="AC372" s="421">
        <v>0</v>
      </c>
      <c r="AD372" s="420"/>
      <c r="AE372" s="421">
        <v>0</v>
      </c>
      <c r="AF372" s="421">
        <v>0</v>
      </c>
      <c r="AG372" s="421">
        <v>0</v>
      </c>
      <c r="AH372" s="421">
        <v>0</v>
      </c>
      <c r="AI372" s="421">
        <v>0</v>
      </c>
      <c r="AJ372" s="421">
        <v>0</v>
      </c>
      <c r="AK372" s="421">
        <v>0</v>
      </c>
      <c r="AL372" s="421">
        <v>0</v>
      </c>
      <c r="AM372" s="421">
        <v>0</v>
      </c>
      <c r="AN372" s="421">
        <v>0</v>
      </c>
      <c r="AO372" s="421">
        <v>0</v>
      </c>
      <c r="AP372" s="421">
        <v>0</v>
      </c>
      <c r="AQ372" s="421">
        <v>0</v>
      </c>
      <c r="AR372" s="420"/>
      <c r="AS372" s="421">
        <v>0</v>
      </c>
      <c r="AT372" s="421">
        <v>0</v>
      </c>
      <c r="AU372" s="421">
        <v>0</v>
      </c>
      <c r="AV372" s="421">
        <v>0</v>
      </c>
      <c r="AW372" s="421">
        <v>0</v>
      </c>
      <c r="AX372" s="421">
        <v>0</v>
      </c>
      <c r="AY372" s="421">
        <v>0</v>
      </c>
      <c r="AZ372" s="421">
        <v>0</v>
      </c>
      <c r="BA372" s="421">
        <v>0</v>
      </c>
      <c r="BB372" s="421">
        <v>0</v>
      </c>
      <c r="BC372" s="421">
        <v>0</v>
      </c>
      <c r="BD372" s="421">
        <v>0</v>
      </c>
      <c r="BE372" s="421">
        <v>0</v>
      </c>
      <c r="BF372" s="420"/>
      <c r="BG372" s="421">
        <v>0</v>
      </c>
      <c r="BH372" s="421">
        <v>0</v>
      </c>
      <c r="BI372" s="421">
        <v>0</v>
      </c>
      <c r="BJ372" s="421">
        <v>0</v>
      </c>
      <c r="BK372" s="421">
        <v>0</v>
      </c>
      <c r="BL372" s="421">
        <v>0</v>
      </c>
      <c r="BM372" s="421">
        <v>0</v>
      </c>
      <c r="BN372" s="421">
        <v>0</v>
      </c>
      <c r="BO372" s="421">
        <v>0</v>
      </c>
      <c r="BP372" s="421">
        <v>0</v>
      </c>
      <c r="BQ372" s="421">
        <v>0</v>
      </c>
      <c r="BR372" s="421">
        <v>0</v>
      </c>
      <c r="BS372" s="421">
        <v>0</v>
      </c>
      <c r="BT372" s="420"/>
      <c r="BU372" s="421">
        <v>0</v>
      </c>
      <c r="BV372" s="421">
        <v>0</v>
      </c>
      <c r="BW372" s="421">
        <v>0</v>
      </c>
      <c r="BX372" s="421">
        <v>0</v>
      </c>
      <c r="BY372" s="421">
        <v>0</v>
      </c>
      <c r="BZ372" s="421">
        <v>0</v>
      </c>
      <c r="CA372" s="421">
        <v>0</v>
      </c>
      <c r="CB372" s="421">
        <v>0</v>
      </c>
      <c r="CC372" s="421">
        <v>0</v>
      </c>
      <c r="CD372" s="421">
        <v>0</v>
      </c>
      <c r="CE372" s="421">
        <v>0</v>
      </c>
      <c r="CF372" s="421">
        <v>0</v>
      </c>
      <c r="CG372" s="421">
        <v>0</v>
      </c>
      <c r="CH372" s="420"/>
    </row>
    <row r="373" spans="1:86" s="402" customFormat="1" ht="12" hidden="1" customHeight="1" outlineLevel="1">
      <c r="A373" s="22">
        <v>399.5</v>
      </c>
      <c r="B373" s="9" t="s">
        <v>466</v>
      </c>
      <c r="C373" s="421">
        <v>0</v>
      </c>
      <c r="D373" s="421">
        <v>0</v>
      </c>
      <c r="E373" s="421">
        <v>0</v>
      </c>
      <c r="F373" s="421">
        <v>0</v>
      </c>
      <c r="G373" s="421">
        <v>0</v>
      </c>
      <c r="H373" s="421">
        <v>0</v>
      </c>
      <c r="I373" s="421">
        <v>0</v>
      </c>
      <c r="J373" s="421">
        <v>0</v>
      </c>
      <c r="K373" s="421">
        <v>0</v>
      </c>
      <c r="L373" s="421">
        <v>0</v>
      </c>
      <c r="M373" s="421">
        <v>0</v>
      </c>
      <c r="N373" s="421">
        <v>0</v>
      </c>
      <c r="O373" s="421">
        <v>0</v>
      </c>
      <c r="P373" s="420"/>
      <c r="Q373" s="421">
        <v>0</v>
      </c>
      <c r="R373" s="421">
        <v>0</v>
      </c>
      <c r="S373" s="421">
        <v>0</v>
      </c>
      <c r="T373" s="421">
        <v>0</v>
      </c>
      <c r="U373" s="421">
        <v>0</v>
      </c>
      <c r="V373" s="421">
        <v>0</v>
      </c>
      <c r="W373" s="421">
        <v>0</v>
      </c>
      <c r="X373" s="421">
        <v>0</v>
      </c>
      <c r="Y373" s="421">
        <v>0</v>
      </c>
      <c r="Z373" s="421">
        <v>0</v>
      </c>
      <c r="AA373" s="421">
        <v>0</v>
      </c>
      <c r="AB373" s="421">
        <v>0</v>
      </c>
      <c r="AC373" s="421">
        <v>0</v>
      </c>
      <c r="AD373" s="420"/>
      <c r="AE373" s="421">
        <v>0</v>
      </c>
      <c r="AF373" s="421">
        <v>0</v>
      </c>
      <c r="AG373" s="421">
        <v>0</v>
      </c>
      <c r="AH373" s="421">
        <v>0</v>
      </c>
      <c r="AI373" s="421">
        <v>0</v>
      </c>
      <c r="AJ373" s="421">
        <v>0</v>
      </c>
      <c r="AK373" s="421">
        <v>0</v>
      </c>
      <c r="AL373" s="421">
        <v>0</v>
      </c>
      <c r="AM373" s="421">
        <v>0</v>
      </c>
      <c r="AN373" s="421">
        <v>0</v>
      </c>
      <c r="AO373" s="421">
        <v>0</v>
      </c>
      <c r="AP373" s="421">
        <v>0</v>
      </c>
      <c r="AQ373" s="421">
        <v>0</v>
      </c>
      <c r="AR373" s="420"/>
      <c r="AS373" s="421">
        <v>0</v>
      </c>
      <c r="AT373" s="421">
        <v>0</v>
      </c>
      <c r="AU373" s="421">
        <v>0</v>
      </c>
      <c r="AV373" s="421">
        <v>0</v>
      </c>
      <c r="AW373" s="421">
        <v>0</v>
      </c>
      <c r="AX373" s="421">
        <v>0</v>
      </c>
      <c r="AY373" s="421">
        <v>0</v>
      </c>
      <c r="AZ373" s="421">
        <v>0</v>
      </c>
      <c r="BA373" s="421">
        <v>0</v>
      </c>
      <c r="BB373" s="421">
        <v>0</v>
      </c>
      <c r="BC373" s="421">
        <v>0</v>
      </c>
      <c r="BD373" s="421">
        <v>0</v>
      </c>
      <c r="BE373" s="421">
        <v>0</v>
      </c>
      <c r="BF373" s="420"/>
      <c r="BG373" s="421">
        <v>0</v>
      </c>
      <c r="BH373" s="421">
        <v>0</v>
      </c>
      <c r="BI373" s="421">
        <v>0</v>
      </c>
      <c r="BJ373" s="421">
        <v>0</v>
      </c>
      <c r="BK373" s="421">
        <v>0</v>
      </c>
      <c r="BL373" s="421">
        <v>0</v>
      </c>
      <c r="BM373" s="421">
        <v>0</v>
      </c>
      <c r="BN373" s="421">
        <v>0</v>
      </c>
      <c r="BO373" s="421">
        <v>0</v>
      </c>
      <c r="BP373" s="421">
        <v>0</v>
      </c>
      <c r="BQ373" s="421">
        <v>0</v>
      </c>
      <c r="BR373" s="421">
        <v>0</v>
      </c>
      <c r="BS373" s="421">
        <v>0</v>
      </c>
      <c r="BT373" s="420"/>
      <c r="BU373" s="421">
        <v>0</v>
      </c>
      <c r="BV373" s="421">
        <v>0</v>
      </c>
      <c r="BW373" s="421">
        <v>0</v>
      </c>
      <c r="BX373" s="421">
        <v>0</v>
      </c>
      <c r="BY373" s="421">
        <v>0</v>
      </c>
      <c r="BZ373" s="421">
        <v>0</v>
      </c>
      <c r="CA373" s="421">
        <v>0</v>
      </c>
      <c r="CB373" s="421">
        <v>0</v>
      </c>
      <c r="CC373" s="421">
        <v>0</v>
      </c>
      <c r="CD373" s="421">
        <v>0</v>
      </c>
      <c r="CE373" s="421">
        <v>0</v>
      </c>
      <c r="CF373" s="421">
        <v>0</v>
      </c>
      <c r="CG373" s="421">
        <v>0</v>
      </c>
      <c r="CH373" s="420"/>
    </row>
    <row r="374" spans="1:86" ht="12" hidden="1" customHeight="1" outlineLevel="1">
      <c r="A374" s="22"/>
      <c r="C374" s="421"/>
      <c r="D374" s="421"/>
      <c r="E374" s="421"/>
      <c r="F374" s="421"/>
      <c r="G374" s="421"/>
      <c r="H374" s="421"/>
      <c r="I374" s="421"/>
      <c r="J374" s="421"/>
      <c r="K374" s="421"/>
      <c r="L374" s="421"/>
      <c r="M374" s="421"/>
      <c r="N374" s="421"/>
      <c r="O374" s="421"/>
      <c r="P374" s="422"/>
      <c r="Q374" s="421"/>
      <c r="R374" s="421"/>
      <c r="S374" s="421"/>
      <c r="T374" s="421"/>
      <c r="U374" s="421"/>
      <c r="V374" s="421"/>
      <c r="W374" s="421"/>
      <c r="X374" s="421"/>
      <c r="Y374" s="421"/>
      <c r="Z374" s="421"/>
      <c r="AA374" s="421"/>
      <c r="AB374" s="421"/>
      <c r="AC374" s="421"/>
      <c r="AD374" s="422"/>
      <c r="AE374" s="421"/>
      <c r="AF374" s="421"/>
      <c r="AG374" s="421"/>
      <c r="AH374" s="421"/>
      <c r="AI374" s="421"/>
      <c r="AJ374" s="421"/>
      <c r="AK374" s="421"/>
      <c r="AL374" s="421"/>
      <c r="AM374" s="421"/>
      <c r="AN374" s="421"/>
      <c r="AO374" s="421"/>
      <c r="AP374" s="421"/>
      <c r="AQ374" s="421"/>
      <c r="AR374" s="422"/>
      <c r="AS374" s="421"/>
      <c r="AT374" s="421"/>
      <c r="AU374" s="421"/>
      <c r="AV374" s="421"/>
      <c r="AW374" s="421"/>
      <c r="AX374" s="421"/>
      <c r="AY374" s="421"/>
      <c r="AZ374" s="421"/>
      <c r="BA374" s="421"/>
      <c r="BB374" s="421"/>
      <c r="BC374" s="421"/>
      <c r="BD374" s="421"/>
      <c r="BE374" s="421"/>
      <c r="BF374" s="422"/>
      <c r="BG374" s="421"/>
      <c r="BH374" s="421"/>
      <c r="BI374" s="421"/>
      <c r="BJ374" s="421"/>
      <c r="BK374" s="421"/>
      <c r="BL374" s="421"/>
      <c r="BM374" s="421"/>
      <c r="BN374" s="421"/>
      <c r="BO374" s="421"/>
      <c r="BP374" s="421"/>
      <c r="BQ374" s="421"/>
      <c r="BR374" s="421"/>
      <c r="BS374" s="421"/>
      <c r="BT374" s="422"/>
      <c r="BU374" s="421"/>
      <c r="BV374" s="421"/>
      <c r="BW374" s="421"/>
      <c r="BX374" s="421"/>
      <c r="BY374" s="421"/>
      <c r="BZ374" s="421"/>
      <c r="CA374" s="421"/>
      <c r="CB374" s="421"/>
      <c r="CC374" s="421"/>
      <c r="CD374" s="421"/>
      <c r="CE374" s="421"/>
      <c r="CF374" s="421"/>
      <c r="CG374" s="421"/>
      <c r="CH374" s="422"/>
    </row>
    <row r="375" spans="1:86" ht="12" customHeight="1" collapsed="1">
      <c r="A375" s="23"/>
      <c r="B375" s="1" t="s">
        <v>84</v>
      </c>
      <c r="C375" s="421">
        <f t="shared" ref="C375:O375" si="170">SUM(C269:C374)</f>
        <v>305976.68</v>
      </c>
      <c r="D375" s="421">
        <f t="shared" si="170"/>
        <v>156005.00000000003</v>
      </c>
      <c r="E375" s="421">
        <f t="shared" si="170"/>
        <v>102860.06999999998</v>
      </c>
      <c r="F375" s="421">
        <f t="shared" si="170"/>
        <v>107433.53</v>
      </c>
      <c r="G375" s="421">
        <f t="shared" si="170"/>
        <v>103327.41999999998</v>
      </c>
      <c r="H375" s="421">
        <f t="shared" si="170"/>
        <v>81525.23000000001</v>
      </c>
      <c r="I375" s="421">
        <f t="shared" si="170"/>
        <v>51745.119999999988</v>
      </c>
      <c r="J375" s="421">
        <f t="shared" si="170"/>
        <v>236732.13</v>
      </c>
      <c r="K375" s="421">
        <f t="shared" si="170"/>
        <v>93201.420000000013</v>
      </c>
      <c r="L375" s="421">
        <f t="shared" si="170"/>
        <v>67256.539999999994</v>
      </c>
      <c r="M375" s="421">
        <f t="shared" si="170"/>
        <v>67275.789999999994</v>
      </c>
      <c r="N375" s="421">
        <f t="shared" si="170"/>
        <v>41706.9</v>
      </c>
      <c r="O375" s="421">
        <f t="shared" si="170"/>
        <v>1552135.3353475975</v>
      </c>
      <c r="P375" s="422">
        <f>O375-SUM(C375:N375)</f>
        <v>137089.50534759765</v>
      </c>
      <c r="Q375" s="421">
        <f t="shared" ref="Q375:AC375" si="171">SUM(Q269:Q374)</f>
        <v>115516.18739683094</v>
      </c>
      <c r="R375" s="421">
        <f t="shared" si="171"/>
        <v>68460.702669558217</v>
      </c>
      <c r="S375" s="421">
        <f t="shared" si="171"/>
        <v>117299.83897042197</v>
      </c>
      <c r="T375" s="421">
        <f t="shared" si="171"/>
        <v>118790.46397042197</v>
      </c>
      <c r="U375" s="421">
        <f t="shared" si="171"/>
        <v>99634.213970421959</v>
      </c>
      <c r="V375" s="421">
        <f t="shared" si="171"/>
        <v>118543.58897042197</v>
      </c>
      <c r="W375" s="421">
        <f t="shared" si="171"/>
        <v>96832.893858421987</v>
      </c>
      <c r="X375" s="421">
        <f t="shared" si="171"/>
        <v>96754.374870421976</v>
      </c>
      <c r="Y375" s="421">
        <f t="shared" si="171"/>
        <v>98163.749870421976</v>
      </c>
      <c r="Z375" s="421">
        <f t="shared" si="171"/>
        <v>96754.374870421976</v>
      </c>
      <c r="AA375" s="421">
        <f t="shared" si="171"/>
        <v>96754.374870421976</v>
      </c>
      <c r="AB375" s="421">
        <f t="shared" si="171"/>
        <v>81422.999870421991</v>
      </c>
      <c r="AC375" s="421">
        <f t="shared" si="171"/>
        <v>1204927.7641586086</v>
      </c>
      <c r="AD375" s="422">
        <f>AC375-SUM(Q375:AB375)</f>
        <v>0</v>
      </c>
      <c r="AE375" s="421">
        <f t="shared" ref="AE375:AQ375" si="172">SUM(AE269:AE374)</f>
        <v>121807.57365530363</v>
      </c>
      <c r="AF375" s="421">
        <f t="shared" si="172"/>
        <v>68544.960532273384</v>
      </c>
      <c r="AG375" s="421">
        <f t="shared" si="172"/>
        <v>119994.25801221612</v>
      </c>
      <c r="AH375" s="421">
        <f t="shared" si="172"/>
        <v>114837.01842888277</v>
      </c>
      <c r="AI375" s="421">
        <f t="shared" si="172"/>
        <v>103457.64342888277</v>
      </c>
      <c r="AJ375" s="421">
        <f t="shared" si="172"/>
        <v>122454.54967888279</v>
      </c>
      <c r="AK375" s="421">
        <f t="shared" si="172"/>
        <v>100600.29691464278</v>
      </c>
      <c r="AL375" s="421">
        <f t="shared" si="172"/>
        <v>100520.20754688277</v>
      </c>
      <c r="AM375" s="421">
        <f t="shared" si="172"/>
        <v>102017.11379688277</v>
      </c>
      <c r="AN375" s="421">
        <f t="shared" si="172"/>
        <v>100520.20754688277</v>
      </c>
      <c r="AO375" s="421">
        <f t="shared" si="172"/>
        <v>100520.20754688277</v>
      </c>
      <c r="AP375" s="421">
        <f t="shared" si="172"/>
        <v>80707.947130216067</v>
      </c>
      <c r="AQ375" s="421">
        <f t="shared" si="172"/>
        <v>1235981.9842188309</v>
      </c>
      <c r="AR375" s="422">
        <f>AQ375-SUM(AE375:AP375)</f>
        <v>0</v>
      </c>
      <c r="AS375" s="421">
        <f t="shared" ref="AS375:BE375" si="173">SUM(AS269:AS374)</f>
        <v>125066.66679507642</v>
      </c>
      <c r="AT375" s="421">
        <f t="shared" si="173"/>
        <v>70406.151409585465</v>
      </c>
      <c r="AU375" s="421">
        <f t="shared" si="173"/>
        <v>123172.27398018169</v>
      </c>
      <c r="AV375" s="421">
        <f t="shared" si="173"/>
        <v>117911.88960518167</v>
      </c>
      <c r="AW375" s="421">
        <f t="shared" si="173"/>
        <v>106304.92710518168</v>
      </c>
      <c r="AX375" s="421">
        <f t="shared" si="173"/>
        <v>125331.77148018169</v>
      </c>
      <c r="AY375" s="421">
        <f t="shared" si="173"/>
        <v>103390.43366065685</v>
      </c>
      <c r="AZ375" s="421">
        <f t="shared" si="173"/>
        <v>103308.74250554165</v>
      </c>
      <c r="BA375" s="421">
        <f t="shared" si="173"/>
        <v>104835.58688054167</v>
      </c>
      <c r="BB375" s="421">
        <f t="shared" si="173"/>
        <v>103308.74250554165</v>
      </c>
      <c r="BC375" s="421">
        <f t="shared" si="173"/>
        <v>103308.74250554165</v>
      </c>
      <c r="BD375" s="421">
        <f t="shared" si="173"/>
        <v>82417.586880541639</v>
      </c>
      <c r="BE375" s="421">
        <f t="shared" si="173"/>
        <v>1268763.5153137536</v>
      </c>
      <c r="BF375" s="422">
        <f>BE375-SUM(AS375:BD375)</f>
        <v>0</v>
      </c>
      <c r="BG375" s="421">
        <f t="shared" ref="BG375:BS375" si="174">SUM(BG269:BG374)</f>
        <v>127735.0655476446</v>
      </c>
      <c r="BH375" s="421">
        <f t="shared" si="174"/>
        <v>71981.339854443868</v>
      </c>
      <c r="BI375" s="421">
        <f t="shared" si="174"/>
        <v>126099.25919173821</v>
      </c>
      <c r="BJ375" s="421">
        <f t="shared" si="174"/>
        <v>120733.66712923819</v>
      </c>
      <c r="BK375" s="421">
        <f t="shared" si="174"/>
        <v>108894.56537923819</v>
      </c>
      <c r="BL375" s="421">
        <f t="shared" si="174"/>
        <v>127951.94664173821</v>
      </c>
      <c r="BM375" s="421">
        <f t="shared" si="174"/>
        <v>105921.78206582289</v>
      </c>
      <c r="BN375" s="421">
        <f t="shared" si="174"/>
        <v>105838.45708760539</v>
      </c>
      <c r="BO375" s="421">
        <f t="shared" si="174"/>
        <v>107395.83835010539</v>
      </c>
      <c r="BP375" s="421">
        <f t="shared" si="174"/>
        <v>105838.45708760539</v>
      </c>
      <c r="BQ375" s="421">
        <f t="shared" si="174"/>
        <v>105838.45708760539</v>
      </c>
      <c r="BR375" s="421">
        <f t="shared" si="174"/>
        <v>84179.478350105404</v>
      </c>
      <c r="BS375" s="421">
        <f t="shared" si="174"/>
        <v>1298408.3137728912</v>
      </c>
      <c r="BT375" s="422">
        <f>BS375-SUM(BG375:BR375)</f>
        <v>0</v>
      </c>
      <c r="BU375" s="421">
        <f t="shared" ref="BU375:CG375" si="175">SUM(BU269:BU374)</f>
        <v>130466.72721276418</v>
      </c>
      <c r="BV375" s="421">
        <f t="shared" si="175"/>
        <v>73597.927005699385</v>
      </c>
      <c r="BW375" s="421">
        <f t="shared" si="175"/>
        <v>129103.57327448437</v>
      </c>
      <c r="BX375" s="421">
        <f t="shared" si="175"/>
        <v>123630.66937073437</v>
      </c>
      <c r="BY375" s="421">
        <f t="shared" si="175"/>
        <v>111554.78558573435</v>
      </c>
      <c r="BZ375" s="421">
        <f t="shared" si="175"/>
        <v>130643.31447348438</v>
      </c>
      <c r="CA375" s="421">
        <f t="shared" si="175"/>
        <v>108522.54660605078</v>
      </c>
      <c r="CB375" s="421">
        <f t="shared" si="175"/>
        <v>108437.55512826893</v>
      </c>
      <c r="CC375" s="421">
        <f t="shared" si="175"/>
        <v>110026.08401601893</v>
      </c>
      <c r="CD375" s="421">
        <f t="shared" si="175"/>
        <v>108437.55512826893</v>
      </c>
      <c r="CE375" s="421">
        <f t="shared" si="175"/>
        <v>108437.55512826893</v>
      </c>
      <c r="CF375" s="421">
        <f t="shared" si="175"/>
        <v>85995.396816018911</v>
      </c>
      <c r="CG375" s="421">
        <f t="shared" si="175"/>
        <v>1328853.6897457964</v>
      </c>
      <c r="CH375" s="422">
        <f>CG375-SUM(BU375:CF375)</f>
        <v>0</v>
      </c>
    </row>
    <row r="376" spans="1:86" ht="12" hidden="1" customHeight="1" outlineLevel="1">
      <c r="A376" s="21"/>
      <c r="B376" s="1" t="s">
        <v>25</v>
      </c>
      <c r="C376" s="419"/>
      <c r="D376" s="419"/>
      <c r="E376" s="419"/>
      <c r="F376" s="419"/>
      <c r="G376" s="419"/>
      <c r="H376" s="419"/>
      <c r="I376" s="419"/>
      <c r="J376" s="419"/>
      <c r="K376" s="419"/>
      <c r="L376" s="419"/>
      <c r="M376" s="419"/>
      <c r="N376" s="419"/>
      <c r="O376" s="419"/>
      <c r="P376" s="420"/>
      <c r="Q376" s="419"/>
      <c r="R376" s="419"/>
      <c r="S376" s="419"/>
      <c r="T376" s="419"/>
      <c r="U376" s="419"/>
      <c r="V376" s="419"/>
      <c r="W376" s="419"/>
      <c r="X376" s="419"/>
      <c r="Y376" s="419"/>
      <c r="Z376" s="419"/>
      <c r="AA376" s="419"/>
      <c r="AB376" s="419"/>
      <c r="AC376" s="419"/>
      <c r="AD376" s="420"/>
      <c r="AE376" s="419"/>
      <c r="AF376" s="419"/>
      <c r="AG376" s="419"/>
      <c r="AH376" s="419"/>
      <c r="AI376" s="419"/>
      <c r="AJ376" s="419"/>
      <c r="AK376" s="419"/>
      <c r="AL376" s="419"/>
      <c r="AM376" s="419"/>
      <c r="AN376" s="419"/>
      <c r="AO376" s="419"/>
      <c r="AP376" s="419"/>
      <c r="AQ376" s="419"/>
      <c r="AR376" s="420"/>
      <c r="AS376" s="419"/>
      <c r="AT376" s="419"/>
      <c r="AU376" s="419"/>
      <c r="AV376" s="419"/>
      <c r="AW376" s="419"/>
      <c r="AX376" s="419"/>
      <c r="AY376" s="419"/>
      <c r="AZ376" s="419"/>
      <c r="BA376" s="419"/>
      <c r="BB376" s="419"/>
      <c r="BC376" s="419"/>
      <c r="BD376" s="419"/>
      <c r="BE376" s="419"/>
      <c r="BF376" s="420"/>
      <c r="BG376" s="419"/>
      <c r="BH376" s="419"/>
      <c r="BI376" s="419"/>
      <c r="BJ376" s="419"/>
      <c r="BK376" s="419"/>
      <c r="BL376" s="419"/>
      <c r="BM376" s="419"/>
      <c r="BN376" s="419"/>
      <c r="BO376" s="419"/>
      <c r="BP376" s="419"/>
      <c r="BQ376" s="419"/>
      <c r="BR376" s="419"/>
      <c r="BS376" s="419"/>
      <c r="BT376" s="420"/>
      <c r="BU376" s="419"/>
      <c r="BV376" s="419"/>
      <c r="BW376" s="419"/>
      <c r="BX376" s="419"/>
      <c r="BY376" s="419"/>
      <c r="BZ376" s="419"/>
      <c r="CA376" s="419"/>
      <c r="CB376" s="419"/>
      <c r="CC376" s="419"/>
      <c r="CD376" s="419"/>
      <c r="CE376" s="419"/>
      <c r="CF376" s="419"/>
      <c r="CG376" s="419"/>
      <c r="CH376" s="420"/>
    </row>
    <row r="377" spans="1:86" ht="12" hidden="1" customHeight="1" outlineLevel="1">
      <c r="A377" s="21" t="s">
        <v>85</v>
      </c>
      <c r="C377" s="419"/>
      <c r="D377" s="419"/>
      <c r="E377" s="419"/>
      <c r="F377" s="419"/>
      <c r="G377" s="419"/>
      <c r="H377" s="419"/>
      <c r="I377" s="419"/>
      <c r="J377" s="419"/>
      <c r="K377" s="419"/>
      <c r="L377" s="419"/>
      <c r="M377" s="419"/>
      <c r="N377" s="419"/>
      <c r="O377" s="419"/>
      <c r="P377" s="420"/>
      <c r="Q377" s="419"/>
      <c r="R377" s="419"/>
      <c r="S377" s="419"/>
      <c r="T377" s="419"/>
      <c r="U377" s="419"/>
      <c r="V377" s="419"/>
      <c r="W377" s="419"/>
      <c r="X377" s="419"/>
      <c r="Y377" s="419"/>
      <c r="Z377" s="419"/>
      <c r="AA377" s="419"/>
      <c r="AB377" s="419"/>
      <c r="AC377" s="419"/>
      <c r="AD377" s="420"/>
      <c r="AE377" s="419"/>
      <c r="AF377" s="419"/>
      <c r="AG377" s="419"/>
      <c r="AH377" s="419"/>
      <c r="AI377" s="419"/>
      <c r="AJ377" s="419"/>
      <c r="AK377" s="419"/>
      <c r="AL377" s="419"/>
      <c r="AM377" s="419"/>
      <c r="AN377" s="419"/>
      <c r="AO377" s="419"/>
      <c r="AP377" s="419"/>
      <c r="AQ377" s="419"/>
      <c r="AR377" s="420"/>
      <c r="AS377" s="419"/>
      <c r="AT377" s="419"/>
      <c r="AU377" s="419"/>
      <c r="AV377" s="419"/>
      <c r="AW377" s="419"/>
      <c r="AX377" s="419"/>
      <c r="AY377" s="419"/>
      <c r="AZ377" s="419"/>
      <c r="BA377" s="419"/>
      <c r="BB377" s="419"/>
      <c r="BC377" s="419"/>
      <c r="BD377" s="419"/>
      <c r="BE377" s="419"/>
      <c r="BF377" s="420"/>
      <c r="BG377" s="419"/>
      <c r="BH377" s="419"/>
      <c r="BI377" s="419"/>
      <c r="BJ377" s="419"/>
      <c r="BK377" s="419"/>
      <c r="BL377" s="419"/>
      <c r="BM377" s="419"/>
      <c r="BN377" s="419"/>
      <c r="BO377" s="419"/>
      <c r="BP377" s="419"/>
      <c r="BQ377" s="419"/>
      <c r="BR377" s="419"/>
      <c r="BS377" s="419"/>
      <c r="BT377" s="420"/>
      <c r="BU377" s="419"/>
      <c r="BV377" s="419"/>
      <c r="BW377" s="419"/>
      <c r="BX377" s="419"/>
      <c r="BY377" s="419"/>
      <c r="BZ377" s="419"/>
      <c r="CA377" s="419"/>
      <c r="CB377" s="419"/>
      <c r="CC377" s="419"/>
      <c r="CD377" s="419"/>
      <c r="CE377" s="419"/>
      <c r="CF377" s="419"/>
      <c r="CG377" s="419"/>
      <c r="CH377" s="420"/>
    </row>
    <row r="378" spans="1:86" ht="12" hidden="1" customHeight="1" outlineLevel="1">
      <c r="A378" s="22" t="s">
        <v>25</v>
      </c>
      <c r="B378" s="9"/>
      <c r="C378" s="421"/>
      <c r="D378" s="421"/>
      <c r="E378" s="421"/>
      <c r="F378" s="421"/>
      <c r="G378" s="421"/>
      <c r="H378" s="421"/>
      <c r="I378" s="421"/>
      <c r="J378" s="421"/>
      <c r="K378" s="421"/>
      <c r="L378" s="421"/>
      <c r="M378" s="421"/>
      <c r="N378" s="421"/>
      <c r="O378" s="421"/>
      <c r="P378" s="420"/>
      <c r="Q378" s="421"/>
      <c r="R378" s="421"/>
      <c r="S378" s="421"/>
      <c r="T378" s="421"/>
      <c r="U378" s="421"/>
      <c r="V378" s="421"/>
      <c r="W378" s="421"/>
      <c r="X378" s="421"/>
      <c r="Y378" s="421"/>
      <c r="Z378" s="421"/>
      <c r="AA378" s="421"/>
      <c r="AB378" s="421"/>
      <c r="AC378" s="421"/>
      <c r="AD378" s="420"/>
      <c r="AE378" s="421"/>
      <c r="AF378" s="421"/>
      <c r="AG378" s="421"/>
      <c r="AH378" s="421"/>
      <c r="AI378" s="421"/>
      <c r="AJ378" s="421"/>
      <c r="AK378" s="421"/>
      <c r="AL378" s="421"/>
      <c r="AM378" s="421"/>
      <c r="AN378" s="421"/>
      <c r="AO378" s="421"/>
      <c r="AP378" s="421"/>
      <c r="AQ378" s="421"/>
      <c r="AR378" s="420"/>
      <c r="AS378" s="421"/>
      <c r="AT378" s="421"/>
      <c r="AU378" s="421"/>
      <c r="AV378" s="421"/>
      <c r="AW378" s="421"/>
      <c r="AX378" s="421"/>
      <c r="AY378" s="421"/>
      <c r="AZ378" s="421"/>
      <c r="BA378" s="421"/>
      <c r="BB378" s="421"/>
      <c r="BC378" s="421"/>
      <c r="BD378" s="421"/>
      <c r="BE378" s="421"/>
      <c r="BF378" s="420"/>
      <c r="BG378" s="421"/>
      <c r="BH378" s="421"/>
      <c r="BI378" s="421"/>
      <c r="BJ378" s="421"/>
      <c r="BK378" s="421"/>
      <c r="BL378" s="421"/>
      <c r="BM378" s="421"/>
      <c r="BN378" s="421"/>
      <c r="BO378" s="421"/>
      <c r="BP378" s="421"/>
      <c r="BQ378" s="421"/>
      <c r="BR378" s="421"/>
      <c r="BS378" s="421"/>
      <c r="BT378" s="420"/>
      <c r="BU378" s="421"/>
      <c r="BV378" s="421"/>
      <c r="BW378" s="421"/>
      <c r="BX378" s="421"/>
      <c r="BY378" s="421"/>
      <c r="BZ378" s="421"/>
      <c r="CA378" s="421"/>
      <c r="CB378" s="421"/>
      <c r="CC378" s="421"/>
      <c r="CD378" s="421"/>
      <c r="CE378" s="421"/>
      <c r="CF378" s="421"/>
      <c r="CG378" s="421"/>
      <c r="CH378" s="420"/>
    </row>
    <row r="379" spans="1:86" s="402" customFormat="1" ht="12" hidden="1" customHeight="1" outlineLevel="1">
      <c r="A379" s="22">
        <v>400</v>
      </c>
      <c r="B379" s="9" t="s">
        <v>85</v>
      </c>
      <c r="C379" s="421">
        <v>0</v>
      </c>
      <c r="D379" s="421">
        <v>0</v>
      </c>
      <c r="E379" s="421">
        <v>0</v>
      </c>
      <c r="F379" s="421">
        <v>0</v>
      </c>
      <c r="G379" s="421">
        <v>0</v>
      </c>
      <c r="H379" s="421">
        <v>0</v>
      </c>
      <c r="I379" s="421">
        <v>0</v>
      </c>
      <c r="J379" s="421">
        <v>0</v>
      </c>
      <c r="K379" s="421">
        <v>0</v>
      </c>
      <c r="L379" s="421">
        <v>0</v>
      </c>
      <c r="M379" s="421">
        <v>0</v>
      </c>
      <c r="N379" s="421">
        <v>0</v>
      </c>
      <c r="O379" s="421">
        <v>0</v>
      </c>
      <c r="P379" s="420"/>
      <c r="Q379" s="421">
        <v>0</v>
      </c>
      <c r="R379" s="421">
        <v>0</v>
      </c>
      <c r="S379" s="421">
        <v>0</v>
      </c>
      <c r="T379" s="421">
        <v>0</v>
      </c>
      <c r="U379" s="421">
        <v>0</v>
      </c>
      <c r="V379" s="421">
        <v>0</v>
      </c>
      <c r="W379" s="421">
        <v>0</v>
      </c>
      <c r="X379" s="421">
        <v>0</v>
      </c>
      <c r="Y379" s="421">
        <v>0</v>
      </c>
      <c r="Z379" s="421">
        <v>0</v>
      </c>
      <c r="AA379" s="421">
        <v>0</v>
      </c>
      <c r="AB379" s="421">
        <v>0</v>
      </c>
      <c r="AC379" s="421">
        <v>0</v>
      </c>
      <c r="AD379" s="420"/>
      <c r="AE379" s="421">
        <v>0</v>
      </c>
      <c r="AF379" s="421">
        <v>0</v>
      </c>
      <c r="AG379" s="421">
        <v>0</v>
      </c>
      <c r="AH379" s="421">
        <v>0</v>
      </c>
      <c r="AI379" s="421">
        <v>0</v>
      </c>
      <c r="AJ379" s="421">
        <v>0</v>
      </c>
      <c r="AK379" s="421">
        <v>0</v>
      </c>
      <c r="AL379" s="421">
        <v>0</v>
      </c>
      <c r="AM379" s="421">
        <v>0</v>
      </c>
      <c r="AN379" s="421">
        <v>0</v>
      </c>
      <c r="AO379" s="421">
        <v>0</v>
      </c>
      <c r="AP379" s="421">
        <v>0</v>
      </c>
      <c r="AQ379" s="421">
        <v>0</v>
      </c>
      <c r="AR379" s="420"/>
      <c r="AS379" s="421">
        <v>0</v>
      </c>
      <c r="AT379" s="421">
        <v>0</v>
      </c>
      <c r="AU379" s="421">
        <v>0</v>
      </c>
      <c r="AV379" s="421">
        <v>0</v>
      </c>
      <c r="AW379" s="421">
        <v>0</v>
      </c>
      <c r="AX379" s="421">
        <v>0</v>
      </c>
      <c r="AY379" s="421">
        <v>0</v>
      </c>
      <c r="AZ379" s="421">
        <v>0</v>
      </c>
      <c r="BA379" s="421">
        <v>0</v>
      </c>
      <c r="BB379" s="421">
        <v>0</v>
      </c>
      <c r="BC379" s="421">
        <v>0</v>
      </c>
      <c r="BD379" s="421">
        <v>0</v>
      </c>
      <c r="BE379" s="421">
        <v>0</v>
      </c>
      <c r="BF379" s="420"/>
      <c r="BG379" s="421">
        <v>0</v>
      </c>
      <c r="BH379" s="421">
        <v>0</v>
      </c>
      <c r="BI379" s="421">
        <v>0</v>
      </c>
      <c r="BJ379" s="421">
        <v>0</v>
      </c>
      <c r="BK379" s="421">
        <v>0</v>
      </c>
      <c r="BL379" s="421">
        <v>0</v>
      </c>
      <c r="BM379" s="421">
        <v>0</v>
      </c>
      <c r="BN379" s="421">
        <v>0</v>
      </c>
      <c r="BO379" s="421">
        <v>0</v>
      </c>
      <c r="BP379" s="421">
        <v>0</v>
      </c>
      <c r="BQ379" s="421">
        <v>0</v>
      </c>
      <c r="BR379" s="421">
        <v>0</v>
      </c>
      <c r="BS379" s="421">
        <v>0</v>
      </c>
      <c r="BT379" s="420"/>
      <c r="BU379" s="421">
        <v>0</v>
      </c>
      <c r="BV379" s="421">
        <v>0</v>
      </c>
      <c r="BW379" s="421">
        <v>0</v>
      </c>
      <c r="BX379" s="421">
        <v>0</v>
      </c>
      <c r="BY379" s="421">
        <v>0</v>
      </c>
      <c r="BZ379" s="421">
        <v>0</v>
      </c>
      <c r="CA379" s="421">
        <v>0</v>
      </c>
      <c r="CB379" s="421">
        <v>0</v>
      </c>
      <c r="CC379" s="421">
        <v>0</v>
      </c>
      <c r="CD379" s="421">
        <v>0</v>
      </c>
      <c r="CE379" s="421">
        <v>0</v>
      </c>
      <c r="CF379" s="421">
        <v>0</v>
      </c>
      <c r="CG379" s="421">
        <v>0</v>
      </c>
      <c r="CH379" s="420"/>
    </row>
    <row r="380" spans="1:86" s="402" customFormat="1" ht="12" hidden="1" customHeight="1" outlineLevel="1">
      <c r="A380" s="22">
        <v>406</v>
      </c>
      <c r="B380" s="9" t="s">
        <v>467</v>
      </c>
      <c r="C380" s="421">
        <v>0</v>
      </c>
      <c r="D380" s="421">
        <v>0</v>
      </c>
      <c r="E380" s="421">
        <v>0</v>
      </c>
      <c r="F380" s="421">
        <v>0</v>
      </c>
      <c r="G380" s="421">
        <v>0</v>
      </c>
      <c r="H380" s="421">
        <v>0</v>
      </c>
      <c r="I380" s="421">
        <v>0</v>
      </c>
      <c r="J380" s="421">
        <v>0</v>
      </c>
      <c r="K380" s="421">
        <v>0</v>
      </c>
      <c r="L380" s="421">
        <v>0</v>
      </c>
      <c r="M380" s="421">
        <v>0</v>
      </c>
      <c r="N380" s="421">
        <v>0</v>
      </c>
      <c r="O380" s="421">
        <v>0</v>
      </c>
      <c r="P380" s="420"/>
      <c r="Q380" s="421">
        <v>0</v>
      </c>
      <c r="R380" s="421">
        <v>0</v>
      </c>
      <c r="S380" s="421">
        <v>0</v>
      </c>
      <c r="T380" s="421">
        <v>0</v>
      </c>
      <c r="U380" s="421">
        <v>0</v>
      </c>
      <c r="V380" s="421">
        <v>0</v>
      </c>
      <c r="W380" s="421">
        <v>0</v>
      </c>
      <c r="X380" s="421">
        <v>0</v>
      </c>
      <c r="Y380" s="421">
        <v>0</v>
      </c>
      <c r="Z380" s="421">
        <v>0</v>
      </c>
      <c r="AA380" s="421">
        <v>0</v>
      </c>
      <c r="AB380" s="421">
        <v>0</v>
      </c>
      <c r="AC380" s="421">
        <v>0</v>
      </c>
      <c r="AD380" s="420"/>
      <c r="AE380" s="421">
        <v>0</v>
      </c>
      <c r="AF380" s="421">
        <v>0</v>
      </c>
      <c r="AG380" s="421">
        <v>0</v>
      </c>
      <c r="AH380" s="421">
        <v>0</v>
      </c>
      <c r="AI380" s="421">
        <v>0</v>
      </c>
      <c r="AJ380" s="421">
        <v>0</v>
      </c>
      <c r="AK380" s="421">
        <v>0</v>
      </c>
      <c r="AL380" s="421">
        <v>0</v>
      </c>
      <c r="AM380" s="421">
        <v>0</v>
      </c>
      <c r="AN380" s="421">
        <v>0</v>
      </c>
      <c r="AO380" s="421">
        <v>0</v>
      </c>
      <c r="AP380" s="421">
        <v>0</v>
      </c>
      <c r="AQ380" s="421">
        <v>0</v>
      </c>
      <c r="AR380" s="420"/>
      <c r="AS380" s="421">
        <v>0</v>
      </c>
      <c r="AT380" s="421">
        <v>0</v>
      </c>
      <c r="AU380" s="421">
        <v>0</v>
      </c>
      <c r="AV380" s="421">
        <v>0</v>
      </c>
      <c r="AW380" s="421">
        <v>0</v>
      </c>
      <c r="AX380" s="421">
        <v>0</v>
      </c>
      <c r="AY380" s="421">
        <v>0</v>
      </c>
      <c r="AZ380" s="421">
        <v>0</v>
      </c>
      <c r="BA380" s="421">
        <v>0</v>
      </c>
      <c r="BB380" s="421">
        <v>0</v>
      </c>
      <c r="BC380" s="421">
        <v>0</v>
      </c>
      <c r="BD380" s="421">
        <v>0</v>
      </c>
      <c r="BE380" s="421">
        <v>0</v>
      </c>
      <c r="BF380" s="420"/>
      <c r="BG380" s="421">
        <v>0</v>
      </c>
      <c r="BH380" s="421">
        <v>0</v>
      </c>
      <c r="BI380" s="421">
        <v>0</v>
      </c>
      <c r="BJ380" s="421">
        <v>0</v>
      </c>
      <c r="BK380" s="421">
        <v>0</v>
      </c>
      <c r="BL380" s="421">
        <v>0</v>
      </c>
      <c r="BM380" s="421">
        <v>0</v>
      </c>
      <c r="BN380" s="421">
        <v>0</v>
      </c>
      <c r="BO380" s="421">
        <v>0</v>
      </c>
      <c r="BP380" s="421">
        <v>0</v>
      </c>
      <c r="BQ380" s="421">
        <v>0</v>
      </c>
      <c r="BR380" s="421">
        <v>0</v>
      </c>
      <c r="BS380" s="421">
        <v>0</v>
      </c>
      <c r="BT380" s="420"/>
      <c r="BU380" s="421">
        <v>0</v>
      </c>
      <c r="BV380" s="421">
        <v>0</v>
      </c>
      <c r="BW380" s="421">
        <v>0</v>
      </c>
      <c r="BX380" s="421">
        <v>0</v>
      </c>
      <c r="BY380" s="421">
        <v>0</v>
      </c>
      <c r="BZ380" s="421">
        <v>0</v>
      </c>
      <c r="CA380" s="421">
        <v>0</v>
      </c>
      <c r="CB380" s="421">
        <v>0</v>
      </c>
      <c r="CC380" s="421">
        <v>0</v>
      </c>
      <c r="CD380" s="421">
        <v>0</v>
      </c>
      <c r="CE380" s="421">
        <v>0</v>
      </c>
      <c r="CF380" s="421">
        <v>0</v>
      </c>
      <c r="CG380" s="421">
        <v>0</v>
      </c>
      <c r="CH380" s="420"/>
    </row>
    <row r="381" spans="1:86" s="402" customFormat="1" ht="12" hidden="1" customHeight="1" outlineLevel="1">
      <c r="A381" s="22">
        <v>410</v>
      </c>
      <c r="B381" s="9" t="s">
        <v>468</v>
      </c>
      <c r="C381" s="421">
        <v>0</v>
      </c>
      <c r="D381" s="421">
        <v>0</v>
      </c>
      <c r="E381" s="421">
        <v>0</v>
      </c>
      <c r="F381" s="421">
        <v>0</v>
      </c>
      <c r="G381" s="421">
        <v>0</v>
      </c>
      <c r="H381" s="421">
        <v>0</v>
      </c>
      <c r="I381" s="421">
        <v>0</v>
      </c>
      <c r="J381" s="421">
        <v>0</v>
      </c>
      <c r="K381" s="421">
        <v>0</v>
      </c>
      <c r="L381" s="421">
        <v>0</v>
      </c>
      <c r="M381" s="421">
        <v>0</v>
      </c>
      <c r="N381" s="421">
        <v>0</v>
      </c>
      <c r="O381" s="421">
        <v>0</v>
      </c>
      <c r="P381" s="420"/>
      <c r="Q381" s="421">
        <v>0</v>
      </c>
      <c r="R381" s="421">
        <v>0</v>
      </c>
      <c r="S381" s="421">
        <v>0</v>
      </c>
      <c r="T381" s="421">
        <v>0</v>
      </c>
      <c r="U381" s="421">
        <v>0</v>
      </c>
      <c r="V381" s="421">
        <v>0</v>
      </c>
      <c r="W381" s="421">
        <v>0</v>
      </c>
      <c r="X381" s="421">
        <v>0</v>
      </c>
      <c r="Y381" s="421">
        <v>0</v>
      </c>
      <c r="Z381" s="421">
        <v>0</v>
      </c>
      <c r="AA381" s="421">
        <v>0</v>
      </c>
      <c r="AB381" s="421">
        <v>0</v>
      </c>
      <c r="AC381" s="421">
        <v>0</v>
      </c>
      <c r="AD381" s="420"/>
      <c r="AE381" s="421">
        <v>0</v>
      </c>
      <c r="AF381" s="421">
        <v>0</v>
      </c>
      <c r="AG381" s="421">
        <v>0</v>
      </c>
      <c r="AH381" s="421">
        <v>0</v>
      </c>
      <c r="AI381" s="421">
        <v>0</v>
      </c>
      <c r="AJ381" s="421">
        <v>0</v>
      </c>
      <c r="AK381" s="421">
        <v>0</v>
      </c>
      <c r="AL381" s="421">
        <v>0</v>
      </c>
      <c r="AM381" s="421">
        <v>0</v>
      </c>
      <c r="AN381" s="421">
        <v>0</v>
      </c>
      <c r="AO381" s="421">
        <v>0</v>
      </c>
      <c r="AP381" s="421">
        <v>0</v>
      </c>
      <c r="AQ381" s="421">
        <v>0</v>
      </c>
      <c r="AR381" s="420"/>
      <c r="AS381" s="421">
        <v>0</v>
      </c>
      <c r="AT381" s="421">
        <v>0</v>
      </c>
      <c r="AU381" s="421">
        <v>0</v>
      </c>
      <c r="AV381" s="421">
        <v>0</v>
      </c>
      <c r="AW381" s="421">
        <v>0</v>
      </c>
      <c r="AX381" s="421">
        <v>0</v>
      </c>
      <c r="AY381" s="421">
        <v>0</v>
      </c>
      <c r="AZ381" s="421">
        <v>0</v>
      </c>
      <c r="BA381" s="421">
        <v>0</v>
      </c>
      <c r="BB381" s="421">
        <v>0</v>
      </c>
      <c r="BC381" s="421">
        <v>0</v>
      </c>
      <c r="BD381" s="421">
        <v>0</v>
      </c>
      <c r="BE381" s="421">
        <v>0</v>
      </c>
      <c r="BF381" s="420"/>
      <c r="BG381" s="421">
        <v>0</v>
      </c>
      <c r="BH381" s="421">
        <v>0</v>
      </c>
      <c r="BI381" s="421">
        <v>0</v>
      </c>
      <c r="BJ381" s="421">
        <v>0</v>
      </c>
      <c r="BK381" s="421">
        <v>0</v>
      </c>
      <c r="BL381" s="421">
        <v>0</v>
      </c>
      <c r="BM381" s="421">
        <v>0</v>
      </c>
      <c r="BN381" s="421">
        <v>0</v>
      </c>
      <c r="BO381" s="421">
        <v>0</v>
      </c>
      <c r="BP381" s="421">
        <v>0</v>
      </c>
      <c r="BQ381" s="421">
        <v>0</v>
      </c>
      <c r="BR381" s="421">
        <v>0</v>
      </c>
      <c r="BS381" s="421">
        <v>0</v>
      </c>
      <c r="BT381" s="420"/>
      <c r="BU381" s="421">
        <v>0</v>
      </c>
      <c r="BV381" s="421">
        <v>0</v>
      </c>
      <c r="BW381" s="421">
        <v>0</v>
      </c>
      <c r="BX381" s="421">
        <v>0</v>
      </c>
      <c r="BY381" s="421">
        <v>0</v>
      </c>
      <c r="BZ381" s="421">
        <v>0</v>
      </c>
      <c r="CA381" s="421">
        <v>0</v>
      </c>
      <c r="CB381" s="421">
        <v>0</v>
      </c>
      <c r="CC381" s="421">
        <v>0</v>
      </c>
      <c r="CD381" s="421">
        <v>0</v>
      </c>
      <c r="CE381" s="421">
        <v>0</v>
      </c>
      <c r="CF381" s="421">
        <v>0</v>
      </c>
      <c r="CG381" s="421">
        <v>0</v>
      </c>
      <c r="CH381" s="420"/>
    </row>
    <row r="382" spans="1:86" s="402" customFormat="1" ht="12" hidden="1" customHeight="1" outlineLevel="1">
      <c r="A382" s="22">
        <v>411</v>
      </c>
      <c r="B382" s="9" t="s">
        <v>469</v>
      </c>
      <c r="C382" s="421">
        <v>0</v>
      </c>
      <c r="D382" s="421">
        <v>0</v>
      </c>
      <c r="E382" s="421">
        <v>0</v>
      </c>
      <c r="F382" s="421">
        <v>0</v>
      </c>
      <c r="G382" s="421">
        <v>0</v>
      </c>
      <c r="H382" s="421">
        <v>0</v>
      </c>
      <c r="I382" s="421">
        <v>0</v>
      </c>
      <c r="J382" s="421">
        <v>0</v>
      </c>
      <c r="K382" s="421">
        <v>0</v>
      </c>
      <c r="L382" s="421">
        <v>0</v>
      </c>
      <c r="M382" s="421">
        <v>0</v>
      </c>
      <c r="N382" s="421">
        <v>0</v>
      </c>
      <c r="O382" s="421">
        <v>0</v>
      </c>
      <c r="P382" s="420"/>
      <c r="Q382" s="421">
        <v>0</v>
      </c>
      <c r="R382" s="421">
        <v>0</v>
      </c>
      <c r="S382" s="421">
        <v>0</v>
      </c>
      <c r="T382" s="421">
        <v>0</v>
      </c>
      <c r="U382" s="421">
        <v>0</v>
      </c>
      <c r="V382" s="421">
        <v>0</v>
      </c>
      <c r="W382" s="421">
        <v>0</v>
      </c>
      <c r="X382" s="421">
        <v>0</v>
      </c>
      <c r="Y382" s="421">
        <v>0</v>
      </c>
      <c r="Z382" s="421">
        <v>0</v>
      </c>
      <c r="AA382" s="421">
        <v>0</v>
      </c>
      <c r="AB382" s="421">
        <v>0</v>
      </c>
      <c r="AC382" s="421">
        <v>0</v>
      </c>
      <c r="AD382" s="420"/>
      <c r="AE382" s="421">
        <v>0</v>
      </c>
      <c r="AF382" s="421">
        <v>0</v>
      </c>
      <c r="AG382" s="421">
        <v>0</v>
      </c>
      <c r="AH382" s="421">
        <v>0</v>
      </c>
      <c r="AI382" s="421">
        <v>0</v>
      </c>
      <c r="AJ382" s="421">
        <v>0</v>
      </c>
      <c r="AK382" s="421">
        <v>0</v>
      </c>
      <c r="AL382" s="421">
        <v>0</v>
      </c>
      <c r="AM382" s="421">
        <v>0</v>
      </c>
      <c r="AN382" s="421">
        <v>0</v>
      </c>
      <c r="AO382" s="421">
        <v>0</v>
      </c>
      <c r="AP382" s="421">
        <v>0</v>
      </c>
      <c r="AQ382" s="421">
        <v>0</v>
      </c>
      <c r="AR382" s="420"/>
      <c r="AS382" s="421">
        <v>0</v>
      </c>
      <c r="AT382" s="421">
        <v>0</v>
      </c>
      <c r="AU382" s="421">
        <v>0</v>
      </c>
      <c r="AV382" s="421">
        <v>0</v>
      </c>
      <c r="AW382" s="421">
        <v>0</v>
      </c>
      <c r="AX382" s="421">
        <v>0</v>
      </c>
      <c r="AY382" s="421">
        <v>0</v>
      </c>
      <c r="AZ382" s="421">
        <v>0</v>
      </c>
      <c r="BA382" s="421">
        <v>0</v>
      </c>
      <c r="BB382" s="421">
        <v>0</v>
      </c>
      <c r="BC382" s="421">
        <v>0</v>
      </c>
      <c r="BD382" s="421">
        <v>0</v>
      </c>
      <c r="BE382" s="421">
        <v>0</v>
      </c>
      <c r="BF382" s="420"/>
      <c r="BG382" s="421">
        <v>0</v>
      </c>
      <c r="BH382" s="421">
        <v>0</v>
      </c>
      <c r="BI382" s="421">
        <v>0</v>
      </c>
      <c r="BJ382" s="421">
        <v>0</v>
      </c>
      <c r="BK382" s="421">
        <v>0</v>
      </c>
      <c r="BL382" s="421">
        <v>0</v>
      </c>
      <c r="BM382" s="421">
        <v>0</v>
      </c>
      <c r="BN382" s="421">
        <v>0</v>
      </c>
      <c r="BO382" s="421">
        <v>0</v>
      </c>
      <c r="BP382" s="421">
        <v>0</v>
      </c>
      <c r="BQ382" s="421">
        <v>0</v>
      </c>
      <c r="BR382" s="421">
        <v>0</v>
      </c>
      <c r="BS382" s="421">
        <v>0</v>
      </c>
      <c r="BT382" s="420"/>
      <c r="BU382" s="421">
        <v>0</v>
      </c>
      <c r="BV382" s="421">
        <v>0</v>
      </c>
      <c r="BW382" s="421">
        <v>0</v>
      </c>
      <c r="BX382" s="421">
        <v>0</v>
      </c>
      <c r="BY382" s="421">
        <v>0</v>
      </c>
      <c r="BZ382" s="421">
        <v>0</v>
      </c>
      <c r="CA382" s="421">
        <v>0</v>
      </c>
      <c r="CB382" s="421">
        <v>0</v>
      </c>
      <c r="CC382" s="421">
        <v>0</v>
      </c>
      <c r="CD382" s="421">
        <v>0</v>
      </c>
      <c r="CE382" s="421">
        <v>0</v>
      </c>
      <c r="CF382" s="421">
        <v>0</v>
      </c>
      <c r="CG382" s="421">
        <v>0</v>
      </c>
      <c r="CH382" s="420"/>
    </row>
    <row r="383" spans="1:86" s="402" customFormat="1" ht="12" hidden="1" customHeight="1" outlineLevel="1">
      <c r="A383" s="22">
        <v>413</v>
      </c>
      <c r="B383" s="9" t="s">
        <v>470</v>
      </c>
      <c r="C383" s="421">
        <v>470.44</v>
      </c>
      <c r="D383" s="421">
        <v>408.61</v>
      </c>
      <c r="E383" s="421">
        <v>209.79</v>
      </c>
      <c r="F383" s="421">
        <v>99</v>
      </c>
      <c r="G383" s="421">
        <v>168.42</v>
      </c>
      <c r="H383" s="421">
        <v>383.76</v>
      </c>
      <c r="I383" s="421">
        <v>357.99</v>
      </c>
      <c r="J383" s="421">
        <v>123.2</v>
      </c>
      <c r="K383" s="421">
        <v>25.56</v>
      </c>
      <c r="L383" s="421">
        <v>198</v>
      </c>
      <c r="M383" s="421">
        <v>0</v>
      </c>
      <c r="N383" s="421">
        <v>218.39</v>
      </c>
      <c r="O383" s="421">
        <v>2444.77</v>
      </c>
      <c r="P383" s="420"/>
      <c r="Q383" s="421">
        <v>0</v>
      </c>
      <c r="R383" s="421">
        <v>0</v>
      </c>
      <c r="S383" s="421">
        <v>408</v>
      </c>
      <c r="T383" s="421">
        <v>408</v>
      </c>
      <c r="U383" s="421">
        <v>408</v>
      </c>
      <c r="V383" s="421">
        <v>408</v>
      </c>
      <c r="W383" s="421">
        <v>408</v>
      </c>
      <c r="X383" s="421">
        <v>408</v>
      </c>
      <c r="Y383" s="421">
        <v>408</v>
      </c>
      <c r="Z383" s="421">
        <v>408</v>
      </c>
      <c r="AA383" s="421">
        <v>408</v>
      </c>
      <c r="AB383" s="421">
        <v>408</v>
      </c>
      <c r="AC383" s="421">
        <v>4080</v>
      </c>
      <c r="AD383" s="420"/>
      <c r="AE383" s="421">
        <v>0</v>
      </c>
      <c r="AF383" s="421">
        <v>0</v>
      </c>
      <c r="AG383" s="421">
        <v>452.88</v>
      </c>
      <c r="AH383" s="421">
        <v>452.88</v>
      </c>
      <c r="AI383" s="421">
        <v>452.88</v>
      </c>
      <c r="AJ383" s="421">
        <v>452.88</v>
      </c>
      <c r="AK383" s="421">
        <v>452.88</v>
      </c>
      <c r="AL383" s="421">
        <v>452.88</v>
      </c>
      <c r="AM383" s="421">
        <v>452.88</v>
      </c>
      <c r="AN383" s="421">
        <v>452.88</v>
      </c>
      <c r="AO383" s="421">
        <v>452.88</v>
      </c>
      <c r="AP383" s="421">
        <v>452.88</v>
      </c>
      <c r="AQ383" s="421">
        <v>4528.8</v>
      </c>
      <c r="AR383" s="420"/>
      <c r="AS383" s="421">
        <v>0</v>
      </c>
      <c r="AT383" s="421">
        <v>0</v>
      </c>
      <c r="AU383" s="421">
        <v>461.93759999999997</v>
      </c>
      <c r="AV383" s="421">
        <v>461.93759999999997</v>
      </c>
      <c r="AW383" s="421">
        <v>461.93759999999997</v>
      </c>
      <c r="AX383" s="421">
        <v>461.93759999999997</v>
      </c>
      <c r="AY383" s="421">
        <v>461.93759999999997</v>
      </c>
      <c r="AZ383" s="421">
        <v>461.93759999999997</v>
      </c>
      <c r="BA383" s="421">
        <v>461.93759999999997</v>
      </c>
      <c r="BB383" s="421">
        <v>461.93759999999997</v>
      </c>
      <c r="BC383" s="421">
        <v>461.93759999999997</v>
      </c>
      <c r="BD383" s="421">
        <v>461.93759999999997</v>
      </c>
      <c r="BE383" s="421">
        <v>4619.3760000000002</v>
      </c>
      <c r="BF383" s="420"/>
      <c r="BG383" s="421">
        <v>0</v>
      </c>
      <c r="BH383" s="421">
        <v>0</v>
      </c>
      <c r="BI383" s="421">
        <v>471.17635200000001</v>
      </c>
      <c r="BJ383" s="421">
        <v>471.17635200000001</v>
      </c>
      <c r="BK383" s="421">
        <v>471.17635200000001</v>
      </c>
      <c r="BL383" s="421">
        <v>471.17635200000001</v>
      </c>
      <c r="BM383" s="421">
        <v>471.17635200000001</v>
      </c>
      <c r="BN383" s="421">
        <v>471.17635200000001</v>
      </c>
      <c r="BO383" s="421">
        <v>471.17635200000001</v>
      </c>
      <c r="BP383" s="421">
        <v>471.17635200000001</v>
      </c>
      <c r="BQ383" s="421">
        <v>471.17635200000001</v>
      </c>
      <c r="BR383" s="421">
        <v>471.17635200000001</v>
      </c>
      <c r="BS383" s="421">
        <v>4711.7635200000004</v>
      </c>
      <c r="BT383" s="420"/>
      <c r="BU383" s="421">
        <v>0</v>
      </c>
      <c r="BV383" s="421">
        <v>0</v>
      </c>
      <c r="BW383" s="421">
        <v>480.59987904000002</v>
      </c>
      <c r="BX383" s="421">
        <v>480.59987904000002</v>
      </c>
      <c r="BY383" s="421">
        <v>480.59987904000002</v>
      </c>
      <c r="BZ383" s="421">
        <v>480.59987904000002</v>
      </c>
      <c r="CA383" s="421">
        <v>480.59987904000002</v>
      </c>
      <c r="CB383" s="421">
        <v>480.59987904000002</v>
      </c>
      <c r="CC383" s="421">
        <v>480.59987904000002</v>
      </c>
      <c r="CD383" s="421">
        <v>480.59987904000002</v>
      </c>
      <c r="CE383" s="421">
        <v>480.59987904000002</v>
      </c>
      <c r="CF383" s="421">
        <v>480.59987904000002</v>
      </c>
      <c r="CG383" s="421">
        <v>4805.9987904</v>
      </c>
      <c r="CH383" s="420"/>
    </row>
    <row r="384" spans="1:86" s="402" customFormat="1" ht="12" hidden="1" customHeight="1" outlineLevel="1">
      <c r="A384" s="22">
        <v>414</v>
      </c>
      <c r="B384" s="9" t="s">
        <v>471</v>
      </c>
      <c r="C384" s="421">
        <v>0</v>
      </c>
      <c r="D384" s="421">
        <v>0</v>
      </c>
      <c r="E384" s="421">
        <v>0</v>
      </c>
      <c r="F384" s="421">
        <v>0</v>
      </c>
      <c r="G384" s="421">
        <v>0</v>
      </c>
      <c r="H384" s="421">
        <v>0</v>
      </c>
      <c r="I384" s="421">
        <v>0</v>
      </c>
      <c r="J384" s="421">
        <v>0</v>
      </c>
      <c r="K384" s="421">
        <v>0</v>
      </c>
      <c r="L384" s="421">
        <v>0</v>
      </c>
      <c r="M384" s="421">
        <v>0</v>
      </c>
      <c r="N384" s="421">
        <v>0</v>
      </c>
      <c r="O384" s="421">
        <v>0</v>
      </c>
      <c r="P384" s="420"/>
      <c r="Q384" s="421">
        <v>0</v>
      </c>
      <c r="R384" s="421">
        <v>0</v>
      </c>
      <c r="S384" s="421">
        <v>0</v>
      </c>
      <c r="T384" s="421">
        <v>0</v>
      </c>
      <c r="U384" s="421">
        <v>0</v>
      </c>
      <c r="V384" s="421">
        <v>0</v>
      </c>
      <c r="W384" s="421">
        <v>0</v>
      </c>
      <c r="X384" s="421">
        <v>0</v>
      </c>
      <c r="Y384" s="421">
        <v>0</v>
      </c>
      <c r="Z384" s="421">
        <v>0</v>
      </c>
      <c r="AA384" s="421">
        <v>0</v>
      </c>
      <c r="AB384" s="421">
        <v>0</v>
      </c>
      <c r="AC384" s="421">
        <v>0</v>
      </c>
      <c r="AD384" s="420"/>
      <c r="AE384" s="421">
        <v>0</v>
      </c>
      <c r="AF384" s="421">
        <v>0</v>
      </c>
      <c r="AG384" s="421">
        <v>0</v>
      </c>
      <c r="AH384" s="421">
        <v>0</v>
      </c>
      <c r="AI384" s="421">
        <v>0</v>
      </c>
      <c r="AJ384" s="421">
        <v>0</v>
      </c>
      <c r="AK384" s="421">
        <v>0</v>
      </c>
      <c r="AL384" s="421">
        <v>0</v>
      </c>
      <c r="AM384" s="421">
        <v>0</v>
      </c>
      <c r="AN384" s="421">
        <v>0</v>
      </c>
      <c r="AO384" s="421">
        <v>0</v>
      </c>
      <c r="AP384" s="421">
        <v>0</v>
      </c>
      <c r="AQ384" s="421">
        <v>0</v>
      </c>
      <c r="AR384" s="420"/>
      <c r="AS384" s="421">
        <v>0</v>
      </c>
      <c r="AT384" s="421">
        <v>0</v>
      </c>
      <c r="AU384" s="421">
        <v>0</v>
      </c>
      <c r="AV384" s="421">
        <v>0</v>
      </c>
      <c r="AW384" s="421">
        <v>0</v>
      </c>
      <c r="AX384" s="421">
        <v>0</v>
      </c>
      <c r="AY384" s="421">
        <v>0</v>
      </c>
      <c r="AZ384" s="421">
        <v>0</v>
      </c>
      <c r="BA384" s="421">
        <v>0</v>
      </c>
      <c r="BB384" s="421">
        <v>0</v>
      </c>
      <c r="BC384" s="421">
        <v>0</v>
      </c>
      <c r="BD384" s="421">
        <v>0</v>
      </c>
      <c r="BE384" s="421">
        <v>0</v>
      </c>
      <c r="BF384" s="420"/>
      <c r="BG384" s="421">
        <v>0</v>
      </c>
      <c r="BH384" s="421">
        <v>0</v>
      </c>
      <c r="BI384" s="421">
        <v>0</v>
      </c>
      <c r="BJ384" s="421">
        <v>0</v>
      </c>
      <c r="BK384" s="421">
        <v>0</v>
      </c>
      <c r="BL384" s="421">
        <v>0</v>
      </c>
      <c r="BM384" s="421">
        <v>0</v>
      </c>
      <c r="BN384" s="421">
        <v>0</v>
      </c>
      <c r="BO384" s="421">
        <v>0</v>
      </c>
      <c r="BP384" s="421">
        <v>0</v>
      </c>
      <c r="BQ384" s="421">
        <v>0</v>
      </c>
      <c r="BR384" s="421">
        <v>0</v>
      </c>
      <c r="BS384" s="421">
        <v>0</v>
      </c>
      <c r="BT384" s="420"/>
      <c r="BU384" s="421">
        <v>0</v>
      </c>
      <c r="BV384" s="421">
        <v>0</v>
      </c>
      <c r="BW384" s="421">
        <v>0</v>
      </c>
      <c r="BX384" s="421">
        <v>0</v>
      </c>
      <c r="BY384" s="421">
        <v>0</v>
      </c>
      <c r="BZ384" s="421">
        <v>0</v>
      </c>
      <c r="CA384" s="421">
        <v>0</v>
      </c>
      <c r="CB384" s="421">
        <v>0</v>
      </c>
      <c r="CC384" s="421">
        <v>0</v>
      </c>
      <c r="CD384" s="421">
        <v>0</v>
      </c>
      <c r="CE384" s="421">
        <v>0</v>
      </c>
      <c r="CF384" s="421">
        <v>0</v>
      </c>
      <c r="CG384" s="421">
        <v>0</v>
      </c>
      <c r="CH384" s="420"/>
    </row>
    <row r="385" spans="1:86" s="402" customFormat="1" ht="12" hidden="1" customHeight="1" outlineLevel="1">
      <c r="A385" s="22">
        <v>415</v>
      </c>
      <c r="B385" s="9" t="s">
        <v>472</v>
      </c>
      <c r="C385" s="421">
        <v>0</v>
      </c>
      <c r="D385" s="421">
        <v>0</v>
      </c>
      <c r="E385" s="421">
        <v>8527.74</v>
      </c>
      <c r="F385" s="421">
        <v>0</v>
      </c>
      <c r="G385" s="421">
        <v>0</v>
      </c>
      <c r="H385" s="421">
        <v>0</v>
      </c>
      <c r="I385" s="421">
        <v>1982.49</v>
      </c>
      <c r="J385" s="421">
        <v>81.13</v>
      </c>
      <c r="K385" s="421">
        <v>0</v>
      </c>
      <c r="L385" s="421">
        <v>0</v>
      </c>
      <c r="M385" s="421">
        <v>2840.38</v>
      </c>
      <c r="N385" s="421">
        <v>0</v>
      </c>
      <c r="O385" s="421">
        <v>13431.74</v>
      </c>
      <c r="P385" s="420"/>
      <c r="Q385" s="421">
        <v>0</v>
      </c>
      <c r="R385" s="421">
        <v>0</v>
      </c>
      <c r="S385" s="421">
        <v>0</v>
      </c>
      <c r="T385" s="421">
        <v>0</v>
      </c>
      <c r="U385" s="421">
        <v>0</v>
      </c>
      <c r="V385" s="421">
        <v>0</v>
      </c>
      <c r="W385" s="421">
        <v>0</v>
      </c>
      <c r="X385" s="421">
        <v>0</v>
      </c>
      <c r="Y385" s="421">
        <v>0</v>
      </c>
      <c r="Z385" s="421">
        <v>0</v>
      </c>
      <c r="AA385" s="421">
        <v>0</v>
      </c>
      <c r="AB385" s="421">
        <v>0</v>
      </c>
      <c r="AC385" s="421">
        <v>0</v>
      </c>
      <c r="AD385" s="420"/>
      <c r="AE385" s="421">
        <v>0</v>
      </c>
      <c r="AF385" s="421">
        <v>0</v>
      </c>
      <c r="AG385" s="421">
        <v>0</v>
      </c>
      <c r="AH385" s="421">
        <v>0</v>
      </c>
      <c r="AI385" s="421">
        <v>0</v>
      </c>
      <c r="AJ385" s="421">
        <v>0</v>
      </c>
      <c r="AK385" s="421">
        <v>0</v>
      </c>
      <c r="AL385" s="421">
        <v>0</v>
      </c>
      <c r="AM385" s="421">
        <v>0</v>
      </c>
      <c r="AN385" s="421">
        <v>0</v>
      </c>
      <c r="AO385" s="421">
        <v>0</v>
      </c>
      <c r="AP385" s="421">
        <v>0</v>
      </c>
      <c r="AQ385" s="421">
        <v>0</v>
      </c>
      <c r="AR385" s="420"/>
      <c r="AS385" s="421">
        <v>0</v>
      </c>
      <c r="AT385" s="421">
        <v>0</v>
      </c>
      <c r="AU385" s="421">
        <v>0</v>
      </c>
      <c r="AV385" s="421">
        <v>0</v>
      </c>
      <c r="AW385" s="421">
        <v>0</v>
      </c>
      <c r="AX385" s="421">
        <v>0</v>
      </c>
      <c r="AY385" s="421">
        <v>0</v>
      </c>
      <c r="AZ385" s="421">
        <v>0</v>
      </c>
      <c r="BA385" s="421">
        <v>0</v>
      </c>
      <c r="BB385" s="421">
        <v>0</v>
      </c>
      <c r="BC385" s="421">
        <v>0</v>
      </c>
      <c r="BD385" s="421">
        <v>0</v>
      </c>
      <c r="BE385" s="421">
        <v>0</v>
      </c>
      <c r="BF385" s="420"/>
      <c r="BG385" s="421">
        <v>0</v>
      </c>
      <c r="BH385" s="421">
        <v>0</v>
      </c>
      <c r="BI385" s="421">
        <v>0</v>
      </c>
      <c r="BJ385" s="421">
        <v>0</v>
      </c>
      <c r="BK385" s="421">
        <v>0</v>
      </c>
      <c r="BL385" s="421">
        <v>0</v>
      </c>
      <c r="BM385" s="421">
        <v>0</v>
      </c>
      <c r="BN385" s="421">
        <v>0</v>
      </c>
      <c r="BO385" s="421">
        <v>0</v>
      </c>
      <c r="BP385" s="421">
        <v>0</v>
      </c>
      <c r="BQ385" s="421">
        <v>0</v>
      </c>
      <c r="BR385" s="421">
        <v>0</v>
      </c>
      <c r="BS385" s="421">
        <v>0</v>
      </c>
      <c r="BT385" s="420"/>
      <c r="BU385" s="421">
        <v>0</v>
      </c>
      <c r="BV385" s="421">
        <v>0</v>
      </c>
      <c r="BW385" s="421">
        <v>0</v>
      </c>
      <c r="BX385" s="421">
        <v>0</v>
      </c>
      <c r="BY385" s="421">
        <v>0</v>
      </c>
      <c r="BZ385" s="421">
        <v>0</v>
      </c>
      <c r="CA385" s="421">
        <v>0</v>
      </c>
      <c r="CB385" s="421">
        <v>0</v>
      </c>
      <c r="CC385" s="421">
        <v>0</v>
      </c>
      <c r="CD385" s="421">
        <v>0</v>
      </c>
      <c r="CE385" s="421">
        <v>0</v>
      </c>
      <c r="CF385" s="421">
        <v>0</v>
      </c>
      <c r="CG385" s="421">
        <v>0</v>
      </c>
      <c r="CH385" s="420"/>
    </row>
    <row r="386" spans="1:86" s="402" customFormat="1" ht="12" hidden="1" customHeight="1" outlineLevel="1">
      <c r="A386" s="22">
        <v>418</v>
      </c>
      <c r="B386" s="9" t="s">
        <v>473</v>
      </c>
      <c r="C386" s="421">
        <v>0</v>
      </c>
      <c r="D386" s="421">
        <v>0</v>
      </c>
      <c r="E386" s="421">
        <v>0</v>
      </c>
      <c r="F386" s="421">
        <v>0</v>
      </c>
      <c r="G386" s="421">
        <v>0</v>
      </c>
      <c r="H386" s="421">
        <v>0</v>
      </c>
      <c r="I386" s="421">
        <v>0</v>
      </c>
      <c r="J386" s="421">
        <v>0</v>
      </c>
      <c r="K386" s="421">
        <v>0</v>
      </c>
      <c r="L386" s="421">
        <v>0</v>
      </c>
      <c r="M386" s="421">
        <v>0</v>
      </c>
      <c r="N386" s="421">
        <v>0</v>
      </c>
      <c r="O386" s="421">
        <v>0</v>
      </c>
      <c r="P386" s="420"/>
      <c r="Q386" s="421">
        <v>0</v>
      </c>
      <c r="R386" s="421">
        <v>0</v>
      </c>
      <c r="S386" s="421">
        <v>0</v>
      </c>
      <c r="T386" s="421">
        <v>0</v>
      </c>
      <c r="U386" s="421">
        <v>0</v>
      </c>
      <c r="V386" s="421">
        <v>0</v>
      </c>
      <c r="W386" s="421">
        <v>0</v>
      </c>
      <c r="X386" s="421">
        <v>0</v>
      </c>
      <c r="Y386" s="421">
        <v>0</v>
      </c>
      <c r="Z386" s="421">
        <v>0</v>
      </c>
      <c r="AA386" s="421">
        <v>0</v>
      </c>
      <c r="AB386" s="421">
        <v>0</v>
      </c>
      <c r="AC386" s="421">
        <v>0</v>
      </c>
      <c r="AD386" s="420"/>
      <c r="AE386" s="421">
        <v>0</v>
      </c>
      <c r="AF386" s="421">
        <v>0</v>
      </c>
      <c r="AG386" s="421">
        <v>0</v>
      </c>
      <c r="AH386" s="421">
        <v>0</v>
      </c>
      <c r="AI386" s="421">
        <v>0</v>
      </c>
      <c r="AJ386" s="421">
        <v>0</v>
      </c>
      <c r="AK386" s="421">
        <v>0</v>
      </c>
      <c r="AL386" s="421">
        <v>0</v>
      </c>
      <c r="AM386" s="421">
        <v>0</v>
      </c>
      <c r="AN386" s="421">
        <v>0</v>
      </c>
      <c r="AO386" s="421">
        <v>0</v>
      </c>
      <c r="AP386" s="421">
        <v>0</v>
      </c>
      <c r="AQ386" s="421">
        <v>0</v>
      </c>
      <c r="AR386" s="420"/>
      <c r="AS386" s="421">
        <v>0</v>
      </c>
      <c r="AT386" s="421">
        <v>0</v>
      </c>
      <c r="AU386" s="421">
        <v>0</v>
      </c>
      <c r="AV386" s="421">
        <v>0</v>
      </c>
      <c r="AW386" s="421">
        <v>0</v>
      </c>
      <c r="AX386" s="421">
        <v>0</v>
      </c>
      <c r="AY386" s="421">
        <v>0</v>
      </c>
      <c r="AZ386" s="421">
        <v>0</v>
      </c>
      <c r="BA386" s="421">
        <v>0</v>
      </c>
      <c r="BB386" s="421">
        <v>0</v>
      </c>
      <c r="BC386" s="421">
        <v>0</v>
      </c>
      <c r="BD386" s="421">
        <v>0</v>
      </c>
      <c r="BE386" s="421">
        <v>0</v>
      </c>
      <c r="BF386" s="420"/>
      <c r="BG386" s="421">
        <v>0</v>
      </c>
      <c r="BH386" s="421">
        <v>0</v>
      </c>
      <c r="BI386" s="421">
        <v>0</v>
      </c>
      <c r="BJ386" s="421">
        <v>0</v>
      </c>
      <c r="BK386" s="421">
        <v>0</v>
      </c>
      <c r="BL386" s="421">
        <v>0</v>
      </c>
      <c r="BM386" s="421">
        <v>0</v>
      </c>
      <c r="BN386" s="421">
        <v>0</v>
      </c>
      <c r="BO386" s="421">
        <v>0</v>
      </c>
      <c r="BP386" s="421">
        <v>0</v>
      </c>
      <c r="BQ386" s="421">
        <v>0</v>
      </c>
      <c r="BR386" s="421">
        <v>0</v>
      </c>
      <c r="BS386" s="421">
        <v>0</v>
      </c>
      <c r="BT386" s="420"/>
      <c r="BU386" s="421">
        <v>0</v>
      </c>
      <c r="BV386" s="421">
        <v>0</v>
      </c>
      <c r="BW386" s="421">
        <v>0</v>
      </c>
      <c r="BX386" s="421">
        <v>0</v>
      </c>
      <c r="BY386" s="421">
        <v>0</v>
      </c>
      <c r="BZ386" s="421">
        <v>0</v>
      </c>
      <c r="CA386" s="421">
        <v>0</v>
      </c>
      <c r="CB386" s="421">
        <v>0</v>
      </c>
      <c r="CC386" s="421">
        <v>0</v>
      </c>
      <c r="CD386" s="421">
        <v>0</v>
      </c>
      <c r="CE386" s="421">
        <v>0</v>
      </c>
      <c r="CF386" s="421">
        <v>0</v>
      </c>
      <c r="CG386" s="421">
        <v>0</v>
      </c>
      <c r="CH386" s="420"/>
    </row>
    <row r="387" spans="1:86" s="402" customFormat="1" ht="12" hidden="1" customHeight="1" outlineLevel="1">
      <c r="A387" s="22">
        <v>418.1</v>
      </c>
      <c r="B387" s="9" t="s">
        <v>474</v>
      </c>
      <c r="C387" s="421">
        <v>0</v>
      </c>
      <c r="D387" s="421">
        <v>0</v>
      </c>
      <c r="E387" s="421">
        <v>0</v>
      </c>
      <c r="F387" s="421">
        <v>0</v>
      </c>
      <c r="G387" s="421">
        <v>0</v>
      </c>
      <c r="H387" s="421">
        <v>0</v>
      </c>
      <c r="I387" s="421">
        <v>0</v>
      </c>
      <c r="J387" s="421">
        <v>0</v>
      </c>
      <c r="K387" s="421">
        <v>0</v>
      </c>
      <c r="L387" s="421">
        <v>0</v>
      </c>
      <c r="M387" s="421">
        <v>0</v>
      </c>
      <c r="N387" s="421">
        <v>0</v>
      </c>
      <c r="O387" s="421">
        <v>0</v>
      </c>
      <c r="P387" s="420"/>
      <c r="Q387" s="421">
        <v>0</v>
      </c>
      <c r="R387" s="421">
        <v>0</v>
      </c>
      <c r="S387" s="421">
        <v>0</v>
      </c>
      <c r="T387" s="421">
        <v>0</v>
      </c>
      <c r="U387" s="421">
        <v>0</v>
      </c>
      <c r="V387" s="421">
        <v>0</v>
      </c>
      <c r="W387" s="421">
        <v>0</v>
      </c>
      <c r="X387" s="421">
        <v>0</v>
      </c>
      <c r="Y387" s="421">
        <v>0</v>
      </c>
      <c r="Z387" s="421">
        <v>0</v>
      </c>
      <c r="AA387" s="421">
        <v>0</v>
      </c>
      <c r="AB387" s="421">
        <v>0</v>
      </c>
      <c r="AC387" s="421">
        <v>0</v>
      </c>
      <c r="AD387" s="420"/>
      <c r="AE387" s="421">
        <v>0</v>
      </c>
      <c r="AF387" s="421">
        <v>0</v>
      </c>
      <c r="AG387" s="421">
        <v>0</v>
      </c>
      <c r="AH387" s="421">
        <v>0</v>
      </c>
      <c r="AI387" s="421">
        <v>0</v>
      </c>
      <c r="AJ387" s="421">
        <v>0</v>
      </c>
      <c r="AK387" s="421">
        <v>0</v>
      </c>
      <c r="AL387" s="421">
        <v>0</v>
      </c>
      <c r="AM387" s="421">
        <v>0</v>
      </c>
      <c r="AN387" s="421">
        <v>0</v>
      </c>
      <c r="AO387" s="421">
        <v>0</v>
      </c>
      <c r="AP387" s="421">
        <v>0</v>
      </c>
      <c r="AQ387" s="421">
        <v>0</v>
      </c>
      <c r="AR387" s="420"/>
      <c r="AS387" s="421">
        <v>0</v>
      </c>
      <c r="AT387" s="421">
        <v>0</v>
      </c>
      <c r="AU387" s="421">
        <v>0</v>
      </c>
      <c r="AV387" s="421">
        <v>0</v>
      </c>
      <c r="AW387" s="421">
        <v>0</v>
      </c>
      <c r="AX387" s="421">
        <v>0</v>
      </c>
      <c r="AY387" s="421">
        <v>0</v>
      </c>
      <c r="AZ387" s="421">
        <v>0</v>
      </c>
      <c r="BA387" s="421">
        <v>0</v>
      </c>
      <c r="BB387" s="421">
        <v>0</v>
      </c>
      <c r="BC387" s="421">
        <v>0</v>
      </c>
      <c r="BD387" s="421">
        <v>0</v>
      </c>
      <c r="BE387" s="421">
        <v>0</v>
      </c>
      <c r="BF387" s="420"/>
      <c r="BG387" s="421">
        <v>0</v>
      </c>
      <c r="BH387" s="421">
        <v>0</v>
      </c>
      <c r="BI387" s="421">
        <v>0</v>
      </c>
      <c r="BJ387" s="421">
        <v>0</v>
      </c>
      <c r="BK387" s="421">
        <v>0</v>
      </c>
      <c r="BL387" s="421">
        <v>0</v>
      </c>
      <c r="BM387" s="421">
        <v>0</v>
      </c>
      <c r="BN387" s="421">
        <v>0</v>
      </c>
      <c r="BO387" s="421">
        <v>0</v>
      </c>
      <c r="BP387" s="421">
        <v>0</v>
      </c>
      <c r="BQ387" s="421">
        <v>0</v>
      </c>
      <c r="BR387" s="421">
        <v>0</v>
      </c>
      <c r="BS387" s="421">
        <v>0</v>
      </c>
      <c r="BT387" s="420"/>
      <c r="BU387" s="421">
        <v>0</v>
      </c>
      <c r="BV387" s="421">
        <v>0</v>
      </c>
      <c r="BW387" s="421">
        <v>0</v>
      </c>
      <c r="BX387" s="421">
        <v>0</v>
      </c>
      <c r="BY387" s="421">
        <v>0</v>
      </c>
      <c r="BZ387" s="421">
        <v>0</v>
      </c>
      <c r="CA387" s="421">
        <v>0</v>
      </c>
      <c r="CB387" s="421">
        <v>0</v>
      </c>
      <c r="CC387" s="421">
        <v>0</v>
      </c>
      <c r="CD387" s="421">
        <v>0</v>
      </c>
      <c r="CE387" s="421">
        <v>0</v>
      </c>
      <c r="CF387" s="421">
        <v>0</v>
      </c>
      <c r="CG387" s="421">
        <v>0</v>
      </c>
      <c r="CH387" s="420"/>
    </row>
    <row r="388" spans="1:86" s="402" customFormat="1" ht="12" hidden="1" customHeight="1" outlineLevel="1">
      <c r="A388" s="22">
        <v>418.2</v>
      </c>
      <c r="B388" s="9" t="s">
        <v>475</v>
      </c>
      <c r="C388" s="421">
        <v>0</v>
      </c>
      <c r="D388" s="421">
        <v>0</v>
      </c>
      <c r="E388" s="421">
        <v>0</v>
      </c>
      <c r="F388" s="421">
        <v>0</v>
      </c>
      <c r="G388" s="421">
        <v>0</v>
      </c>
      <c r="H388" s="421">
        <v>0</v>
      </c>
      <c r="I388" s="421">
        <v>0</v>
      </c>
      <c r="J388" s="421">
        <v>0</v>
      </c>
      <c r="K388" s="421">
        <v>0</v>
      </c>
      <c r="L388" s="421">
        <v>0</v>
      </c>
      <c r="M388" s="421">
        <v>0</v>
      </c>
      <c r="N388" s="421">
        <v>0</v>
      </c>
      <c r="O388" s="421">
        <v>0</v>
      </c>
      <c r="P388" s="420"/>
      <c r="Q388" s="421">
        <v>0</v>
      </c>
      <c r="R388" s="421">
        <v>0</v>
      </c>
      <c r="S388" s="421">
        <v>0</v>
      </c>
      <c r="T388" s="421">
        <v>0</v>
      </c>
      <c r="U388" s="421">
        <v>0</v>
      </c>
      <c r="V388" s="421">
        <v>0</v>
      </c>
      <c r="W388" s="421">
        <v>0</v>
      </c>
      <c r="X388" s="421">
        <v>0</v>
      </c>
      <c r="Y388" s="421">
        <v>0</v>
      </c>
      <c r="Z388" s="421">
        <v>0</v>
      </c>
      <c r="AA388" s="421">
        <v>0</v>
      </c>
      <c r="AB388" s="421">
        <v>0</v>
      </c>
      <c r="AC388" s="421">
        <v>0</v>
      </c>
      <c r="AD388" s="420"/>
      <c r="AE388" s="421">
        <v>0</v>
      </c>
      <c r="AF388" s="421">
        <v>0</v>
      </c>
      <c r="AG388" s="421">
        <v>0</v>
      </c>
      <c r="AH388" s="421">
        <v>0</v>
      </c>
      <c r="AI388" s="421">
        <v>0</v>
      </c>
      <c r="AJ388" s="421">
        <v>0</v>
      </c>
      <c r="AK388" s="421">
        <v>0</v>
      </c>
      <c r="AL388" s="421">
        <v>0</v>
      </c>
      <c r="AM388" s="421">
        <v>0</v>
      </c>
      <c r="AN388" s="421">
        <v>0</v>
      </c>
      <c r="AO388" s="421">
        <v>0</v>
      </c>
      <c r="AP388" s="421">
        <v>0</v>
      </c>
      <c r="AQ388" s="421">
        <v>0</v>
      </c>
      <c r="AR388" s="420"/>
      <c r="AS388" s="421">
        <v>0</v>
      </c>
      <c r="AT388" s="421">
        <v>0</v>
      </c>
      <c r="AU388" s="421">
        <v>0</v>
      </c>
      <c r="AV388" s="421">
        <v>0</v>
      </c>
      <c r="AW388" s="421">
        <v>0</v>
      </c>
      <c r="AX388" s="421">
        <v>0</v>
      </c>
      <c r="AY388" s="421">
        <v>0</v>
      </c>
      <c r="AZ388" s="421">
        <v>0</v>
      </c>
      <c r="BA388" s="421">
        <v>0</v>
      </c>
      <c r="BB388" s="421">
        <v>0</v>
      </c>
      <c r="BC388" s="421">
        <v>0</v>
      </c>
      <c r="BD388" s="421">
        <v>0</v>
      </c>
      <c r="BE388" s="421">
        <v>0</v>
      </c>
      <c r="BF388" s="420"/>
      <c r="BG388" s="421">
        <v>0</v>
      </c>
      <c r="BH388" s="421">
        <v>0</v>
      </c>
      <c r="BI388" s="421">
        <v>0</v>
      </c>
      <c r="BJ388" s="421">
        <v>0</v>
      </c>
      <c r="BK388" s="421">
        <v>0</v>
      </c>
      <c r="BL388" s="421">
        <v>0</v>
      </c>
      <c r="BM388" s="421">
        <v>0</v>
      </c>
      <c r="BN388" s="421">
        <v>0</v>
      </c>
      <c r="BO388" s="421">
        <v>0</v>
      </c>
      <c r="BP388" s="421">
        <v>0</v>
      </c>
      <c r="BQ388" s="421">
        <v>0</v>
      </c>
      <c r="BR388" s="421">
        <v>0</v>
      </c>
      <c r="BS388" s="421">
        <v>0</v>
      </c>
      <c r="BT388" s="420"/>
      <c r="BU388" s="421">
        <v>0</v>
      </c>
      <c r="BV388" s="421">
        <v>0</v>
      </c>
      <c r="BW388" s="421">
        <v>0</v>
      </c>
      <c r="BX388" s="421">
        <v>0</v>
      </c>
      <c r="BY388" s="421">
        <v>0</v>
      </c>
      <c r="BZ388" s="421">
        <v>0</v>
      </c>
      <c r="CA388" s="421">
        <v>0</v>
      </c>
      <c r="CB388" s="421">
        <v>0</v>
      </c>
      <c r="CC388" s="421">
        <v>0</v>
      </c>
      <c r="CD388" s="421">
        <v>0</v>
      </c>
      <c r="CE388" s="421">
        <v>0</v>
      </c>
      <c r="CF388" s="421">
        <v>0</v>
      </c>
      <c r="CG388" s="421">
        <v>0</v>
      </c>
      <c r="CH388" s="420"/>
    </row>
    <row r="389" spans="1:86" s="402" customFormat="1" ht="12" hidden="1" customHeight="1" outlineLevel="1">
      <c r="A389" s="22">
        <v>418.3</v>
      </c>
      <c r="B389" s="9" t="s">
        <v>476</v>
      </c>
      <c r="C389" s="421">
        <v>0</v>
      </c>
      <c r="D389" s="421">
        <v>0</v>
      </c>
      <c r="E389" s="421">
        <v>0</v>
      </c>
      <c r="F389" s="421">
        <v>0</v>
      </c>
      <c r="G389" s="421">
        <v>0</v>
      </c>
      <c r="H389" s="421">
        <v>0</v>
      </c>
      <c r="I389" s="421">
        <v>0</v>
      </c>
      <c r="J389" s="421">
        <v>0</v>
      </c>
      <c r="K389" s="421">
        <v>0</v>
      </c>
      <c r="L389" s="421">
        <v>0</v>
      </c>
      <c r="M389" s="421">
        <v>0</v>
      </c>
      <c r="N389" s="421">
        <v>0</v>
      </c>
      <c r="O389" s="421">
        <v>0</v>
      </c>
      <c r="P389" s="420"/>
      <c r="Q389" s="421">
        <v>0</v>
      </c>
      <c r="R389" s="421">
        <v>0</v>
      </c>
      <c r="S389" s="421">
        <v>0</v>
      </c>
      <c r="T389" s="421">
        <v>0</v>
      </c>
      <c r="U389" s="421">
        <v>0</v>
      </c>
      <c r="V389" s="421">
        <v>0</v>
      </c>
      <c r="W389" s="421">
        <v>0</v>
      </c>
      <c r="X389" s="421">
        <v>0</v>
      </c>
      <c r="Y389" s="421">
        <v>0</v>
      </c>
      <c r="Z389" s="421">
        <v>0</v>
      </c>
      <c r="AA389" s="421">
        <v>0</v>
      </c>
      <c r="AB389" s="421">
        <v>0</v>
      </c>
      <c r="AC389" s="421">
        <v>0</v>
      </c>
      <c r="AD389" s="420"/>
      <c r="AE389" s="421">
        <v>0</v>
      </c>
      <c r="AF389" s="421">
        <v>0</v>
      </c>
      <c r="AG389" s="421">
        <v>0</v>
      </c>
      <c r="AH389" s="421">
        <v>0</v>
      </c>
      <c r="AI389" s="421">
        <v>0</v>
      </c>
      <c r="AJ389" s="421">
        <v>0</v>
      </c>
      <c r="AK389" s="421">
        <v>0</v>
      </c>
      <c r="AL389" s="421">
        <v>0</v>
      </c>
      <c r="AM389" s="421">
        <v>0</v>
      </c>
      <c r="AN389" s="421">
        <v>0</v>
      </c>
      <c r="AO389" s="421">
        <v>0</v>
      </c>
      <c r="AP389" s="421">
        <v>0</v>
      </c>
      <c r="AQ389" s="421">
        <v>0</v>
      </c>
      <c r="AR389" s="420"/>
      <c r="AS389" s="421">
        <v>0</v>
      </c>
      <c r="AT389" s="421">
        <v>0</v>
      </c>
      <c r="AU389" s="421">
        <v>0</v>
      </c>
      <c r="AV389" s="421">
        <v>0</v>
      </c>
      <c r="AW389" s="421">
        <v>0</v>
      </c>
      <c r="AX389" s="421">
        <v>0</v>
      </c>
      <c r="AY389" s="421">
        <v>0</v>
      </c>
      <c r="AZ389" s="421">
        <v>0</v>
      </c>
      <c r="BA389" s="421">
        <v>0</v>
      </c>
      <c r="BB389" s="421">
        <v>0</v>
      </c>
      <c r="BC389" s="421">
        <v>0</v>
      </c>
      <c r="BD389" s="421">
        <v>0</v>
      </c>
      <c r="BE389" s="421">
        <v>0</v>
      </c>
      <c r="BF389" s="420"/>
      <c r="BG389" s="421">
        <v>0</v>
      </c>
      <c r="BH389" s="421">
        <v>0</v>
      </c>
      <c r="BI389" s="421">
        <v>0</v>
      </c>
      <c r="BJ389" s="421">
        <v>0</v>
      </c>
      <c r="BK389" s="421">
        <v>0</v>
      </c>
      <c r="BL389" s="421">
        <v>0</v>
      </c>
      <c r="BM389" s="421">
        <v>0</v>
      </c>
      <c r="BN389" s="421">
        <v>0</v>
      </c>
      <c r="BO389" s="421">
        <v>0</v>
      </c>
      <c r="BP389" s="421">
        <v>0</v>
      </c>
      <c r="BQ389" s="421">
        <v>0</v>
      </c>
      <c r="BR389" s="421">
        <v>0</v>
      </c>
      <c r="BS389" s="421">
        <v>0</v>
      </c>
      <c r="BT389" s="420"/>
      <c r="BU389" s="421">
        <v>0</v>
      </c>
      <c r="BV389" s="421">
        <v>0</v>
      </c>
      <c r="BW389" s="421">
        <v>0</v>
      </c>
      <c r="BX389" s="421">
        <v>0</v>
      </c>
      <c r="BY389" s="421">
        <v>0</v>
      </c>
      <c r="BZ389" s="421">
        <v>0</v>
      </c>
      <c r="CA389" s="421">
        <v>0</v>
      </c>
      <c r="CB389" s="421">
        <v>0</v>
      </c>
      <c r="CC389" s="421">
        <v>0</v>
      </c>
      <c r="CD389" s="421">
        <v>0</v>
      </c>
      <c r="CE389" s="421">
        <v>0</v>
      </c>
      <c r="CF389" s="421">
        <v>0</v>
      </c>
      <c r="CG389" s="421">
        <v>0</v>
      </c>
      <c r="CH389" s="420"/>
    </row>
    <row r="390" spans="1:86" s="402" customFormat="1" ht="12" hidden="1" customHeight="1" outlineLevel="1">
      <c r="A390" s="22">
        <v>418.4</v>
      </c>
      <c r="B390" s="9" t="s">
        <v>477</v>
      </c>
      <c r="C390" s="421">
        <v>0</v>
      </c>
      <c r="D390" s="421">
        <v>0</v>
      </c>
      <c r="E390" s="421">
        <v>0</v>
      </c>
      <c r="F390" s="421">
        <v>0</v>
      </c>
      <c r="G390" s="421">
        <v>0</v>
      </c>
      <c r="H390" s="421">
        <v>0</v>
      </c>
      <c r="I390" s="421">
        <v>0</v>
      </c>
      <c r="J390" s="421">
        <v>0</v>
      </c>
      <c r="K390" s="421">
        <v>0</v>
      </c>
      <c r="L390" s="421">
        <v>0</v>
      </c>
      <c r="M390" s="421">
        <v>0</v>
      </c>
      <c r="N390" s="421">
        <v>0</v>
      </c>
      <c r="O390" s="421">
        <v>0</v>
      </c>
      <c r="P390" s="420"/>
      <c r="Q390" s="421">
        <v>0</v>
      </c>
      <c r="R390" s="421">
        <v>0</v>
      </c>
      <c r="S390" s="421">
        <v>0</v>
      </c>
      <c r="T390" s="421">
        <v>0</v>
      </c>
      <c r="U390" s="421">
        <v>0</v>
      </c>
      <c r="V390" s="421">
        <v>0</v>
      </c>
      <c r="W390" s="421">
        <v>0</v>
      </c>
      <c r="X390" s="421">
        <v>0</v>
      </c>
      <c r="Y390" s="421">
        <v>0</v>
      </c>
      <c r="Z390" s="421">
        <v>0</v>
      </c>
      <c r="AA390" s="421">
        <v>0</v>
      </c>
      <c r="AB390" s="421">
        <v>0</v>
      </c>
      <c r="AC390" s="421">
        <v>0</v>
      </c>
      <c r="AD390" s="420"/>
      <c r="AE390" s="421">
        <v>0</v>
      </c>
      <c r="AF390" s="421">
        <v>0</v>
      </c>
      <c r="AG390" s="421">
        <v>0</v>
      </c>
      <c r="AH390" s="421">
        <v>0</v>
      </c>
      <c r="AI390" s="421">
        <v>0</v>
      </c>
      <c r="AJ390" s="421">
        <v>0</v>
      </c>
      <c r="AK390" s="421">
        <v>0</v>
      </c>
      <c r="AL390" s="421">
        <v>0</v>
      </c>
      <c r="AM390" s="421">
        <v>0</v>
      </c>
      <c r="AN390" s="421">
        <v>0</v>
      </c>
      <c r="AO390" s="421">
        <v>0</v>
      </c>
      <c r="AP390" s="421">
        <v>0</v>
      </c>
      <c r="AQ390" s="421">
        <v>0</v>
      </c>
      <c r="AR390" s="420"/>
      <c r="AS390" s="421">
        <v>0</v>
      </c>
      <c r="AT390" s="421">
        <v>0</v>
      </c>
      <c r="AU390" s="421">
        <v>0</v>
      </c>
      <c r="AV390" s="421">
        <v>0</v>
      </c>
      <c r="AW390" s="421">
        <v>0</v>
      </c>
      <c r="AX390" s="421">
        <v>0</v>
      </c>
      <c r="AY390" s="421">
        <v>0</v>
      </c>
      <c r="AZ390" s="421">
        <v>0</v>
      </c>
      <c r="BA390" s="421">
        <v>0</v>
      </c>
      <c r="BB390" s="421">
        <v>0</v>
      </c>
      <c r="BC390" s="421">
        <v>0</v>
      </c>
      <c r="BD390" s="421">
        <v>0</v>
      </c>
      <c r="BE390" s="421">
        <v>0</v>
      </c>
      <c r="BF390" s="420"/>
      <c r="BG390" s="421">
        <v>0</v>
      </c>
      <c r="BH390" s="421">
        <v>0</v>
      </c>
      <c r="BI390" s="421">
        <v>0</v>
      </c>
      <c r="BJ390" s="421">
        <v>0</v>
      </c>
      <c r="BK390" s="421">
        <v>0</v>
      </c>
      <c r="BL390" s="421">
        <v>0</v>
      </c>
      <c r="BM390" s="421">
        <v>0</v>
      </c>
      <c r="BN390" s="421">
        <v>0</v>
      </c>
      <c r="BO390" s="421">
        <v>0</v>
      </c>
      <c r="BP390" s="421">
        <v>0</v>
      </c>
      <c r="BQ390" s="421">
        <v>0</v>
      </c>
      <c r="BR390" s="421">
        <v>0</v>
      </c>
      <c r="BS390" s="421">
        <v>0</v>
      </c>
      <c r="BT390" s="420"/>
      <c r="BU390" s="421">
        <v>0</v>
      </c>
      <c r="BV390" s="421">
        <v>0</v>
      </c>
      <c r="BW390" s="421">
        <v>0</v>
      </c>
      <c r="BX390" s="421">
        <v>0</v>
      </c>
      <c r="BY390" s="421">
        <v>0</v>
      </c>
      <c r="BZ390" s="421">
        <v>0</v>
      </c>
      <c r="CA390" s="421">
        <v>0</v>
      </c>
      <c r="CB390" s="421">
        <v>0</v>
      </c>
      <c r="CC390" s="421">
        <v>0</v>
      </c>
      <c r="CD390" s="421">
        <v>0</v>
      </c>
      <c r="CE390" s="421">
        <v>0</v>
      </c>
      <c r="CF390" s="421">
        <v>0</v>
      </c>
      <c r="CG390" s="421">
        <v>0</v>
      </c>
      <c r="CH390" s="420"/>
    </row>
    <row r="391" spans="1:86" s="402" customFormat="1" ht="12" hidden="1" customHeight="1" outlineLevel="1">
      <c r="A391" s="22">
        <v>418.5</v>
      </c>
      <c r="B391" s="9" t="s">
        <v>478</v>
      </c>
      <c r="C391" s="421">
        <v>0</v>
      </c>
      <c r="D391" s="421">
        <v>0</v>
      </c>
      <c r="E391" s="421">
        <v>0</v>
      </c>
      <c r="F391" s="421">
        <v>0</v>
      </c>
      <c r="G391" s="421">
        <v>0</v>
      </c>
      <c r="H391" s="421">
        <v>0</v>
      </c>
      <c r="I391" s="421">
        <v>0</v>
      </c>
      <c r="J391" s="421">
        <v>0</v>
      </c>
      <c r="K391" s="421">
        <v>0</v>
      </c>
      <c r="L391" s="421">
        <v>0</v>
      </c>
      <c r="M391" s="421">
        <v>0</v>
      </c>
      <c r="N391" s="421">
        <v>0</v>
      </c>
      <c r="O391" s="421">
        <v>0</v>
      </c>
      <c r="P391" s="420"/>
      <c r="Q391" s="421">
        <v>0</v>
      </c>
      <c r="R391" s="421">
        <v>0</v>
      </c>
      <c r="S391" s="421">
        <v>0</v>
      </c>
      <c r="T391" s="421">
        <v>0</v>
      </c>
      <c r="U391" s="421">
        <v>0</v>
      </c>
      <c r="V391" s="421">
        <v>0</v>
      </c>
      <c r="W391" s="421">
        <v>0</v>
      </c>
      <c r="X391" s="421">
        <v>0</v>
      </c>
      <c r="Y391" s="421">
        <v>0</v>
      </c>
      <c r="Z391" s="421">
        <v>0</v>
      </c>
      <c r="AA391" s="421">
        <v>0</v>
      </c>
      <c r="AB391" s="421">
        <v>0</v>
      </c>
      <c r="AC391" s="421">
        <v>0</v>
      </c>
      <c r="AD391" s="420"/>
      <c r="AE391" s="421">
        <v>0</v>
      </c>
      <c r="AF391" s="421">
        <v>0</v>
      </c>
      <c r="AG391" s="421">
        <v>0</v>
      </c>
      <c r="AH391" s="421">
        <v>0</v>
      </c>
      <c r="AI391" s="421">
        <v>0</v>
      </c>
      <c r="AJ391" s="421">
        <v>0</v>
      </c>
      <c r="AK391" s="421">
        <v>0</v>
      </c>
      <c r="AL391" s="421">
        <v>0</v>
      </c>
      <c r="AM391" s="421">
        <v>0</v>
      </c>
      <c r="AN391" s="421">
        <v>0</v>
      </c>
      <c r="AO391" s="421">
        <v>0</v>
      </c>
      <c r="AP391" s="421">
        <v>0</v>
      </c>
      <c r="AQ391" s="421">
        <v>0</v>
      </c>
      <c r="AR391" s="420"/>
      <c r="AS391" s="421">
        <v>0</v>
      </c>
      <c r="AT391" s="421">
        <v>0</v>
      </c>
      <c r="AU391" s="421">
        <v>0</v>
      </c>
      <c r="AV391" s="421">
        <v>0</v>
      </c>
      <c r="AW391" s="421">
        <v>0</v>
      </c>
      <c r="AX391" s="421">
        <v>0</v>
      </c>
      <c r="AY391" s="421">
        <v>0</v>
      </c>
      <c r="AZ391" s="421">
        <v>0</v>
      </c>
      <c r="BA391" s="421">
        <v>0</v>
      </c>
      <c r="BB391" s="421">
        <v>0</v>
      </c>
      <c r="BC391" s="421">
        <v>0</v>
      </c>
      <c r="BD391" s="421">
        <v>0</v>
      </c>
      <c r="BE391" s="421">
        <v>0</v>
      </c>
      <c r="BF391" s="420"/>
      <c r="BG391" s="421">
        <v>0</v>
      </c>
      <c r="BH391" s="421">
        <v>0</v>
      </c>
      <c r="BI391" s="421">
        <v>0</v>
      </c>
      <c r="BJ391" s="421">
        <v>0</v>
      </c>
      <c r="BK391" s="421">
        <v>0</v>
      </c>
      <c r="BL391" s="421">
        <v>0</v>
      </c>
      <c r="BM391" s="421">
        <v>0</v>
      </c>
      <c r="BN391" s="421">
        <v>0</v>
      </c>
      <c r="BO391" s="421">
        <v>0</v>
      </c>
      <c r="BP391" s="421">
        <v>0</v>
      </c>
      <c r="BQ391" s="421">
        <v>0</v>
      </c>
      <c r="BR391" s="421">
        <v>0</v>
      </c>
      <c r="BS391" s="421">
        <v>0</v>
      </c>
      <c r="BT391" s="420"/>
      <c r="BU391" s="421">
        <v>0</v>
      </c>
      <c r="BV391" s="421">
        <v>0</v>
      </c>
      <c r="BW391" s="421">
        <v>0</v>
      </c>
      <c r="BX391" s="421">
        <v>0</v>
      </c>
      <c r="BY391" s="421">
        <v>0</v>
      </c>
      <c r="BZ391" s="421">
        <v>0</v>
      </c>
      <c r="CA391" s="421">
        <v>0</v>
      </c>
      <c r="CB391" s="421">
        <v>0</v>
      </c>
      <c r="CC391" s="421">
        <v>0</v>
      </c>
      <c r="CD391" s="421">
        <v>0</v>
      </c>
      <c r="CE391" s="421">
        <v>0</v>
      </c>
      <c r="CF391" s="421">
        <v>0</v>
      </c>
      <c r="CG391" s="421">
        <v>0</v>
      </c>
      <c r="CH391" s="420"/>
    </row>
    <row r="392" spans="1:86" s="402" customFormat="1" ht="12" hidden="1" customHeight="1" outlineLevel="1">
      <c r="A392" s="22">
        <v>421</v>
      </c>
      <c r="B392" s="9" t="s">
        <v>479</v>
      </c>
      <c r="C392" s="421">
        <v>0</v>
      </c>
      <c r="D392" s="421">
        <v>0</v>
      </c>
      <c r="E392" s="421">
        <v>0</v>
      </c>
      <c r="F392" s="421">
        <v>0</v>
      </c>
      <c r="G392" s="421">
        <v>0</v>
      </c>
      <c r="H392" s="421">
        <v>0</v>
      </c>
      <c r="I392" s="421">
        <v>0</v>
      </c>
      <c r="J392" s="421">
        <v>0</v>
      </c>
      <c r="K392" s="421">
        <v>0</v>
      </c>
      <c r="L392" s="421">
        <v>0</v>
      </c>
      <c r="M392" s="421">
        <v>0</v>
      </c>
      <c r="N392" s="421">
        <v>0</v>
      </c>
      <c r="O392" s="421">
        <v>0</v>
      </c>
      <c r="P392" s="420"/>
      <c r="Q392" s="421">
        <v>0</v>
      </c>
      <c r="R392" s="421">
        <v>0</v>
      </c>
      <c r="S392" s="421">
        <v>0</v>
      </c>
      <c r="T392" s="421">
        <v>0</v>
      </c>
      <c r="U392" s="421">
        <v>0</v>
      </c>
      <c r="V392" s="421">
        <v>0</v>
      </c>
      <c r="W392" s="421">
        <v>0</v>
      </c>
      <c r="X392" s="421">
        <v>0</v>
      </c>
      <c r="Y392" s="421">
        <v>0</v>
      </c>
      <c r="Z392" s="421">
        <v>0</v>
      </c>
      <c r="AA392" s="421">
        <v>0</v>
      </c>
      <c r="AB392" s="421">
        <v>0</v>
      </c>
      <c r="AC392" s="421">
        <v>0</v>
      </c>
      <c r="AD392" s="420"/>
      <c r="AE392" s="421">
        <v>0</v>
      </c>
      <c r="AF392" s="421">
        <v>0</v>
      </c>
      <c r="AG392" s="421">
        <v>0</v>
      </c>
      <c r="AH392" s="421">
        <v>0</v>
      </c>
      <c r="AI392" s="421">
        <v>0</v>
      </c>
      <c r="AJ392" s="421">
        <v>0</v>
      </c>
      <c r="AK392" s="421">
        <v>0</v>
      </c>
      <c r="AL392" s="421">
        <v>0</v>
      </c>
      <c r="AM392" s="421">
        <v>0</v>
      </c>
      <c r="AN392" s="421">
        <v>0</v>
      </c>
      <c r="AO392" s="421">
        <v>0</v>
      </c>
      <c r="AP392" s="421">
        <v>0</v>
      </c>
      <c r="AQ392" s="421">
        <v>0</v>
      </c>
      <c r="AR392" s="420"/>
      <c r="AS392" s="421">
        <v>0</v>
      </c>
      <c r="AT392" s="421">
        <v>0</v>
      </c>
      <c r="AU392" s="421">
        <v>0</v>
      </c>
      <c r="AV392" s="421">
        <v>0</v>
      </c>
      <c r="AW392" s="421">
        <v>0</v>
      </c>
      <c r="AX392" s="421">
        <v>0</v>
      </c>
      <c r="AY392" s="421">
        <v>0</v>
      </c>
      <c r="AZ392" s="421">
        <v>0</v>
      </c>
      <c r="BA392" s="421">
        <v>0</v>
      </c>
      <c r="BB392" s="421">
        <v>0</v>
      </c>
      <c r="BC392" s="421">
        <v>0</v>
      </c>
      <c r="BD392" s="421">
        <v>0</v>
      </c>
      <c r="BE392" s="421">
        <v>0</v>
      </c>
      <c r="BF392" s="420"/>
      <c r="BG392" s="421">
        <v>0</v>
      </c>
      <c r="BH392" s="421">
        <v>0</v>
      </c>
      <c r="BI392" s="421">
        <v>0</v>
      </c>
      <c r="BJ392" s="421">
        <v>0</v>
      </c>
      <c r="BK392" s="421">
        <v>0</v>
      </c>
      <c r="BL392" s="421">
        <v>0</v>
      </c>
      <c r="BM392" s="421">
        <v>0</v>
      </c>
      <c r="BN392" s="421">
        <v>0</v>
      </c>
      <c r="BO392" s="421">
        <v>0</v>
      </c>
      <c r="BP392" s="421">
        <v>0</v>
      </c>
      <c r="BQ392" s="421">
        <v>0</v>
      </c>
      <c r="BR392" s="421">
        <v>0</v>
      </c>
      <c r="BS392" s="421">
        <v>0</v>
      </c>
      <c r="BT392" s="420"/>
      <c r="BU392" s="421">
        <v>0</v>
      </c>
      <c r="BV392" s="421">
        <v>0</v>
      </c>
      <c r="BW392" s="421">
        <v>0</v>
      </c>
      <c r="BX392" s="421">
        <v>0</v>
      </c>
      <c r="BY392" s="421">
        <v>0</v>
      </c>
      <c r="BZ392" s="421">
        <v>0</v>
      </c>
      <c r="CA392" s="421">
        <v>0</v>
      </c>
      <c r="CB392" s="421">
        <v>0</v>
      </c>
      <c r="CC392" s="421">
        <v>0</v>
      </c>
      <c r="CD392" s="421">
        <v>0</v>
      </c>
      <c r="CE392" s="421">
        <v>0</v>
      </c>
      <c r="CF392" s="421">
        <v>0</v>
      </c>
      <c r="CG392" s="421">
        <v>0</v>
      </c>
      <c r="CH392" s="420"/>
    </row>
    <row r="393" spans="1:86" s="402" customFormat="1" ht="12" hidden="1" customHeight="1" outlineLevel="1">
      <c r="A393" s="22">
        <v>422</v>
      </c>
      <c r="B393" s="9" t="s">
        <v>480</v>
      </c>
      <c r="C393" s="421">
        <v>0</v>
      </c>
      <c r="D393" s="421">
        <v>0</v>
      </c>
      <c r="E393" s="421">
        <v>0</v>
      </c>
      <c r="F393" s="421">
        <v>0</v>
      </c>
      <c r="G393" s="421">
        <v>0</v>
      </c>
      <c r="H393" s="421">
        <v>0</v>
      </c>
      <c r="I393" s="421">
        <v>0</v>
      </c>
      <c r="J393" s="421">
        <v>0</v>
      </c>
      <c r="K393" s="421">
        <v>0</v>
      </c>
      <c r="L393" s="421">
        <v>0</v>
      </c>
      <c r="M393" s="421">
        <v>0</v>
      </c>
      <c r="N393" s="421">
        <v>0</v>
      </c>
      <c r="O393" s="421">
        <v>0</v>
      </c>
      <c r="P393" s="420"/>
      <c r="Q393" s="421">
        <v>0</v>
      </c>
      <c r="R393" s="421">
        <v>0</v>
      </c>
      <c r="S393" s="421">
        <v>0</v>
      </c>
      <c r="T393" s="421">
        <v>0</v>
      </c>
      <c r="U393" s="421">
        <v>0</v>
      </c>
      <c r="V393" s="421">
        <v>0</v>
      </c>
      <c r="W393" s="421">
        <v>0</v>
      </c>
      <c r="X393" s="421">
        <v>0</v>
      </c>
      <c r="Y393" s="421">
        <v>0</v>
      </c>
      <c r="Z393" s="421">
        <v>0</v>
      </c>
      <c r="AA393" s="421">
        <v>0</v>
      </c>
      <c r="AB393" s="421">
        <v>0</v>
      </c>
      <c r="AC393" s="421">
        <v>0</v>
      </c>
      <c r="AD393" s="420"/>
      <c r="AE393" s="421">
        <v>0</v>
      </c>
      <c r="AF393" s="421">
        <v>0</v>
      </c>
      <c r="AG393" s="421">
        <v>0</v>
      </c>
      <c r="AH393" s="421">
        <v>0</v>
      </c>
      <c r="AI393" s="421">
        <v>0</v>
      </c>
      <c r="AJ393" s="421">
        <v>0</v>
      </c>
      <c r="AK393" s="421">
        <v>0</v>
      </c>
      <c r="AL393" s="421">
        <v>0</v>
      </c>
      <c r="AM393" s="421">
        <v>0</v>
      </c>
      <c r="AN393" s="421">
        <v>0</v>
      </c>
      <c r="AO393" s="421">
        <v>0</v>
      </c>
      <c r="AP393" s="421">
        <v>0</v>
      </c>
      <c r="AQ393" s="421">
        <v>0</v>
      </c>
      <c r="AR393" s="420"/>
      <c r="AS393" s="421">
        <v>0</v>
      </c>
      <c r="AT393" s="421">
        <v>0</v>
      </c>
      <c r="AU393" s="421">
        <v>0</v>
      </c>
      <c r="AV393" s="421">
        <v>0</v>
      </c>
      <c r="AW393" s="421">
        <v>0</v>
      </c>
      <c r="AX393" s="421">
        <v>0</v>
      </c>
      <c r="AY393" s="421">
        <v>0</v>
      </c>
      <c r="AZ393" s="421">
        <v>0</v>
      </c>
      <c r="BA393" s="421">
        <v>0</v>
      </c>
      <c r="BB393" s="421">
        <v>0</v>
      </c>
      <c r="BC393" s="421">
        <v>0</v>
      </c>
      <c r="BD393" s="421">
        <v>0</v>
      </c>
      <c r="BE393" s="421">
        <v>0</v>
      </c>
      <c r="BF393" s="420"/>
      <c r="BG393" s="421">
        <v>0</v>
      </c>
      <c r="BH393" s="421">
        <v>0</v>
      </c>
      <c r="BI393" s="421">
        <v>0</v>
      </c>
      <c r="BJ393" s="421">
        <v>0</v>
      </c>
      <c r="BK393" s="421">
        <v>0</v>
      </c>
      <c r="BL393" s="421">
        <v>0</v>
      </c>
      <c r="BM393" s="421">
        <v>0</v>
      </c>
      <c r="BN393" s="421">
        <v>0</v>
      </c>
      <c r="BO393" s="421">
        <v>0</v>
      </c>
      <c r="BP393" s="421">
        <v>0</v>
      </c>
      <c r="BQ393" s="421">
        <v>0</v>
      </c>
      <c r="BR393" s="421">
        <v>0</v>
      </c>
      <c r="BS393" s="421">
        <v>0</v>
      </c>
      <c r="BT393" s="420"/>
      <c r="BU393" s="421">
        <v>0</v>
      </c>
      <c r="BV393" s="421">
        <v>0</v>
      </c>
      <c r="BW393" s="421">
        <v>0</v>
      </c>
      <c r="BX393" s="421">
        <v>0</v>
      </c>
      <c r="BY393" s="421">
        <v>0</v>
      </c>
      <c r="BZ393" s="421">
        <v>0</v>
      </c>
      <c r="CA393" s="421">
        <v>0</v>
      </c>
      <c r="CB393" s="421">
        <v>0</v>
      </c>
      <c r="CC393" s="421">
        <v>0</v>
      </c>
      <c r="CD393" s="421">
        <v>0</v>
      </c>
      <c r="CE393" s="421">
        <v>0</v>
      </c>
      <c r="CF393" s="421">
        <v>0</v>
      </c>
      <c r="CG393" s="421">
        <v>0</v>
      </c>
      <c r="CH393" s="420"/>
    </row>
    <row r="394" spans="1:86" s="402" customFormat="1" ht="12" hidden="1" customHeight="1" outlineLevel="1">
      <c r="A394" s="22">
        <v>424</v>
      </c>
      <c r="B394" s="9" t="s">
        <v>481</v>
      </c>
      <c r="C394" s="421">
        <v>0</v>
      </c>
      <c r="D394" s="421">
        <v>0</v>
      </c>
      <c r="E394" s="421">
        <v>0</v>
      </c>
      <c r="F394" s="421">
        <v>0</v>
      </c>
      <c r="G394" s="421">
        <v>0</v>
      </c>
      <c r="H394" s="421">
        <v>0</v>
      </c>
      <c r="I394" s="421">
        <v>0</v>
      </c>
      <c r="J394" s="421">
        <v>0</v>
      </c>
      <c r="K394" s="421">
        <v>0</v>
      </c>
      <c r="L394" s="421">
        <v>0</v>
      </c>
      <c r="M394" s="421">
        <v>0</v>
      </c>
      <c r="N394" s="421">
        <v>0</v>
      </c>
      <c r="O394" s="421">
        <v>0</v>
      </c>
      <c r="P394" s="420"/>
      <c r="Q394" s="421">
        <v>0</v>
      </c>
      <c r="R394" s="421">
        <v>0</v>
      </c>
      <c r="S394" s="421">
        <v>0</v>
      </c>
      <c r="T394" s="421">
        <v>0</v>
      </c>
      <c r="U394" s="421">
        <v>0</v>
      </c>
      <c r="V394" s="421">
        <v>0</v>
      </c>
      <c r="W394" s="421">
        <v>0</v>
      </c>
      <c r="X394" s="421">
        <v>0</v>
      </c>
      <c r="Y394" s="421">
        <v>0</v>
      </c>
      <c r="Z394" s="421">
        <v>0</v>
      </c>
      <c r="AA394" s="421">
        <v>0</v>
      </c>
      <c r="AB394" s="421">
        <v>0</v>
      </c>
      <c r="AC394" s="421">
        <v>0</v>
      </c>
      <c r="AD394" s="420"/>
      <c r="AE394" s="421">
        <v>0</v>
      </c>
      <c r="AF394" s="421">
        <v>0</v>
      </c>
      <c r="AG394" s="421">
        <v>0</v>
      </c>
      <c r="AH394" s="421">
        <v>0</v>
      </c>
      <c r="AI394" s="421">
        <v>0</v>
      </c>
      <c r="AJ394" s="421">
        <v>0</v>
      </c>
      <c r="AK394" s="421">
        <v>0</v>
      </c>
      <c r="AL394" s="421">
        <v>0</v>
      </c>
      <c r="AM394" s="421">
        <v>0</v>
      </c>
      <c r="AN394" s="421">
        <v>0</v>
      </c>
      <c r="AO394" s="421">
        <v>0</v>
      </c>
      <c r="AP394" s="421">
        <v>0</v>
      </c>
      <c r="AQ394" s="421">
        <v>0</v>
      </c>
      <c r="AR394" s="420"/>
      <c r="AS394" s="421">
        <v>0</v>
      </c>
      <c r="AT394" s="421">
        <v>0</v>
      </c>
      <c r="AU394" s="421">
        <v>0</v>
      </c>
      <c r="AV394" s="421">
        <v>0</v>
      </c>
      <c r="AW394" s="421">
        <v>0</v>
      </c>
      <c r="AX394" s="421">
        <v>0</v>
      </c>
      <c r="AY394" s="421">
        <v>0</v>
      </c>
      <c r="AZ394" s="421">
        <v>0</v>
      </c>
      <c r="BA394" s="421">
        <v>0</v>
      </c>
      <c r="BB394" s="421">
        <v>0</v>
      </c>
      <c r="BC394" s="421">
        <v>0</v>
      </c>
      <c r="BD394" s="421">
        <v>0</v>
      </c>
      <c r="BE394" s="421">
        <v>0</v>
      </c>
      <c r="BF394" s="420"/>
      <c r="BG394" s="421">
        <v>0</v>
      </c>
      <c r="BH394" s="421">
        <v>0</v>
      </c>
      <c r="BI394" s="421">
        <v>0</v>
      </c>
      <c r="BJ394" s="421">
        <v>0</v>
      </c>
      <c r="BK394" s="421">
        <v>0</v>
      </c>
      <c r="BL394" s="421">
        <v>0</v>
      </c>
      <c r="BM394" s="421">
        <v>0</v>
      </c>
      <c r="BN394" s="421">
        <v>0</v>
      </c>
      <c r="BO394" s="421">
        <v>0</v>
      </c>
      <c r="BP394" s="421">
        <v>0</v>
      </c>
      <c r="BQ394" s="421">
        <v>0</v>
      </c>
      <c r="BR394" s="421">
        <v>0</v>
      </c>
      <c r="BS394" s="421">
        <v>0</v>
      </c>
      <c r="BT394" s="420"/>
      <c r="BU394" s="421">
        <v>0</v>
      </c>
      <c r="BV394" s="421">
        <v>0</v>
      </c>
      <c r="BW394" s="421">
        <v>0</v>
      </c>
      <c r="BX394" s="421">
        <v>0</v>
      </c>
      <c r="BY394" s="421">
        <v>0</v>
      </c>
      <c r="BZ394" s="421">
        <v>0</v>
      </c>
      <c r="CA394" s="421">
        <v>0</v>
      </c>
      <c r="CB394" s="421">
        <v>0</v>
      </c>
      <c r="CC394" s="421">
        <v>0</v>
      </c>
      <c r="CD394" s="421">
        <v>0</v>
      </c>
      <c r="CE394" s="421">
        <v>0</v>
      </c>
      <c r="CF394" s="421">
        <v>0</v>
      </c>
      <c r="CG394" s="421">
        <v>0</v>
      </c>
      <c r="CH394" s="420"/>
    </row>
    <row r="395" spans="1:86" s="402" customFormat="1" ht="12" hidden="1" customHeight="1" outlineLevel="1">
      <c r="A395" s="22">
        <v>425</v>
      </c>
      <c r="B395" s="9" t="s">
        <v>482</v>
      </c>
      <c r="C395" s="421">
        <v>0</v>
      </c>
      <c r="D395" s="421">
        <v>0</v>
      </c>
      <c r="E395" s="421">
        <v>0</v>
      </c>
      <c r="F395" s="421">
        <v>0</v>
      </c>
      <c r="G395" s="421">
        <v>0</v>
      </c>
      <c r="H395" s="421">
        <v>0</v>
      </c>
      <c r="I395" s="421">
        <v>0</v>
      </c>
      <c r="J395" s="421">
        <v>0</v>
      </c>
      <c r="K395" s="421">
        <v>0</v>
      </c>
      <c r="L395" s="421">
        <v>0</v>
      </c>
      <c r="M395" s="421">
        <v>0</v>
      </c>
      <c r="N395" s="421">
        <v>0</v>
      </c>
      <c r="O395" s="421">
        <v>0</v>
      </c>
      <c r="P395" s="420"/>
      <c r="Q395" s="421">
        <v>0</v>
      </c>
      <c r="R395" s="421">
        <v>0</v>
      </c>
      <c r="S395" s="421">
        <v>0</v>
      </c>
      <c r="T395" s="421">
        <v>0</v>
      </c>
      <c r="U395" s="421">
        <v>0</v>
      </c>
      <c r="V395" s="421">
        <v>0</v>
      </c>
      <c r="W395" s="421">
        <v>0</v>
      </c>
      <c r="X395" s="421">
        <v>0</v>
      </c>
      <c r="Y395" s="421">
        <v>0</v>
      </c>
      <c r="Z395" s="421">
        <v>0</v>
      </c>
      <c r="AA395" s="421">
        <v>0</v>
      </c>
      <c r="AB395" s="421">
        <v>0</v>
      </c>
      <c r="AC395" s="421">
        <v>0</v>
      </c>
      <c r="AD395" s="420"/>
      <c r="AE395" s="421">
        <v>0</v>
      </c>
      <c r="AF395" s="421">
        <v>0</v>
      </c>
      <c r="AG395" s="421">
        <v>0</v>
      </c>
      <c r="AH395" s="421">
        <v>0</v>
      </c>
      <c r="AI395" s="421">
        <v>0</v>
      </c>
      <c r="AJ395" s="421">
        <v>0</v>
      </c>
      <c r="AK395" s="421">
        <v>0</v>
      </c>
      <c r="AL395" s="421">
        <v>0</v>
      </c>
      <c r="AM395" s="421">
        <v>0</v>
      </c>
      <c r="AN395" s="421">
        <v>0</v>
      </c>
      <c r="AO395" s="421">
        <v>0</v>
      </c>
      <c r="AP395" s="421">
        <v>0</v>
      </c>
      <c r="AQ395" s="421">
        <v>0</v>
      </c>
      <c r="AR395" s="420"/>
      <c r="AS395" s="421">
        <v>0</v>
      </c>
      <c r="AT395" s="421">
        <v>0</v>
      </c>
      <c r="AU395" s="421">
        <v>0</v>
      </c>
      <c r="AV395" s="421">
        <v>0</v>
      </c>
      <c r="AW395" s="421">
        <v>0</v>
      </c>
      <c r="AX395" s="421">
        <v>0</v>
      </c>
      <c r="AY395" s="421">
        <v>0</v>
      </c>
      <c r="AZ395" s="421">
        <v>0</v>
      </c>
      <c r="BA395" s="421">
        <v>0</v>
      </c>
      <c r="BB395" s="421">
        <v>0</v>
      </c>
      <c r="BC395" s="421">
        <v>0</v>
      </c>
      <c r="BD395" s="421">
        <v>0</v>
      </c>
      <c r="BE395" s="421">
        <v>0</v>
      </c>
      <c r="BF395" s="420"/>
      <c r="BG395" s="421">
        <v>0</v>
      </c>
      <c r="BH395" s="421">
        <v>0</v>
      </c>
      <c r="BI395" s="421">
        <v>0</v>
      </c>
      <c r="BJ395" s="421">
        <v>0</v>
      </c>
      <c r="BK395" s="421">
        <v>0</v>
      </c>
      <c r="BL395" s="421">
        <v>0</v>
      </c>
      <c r="BM395" s="421">
        <v>0</v>
      </c>
      <c r="BN395" s="421">
        <v>0</v>
      </c>
      <c r="BO395" s="421">
        <v>0</v>
      </c>
      <c r="BP395" s="421">
        <v>0</v>
      </c>
      <c r="BQ395" s="421">
        <v>0</v>
      </c>
      <c r="BR395" s="421">
        <v>0</v>
      </c>
      <c r="BS395" s="421">
        <v>0</v>
      </c>
      <c r="BT395" s="420"/>
      <c r="BU395" s="421">
        <v>0</v>
      </c>
      <c r="BV395" s="421">
        <v>0</v>
      </c>
      <c r="BW395" s="421">
        <v>0</v>
      </c>
      <c r="BX395" s="421">
        <v>0</v>
      </c>
      <c r="BY395" s="421">
        <v>0</v>
      </c>
      <c r="BZ395" s="421">
        <v>0</v>
      </c>
      <c r="CA395" s="421">
        <v>0</v>
      </c>
      <c r="CB395" s="421">
        <v>0</v>
      </c>
      <c r="CC395" s="421">
        <v>0</v>
      </c>
      <c r="CD395" s="421">
        <v>0</v>
      </c>
      <c r="CE395" s="421">
        <v>0</v>
      </c>
      <c r="CF395" s="421">
        <v>0</v>
      </c>
      <c r="CG395" s="421">
        <v>0</v>
      </c>
      <c r="CH395" s="420"/>
    </row>
    <row r="396" spans="1:86" s="402" customFormat="1" ht="12" hidden="1" customHeight="1" outlineLevel="1">
      <c r="A396" s="22">
        <v>426</v>
      </c>
      <c r="B396" s="9" t="s">
        <v>483</v>
      </c>
      <c r="C396" s="421">
        <v>0</v>
      </c>
      <c r="D396" s="421">
        <v>0</v>
      </c>
      <c r="E396" s="421">
        <v>0</v>
      </c>
      <c r="F396" s="421">
        <v>0</v>
      </c>
      <c r="G396" s="421">
        <v>0</v>
      </c>
      <c r="H396" s="421">
        <v>0</v>
      </c>
      <c r="I396" s="421">
        <v>0</v>
      </c>
      <c r="J396" s="421">
        <v>0</v>
      </c>
      <c r="K396" s="421">
        <v>0</v>
      </c>
      <c r="L396" s="421">
        <v>0</v>
      </c>
      <c r="M396" s="421">
        <v>0</v>
      </c>
      <c r="N396" s="421">
        <v>0</v>
      </c>
      <c r="O396" s="421">
        <v>0</v>
      </c>
      <c r="P396" s="420"/>
      <c r="Q396" s="421">
        <v>0</v>
      </c>
      <c r="R396" s="421">
        <v>0</v>
      </c>
      <c r="S396" s="421">
        <v>0</v>
      </c>
      <c r="T396" s="421">
        <v>0</v>
      </c>
      <c r="U396" s="421">
        <v>0</v>
      </c>
      <c r="V396" s="421">
        <v>0</v>
      </c>
      <c r="W396" s="421">
        <v>0</v>
      </c>
      <c r="X396" s="421">
        <v>0</v>
      </c>
      <c r="Y396" s="421">
        <v>0</v>
      </c>
      <c r="Z396" s="421">
        <v>0</v>
      </c>
      <c r="AA396" s="421">
        <v>0</v>
      </c>
      <c r="AB396" s="421">
        <v>0</v>
      </c>
      <c r="AC396" s="421">
        <v>0</v>
      </c>
      <c r="AD396" s="420"/>
      <c r="AE396" s="421">
        <v>0</v>
      </c>
      <c r="AF396" s="421">
        <v>0</v>
      </c>
      <c r="AG396" s="421">
        <v>0</v>
      </c>
      <c r="AH396" s="421">
        <v>0</v>
      </c>
      <c r="AI396" s="421">
        <v>0</v>
      </c>
      <c r="AJ396" s="421">
        <v>0</v>
      </c>
      <c r="AK396" s="421">
        <v>0</v>
      </c>
      <c r="AL396" s="421">
        <v>0</v>
      </c>
      <c r="AM396" s="421">
        <v>0</v>
      </c>
      <c r="AN396" s="421">
        <v>0</v>
      </c>
      <c r="AO396" s="421">
        <v>0</v>
      </c>
      <c r="AP396" s="421">
        <v>0</v>
      </c>
      <c r="AQ396" s="421">
        <v>0</v>
      </c>
      <c r="AR396" s="420"/>
      <c r="AS396" s="421">
        <v>0</v>
      </c>
      <c r="AT396" s="421">
        <v>0</v>
      </c>
      <c r="AU396" s="421">
        <v>0</v>
      </c>
      <c r="AV396" s="421">
        <v>0</v>
      </c>
      <c r="AW396" s="421">
        <v>0</v>
      </c>
      <c r="AX396" s="421">
        <v>0</v>
      </c>
      <c r="AY396" s="421">
        <v>0</v>
      </c>
      <c r="AZ396" s="421">
        <v>0</v>
      </c>
      <c r="BA396" s="421">
        <v>0</v>
      </c>
      <c r="BB396" s="421">
        <v>0</v>
      </c>
      <c r="BC396" s="421">
        <v>0</v>
      </c>
      <c r="BD396" s="421">
        <v>0</v>
      </c>
      <c r="BE396" s="421">
        <v>0</v>
      </c>
      <c r="BF396" s="420"/>
      <c r="BG396" s="421">
        <v>0</v>
      </c>
      <c r="BH396" s="421">
        <v>0</v>
      </c>
      <c r="BI396" s="421">
        <v>0</v>
      </c>
      <c r="BJ396" s="421">
        <v>0</v>
      </c>
      <c r="BK396" s="421">
        <v>0</v>
      </c>
      <c r="BL396" s="421">
        <v>0</v>
      </c>
      <c r="BM396" s="421">
        <v>0</v>
      </c>
      <c r="BN396" s="421">
        <v>0</v>
      </c>
      <c r="BO396" s="421">
        <v>0</v>
      </c>
      <c r="BP396" s="421">
        <v>0</v>
      </c>
      <c r="BQ396" s="421">
        <v>0</v>
      </c>
      <c r="BR396" s="421">
        <v>0</v>
      </c>
      <c r="BS396" s="421">
        <v>0</v>
      </c>
      <c r="BT396" s="420"/>
      <c r="BU396" s="421">
        <v>0</v>
      </c>
      <c r="BV396" s="421">
        <v>0</v>
      </c>
      <c r="BW396" s="421">
        <v>0</v>
      </c>
      <c r="BX396" s="421">
        <v>0</v>
      </c>
      <c r="BY396" s="421">
        <v>0</v>
      </c>
      <c r="BZ396" s="421">
        <v>0</v>
      </c>
      <c r="CA396" s="421">
        <v>0</v>
      </c>
      <c r="CB396" s="421">
        <v>0</v>
      </c>
      <c r="CC396" s="421">
        <v>0</v>
      </c>
      <c r="CD396" s="421">
        <v>0</v>
      </c>
      <c r="CE396" s="421">
        <v>0</v>
      </c>
      <c r="CF396" s="421">
        <v>0</v>
      </c>
      <c r="CG396" s="421">
        <v>0</v>
      </c>
      <c r="CH396" s="420"/>
    </row>
    <row r="397" spans="1:86" s="402" customFormat="1" ht="12" hidden="1" customHeight="1" outlineLevel="1">
      <c r="A397" s="22">
        <v>429</v>
      </c>
      <c r="B397" s="9" t="s">
        <v>484</v>
      </c>
      <c r="C397" s="421">
        <v>0</v>
      </c>
      <c r="D397" s="421">
        <v>0</v>
      </c>
      <c r="E397" s="421">
        <v>0</v>
      </c>
      <c r="F397" s="421">
        <v>0</v>
      </c>
      <c r="G397" s="421">
        <v>0</v>
      </c>
      <c r="H397" s="421">
        <v>0</v>
      </c>
      <c r="I397" s="421">
        <v>0</v>
      </c>
      <c r="J397" s="421">
        <v>0</v>
      </c>
      <c r="K397" s="421">
        <v>0</v>
      </c>
      <c r="L397" s="421">
        <v>0</v>
      </c>
      <c r="M397" s="421">
        <v>0</v>
      </c>
      <c r="N397" s="421">
        <v>0</v>
      </c>
      <c r="O397" s="421">
        <v>0</v>
      </c>
      <c r="P397" s="420"/>
      <c r="Q397" s="421">
        <v>0</v>
      </c>
      <c r="R397" s="421">
        <v>0</v>
      </c>
      <c r="S397" s="421">
        <v>0</v>
      </c>
      <c r="T397" s="421">
        <v>0</v>
      </c>
      <c r="U397" s="421">
        <v>0</v>
      </c>
      <c r="V397" s="421">
        <v>0</v>
      </c>
      <c r="W397" s="421">
        <v>0</v>
      </c>
      <c r="X397" s="421">
        <v>0</v>
      </c>
      <c r="Y397" s="421">
        <v>0</v>
      </c>
      <c r="Z397" s="421">
        <v>0</v>
      </c>
      <c r="AA397" s="421">
        <v>0</v>
      </c>
      <c r="AB397" s="421">
        <v>0</v>
      </c>
      <c r="AC397" s="421">
        <v>0</v>
      </c>
      <c r="AD397" s="420"/>
      <c r="AE397" s="421">
        <v>0</v>
      </c>
      <c r="AF397" s="421">
        <v>0</v>
      </c>
      <c r="AG397" s="421">
        <v>0</v>
      </c>
      <c r="AH397" s="421">
        <v>0</v>
      </c>
      <c r="AI397" s="421">
        <v>0</v>
      </c>
      <c r="AJ397" s="421">
        <v>0</v>
      </c>
      <c r="AK397" s="421">
        <v>0</v>
      </c>
      <c r="AL397" s="421">
        <v>0</v>
      </c>
      <c r="AM397" s="421">
        <v>0</v>
      </c>
      <c r="AN397" s="421">
        <v>0</v>
      </c>
      <c r="AO397" s="421">
        <v>0</v>
      </c>
      <c r="AP397" s="421">
        <v>0</v>
      </c>
      <c r="AQ397" s="421">
        <v>0</v>
      </c>
      <c r="AR397" s="420"/>
      <c r="AS397" s="421">
        <v>0</v>
      </c>
      <c r="AT397" s="421">
        <v>0</v>
      </c>
      <c r="AU397" s="421">
        <v>0</v>
      </c>
      <c r="AV397" s="421">
        <v>0</v>
      </c>
      <c r="AW397" s="421">
        <v>0</v>
      </c>
      <c r="AX397" s="421">
        <v>0</v>
      </c>
      <c r="AY397" s="421">
        <v>0</v>
      </c>
      <c r="AZ397" s="421">
        <v>0</v>
      </c>
      <c r="BA397" s="421">
        <v>0</v>
      </c>
      <c r="BB397" s="421">
        <v>0</v>
      </c>
      <c r="BC397" s="421">
        <v>0</v>
      </c>
      <c r="BD397" s="421">
        <v>0</v>
      </c>
      <c r="BE397" s="421">
        <v>0</v>
      </c>
      <c r="BF397" s="420"/>
      <c r="BG397" s="421">
        <v>0</v>
      </c>
      <c r="BH397" s="421">
        <v>0</v>
      </c>
      <c r="BI397" s="421">
        <v>0</v>
      </c>
      <c r="BJ397" s="421">
        <v>0</v>
      </c>
      <c r="BK397" s="421">
        <v>0</v>
      </c>
      <c r="BL397" s="421">
        <v>0</v>
      </c>
      <c r="BM397" s="421">
        <v>0</v>
      </c>
      <c r="BN397" s="421">
        <v>0</v>
      </c>
      <c r="BO397" s="421">
        <v>0</v>
      </c>
      <c r="BP397" s="421">
        <v>0</v>
      </c>
      <c r="BQ397" s="421">
        <v>0</v>
      </c>
      <c r="BR397" s="421">
        <v>0</v>
      </c>
      <c r="BS397" s="421">
        <v>0</v>
      </c>
      <c r="BT397" s="420"/>
      <c r="BU397" s="421">
        <v>0</v>
      </c>
      <c r="BV397" s="421">
        <v>0</v>
      </c>
      <c r="BW397" s="421">
        <v>0</v>
      </c>
      <c r="BX397" s="421">
        <v>0</v>
      </c>
      <c r="BY397" s="421">
        <v>0</v>
      </c>
      <c r="BZ397" s="421">
        <v>0</v>
      </c>
      <c r="CA397" s="421">
        <v>0</v>
      </c>
      <c r="CB397" s="421">
        <v>0</v>
      </c>
      <c r="CC397" s="421">
        <v>0</v>
      </c>
      <c r="CD397" s="421">
        <v>0</v>
      </c>
      <c r="CE397" s="421">
        <v>0</v>
      </c>
      <c r="CF397" s="421">
        <v>0</v>
      </c>
      <c r="CG397" s="421">
        <v>0</v>
      </c>
      <c r="CH397" s="420"/>
    </row>
    <row r="398" spans="1:86" s="402" customFormat="1" ht="12" hidden="1" customHeight="1" outlineLevel="1">
      <c r="A398" s="22">
        <v>430</v>
      </c>
      <c r="B398" s="9" t="s">
        <v>485</v>
      </c>
      <c r="C398" s="421">
        <v>0</v>
      </c>
      <c r="D398" s="421">
        <v>0</v>
      </c>
      <c r="E398" s="421">
        <v>0</v>
      </c>
      <c r="F398" s="421">
        <v>0</v>
      </c>
      <c r="G398" s="421">
        <v>0</v>
      </c>
      <c r="H398" s="421">
        <v>0</v>
      </c>
      <c r="I398" s="421">
        <v>0</v>
      </c>
      <c r="J398" s="421">
        <v>0</v>
      </c>
      <c r="K398" s="421">
        <v>0</v>
      </c>
      <c r="L398" s="421">
        <v>0</v>
      </c>
      <c r="M398" s="421">
        <v>0</v>
      </c>
      <c r="N398" s="421">
        <v>0</v>
      </c>
      <c r="O398" s="421">
        <v>0</v>
      </c>
      <c r="P398" s="420"/>
      <c r="Q398" s="421">
        <v>0</v>
      </c>
      <c r="R398" s="421">
        <v>0</v>
      </c>
      <c r="S398" s="421">
        <v>0</v>
      </c>
      <c r="T398" s="421">
        <v>0</v>
      </c>
      <c r="U398" s="421">
        <v>0</v>
      </c>
      <c r="V398" s="421">
        <v>0</v>
      </c>
      <c r="W398" s="421">
        <v>0</v>
      </c>
      <c r="X398" s="421">
        <v>0</v>
      </c>
      <c r="Y398" s="421">
        <v>0</v>
      </c>
      <c r="Z398" s="421">
        <v>0</v>
      </c>
      <c r="AA398" s="421">
        <v>0</v>
      </c>
      <c r="AB398" s="421">
        <v>0</v>
      </c>
      <c r="AC398" s="421">
        <v>0</v>
      </c>
      <c r="AD398" s="420"/>
      <c r="AE398" s="421">
        <v>0</v>
      </c>
      <c r="AF398" s="421">
        <v>0</v>
      </c>
      <c r="AG398" s="421">
        <v>0</v>
      </c>
      <c r="AH398" s="421">
        <v>0</v>
      </c>
      <c r="AI398" s="421">
        <v>0</v>
      </c>
      <c r="AJ398" s="421">
        <v>0</v>
      </c>
      <c r="AK398" s="421">
        <v>0</v>
      </c>
      <c r="AL398" s="421">
        <v>0</v>
      </c>
      <c r="AM398" s="421">
        <v>0</v>
      </c>
      <c r="AN398" s="421">
        <v>0</v>
      </c>
      <c r="AO398" s="421">
        <v>0</v>
      </c>
      <c r="AP398" s="421">
        <v>0</v>
      </c>
      <c r="AQ398" s="421">
        <v>0</v>
      </c>
      <c r="AR398" s="420"/>
      <c r="AS398" s="421">
        <v>0</v>
      </c>
      <c r="AT398" s="421">
        <v>0</v>
      </c>
      <c r="AU398" s="421">
        <v>0</v>
      </c>
      <c r="AV398" s="421">
        <v>0</v>
      </c>
      <c r="AW398" s="421">
        <v>0</v>
      </c>
      <c r="AX398" s="421">
        <v>0</v>
      </c>
      <c r="AY398" s="421">
        <v>0</v>
      </c>
      <c r="AZ398" s="421">
        <v>0</v>
      </c>
      <c r="BA398" s="421">
        <v>0</v>
      </c>
      <c r="BB398" s="421">
        <v>0</v>
      </c>
      <c r="BC398" s="421">
        <v>0</v>
      </c>
      <c r="BD398" s="421">
        <v>0</v>
      </c>
      <c r="BE398" s="421">
        <v>0</v>
      </c>
      <c r="BF398" s="420"/>
      <c r="BG398" s="421">
        <v>0</v>
      </c>
      <c r="BH398" s="421">
        <v>0</v>
      </c>
      <c r="BI398" s="421">
        <v>0</v>
      </c>
      <c r="BJ398" s="421">
        <v>0</v>
      </c>
      <c r="BK398" s="421">
        <v>0</v>
      </c>
      <c r="BL398" s="421">
        <v>0</v>
      </c>
      <c r="BM398" s="421">
        <v>0</v>
      </c>
      <c r="BN398" s="421">
        <v>0</v>
      </c>
      <c r="BO398" s="421">
        <v>0</v>
      </c>
      <c r="BP398" s="421">
        <v>0</v>
      </c>
      <c r="BQ398" s="421">
        <v>0</v>
      </c>
      <c r="BR398" s="421">
        <v>0</v>
      </c>
      <c r="BS398" s="421">
        <v>0</v>
      </c>
      <c r="BT398" s="420"/>
      <c r="BU398" s="421">
        <v>0</v>
      </c>
      <c r="BV398" s="421">
        <v>0</v>
      </c>
      <c r="BW398" s="421">
        <v>0</v>
      </c>
      <c r="BX398" s="421">
        <v>0</v>
      </c>
      <c r="BY398" s="421">
        <v>0</v>
      </c>
      <c r="BZ398" s="421">
        <v>0</v>
      </c>
      <c r="CA398" s="421">
        <v>0</v>
      </c>
      <c r="CB398" s="421">
        <v>0</v>
      </c>
      <c r="CC398" s="421">
        <v>0</v>
      </c>
      <c r="CD398" s="421">
        <v>0</v>
      </c>
      <c r="CE398" s="421">
        <v>0</v>
      </c>
      <c r="CF398" s="421">
        <v>0</v>
      </c>
      <c r="CG398" s="421">
        <v>0</v>
      </c>
      <c r="CH398" s="420"/>
    </row>
    <row r="399" spans="1:86" s="402" customFormat="1" ht="12" hidden="1" customHeight="1" outlineLevel="1">
      <c r="A399" s="22">
        <v>432</v>
      </c>
      <c r="B399" s="9" t="s">
        <v>486</v>
      </c>
      <c r="C399" s="421">
        <v>6109.45</v>
      </c>
      <c r="D399" s="421">
        <v>6894.98</v>
      </c>
      <c r="E399" s="421">
        <v>3527.48</v>
      </c>
      <c r="F399" s="421">
        <v>0</v>
      </c>
      <c r="G399" s="421">
        <v>0</v>
      </c>
      <c r="H399" s="421">
        <v>769.6</v>
      </c>
      <c r="I399" s="421">
        <v>2392.2800000000002</v>
      </c>
      <c r="J399" s="421">
        <v>847.12</v>
      </c>
      <c r="K399" s="421">
        <v>2012.48</v>
      </c>
      <c r="L399" s="421">
        <v>0</v>
      </c>
      <c r="M399" s="421">
        <v>0</v>
      </c>
      <c r="N399" s="421">
        <v>0</v>
      </c>
      <c r="O399" s="421">
        <v>22553.39</v>
      </c>
      <c r="P399" s="420"/>
      <c r="Q399" s="421">
        <v>2352.4210541561702</v>
      </c>
      <c r="R399" s="421">
        <v>2352.4210541561702</v>
      </c>
      <c r="S399" s="421">
        <v>2352.4210541561702</v>
      </c>
      <c r="T399" s="421">
        <v>2352.4210541561702</v>
      </c>
      <c r="U399" s="421">
        <v>2352.4210541561702</v>
      </c>
      <c r="V399" s="421">
        <v>2352.4210541561702</v>
      </c>
      <c r="W399" s="421">
        <v>2352.4210541561702</v>
      </c>
      <c r="X399" s="421">
        <v>2352.4210541561702</v>
      </c>
      <c r="Y399" s="421">
        <v>2352.4210541561702</v>
      </c>
      <c r="Z399" s="421">
        <v>2352.4210541561702</v>
      </c>
      <c r="AA399" s="421">
        <v>2352.4210541561702</v>
      </c>
      <c r="AB399" s="421">
        <v>2352.4210541561702</v>
      </c>
      <c r="AC399" s="421">
        <v>28229.052649874</v>
      </c>
      <c r="AD399" s="420"/>
      <c r="AE399" s="421">
        <v>2611.18737011335</v>
      </c>
      <c r="AF399" s="421">
        <v>2611.18737011335</v>
      </c>
      <c r="AG399" s="421">
        <v>2611.18737011335</v>
      </c>
      <c r="AH399" s="421">
        <v>2611.18737011335</v>
      </c>
      <c r="AI399" s="421">
        <v>2611.18737011335</v>
      </c>
      <c r="AJ399" s="421">
        <v>2611.18737011335</v>
      </c>
      <c r="AK399" s="421">
        <v>2611.18737011335</v>
      </c>
      <c r="AL399" s="421">
        <v>2611.18737011335</v>
      </c>
      <c r="AM399" s="421">
        <v>2611.18737011335</v>
      </c>
      <c r="AN399" s="421">
        <v>2611.18737011335</v>
      </c>
      <c r="AO399" s="421">
        <v>2611.18737011335</v>
      </c>
      <c r="AP399" s="421">
        <v>2611.18737011335</v>
      </c>
      <c r="AQ399" s="421">
        <v>31334.2484413602</v>
      </c>
      <c r="AR399" s="420"/>
      <c r="AS399" s="421">
        <v>2663.4111175156199</v>
      </c>
      <c r="AT399" s="421">
        <v>2663.4111175156199</v>
      </c>
      <c r="AU399" s="421">
        <v>2663.4111175156199</v>
      </c>
      <c r="AV399" s="421">
        <v>2663.4111175156199</v>
      </c>
      <c r="AW399" s="421">
        <v>2663.4111175156199</v>
      </c>
      <c r="AX399" s="421">
        <v>2663.4111175156199</v>
      </c>
      <c r="AY399" s="421">
        <v>2663.4111175156199</v>
      </c>
      <c r="AZ399" s="421">
        <v>2663.4111175156199</v>
      </c>
      <c r="BA399" s="421">
        <v>2663.4111175156199</v>
      </c>
      <c r="BB399" s="421">
        <v>2663.4111175156199</v>
      </c>
      <c r="BC399" s="421">
        <v>2663.4111175156199</v>
      </c>
      <c r="BD399" s="421">
        <v>2663.4111175156199</v>
      </c>
      <c r="BE399" s="421">
        <v>31960.933410187401</v>
      </c>
      <c r="BF399" s="420"/>
      <c r="BG399" s="421">
        <v>2716.6793398659202</v>
      </c>
      <c r="BH399" s="421">
        <v>2716.6793398659202</v>
      </c>
      <c r="BI399" s="421">
        <v>2716.6793398659202</v>
      </c>
      <c r="BJ399" s="421">
        <v>2716.6793398659202</v>
      </c>
      <c r="BK399" s="421">
        <v>2716.6793398659202</v>
      </c>
      <c r="BL399" s="421">
        <v>2716.6793398659202</v>
      </c>
      <c r="BM399" s="421">
        <v>2716.6793398659202</v>
      </c>
      <c r="BN399" s="421">
        <v>2716.6793398659202</v>
      </c>
      <c r="BO399" s="421">
        <v>2716.6793398659202</v>
      </c>
      <c r="BP399" s="421">
        <v>2716.6793398659202</v>
      </c>
      <c r="BQ399" s="421">
        <v>2716.6793398659202</v>
      </c>
      <c r="BR399" s="421">
        <v>2716.6793398659202</v>
      </c>
      <c r="BS399" s="421">
        <v>32600.1520783911</v>
      </c>
      <c r="BT399" s="420"/>
      <c r="BU399" s="421">
        <v>2771.0129266632498</v>
      </c>
      <c r="BV399" s="421">
        <v>2771.0129266632498</v>
      </c>
      <c r="BW399" s="421">
        <v>2771.0129266632498</v>
      </c>
      <c r="BX399" s="421">
        <v>2771.0129266632498</v>
      </c>
      <c r="BY399" s="421">
        <v>2771.0129266632498</v>
      </c>
      <c r="BZ399" s="421">
        <v>2771.0129266632498</v>
      </c>
      <c r="CA399" s="421">
        <v>2771.0129266632498</v>
      </c>
      <c r="CB399" s="421">
        <v>2771.0129266632498</v>
      </c>
      <c r="CC399" s="421">
        <v>2771.0129266632498</v>
      </c>
      <c r="CD399" s="421">
        <v>2771.0129266632498</v>
      </c>
      <c r="CE399" s="421">
        <v>2771.0129266632498</v>
      </c>
      <c r="CF399" s="421">
        <v>2771.0129266632498</v>
      </c>
      <c r="CG399" s="421">
        <v>33252.155119959003</v>
      </c>
      <c r="CH399" s="420"/>
    </row>
    <row r="400" spans="1:86" s="402" customFormat="1" ht="12" hidden="1" customHeight="1" outlineLevel="1">
      <c r="A400" s="22">
        <v>432.1</v>
      </c>
      <c r="B400" s="9" t="s">
        <v>487</v>
      </c>
      <c r="C400" s="421">
        <v>0</v>
      </c>
      <c r="D400" s="421">
        <v>0</v>
      </c>
      <c r="E400" s="421">
        <v>0</v>
      </c>
      <c r="F400" s="421">
        <v>0</v>
      </c>
      <c r="G400" s="421">
        <v>0</v>
      </c>
      <c r="H400" s="421">
        <v>0</v>
      </c>
      <c r="I400" s="421">
        <v>0</v>
      </c>
      <c r="J400" s="421">
        <v>0</v>
      </c>
      <c r="K400" s="421">
        <v>0</v>
      </c>
      <c r="L400" s="421">
        <v>0</v>
      </c>
      <c r="M400" s="421">
        <v>0</v>
      </c>
      <c r="N400" s="421">
        <v>0</v>
      </c>
      <c r="O400" s="421">
        <v>0</v>
      </c>
      <c r="P400" s="420"/>
      <c r="Q400" s="421">
        <v>0</v>
      </c>
      <c r="R400" s="421">
        <v>0</v>
      </c>
      <c r="S400" s="421">
        <v>0</v>
      </c>
      <c r="T400" s="421">
        <v>0</v>
      </c>
      <c r="U400" s="421">
        <v>0</v>
      </c>
      <c r="V400" s="421">
        <v>0</v>
      </c>
      <c r="W400" s="421">
        <v>0</v>
      </c>
      <c r="X400" s="421">
        <v>0</v>
      </c>
      <c r="Y400" s="421">
        <v>0</v>
      </c>
      <c r="Z400" s="421">
        <v>0</v>
      </c>
      <c r="AA400" s="421">
        <v>0</v>
      </c>
      <c r="AB400" s="421">
        <v>0</v>
      </c>
      <c r="AC400" s="421">
        <v>0</v>
      </c>
      <c r="AD400" s="420"/>
      <c r="AE400" s="421">
        <v>0</v>
      </c>
      <c r="AF400" s="421">
        <v>0</v>
      </c>
      <c r="AG400" s="421">
        <v>0</v>
      </c>
      <c r="AH400" s="421">
        <v>0</v>
      </c>
      <c r="AI400" s="421">
        <v>0</v>
      </c>
      <c r="AJ400" s="421">
        <v>0</v>
      </c>
      <c r="AK400" s="421">
        <v>0</v>
      </c>
      <c r="AL400" s="421">
        <v>0</v>
      </c>
      <c r="AM400" s="421">
        <v>0</v>
      </c>
      <c r="AN400" s="421">
        <v>0</v>
      </c>
      <c r="AO400" s="421">
        <v>0</v>
      </c>
      <c r="AP400" s="421">
        <v>0</v>
      </c>
      <c r="AQ400" s="421">
        <v>0</v>
      </c>
      <c r="AR400" s="420"/>
      <c r="AS400" s="421">
        <v>0</v>
      </c>
      <c r="AT400" s="421">
        <v>0</v>
      </c>
      <c r="AU400" s="421">
        <v>0</v>
      </c>
      <c r="AV400" s="421">
        <v>0</v>
      </c>
      <c r="AW400" s="421">
        <v>0</v>
      </c>
      <c r="AX400" s="421">
        <v>0</v>
      </c>
      <c r="AY400" s="421">
        <v>0</v>
      </c>
      <c r="AZ400" s="421">
        <v>0</v>
      </c>
      <c r="BA400" s="421">
        <v>0</v>
      </c>
      <c r="BB400" s="421">
        <v>0</v>
      </c>
      <c r="BC400" s="421">
        <v>0</v>
      </c>
      <c r="BD400" s="421">
        <v>0</v>
      </c>
      <c r="BE400" s="421">
        <v>0</v>
      </c>
      <c r="BF400" s="420"/>
      <c r="BG400" s="421">
        <v>0</v>
      </c>
      <c r="BH400" s="421">
        <v>0</v>
      </c>
      <c r="BI400" s="421">
        <v>0</v>
      </c>
      <c r="BJ400" s="421">
        <v>0</v>
      </c>
      <c r="BK400" s="421">
        <v>0</v>
      </c>
      <c r="BL400" s="421">
        <v>0</v>
      </c>
      <c r="BM400" s="421">
        <v>0</v>
      </c>
      <c r="BN400" s="421">
        <v>0</v>
      </c>
      <c r="BO400" s="421">
        <v>0</v>
      </c>
      <c r="BP400" s="421">
        <v>0</v>
      </c>
      <c r="BQ400" s="421">
        <v>0</v>
      </c>
      <c r="BR400" s="421">
        <v>0</v>
      </c>
      <c r="BS400" s="421">
        <v>0</v>
      </c>
      <c r="BT400" s="420"/>
      <c r="BU400" s="421">
        <v>0</v>
      </c>
      <c r="BV400" s="421">
        <v>0</v>
      </c>
      <c r="BW400" s="421">
        <v>0</v>
      </c>
      <c r="BX400" s="421">
        <v>0</v>
      </c>
      <c r="BY400" s="421">
        <v>0</v>
      </c>
      <c r="BZ400" s="421">
        <v>0</v>
      </c>
      <c r="CA400" s="421">
        <v>0</v>
      </c>
      <c r="CB400" s="421">
        <v>0</v>
      </c>
      <c r="CC400" s="421">
        <v>0</v>
      </c>
      <c r="CD400" s="421">
        <v>0</v>
      </c>
      <c r="CE400" s="421">
        <v>0</v>
      </c>
      <c r="CF400" s="421">
        <v>0</v>
      </c>
      <c r="CG400" s="421">
        <v>0</v>
      </c>
      <c r="CH400" s="420"/>
    </row>
    <row r="401" spans="1:86" s="402" customFormat="1" ht="12" hidden="1" customHeight="1" outlineLevel="1">
      <c r="A401" s="22">
        <v>432.2</v>
      </c>
      <c r="B401" s="9" t="s">
        <v>488</v>
      </c>
      <c r="C401" s="421">
        <v>0</v>
      </c>
      <c r="D401" s="421">
        <v>0</v>
      </c>
      <c r="E401" s="421">
        <v>0</v>
      </c>
      <c r="F401" s="421">
        <v>0</v>
      </c>
      <c r="G401" s="421">
        <v>0</v>
      </c>
      <c r="H401" s="421">
        <v>0</v>
      </c>
      <c r="I401" s="421">
        <v>0</v>
      </c>
      <c r="J401" s="421">
        <v>0</v>
      </c>
      <c r="K401" s="421">
        <v>0</v>
      </c>
      <c r="L401" s="421">
        <v>0</v>
      </c>
      <c r="M401" s="421">
        <v>0</v>
      </c>
      <c r="N401" s="421">
        <v>0</v>
      </c>
      <c r="O401" s="421">
        <v>0</v>
      </c>
      <c r="P401" s="420"/>
      <c r="Q401" s="421">
        <v>0</v>
      </c>
      <c r="R401" s="421">
        <v>0</v>
      </c>
      <c r="S401" s="421">
        <v>0</v>
      </c>
      <c r="T401" s="421">
        <v>0</v>
      </c>
      <c r="U401" s="421">
        <v>0</v>
      </c>
      <c r="V401" s="421">
        <v>0</v>
      </c>
      <c r="W401" s="421">
        <v>0</v>
      </c>
      <c r="X401" s="421">
        <v>0</v>
      </c>
      <c r="Y401" s="421">
        <v>0</v>
      </c>
      <c r="Z401" s="421">
        <v>0</v>
      </c>
      <c r="AA401" s="421">
        <v>0</v>
      </c>
      <c r="AB401" s="421">
        <v>0</v>
      </c>
      <c r="AC401" s="421">
        <v>0</v>
      </c>
      <c r="AD401" s="420"/>
      <c r="AE401" s="421">
        <v>0</v>
      </c>
      <c r="AF401" s="421">
        <v>0</v>
      </c>
      <c r="AG401" s="421">
        <v>0</v>
      </c>
      <c r="AH401" s="421">
        <v>0</v>
      </c>
      <c r="AI401" s="421">
        <v>0</v>
      </c>
      <c r="AJ401" s="421">
        <v>0</v>
      </c>
      <c r="AK401" s="421">
        <v>0</v>
      </c>
      <c r="AL401" s="421">
        <v>0</v>
      </c>
      <c r="AM401" s="421">
        <v>0</v>
      </c>
      <c r="AN401" s="421">
        <v>0</v>
      </c>
      <c r="AO401" s="421">
        <v>0</v>
      </c>
      <c r="AP401" s="421">
        <v>0</v>
      </c>
      <c r="AQ401" s="421">
        <v>0</v>
      </c>
      <c r="AR401" s="420"/>
      <c r="AS401" s="421">
        <v>0</v>
      </c>
      <c r="AT401" s="421">
        <v>0</v>
      </c>
      <c r="AU401" s="421">
        <v>0</v>
      </c>
      <c r="AV401" s="421">
        <v>0</v>
      </c>
      <c r="AW401" s="421">
        <v>0</v>
      </c>
      <c r="AX401" s="421">
        <v>0</v>
      </c>
      <c r="AY401" s="421">
        <v>0</v>
      </c>
      <c r="AZ401" s="421">
        <v>0</v>
      </c>
      <c r="BA401" s="421">
        <v>0</v>
      </c>
      <c r="BB401" s="421">
        <v>0</v>
      </c>
      <c r="BC401" s="421">
        <v>0</v>
      </c>
      <c r="BD401" s="421">
        <v>0</v>
      </c>
      <c r="BE401" s="421">
        <v>0</v>
      </c>
      <c r="BF401" s="420"/>
      <c r="BG401" s="421">
        <v>0</v>
      </c>
      <c r="BH401" s="421">
        <v>0</v>
      </c>
      <c r="BI401" s="421">
        <v>0</v>
      </c>
      <c r="BJ401" s="421">
        <v>0</v>
      </c>
      <c r="BK401" s="421">
        <v>0</v>
      </c>
      <c r="BL401" s="421">
        <v>0</v>
      </c>
      <c r="BM401" s="421">
        <v>0</v>
      </c>
      <c r="BN401" s="421">
        <v>0</v>
      </c>
      <c r="BO401" s="421">
        <v>0</v>
      </c>
      <c r="BP401" s="421">
        <v>0</v>
      </c>
      <c r="BQ401" s="421">
        <v>0</v>
      </c>
      <c r="BR401" s="421">
        <v>0</v>
      </c>
      <c r="BS401" s="421">
        <v>0</v>
      </c>
      <c r="BT401" s="420"/>
      <c r="BU401" s="421">
        <v>0</v>
      </c>
      <c r="BV401" s="421">
        <v>0</v>
      </c>
      <c r="BW401" s="421">
        <v>0</v>
      </c>
      <c r="BX401" s="421">
        <v>0</v>
      </c>
      <c r="BY401" s="421">
        <v>0</v>
      </c>
      <c r="BZ401" s="421">
        <v>0</v>
      </c>
      <c r="CA401" s="421">
        <v>0</v>
      </c>
      <c r="CB401" s="421">
        <v>0</v>
      </c>
      <c r="CC401" s="421">
        <v>0</v>
      </c>
      <c r="CD401" s="421">
        <v>0</v>
      </c>
      <c r="CE401" s="421">
        <v>0</v>
      </c>
      <c r="CF401" s="421">
        <v>0</v>
      </c>
      <c r="CG401" s="421">
        <v>0</v>
      </c>
      <c r="CH401" s="420"/>
    </row>
    <row r="402" spans="1:86" s="402" customFormat="1" ht="12" hidden="1" customHeight="1" outlineLevel="1">
      <c r="A402" s="22">
        <v>432.3</v>
      </c>
      <c r="B402" s="9" t="s">
        <v>489</v>
      </c>
      <c r="C402" s="421">
        <v>0</v>
      </c>
      <c r="D402" s="421">
        <v>0</v>
      </c>
      <c r="E402" s="421">
        <v>0</v>
      </c>
      <c r="F402" s="421">
        <v>0</v>
      </c>
      <c r="G402" s="421">
        <v>0</v>
      </c>
      <c r="H402" s="421">
        <v>0</v>
      </c>
      <c r="I402" s="421">
        <v>0</v>
      </c>
      <c r="J402" s="421">
        <v>0</v>
      </c>
      <c r="K402" s="421">
        <v>0</v>
      </c>
      <c r="L402" s="421">
        <v>0</v>
      </c>
      <c r="M402" s="421">
        <v>0</v>
      </c>
      <c r="N402" s="421">
        <v>0</v>
      </c>
      <c r="O402" s="421">
        <v>0</v>
      </c>
      <c r="P402" s="420"/>
      <c r="Q402" s="421">
        <v>0</v>
      </c>
      <c r="R402" s="421">
        <v>0</v>
      </c>
      <c r="S402" s="421">
        <v>0</v>
      </c>
      <c r="T402" s="421">
        <v>0</v>
      </c>
      <c r="U402" s="421">
        <v>0</v>
      </c>
      <c r="V402" s="421">
        <v>0</v>
      </c>
      <c r="W402" s="421">
        <v>0</v>
      </c>
      <c r="X402" s="421">
        <v>0</v>
      </c>
      <c r="Y402" s="421">
        <v>0</v>
      </c>
      <c r="Z402" s="421">
        <v>0</v>
      </c>
      <c r="AA402" s="421">
        <v>0</v>
      </c>
      <c r="AB402" s="421">
        <v>0</v>
      </c>
      <c r="AC402" s="421">
        <v>0</v>
      </c>
      <c r="AD402" s="420"/>
      <c r="AE402" s="421">
        <v>0</v>
      </c>
      <c r="AF402" s="421">
        <v>0</v>
      </c>
      <c r="AG402" s="421">
        <v>0</v>
      </c>
      <c r="AH402" s="421">
        <v>0</v>
      </c>
      <c r="AI402" s="421">
        <v>0</v>
      </c>
      <c r="AJ402" s="421">
        <v>0</v>
      </c>
      <c r="AK402" s="421">
        <v>0</v>
      </c>
      <c r="AL402" s="421">
        <v>0</v>
      </c>
      <c r="AM402" s="421">
        <v>0</v>
      </c>
      <c r="AN402" s="421">
        <v>0</v>
      </c>
      <c r="AO402" s="421">
        <v>0</v>
      </c>
      <c r="AP402" s="421">
        <v>0</v>
      </c>
      <c r="AQ402" s="421">
        <v>0</v>
      </c>
      <c r="AR402" s="420"/>
      <c r="AS402" s="421">
        <v>0</v>
      </c>
      <c r="AT402" s="421">
        <v>0</v>
      </c>
      <c r="AU402" s="421">
        <v>0</v>
      </c>
      <c r="AV402" s="421">
        <v>0</v>
      </c>
      <c r="AW402" s="421">
        <v>0</v>
      </c>
      <c r="AX402" s="421">
        <v>0</v>
      </c>
      <c r="AY402" s="421">
        <v>0</v>
      </c>
      <c r="AZ402" s="421">
        <v>0</v>
      </c>
      <c r="BA402" s="421">
        <v>0</v>
      </c>
      <c r="BB402" s="421">
        <v>0</v>
      </c>
      <c r="BC402" s="421">
        <v>0</v>
      </c>
      <c r="BD402" s="421">
        <v>0</v>
      </c>
      <c r="BE402" s="421">
        <v>0</v>
      </c>
      <c r="BF402" s="420"/>
      <c r="BG402" s="421">
        <v>0</v>
      </c>
      <c r="BH402" s="421">
        <v>0</v>
      </c>
      <c r="BI402" s="421">
        <v>0</v>
      </c>
      <c r="BJ402" s="421">
        <v>0</v>
      </c>
      <c r="BK402" s="421">
        <v>0</v>
      </c>
      <c r="BL402" s="421">
        <v>0</v>
      </c>
      <c r="BM402" s="421">
        <v>0</v>
      </c>
      <c r="BN402" s="421">
        <v>0</v>
      </c>
      <c r="BO402" s="421">
        <v>0</v>
      </c>
      <c r="BP402" s="421">
        <v>0</v>
      </c>
      <c r="BQ402" s="421">
        <v>0</v>
      </c>
      <c r="BR402" s="421">
        <v>0</v>
      </c>
      <c r="BS402" s="421">
        <v>0</v>
      </c>
      <c r="BT402" s="420"/>
      <c r="BU402" s="421">
        <v>0</v>
      </c>
      <c r="BV402" s="421">
        <v>0</v>
      </c>
      <c r="BW402" s="421">
        <v>0</v>
      </c>
      <c r="BX402" s="421">
        <v>0</v>
      </c>
      <c r="BY402" s="421">
        <v>0</v>
      </c>
      <c r="BZ402" s="421">
        <v>0</v>
      </c>
      <c r="CA402" s="421">
        <v>0</v>
      </c>
      <c r="CB402" s="421">
        <v>0</v>
      </c>
      <c r="CC402" s="421">
        <v>0</v>
      </c>
      <c r="CD402" s="421">
        <v>0</v>
      </c>
      <c r="CE402" s="421">
        <v>0</v>
      </c>
      <c r="CF402" s="421">
        <v>0</v>
      </c>
      <c r="CG402" s="421">
        <v>0</v>
      </c>
      <c r="CH402" s="420"/>
    </row>
    <row r="403" spans="1:86" s="402" customFormat="1" ht="12" hidden="1" customHeight="1" outlineLevel="1">
      <c r="A403" s="22">
        <v>432.4</v>
      </c>
      <c r="B403" s="9" t="s">
        <v>490</v>
      </c>
      <c r="C403" s="421">
        <v>0</v>
      </c>
      <c r="D403" s="421">
        <v>0</v>
      </c>
      <c r="E403" s="421">
        <v>0</v>
      </c>
      <c r="F403" s="421">
        <v>0</v>
      </c>
      <c r="G403" s="421">
        <v>0</v>
      </c>
      <c r="H403" s="421">
        <v>0</v>
      </c>
      <c r="I403" s="421">
        <v>0</v>
      </c>
      <c r="J403" s="421">
        <v>0</v>
      </c>
      <c r="K403" s="421">
        <v>0</v>
      </c>
      <c r="L403" s="421">
        <v>0</v>
      </c>
      <c r="M403" s="421">
        <v>0</v>
      </c>
      <c r="N403" s="421">
        <v>0</v>
      </c>
      <c r="O403" s="421">
        <v>0</v>
      </c>
      <c r="P403" s="420"/>
      <c r="Q403" s="421">
        <v>0</v>
      </c>
      <c r="R403" s="421">
        <v>0</v>
      </c>
      <c r="S403" s="421">
        <v>0</v>
      </c>
      <c r="T403" s="421">
        <v>0</v>
      </c>
      <c r="U403" s="421">
        <v>0</v>
      </c>
      <c r="V403" s="421">
        <v>0</v>
      </c>
      <c r="W403" s="421">
        <v>0</v>
      </c>
      <c r="X403" s="421">
        <v>0</v>
      </c>
      <c r="Y403" s="421">
        <v>0</v>
      </c>
      <c r="Z403" s="421">
        <v>0</v>
      </c>
      <c r="AA403" s="421">
        <v>0</v>
      </c>
      <c r="AB403" s="421">
        <v>0</v>
      </c>
      <c r="AC403" s="421">
        <v>0</v>
      </c>
      <c r="AD403" s="420"/>
      <c r="AE403" s="421">
        <v>0</v>
      </c>
      <c r="AF403" s="421">
        <v>0</v>
      </c>
      <c r="AG403" s="421">
        <v>0</v>
      </c>
      <c r="AH403" s="421">
        <v>0</v>
      </c>
      <c r="AI403" s="421">
        <v>0</v>
      </c>
      <c r="AJ403" s="421">
        <v>0</v>
      </c>
      <c r="AK403" s="421">
        <v>0</v>
      </c>
      <c r="AL403" s="421">
        <v>0</v>
      </c>
      <c r="AM403" s="421">
        <v>0</v>
      </c>
      <c r="AN403" s="421">
        <v>0</v>
      </c>
      <c r="AO403" s="421">
        <v>0</v>
      </c>
      <c r="AP403" s="421">
        <v>0</v>
      </c>
      <c r="AQ403" s="421">
        <v>0</v>
      </c>
      <c r="AR403" s="420"/>
      <c r="AS403" s="421">
        <v>0</v>
      </c>
      <c r="AT403" s="421">
        <v>0</v>
      </c>
      <c r="AU403" s="421">
        <v>0</v>
      </c>
      <c r="AV403" s="421">
        <v>0</v>
      </c>
      <c r="AW403" s="421">
        <v>0</v>
      </c>
      <c r="AX403" s="421">
        <v>0</v>
      </c>
      <c r="AY403" s="421">
        <v>0</v>
      </c>
      <c r="AZ403" s="421">
        <v>0</v>
      </c>
      <c r="BA403" s="421">
        <v>0</v>
      </c>
      <c r="BB403" s="421">
        <v>0</v>
      </c>
      <c r="BC403" s="421">
        <v>0</v>
      </c>
      <c r="BD403" s="421">
        <v>0</v>
      </c>
      <c r="BE403" s="421">
        <v>0</v>
      </c>
      <c r="BF403" s="420"/>
      <c r="BG403" s="421">
        <v>0</v>
      </c>
      <c r="BH403" s="421">
        <v>0</v>
      </c>
      <c r="BI403" s="421">
        <v>0</v>
      </c>
      <c r="BJ403" s="421">
        <v>0</v>
      </c>
      <c r="BK403" s="421">
        <v>0</v>
      </c>
      <c r="BL403" s="421">
        <v>0</v>
      </c>
      <c r="BM403" s="421">
        <v>0</v>
      </c>
      <c r="BN403" s="421">
        <v>0</v>
      </c>
      <c r="BO403" s="421">
        <v>0</v>
      </c>
      <c r="BP403" s="421">
        <v>0</v>
      </c>
      <c r="BQ403" s="421">
        <v>0</v>
      </c>
      <c r="BR403" s="421">
        <v>0</v>
      </c>
      <c r="BS403" s="421">
        <v>0</v>
      </c>
      <c r="BT403" s="420"/>
      <c r="BU403" s="421">
        <v>0</v>
      </c>
      <c r="BV403" s="421">
        <v>0</v>
      </c>
      <c r="BW403" s="421">
        <v>0</v>
      </c>
      <c r="BX403" s="421">
        <v>0</v>
      </c>
      <c r="BY403" s="421">
        <v>0</v>
      </c>
      <c r="BZ403" s="421">
        <v>0</v>
      </c>
      <c r="CA403" s="421">
        <v>0</v>
      </c>
      <c r="CB403" s="421">
        <v>0</v>
      </c>
      <c r="CC403" s="421">
        <v>0</v>
      </c>
      <c r="CD403" s="421">
        <v>0</v>
      </c>
      <c r="CE403" s="421">
        <v>0</v>
      </c>
      <c r="CF403" s="421">
        <v>0</v>
      </c>
      <c r="CG403" s="421">
        <v>0</v>
      </c>
      <c r="CH403" s="420"/>
    </row>
    <row r="404" spans="1:86" s="402" customFormat="1" ht="12" hidden="1" customHeight="1" outlineLevel="1">
      <c r="A404" s="22">
        <v>432.5</v>
      </c>
      <c r="B404" s="9" t="s">
        <v>491</v>
      </c>
      <c r="C404" s="421">
        <v>0</v>
      </c>
      <c r="D404" s="421">
        <v>0</v>
      </c>
      <c r="E404" s="421">
        <v>0</v>
      </c>
      <c r="F404" s="421">
        <v>0</v>
      </c>
      <c r="G404" s="421">
        <v>0</v>
      </c>
      <c r="H404" s="421">
        <v>0</v>
      </c>
      <c r="I404" s="421">
        <v>0</v>
      </c>
      <c r="J404" s="421">
        <v>0</v>
      </c>
      <c r="K404" s="421">
        <v>0</v>
      </c>
      <c r="L404" s="421">
        <v>0</v>
      </c>
      <c r="M404" s="421">
        <v>0</v>
      </c>
      <c r="N404" s="421">
        <v>0</v>
      </c>
      <c r="O404" s="421">
        <v>0</v>
      </c>
      <c r="P404" s="420"/>
      <c r="Q404" s="421">
        <v>0</v>
      </c>
      <c r="R404" s="421">
        <v>0</v>
      </c>
      <c r="S404" s="421">
        <v>0</v>
      </c>
      <c r="T404" s="421">
        <v>0</v>
      </c>
      <c r="U404" s="421">
        <v>0</v>
      </c>
      <c r="V404" s="421">
        <v>0</v>
      </c>
      <c r="W404" s="421">
        <v>0</v>
      </c>
      <c r="X404" s="421">
        <v>0</v>
      </c>
      <c r="Y404" s="421">
        <v>0</v>
      </c>
      <c r="Z404" s="421">
        <v>0</v>
      </c>
      <c r="AA404" s="421">
        <v>0</v>
      </c>
      <c r="AB404" s="421">
        <v>0</v>
      </c>
      <c r="AC404" s="421">
        <v>0</v>
      </c>
      <c r="AD404" s="420"/>
      <c r="AE404" s="421">
        <v>0</v>
      </c>
      <c r="AF404" s="421">
        <v>0</v>
      </c>
      <c r="AG404" s="421">
        <v>0</v>
      </c>
      <c r="AH404" s="421">
        <v>0</v>
      </c>
      <c r="AI404" s="421">
        <v>0</v>
      </c>
      <c r="AJ404" s="421">
        <v>0</v>
      </c>
      <c r="AK404" s="421">
        <v>0</v>
      </c>
      <c r="AL404" s="421">
        <v>0</v>
      </c>
      <c r="AM404" s="421">
        <v>0</v>
      </c>
      <c r="AN404" s="421">
        <v>0</v>
      </c>
      <c r="AO404" s="421">
        <v>0</v>
      </c>
      <c r="AP404" s="421">
        <v>0</v>
      </c>
      <c r="AQ404" s="421">
        <v>0</v>
      </c>
      <c r="AR404" s="420"/>
      <c r="AS404" s="421">
        <v>0</v>
      </c>
      <c r="AT404" s="421">
        <v>0</v>
      </c>
      <c r="AU404" s="421">
        <v>0</v>
      </c>
      <c r="AV404" s="421">
        <v>0</v>
      </c>
      <c r="AW404" s="421">
        <v>0</v>
      </c>
      <c r="AX404" s="421">
        <v>0</v>
      </c>
      <c r="AY404" s="421">
        <v>0</v>
      </c>
      <c r="AZ404" s="421">
        <v>0</v>
      </c>
      <c r="BA404" s="421">
        <v>0</v>
      </c>
      <c r="BB404" s="421">
        <v>0</v>
      </c>
      <c r="BC404" s="421">
        <v>0</v>
      </c>
      <c r="BD404" s="421">
        <v>0</v>
      </c>
      <c r="BE404" s="421">
        <v>0</v>
      </c>
      <c r="BF404" s="420"/>
      <c r="BG404" s="421">
        <v>0</v>
      </c>
      <c r="BH404" s="421">
        <v>0</v>
      </c>
      <c r="BI404" s="421">
        <v>0</v>
      </c>
      <c r="BJ404" s="421">
        <v>0</v>
      </c>
      <c r="BK404" s="421">
        <v>0</v>
      </c>
      <c r="BL404" s="421">
        <v>0</v>
      </c>
      <c r="BM404" s="421">
        <v>0</v>
      </c>
      <c r="BN404" s="421">
        <v>0</v>
      </c>
      <c r="BO404" s="421">
        <v>0</v>
      </c>
      <c r="BP404" s="421">
        <v>0</v>
      </c>
      <c r="BQ404" s="421">
        <v>0</v>
      </c>
      <c r="BR404" s="421">
        <v>0</v>
      </c>
      <c r="BS404" s="421">
        <v>0</v>
      </c>
      <c r="BT404" s="420"/>
      <c r="BU404" s="421">
        <v>0</v>
      </c>
      <c r="BV404" s="421">
        <v>0</v>
      </c>
      <c r="BW404" s="421">
        <v>0</v>
      </c>
      <c r="BX404" s="421">
        <v>0</v>
      </c>
      <c r="BY404" s="421">
        <v>0</v>
      </c>
      <c r="BZ404" s="421">
        <v>0</v>
      </c>
      <c r="CA404" s="421">
        <v>0</v>
      </c>
      <c r="CB404" s="421">
        <v>0</v>
      </c>
      <c r="CC404" s="421">
        <v>0</v>
      </c>
      <c r="CD404" s="421">
        <v>0</v>
      </c>
      <c r="CE404" s="421">
        <v>0</v>
      </c>
      <c r="CF404" s="421">
        <v>0</v>
      </c>
      <c r="CG404" s="421">
        <v>0</v>
      </c>
      <c r="CH404" s="420"/>
    </row>
    <row r="405" spans="1:86" s="402" customFormat="1" ht="12" hidden="1" customHeight="1" outlineLevel="1">
      <c r="A405" s="22">
        <v>434</v>
      </c>
      <c r="B405" s="9" t="s">
        <v>492</v>
      </c>
      <c r="C405" s="421">
        <v>0</v>
      </c>
      <c r="D405" s="421">
        <v>0</v>
      </c>
      <c r="E405" s="421">
        <v>497.29</v>
      </c>
      <c r="F405" s="421">
        <v>344.95</v>
      </c>
      <c r="G405" s="421">
        <v>0</v>
      </c>
      <c r="H405" s="421">
        <v>0</v>
      </c>
      <c r="I405" s="421">
        <v>3388.22</v>
      </c>
      <c r="J405" s="421">
        <v>1793.47</v>
      </c>
      <c r="K405" s="421">
        <v>0</v>
      </c>
      <c r="L405" s="421">
        <v>0</v>
      </c>
      <c r="M405" s="421">
        <v>1709.36</v>
      </c>
      <c r="N405" s="421">
        <v>0</v>
      </c>
      <c r="O405" s="421">
        <v>7733.29</v>
      </c>
      <c r="P405" s="420"/>
      <c r="Q405" s="421">
        <v>0</v>
      </c>
      <c r="R405" s="421">
        <v>0</v>
      </c>
      <c r="S405" s="421">
        <v>0</v>
      </c>
      <c r="T405" s="421">
        <v>0</v>
      </c>
      <c r="U405" s="421">
        <v>0</v>
      </c>
      <c r="V405" s="421">
        <v>0</v>
      </c>
      <c r="W405" s="421">
        <v>0</v>
      </c>
      <c r="X405" s="421">
        <v>0</v>
      </c>
      <c r="Y405" s="421">
        <v>0</v>
      </c>
      <c r="Z405" s="421">
        <v>0</v>
      </c>
      <c r="AA405" s="421">
        <v>0</v>
      </c>
      <c r="AB405" s="421">
        <v>0</v>
      </c>
      <c r="AC405" s="421">
        <v>0</v>
      </c>
      <c r="AD405" s="420"/>
      <c r="AE405" s="421">
        <v>0</v>
      </c>
      <c r="AF405" s="421">
        <v>0</v>
      </c>
      <c r="AG405" s="421">
        <v>0</v>
      </c>
      <c r="AH405" s="421">
        <v>0</v>
      </c>
      <c r="AI405" s="421">
        <v>0</v>
      </c>
      <c r="AJ405" s="421">
        <v>0</v>
      </c>
      <c r="AK405" s="421">
        <v>0</v>
      </c>
      <c r="AL405" s="421">
        <v>0</v>
      </c>
      <c r="AM405" s="421">
        <v>0</v>
      </c>
      <c r="AN405" s="421">
        <v>0</v>
      </c>
      <c r="AO405" s="421">
        <v>0</v>
      </c>
      <c r="AP405" s="421">
        <v>0</v>
      </c>
      <c r="AQ405" s="421">
        <v>0</v>
      </c>
      <c r="AR405" s="420"/>
      <c r="AS405" s="421">
        <v>0</v>
      </c>
      <c r="AT405" s="421">
        <v>0</v>
      </c>
      <c r="AU405" s="421">
        <v>0</v>
      </c>
      <c r="AV405" s="421">
        <v>0</v>
      </c>
      <c r="AW405" s="421">
        <v>0</v>
      </c>
      <c r="AX405" s="421">
        <v>0</v>
      </c>
      <c r="AY405" s="421">
        <v>0</v>
      </c>
      <c r="AZ405" s="421">
        <v>0</v>
      </c>
      <c r="BA405" s="421">
        <v>0</v>
      </c>
      <c r="BB405" s="421">
        <v>0</v>
      </c>
      <c r="BC405" s="421">
        <v>0</v>
      </c>
      <c r="BD405" s="421">
        <v>0</v>
      </c>
      <c r="BE405" s="421">
        <v>0</v>
      </c>
      <c r="BF405" s="420"/>
      <c r="BG405" s="421">
        <v>0</v>
      </c>
      <c r="BH405" s="421">
        <v>0</v>
      </c>
      <c r="BI405" s="421">
        <v>0</v>
      </c>
      <c r="BJ405" s="421">
        <v>0</v>
      </c>
      <c r="BK405" s="421">
        <v>0</v>
      </c>
      <c r="BL405" s="421">
        <v>0</v>
      </c>
      <c r="BM405" s="421">
        <v>0</v>
      </c>
      <c r="BN405" s="421">
        <v>0</v>
      </c>
      <c r="BO405" s="421">
        <v>0</v>
      </c>
      <c r="BP405" s="421">
        <v>0</v>
      </c>
      <c r="BQ405" s="421">
        <v>0</v>
      </c>
      <c r="BR405" s="421">
        <v>0</v>
      </c>
      <c r="BS405" s="421">
        <v>0</v>
      </c>
      <c r="BT405" s="420"/>
      <c r="BU405" s="421">
        <v>0</v>
      </c>
      <c r="BV405" s="421">
        <v>0</v>
      </c>
      <c r="BW405" s="421">
        <v>0</v>
      </c>
      <c r="BX405" s="421">
        <v>0</v>
      </c>
      <c r="BY405" s="421">
        <v>0</v>
      </c>
      <c r="BZ405" s="421">
        <v>0</v>
      </c>
      <c r="CA405" s="421">
        <v>0</v>
      </c>
      <c r="CB405" s="421">
        <v>0</v>
      </c>
      <c r="CC405" s="421">
        <v>0</v>
      </c>
      <c r="CD405" s="421">
        <v>0</v>
      </c>
      <c r="CE405" s="421">
        <v>0</v>
      </c>
      <c r="CF405" s="421">
        <v>0</v>
      </c>
      <c r="CG405" s="421">
        <v>0</v>
      </c>
      <c r="CH405" s="420"/>
    </row>
    <row r="406" spans="1:86" s="402" customFormat="1" ht="12" hidden="1" customHeight="1" outlineLevel="1">
      <c r="A406" s="22">
        <v>435</v>
      </c>
      <c r="B406" s="9" t="s">
        <v>493</v>
      </c>
      <c r="C406" s="421">
        <v>4096.1899999999996</v>
      </c>
      <c r="D406" s="421">
        <v>5191.26</v>
      </c>
      <c r="E406" s="421">
        <v>1591.86</v>
      </c>
      <c r="F406" s="421">
        <v>1347.63</v>
      </c>
      <c r="G406" s="421">
        <v>2452.67</v>
      </c>
      <c r="H406" s="421">
        <v>2353.67</v>
      </c>
      <c r="I406" s="421">
        <v>1334.24</v>
      </c>
      <c r="J406" s="421">
        <v>1149.03</v>
      </c>
      <c r="K406" s="421">
        <v>1004.49</v>
      </c>
      <c r="L406" s="421">
        <v>248.61</v>
      </c>
      <c r="M406" s="421">
        <v>234.64</v>
      </c>
      <c r="N406" s="421">
        <v>41.45</v>
      </c>
      <c r="O406" s="421">
        <v>21045.74</v>
      </c>
      <c r="P406" s="420"/>
      <c r="Q406" s="421">
        <v>2600</v>
      </c>
      <c r="R406" s="421">
        <v>2600</v>
      </c>
      <c r="S406" s="421">
        <v>2600</v>
      </c>
      <c r="T406" s="421">
        <v>2600</v>
      </c>
      <c r="U406" s="421">
        <v>2600</v>
      </c>
      <c r="V406" s="421">
        <v>2600</v>
      </c>
      <c r="W406" s="421">
        <v>2600</v>
      </c>
      <c r="X406" s="421">
        <v>2600</v>
      </c>
      <c r="Y406" s="421">
        <v>2600</v>
      </c>
      <c r="Z406" s="421">
        <v>2600</v>
      </c>
      <c r="AA406" s="421">
        <v>2600</v>
      </c>
      <c r="AB406" s="421">
        <v>2600</v>
      </c>
      <c r="AC406" s="421">
        <v>31200</v>
      </c>
      <c r="AD406" s="420"/>
      <c r="AE406" s="421">
        <v>2652</v>
      </c>
      <c r="AF406" s="421">
        <v>2652</v>
      </c>
      <c r="AG406" s="421">
        <v>2652</v>
      </c>
      <c r="AH406" s="421">
        <v>2652</v>
      </c>
      <c r="AI406" s="421">
        <v>2652</v>
      </c>
      <c r="AJ406" s="421">
        <v>2652</v>
      </c>
      <c r="AK406" s="421">
        <v>2652</v>
      </c>
      <c r="AL406" s="421">
        <v>2652</v>
      </c>
      <c r="AM406" s="421">
        <v>2652</v>
      </c>
      <c r="AN406" s="421">
        <v>2652</v>
      </c>
      <c r="AO406" s="421">
        <v>2652</v>
      </c>
      <c r="AP406" s="421">
        <v>2652</v>
      </c>
      <c r="AQ406" s="421">
        <v>31824</v>
      </c>
      <c r="AR406" s="420"/>
      <c r="AS406" s="421">
        <v>2705.04</v>
      </c>
      <c r="AT406" s="421">
        <v>2705.04</v>
      </c>
      <c r="AU406" s="421">
        <v>2705.04</v>
      </c>
      <c r="AV406" s="421">
        <v>2705.04</v>
      </c>
      <c r="AW406" s="421">
        <v>2705.04</v>
      </c>
      <c r="AX406" s="421">
        <v>2705.04</v>
      </c>
      <c r="AY406" s="421">
        <v>2705.04</v>
      </c>
      <c r="AZ406" s="421">
        <v>2705.04</v>
      </c>
      <c r="BA406" s="421">
        <v>2705.04</v>
      </c>
      <c r="BB406" s="421">
        <v>2705.04</v>
      </c>
      <c r="BC406" s="421">
        <v>2705.04</v>
      </c>
      <c r="BD406" s="421">
        <v>2705.04</v>
      </c>
      <c r="BE406" s="421">
        <v>32460.48</v>
      </c>
      <c r="BF406" s="420"/>
      <c r="BG406" s="421">
        <v>2759.1408000000001</v>
      </c>
      <c r="BH406" s="421">
        <v>2759.1408000000001</v>
      </c>
      <c r="BI406" s="421">
        <v>2759.1408000000001</v>
      </c>
      <c r="BJ406" s="421">
        <v>2759.1408000000001</v>
      </c>
      <c r="BK406" s="421">
        <v>2759.1408000000001</v>
      </c>
      <c r="BL406" s="421">
        <v>2759.1408000000001</v>
      </c>
      <c r="BM406" s="421">
        <v>2759.1408000000001</v>
      </c>
      <c r="BN406" s="421">
        <v>2759.1408000000001</v>
      </c>
      <c r="BO406" s="421">
        <v>2759.1408000000001</v>
      </c>
      <c r="BP406" s="421">
        <v>2759.1408000000001</v>
      </c>
      <c r="BQ406" s="421">
        <v>2759.1408000000001</v>
      </c>
      <c r="BR406" s="421">
        <v>2759.1408000000001</v>
      </c>
      <c r="BS406" s="421">
        <v>33109.689599999998</v>
      </c>
      <c r="BT406" s="420"/>
      <c r="BU406" s="421">
        <v>2814.3236160000001</v>
      </c>
      <c r="BV406" s="421">
        <v>2814.3236160000001</v>
      </c>
      <c r="BW406" s="421">
        <v>2814.3236160000001</v>
      </c>
      <c r="BX406" s="421">
        <v>2814.3236160000001</v>
      </c>
      <c r="BY406" s="421">
        <v>2814.3236160000001</v>
      </c>
      <c r="BZ406" s="421">
        <v>2814.3236160000001</v>
      </c>
      <c r="CA406" s="421">
        <v>2814.3236160000001</v>
      </c>
      <c r="CB406" s="421">
        <v>2814.3236160000001</v>
      </c>
      <c r="CC406" s="421">
        <v>2814.3236160000001</v>
      </c>
      <c r="CD406" s="421">
        <v>2814.3236160000001</v>
      </c>
      <c r="CE406" s="421">
        <v>2814.3236160000001</v>
      </c>
      <c r="CF406" s="421">
        <v>2814.3236160000001</v>
      </c>
      <c r="CG406" s="421">
        <v>33771.883392000003</v>
      </c>
      <c r="CH406" s="420"/>
    </row>
    <row r="407" spans="1:86" s="402" customFormat="1" ht="12" hidden="1" customHeight="1" outlineLevel="1">
      <c r="A407" s="22">
        <v>437</v>
      </c>
      <c r="B407" s="9" t="s">
        <v>494</v>
      </c>
      <c r="C407" s="421">
        <v>0</v>
      </c>
      <c r="D407" s="421">
        <v>0</v>
      </c>
      <c r="E407" s="421">
        <v>0</v>
      </c>
      <c r="F407" s="421">
        <v>0</v>
      </c>
      <c r="G407" s="421">
        <v>0</v>
      </c>
      <c r="H407" s="421">
        <v>0</v>
      </c>
      <c r="I407" s="421">
        <v>0</v>
      </c>
      <c r="J407" s="421">
        <v>0</v>
      </c>
      <c r="K407" s="421">
        <v>0</v>
      </c>
      <c r="L407" s="421">
        <v>0</v>
      </c>
      <c r="M407" s="421">
        <v>0</v>
      </c>
      <c r="N407" s="421">
        <v>0</v>
      </c>
      <c r="O407" s="421">
        <v>0</v>
      </c>
      <c r="P407" s="420"/>
      <c r="Q407" s="421">
        <v>0</v>
      </c>
      <c r="R407" s="421">
        <v>0</v>
      </c>
      <c r="S407" s="421">
        <v>0</v>
      </c>
      <c r="T407" s="421">
        <v>0</v>
      </c>
      <c r="U407" s="421">
        <v>0</v>
      </c>
      <c r="V407" s="421">
        <v>0</v>
      </c>
      <c r="W407" s="421">
        <v>0</v>
      </c>
      <c r="X407" s="421">
        <v>0</v>
      </c>
      <c r="Y407" s="421">
        <v>0</v>
      </c>
      <c r="Z407" s="421">
        <v>0</v>
      </c>
      <c r="AA407" s="421">
        <v>0</v>
      </c>
      <c r="AB407" s="421">
        <v>0</v>
      </c>
      <c r="AC407" s="421">
        <v>0</v>
      </c>
      <c r="AD407" s="420"/>
      <c r="AE407" s="421">
        <v>0</v>
      </c>
      <c r="AF407" s="421">
        <v>0</v>
      </c>
      <c r="AG407" s="421">
        <v>0</v>
      </c>
      <c r="AH407" s="421">
        <v>0</v>
      </c>
      <c r="AI407" s="421">
        <v>0</v>
      </c>
      <c r="AJ407" s="421">
        <v>0</v>
      </c>
      <c r="AK407" s="421">
        <v>0</v>
      </c>
      <c r="AL407" s="421">
        <v>0</v>
      </c>
      <c r="AM407" s="421">
        <v>0</v>
      </c>
      <c r="AN407" s="421">
        <v>0</v>
      </c>
      <c r="AO407" s="421">
        <v>0</v>
      </c>
      <c r="AP407" s="421">
        <v>0</v>
      </c>
      <c r="AQ407" s="421">
        <v>0</v>
      </c>
      <c r="AR407" s="420"/>
      <c r="AS407" s="421">
        <v>0</v>
      </c>
      <c r="AT407" s="421">
        <v>0</v>
      </c>
      <c r="AU407" s="421">
        <v>0</v>
      </c>
      <c r="AV407" s="421">
        <v>0</v>
      </c>
      <c r="AW407" s="421">
        <v>0</v>
      </c>
      <c r="AX407" s="421">
        <v>0</v>
      </c>
      <c r="AY407" s="421">
        <v>0</v>
      </c>
      <c r="AZ407" s="421">
        <v>0</v>
      </c>
      <c r="BA407" s="421">
        <v>0</v>
      </c>
      <c r="BB407" s="421">
        <v>0</v>
      </c>
      <c r="BC407" s="421">
        <v>0</v>
      </c>
      <c r="BD407" s="421">
        <v>0</v>
      </c>
      <c r="BE407" s="421">
        <v>0</v>
      </c>
      <c r="BF407" s="420"/>
      <c r="BG407" s="421">
        <v>0</v>
      </c>
      <c r="BH407" s="421">
        <v>0</v>
      </c>
      <c r="BI407" s="421">
        <v>0</v>
      </c>
      <c r="BJ407" s="421">
        <v>0</v>
      </c>
      <c r="BK407" s="421">
        <v>0</v>
      </c>
      <c r="BL407" s="421">
        <v>0</v>
      </c>
      <c r="BM407" s="421">
        <v>0</v>
      </c>
      <c r="BN407" s="421">
        <v>0</v>
      </c>
      <c r="BO407" s="421">
        <v>0</v>
      </c>
      <c r="BP407" s="421">
        <v>0</v>
      </c>
      <c r="BQ407" s="421">
        <v>0</v>
      </c>
      <c r="BR407" s="421">
        <v>0</v>
      </c>
      <c r="BS407" s="421">
        <v>0</v>
      </c>
      <c r="BT407" s="420"/>
      <c r="BU407" s="421">
        <v>0</v>
      </c>
      <c r="BV407" s="421">
        <v>0</v>
      </c>
      <c r="BW407" s="421">
        <v>0</v>
      </c>
      <c r="BX407" s="421">
        <v>0</v>
      </c>
      <c r="BY407" s="421">
        <v>0</v>
      </c>
      <c r="BZ407" s="421">
        <v>0</v>
      </c>
      <c r="CA407" s="421">
        <v>0</v>
      </c>
      <c r="CB407" s="421">
        <v>0</v>
      </c>
      <c r="CC407" s="421">
        <v>0</v>
      </c>
      <c r="CD407" s="421">
        <v>0</v>
      </c>
      <c r="CE407" s="421">
        <v>0</v>
      </c>
      <c r="CF407" s="421">
        <v>0</v>
      </c>
      <c r="CG407" s="421">
        <v>0</v>
      </c>
      <c r="CH407" s="420"/>
    </row>
    <row r="408" spans="1:86" s="402" customFormat="1" ht="12" hidden="1" customHeight="1" outlineLevel="1">
      <c r="A408" s="22">
        <v>448</v>
      </c>
      <c r="B408" s="9" t="s">
        <v>495</v>
      </c>
      <c r="C408" s="421">
        <v>0</v>
      </c>
      <c r="D408" s="421">
        <v>0</v>
      </c>
      <c r="E408" s="421">
        <v>0</v>
      </c>
      <c r="F408" s="421">
        <v>0</v>
      </c>
      <c r="G408" s="421">
        <v>0</v>
      </c>
      <c r="H408" s="421">
        <v>0</v>
      </c>
      <c r="I408" s="421">
        <v>0</v>
      </c>
      <c r="J408" s="421">
        <v>0</v>
      </c>
      <c r="K408" s="421">
        <v>0</v>
      </c>
      <c r="L408" s="421">
        <v>0</v>
      </c>
      <c r="M408" s="421">
        <v>0</v>
      </c>
      <c r="N408" s="421">
        <v>0</v>
      </c>
      <c r="O408" s="421">
        <v>0</v>
      </c>
      <c r="P408" s="420"/>
      <c r="Q408" s="421">
        <v>0</v>
      </c>
      <c r="R408" s="421">
        <v>0</v>
      </c>
      <c r="S408" s="421">
        <v>0</v>
      </c>
      <c r="T408" s="421">
        <v>0</v>
      </c>
      <c r="U408" s="421">
        <v>0</v>
      </c>
      <c r="V408" s="421">
        <v>0</v>
      </c>
      <c r="W408" s="421">
        <v>0</v>
      </c>
      <c r="X408" s="421">
        <v>0</v>
      </c>
      <c r="Y408" s="421">
        <v>0</v>
      </c>
      <c r="Z408" s="421">
        <v>0</v>
      </c>
      <c r="AA408" s="421">
        <v>0</v>
      </c>
      <c r="AB408" s="421">
        <v>0</v>
      </c>
      <c r="AC408" s="421">
        <v>0</v>
      </c>
      <c r="AD408" s="420"/>
      <c r="AE408" s="421">
        <v>0</v>
      </c>
      <c r="AF408" s="421">
        <v>0</v>
      </c>
      <c r="AG408" s="421">
        <v>0</v>
      </c>
      <c r="AH408" s="421">
        <v>0</v>
      </c>
      <c r="AI408" s="421">
        <v>0</v>
      </c>
      <c r="AJ408" s="421">
        <v>0</v>
      </c>
      <c r="AK408" s="421">
        <v>0</v>
      </c>
      <c r="AL408" s="421">
        <v>0</v>
      </c>
      <c r="AM408" s="421">
        <v>0</v>
      </c>
      <c r="AN408" s="421">
        <v>0</v>
      </c>
      <c r="AO408" s="421">
        <v>0</v>
      </c>
      <c r="AP408" s="421">
        <v>0</v>
      </c>
      <c r="AQ408" s="421">
        <v>0</v>
      </c>
      <c r="AR408" s="420"/>
      <c r="AS408" s="421">
        <v>0</v>
      </c>
      <c r="AT408" s="421">
        <v>0</v>
      </c>
      <c r="AU408" s="421">
        <v>0</v>
      </c>
      <c r="AV408" s="421">
        <v>0</v>
      </c>
      <c r="AW408" s="421">
        <v>0</v>
      </c>
      <c r="AX408" s="421">
        <v>0</v>
      </c>
      <c r="AY408" s="421">
        <v>0</v>
      </c>
      <c r="AZ408" s="421">
        <v>0</v>
      </c>
      <c r="BA408" s="421">
        <v>0</v>
      </c>
      <c r="BB408" s="421">
        <v>0</v>
      </c>
      <c r="BC408" s="421">
        <v>0</v>
      </c>
      <c r="BD408" s="421">
        <v>0</v>
      </c>
      <c r="BE408" s="421">
        <v>0</v>
      </c>
      <c r="BF408" s="420"/>
      <c r="BG408" s="421">
        <v>0</v>
      </c>
      <c r="BH408" s="421">
        <v>0</v>
      </c>
      <c r="BI408" s="421">
        <v>0</v>
      </c>
      <c r="BJ408" s="421">
        <v>0</v>
      </c>
      <c r="BK408" s="421">
        <v>0</v>
      </c>
      <c r="BL408" s="421">
        <v>0</v>
      </c>
      <c r="BM408" s="421">
        <v>0</v>
      </c>
      <c r="BN408" s="421">
        <v>0</v>
      </c>
      <c r="BO408" s="421">
        <v>0</v>
      </c>
      <c r="BP408" s="421">
        <v>0</v>
      </c>
      <c r="BQ408" s="421">
        <v>0</v>
      </c>
      <c r="BR408" s="421">
        <v>0</v>
      </c>
      <c r="BS408" s="421">
        <v>0</v>
      </c>
      <c r="BT408" s="420"/>
      <c r="BU408" s="421">
        <v>0</v>
      </c>
      <c r="BV408" s="421">
        <v>0</v>
      </c>
      <c r="BW408" s="421">
        <v>0</v>
      </c>
      <c r="BX408" s="421">
        <v>0</v>
      </c>
      <c r="BY408" s="421">
        <v>0</v>
      </c>
      <c r="BZ408" s="421">
        <v>0</v>
      </c>
      <c r="CA408" s="421">
        <v>0</v>
      </c>
      <c r="CB408" s="421">
        <v>0</v>
      </c>
      <c r="CC408" s="421">
        <v>0</v>
      </c>
      <c r="CD408" s="421">
        <v>0</v>
      </c>
      <c r="CE408" s="421">
        <v>0</v>
      </c>
      <c r="CF408" s="421">
        <v>0</v>
      </c>
      <c r="CG408" s="421">
        <v>0</v>
      </c>
      <c r="CH408" s="420"/>
    </row>
    <row r="409" spans="1:86" s="402" customFormat="1" ht="12" hidden="1" customHeight="1" outlineLevel="1">
      <c r="A409" s="22">
        <v>449</v>
      </c>
      <c r="B409" s="9" t="s">
        <v>496</v>
      </c>
      <c r="C409" s="421">
        <v>0</v>
      </c>
      <c r="D409" s="421">
        <v>0</v>
      </c>
      <c r="E409" s="421">
        <v>0</v>
      </c>
      <c r="F409" s="421">
        <v>0</v>
      </c>
      <c r="G409" s="421">
        <v>0</v>
      </c>
      <c r="H409" s="421">
        <v>0</v>
      </c>
      <c r="I409" s="421">
        <v>0</v>
      </c>
      <c r="J409" s="421">
        <v>0</v>
      </c>
      <c r="K409" s="421">
        <v>0</v>
      </c>
      <c r="L409" s="421">
        <v>0</v>
      </c>
      <c r="M409" s="421">
        <v>0</v>
      </c>
      <c r="N409" s="421">
        <v>0</v>
      </c>
      <c r="O409" s="421">
        <v>0</v>
      </c>
      <c r="P409" s="420"/>
      <c r="Q409" s="421">
        <v>0</v>
      </c>
      <c r="R409" s="421">
        <v>0</v>
      </c>
      <c r="S409" s="421">
        <v>0</v>
      </c>
      <c r="T409" s="421">
        <v>0</v>
      </c>
      <c r="U409" s="421">
        <v>0</v>
      </c>
      <c r="V409" s="421">
        <v>0</v>
      </c>
      <c r="W409" s="421">
        <v>0</v>
      </c>
      <c r="X409" s="421">
        <v>0</v>
      </c>
      <c r="Y409" s="421">
        <v>0</v>
      </c>
      <c r="Z409" s="421">
        <v>0</v>
      </c>
      <c r="AA409" s="421">
        <v>0</v>
      </c>
      <c r="AB409" s="421">
        <v>0</v>
      </c>
      <c r="AC409" s="421">
        <v>0</v>
      </c>
      <c r="AD409" s="420"/>
      <c r="AE409" s="421">
        <v>0</v>
      </c>
      <c r="AF409" s="421">
        <v>0</v>
      </c>
      <c r="AG409" s="421">
        <v>0</v>
      </c>
      <c r="AH409" s="421">
        <v>0</v>
      </c>
      <c r="AI409" s="421">
        <v>0</v>
      </c>
      <c r="AJ409" s="421">
        <v>0</v>
      </c>
      <c r="AK409" s="421">
        <v>0</v>
      </c>
      <c r="AL409" s="421">
        <v>0</v>
      </c>
      <c r="AM409" s="421">
        <v>0</v>
      </c>
      <c r="AN409" s="421">
        <v>0</v>
      </c>
      <c r="AO409" s="421">
        <v>0</v>
      </c>
      <c r="AP409" s="421">
        <v>0</v>
      </c>
      <c r="AQ409" s="421">
        <v>0</v>
      </c>
      <c r="AR409" s="420"/>
      <c r="AS409" s="421">
        <v>0</v>
      </c>
      <c r="AT409" s="421">
        <v>0</v>
      </c>
      <c r="AU409" s="421">
        <v>0</v>
      </c>
      <c r="AV409" s="421">
        <v>0</v>
      </c>
      <c r="AW409" s="421">
        <v>0</v>
      </c>
      <c r="AX409" s="421">
        <v>0</v>
      </c>
      <c r="AY409" s="421">
        <v>0</v>
      </c>
      <c r="AZ409" s="421">
        <v>0</v>
      </c>
      <c r="BA409" s="421">
        <v>0</v>
      </c>
      <c r="BB409" s="421">
        <v>0</v>
      </c>
      <c r="BC409" s="421">
        <v>0</v>
      </c>
      <c r="BD409" s="421">
        <v>0</v>
      </c>
      <c r="BE409" s="421">
        <v>0</v>
      </c>
      <c r="BF409" s="420"/>
      <c r="BG409" s="421">
        <v>0</v>
      </c>
      <c r="BH409" s="421">
        <v>0</v>
      </c>
      <c r="BI409" s="421">
        <v>0</v>
      </c>
      <c r="BJ409" s="421">
        <v>0</v>
      </c>
      <c r="BK409" s="421">
        <v>0</v>
      </c>
      <c r="BL409" s="421">
        <v>0</v>
      </c>
      <c r="BM409" s="421">
        <v>0</v>
      </c>
      <c r="BN409" s="421">
        <v>0</v>
      </c>
      <c r="BO409" s="421">
        <v>0</v>
      </c>
      <c r="BP409" s="421">
        <v>0</v>
      </c>
      <c r="BQ409" s="421">
        <v>0</v>
      </c>
      <c r="BR409" s="421">
        <v>0</v>
      </c>
      <c r="BS409" s="421">
        <v>0</v>
      </c>
      <c r="BT409" s="420"/>
      <c r="BU409" s="421">
        <v>0</v>
      </c>
      <c r="BV409" s="421">
        <v>0</v>
      </c>
      <c r="BW409" s="421">
        <v>0</v>
      </c>
      <c r="BX409" s="421">
        <v>0</v>
      </c>
      <c r="BY409" s="421">
        <v>0</v>
      </c>
      <c r="BZ409" s="421">
        <v>0</v>
      </c>
      <c r="CA409" s="421">
        <v>0</v>
      </c>
      <c r="CB409" s="421">
        <v>0</v>
      </c>
      <c r="CC409" s="421">
        <v>0</v>
      </c>
      <c r="CD409" s="421">
        <v>0</v>
      </c>
      <c r="CE409" s="421">
        <v>0</v>
      </c>
      <c r="CF409" s="421">
        <v>0</v>
      </c>
      <c r="CG409" s="421">
        <v>0</v>
      </c>
      <c r="CH409" s="420"/>
    </row>
    <row r="410" spans="1:86" s="402" customFormat="1" ht="12" hidden="1" customHeight="1" outlineLevel="1">
      <c r="A410" s="22">
        <v>451</v>
      </c>
      <c r="B410" s="9" t="s">
        <v>177</v>
      </c>
      <c r="C410" s="421">
        <v>7691.62</v>
      </c>
      <c r="D410" s="421">
        <v>0</v>
      </c>
      <c r="E410" s="421">
        <v>16399.2</v>
      </c>
      <c r="F410" s="421">
        <v>11778.51</v>
      </c>
      <c r="G410" s="421">
        <v>0</v>
      </c>
      <c r="H410" s="421">
        <v>0</v>
      </c>
      <c r="I410" s="421">
        <v>0</v>
      </c>
      <c r="J410" s="421">
        <v>0</v>
      </c>
      <c r="K410" s="421">
        <v>0</v>
      </c>
      <c r="L410" s="421">
        <v>0</v>
      </c>
      <c r="M410" s="421">
        <v>0</v>
      </c>
      <c r="N410" s="421">
        <v>10340.4</v>
      </c>
      <c r="O410" s="421">
        <v>35869.33</v>
      </c>
      <c r="P410" s="420"/>
      <c r="Q410" s="421">
        <v>0</v>
      </c>
      <c r="R410" s="421">
        <v>8160</v>
      </c>
      <c r="S410" s="421">
        <v>8160</v>
      </c>
      <c r="T410" s="421">
        <v>453.33333333333297</v>
      </c>
      <c r="U410" s="421">
        <v>453.33333333333297</v>
      </c>
      <c r="V410" s="421">
        <v>453.33333333333297</v>
      </c>
      <c r="W410" s="421">
        <v>453.33333333333297</v>
      </c>
      <c r="X410" s="421">
        <v>453.33333333333297</v>
      </c>
      <c r="Y410" s="421">
        <v>453.33333333333297</v>
      </c>
      <c r="Z410" s="421">
        <v>453.33333333333297</v>
      </c>
      <c r="AA410" s="421">
        <v>453.33333333333297</v>
      </c>
      <c r="AB410" s="421">
        <v>453.33333333333297</v>
      </c>
      <c r="AC410" s="421">
        <v>20400</v>
      </c>
      <c r="AD410" s="420"/>
      <c r="AE410" s="421">
        <v>0</v>
      </c>
      <c r="AF410" s="421">
        <v>9057.6</v>
      </c>
      <c r="AG410" s="421">
        <v>9057.6</v>
      </c>
      <c r="AH410" s="421">
        <v>503.2</v>
      </c>
      <c r="AI410" s="421">
        <v>503.2</v>
      </c>
      <c r="AJ410" s="421">
        <v>503.2</v>
      </c>
      <c r="AK410" s="421">
        <v>503.2</v>
      </c>
      <c r="AL410" s="421">
        <v>503.2</v>
      </c>
      <c r="AM410" s="421">
        <v>503.2</v>
      </c>
      <c r="AN410" s="421">
        <v>503.2</v>
      </c>
      <c r="AO410" s="421">
        <v>503.2</v>
      </c>
      <c r="AP410" s="421">
        <v>503.2</v>
      </c>
      <c r="AQ410" s="421">
        <v>22644</v>
      </c>
      <c r="AR410" s="420"/>
      <c r="AS410" s="421">
        <v>0</v>
      </c>
      <c r="AT410" s="421">
        <v>9238.7520000000004</v>
      </c>
      <c r="AU410" s="421">
        <v>9238.7520000000004</v>
      </c>
      <c r="AV410" s="421">
        <v>513.26400000000001</v>
      </c>
      <c r="AW410" s="421">
        <v>513.26400000000001</v>
      </c>
      <c r="AX410" s="421">
        <v>513.26400000000001</v>
      </c>
      <c r="AY410" s="421">
        <v>513.26400000000001</v>
      </c>
      <c r="AZ410" s="421">
        <v>513.26400000000001</v>
      </c>
      <c r="BA410" s="421">
        <v>513.26400000000001</v>
      </c>
      <c r="BB410" s="421">
        <v>513.26400000000001</v>
      </c>
      <c r="BC410" s="421">
        <v>513.26400000000001</v>
      </c>
      <c r="BD410" s="421">
        <v>513.26400000000001</v>
      </c>
      <c r="BE410" s="421">
        <v>23096.880000000001</v>
      </c>
      <c r="BF410" s="420"/>
      <c r="BG410" s="421">
        <v>0</v>
      </c>
      <c r="BH410" s="421">
        <v>9423.5270400000009</v>
      </c>
      <c r="BI410" s="421">
        <v>9423.5270400000009</v>
      </c>
      <c r="BJ410" s="421">
        <v>523.52927999999997</v>
      </c>
      <c r="BK410" s="421">
        <v>523.52927999999997</v>
      </c>
      <c r="BL410" s="421">
        <v>523.52927999999997</v>
      </c>
      <c r="BM410" s="421">
        <v>523.52927999999997</v>
      </c>
      <c r="BN410" s="421">
        <v>523.52927999999997</v>
      </c>
      <c r="BO410" s="421">
        <v>523.52927999999997</v>
      </c>
      <c r="BP410" s="421">
        <v>523.52927999999997</v>
      </c>
      <c r="BQ410" s="421">
        <v>523.52927999999997</v>
      </c>
      <c r="BR410" s="421">
        <v>523.52927999999997</v>
      </c>
      <c r="BS410" s="421">
        <v>23558.817599999998</v>
      </c>
      <c r="BT410" s="420"/>
      <c r="BU410" s="421">
        <v>0</v>
      </c>
      <c r="BV410" s="421">
        <v>9611.9975807999999</v>
      </c>
      <c r="BW410" s="421">
        <v>9611.9975807999999</v>
      </c>
      <c r="BX410" s="421">
        <v>533.99986560000002</v>
      </c>
      <c r="BY410" s="421">
        <v>533.99986560000002</v>
      </c>
      <c r="BZ410" s="421">
        <v>533.99986560000002</v>
      </c>
      <c r="CA410" s="421">
        <v>533.99986560000002</v>
      </c>
      <c r="CB410" s="421">
        <v>533.99986560000002</v>
      </c>
      <c r="CC410" s="421">
        <v>533.99986560000002</v>
      </c>
      <c r="CD410" s="421">
        <v>533.99986560000002</v>
      </c>
      <c r="CE410" s="421">
        <v>533.99986560000002</v>
      </c>
      <c r="CF410" s="421">
        <v>533.99986560000002</v>
      </c>
      <c r="CG410" s="421">
        <v>24029.993952000001</v>
      </c>
      <c r="CH410" s="420"/>
    </row>
    <row r="411" spans="1:86" s="402" customFormat="1" ht="12" hidden="1" customHeight="1" outlineLevel="1">
      <c r="A411" s="22">
        <v>452</v>
      </c>
      <c r="B411" s="9" t="s">
        <v>497</v>
      </c>
      <c r="C411" s="421">
        <v>0</v>
      </c>
      <c r="D411" s="421">
        <v>0</v>
      </c>
      <c r="E411" s="421">
        <v>0</v>
      </c>
      <c r="F411" s="421">
        <v>0</v>
      </c>
      <c r="G411" s="421">
        <v>0</v>
      </c>
      <c r="H411" s="421">
        <v>0</v>
      </c>
      <c r="I411" s="421">
        <v>0</v>
      </c>
      <c r="J411" s="421">
        <v>0</v>
      </c>
      <c r="K411" s="421">
        <v>0</v>
      </c>
      <c r="L411" s="421">
        <v>0</v>
      </c>
      <c r="M411" s="421">
        <v>0</v>
      </c>
      <c r="N411" s="421">
        <v>0</v>
      </c>
      <c r="O411" s="421">
        <v>0</v>
      </c>
      <c r="P411" s="420"/>
      <c r="Q411" s="421">
        <v>0</v>
      </c>
      <c r="R411" s="421">
        <v>0</v>
      </c>
      <c r="S411" s="421">
        <v>0</v>
      </c>
      <c r="T411" s="421">
        <v>0</v>
      </c>
      <c r="U411" s="421">
        <v>0</v>
      </c>
      <c r="V411" s="421">
        <v>0</v>
      </c>
      <c r="W411" s="421">
        <v>0</v>
      </c>
      <c r="X411" s="421">
        <v>0</v>
      </c>
      <c r="Y411" s="421">
        <v>0</v>
      </c>
      <c r="Z411" s="421">
        <v>0</v>
      </c>
      <c r="AA411" s="421">
        <v>0</v>
      </c>
      <c r="AB411" s="421">
        <v>0</v>
      </c>
      <c r="AC411" s="421">
        <v>0</v>
      </c>
      <c r="AD411" s="420"/>
      <c r="AE411" s="421">
        <v>0</v>
      </c>
      <c r="AF411" s="421">
        <v>0</v>
      </c>
      <c r="AG411" s="421">
        <v>0</v>
      </c>
      <c r="AH411" s="421">
        <v>0</v>
      </c>
      <c r="AI411" s="421">
        <v>0</v>
      </c>
      <c r="AJ411" s="421">
        <v>0</v>
      </c>
      <c r="AK411" s="421">
        <v>0</v>
      </c>
      <c r="AL411" s="421">
        <v>0</v>
      </c>
      <c r="AM411" s="421">
        <v>0</v>
      </c>
      <c r="AN411" s="421">
        <v>0</v>
      </c>
      <c r="AO411" s="421">
        <v>0</v>
      </c>
      <c r="AP411" s="421">
        <v>0</v>
      </c>
      <c r="AQ411" s="421">
        <v>0</v>
      </c>
      <c r="AR411" s="420"/>
      <c r="AS411" s="421">
        <v>0</v>
      </c>
      <c r="AT411" s="421">
        <v>0</v>
      </c>
      <c r="AU411" s="421">
        <v>0</v>
      </c>
      <c r="AV411" s="421">
        <v>0</v>
      </c>
      <c r="AW411" s="421">
        <v>0</v>
      </c>
      <c r="AX411" s="421">
        <v>0</v>
      </c>
      <c r="AY411" s="421">
        <v>0</v>
      </c>
      <c r="AZ411" s="421">
        <v>0</v>
      </c>
      <c r="BA411" s="421">
        <v>0</v>
      </c>
      <c r="BB411" s="421">
        <v>0</v>
      </c>
      <c r="BC411" s="421">
        <v>0</v>
      </c>
      <c r="BD411" s="421">
        <v>0</v>
      </c>
      <c r="BE411" s="421">
        <v>0</v>
      </c>
      <c r="BF411" s="420"/>
      <c r="BG411" s="421">
        <v>0</v>
      </c>
      <c r="BH411" s="421">
        <v>0</v>
      </c>
      <c r="BI411" s="421">
        <v>0</v>
      </c>
      <c r="BJ411" s="421">
        <v>0</v>
      </c>
      <c r="BK411" s="421">
        <v>0</v>
      </c>
      <c r="BL411" s="421">
        <v>0</v>
      </c>
      <c r="BM411" s="421">
        <v>0</v>
      </c>
      <c r="BN411" s="421">
        <v>0</v>
      </c>
      <c r="BO411" s="421">
        <v>0</v>
      </c>
      <c r="BP411" s="421">
        <v>0</v>
      </c>
      <c r="BQ411" s="421">
        <v>0</v>
      </c>
      <c r="BR411" s="421">
        <v>0</v>
      </c>
      <c r="BS411" s="421">
        <v>0</v>
      </c>
      <c r="BT411" s="420"/>
      <c r="BU411" s="421">
        <v>0</v>
      </c>
      <c r="BV411" s="421">
        <v>0</v>
      </c>
      <c r="BW411" s="421">
        <v>0</v>
      </c>
      <c r="BX411" s="421">
        <v>0</v>
      </c>
      <c r="BY411" s="421">
        <v>0</v>
      </c>
      <c r="BZ411" s="421">
        <v>0</v>
      </c>
      <c r="CA411" s="421">
        <v>0</v>
      </c>
      <c r="CB411" s="421">
        <v>0</v>
      </c>
      <c r="CC411" s="421">
        <v>0</v>
      </c>
      <c r="CD411" s="421">
        <v>0</v>
      </c>
      <c r="CE411" s="421">
        <v>0</v>
      </c>
      <c r="CF411" s="421">
        <v>0</v>
      </c>
      <c r="CG411" s="421">
        <v>0</v>
      </c>
      <c r="CH411" s="420"/>
    </row>
    <row r="412" spans="1:86" s="402" customFormat="1" ht="12" hidden="1" customHeight="1" outlineLevel="1">
      <c r="A412" s="22">
        <v>452.1</v>
      </c>
      <c r="B412" s="9" t="s">
        <v>498</v>
      </c>
      <c r="C412" s="421">
        <v>0</v>
      </c>
      <c r="D412" s="421">
        <v>0</v>
      </c>
      <c r="E412" s="421">
        <v>572.29999999999995</v>
      </c>
      <c r="F412" s="421">
        <v>286.14999999999998</v>
      </c>
      <c r="G412" s="421">
        <v>286.14999999999998</v>
      </c>
      <c r="H412" s="421">
        <v>286.14999999999998</v>
      </c>
      <c r="I412" s="421">
        <v>0</v>
      </c>
      <c r="J412" s="421">
        <v>288.83</v>
      </c>
      <c r="K412" s="421">
        <v>0</v>
      </c>
      <c r="L412" s="421">
        <v>0</v>
      </c>
      <c r="M412" s="421">
        <v>46.51</v>
      </c>
      <c r="N412" s="421">
        <v>0</v>
      </c>
      <c r="O412" s="421">
        <v>3734.9034000000001</v>
      </c>
      <c r="P412" s="420"/>
      <c r="Q412" s="421">
        <v>0</v>
      </c>
      <c r="R412" s="421">
        <v>346.32740618181799</v>
      </c>
      <c r="S412" s="421">
        <v>346.32740618181799</v>
      </c>
      <c r="T412" s="421">
        <v>346.32740618181799</v>
      </c>
      <c r="U412" s="421">
        <v>346.32740618181799</v>
      </c>
      <c r="V412" s="421">
        <v>346.32740618181799</v>
      </c>
      <c r="W412" s="421">
        <v>346.32740618181799</v>
      </c>
      <c r="X412" s="421">
        <v>346.32740618181799</v>
      </c>
      <c r="Y412" s="421">
        <v>346.32740618181799</v>
      </c>
      <c r="Z412" s="421">
        <v>346.32740618181799</v>
      </c>
      <c r="AA412" s="421">
        <v>346.32740618181799</v>
      </c>
      <c r="AB412" s="421">
        <v>346.32740618181799</v>
      </c>
      <c r="AC412" s="421">
        <v>3809.6014679999998</v>
      </c>
      <c r="AD412" s="420"/>
      <c r="AE412" s="421">
        <v>0</v>
      </c>
      <c r="AF412" s="421">
        <v>353.25395430545501</v>
      </c>
      <c r="AG412" s="421">
        <v>353.25395430545501</v>
      </c>
      <c r="AH412" s="421">
        <v>353.25395430545501</v>
      </c>
      <c r="AI412" s="421">
        <v>353.25395430545501</v>
      </c>
      <c r="AJ412" s="421">
        <v>353.25395430545501</v>
      </c>
      <c r="AK412" s="421">
        <v>353.25395430545501</v>
      </c>
      <c r="AL412" s="421">
        <v>353.25395430545501</v>
      </c>
      <c r="AM412" s="421">
        <v>353.25395430545501</v>
      </c>
      <c r="AN412" s="421">
        <v>353.25395430545501</v>
      </c>
      <c r="AO412" s="421">
        <v>353.25395430545501</v>
      </c>
      <c r="AP412" s="421">
        <v>353.25395430545501</v>
      </c>
      <c r="AQ412" s="421">
        <v>3885.7934973599999</v>
      </c>
      <c r="AR412" s="420"/>
      <c r="AS412" s="421">
        <v>0</v>
      </c>
      <c r="AT412" s="421">
        <v>360.31903339156401</v>
      </c>
      <c r="AU412" s="421">
        <v>360.31903339156401</v>
      </c>
      <c r="AV412" s="421">
        <v>360.31903339156401</v>
      </c>
      <c r="AW412" s="421">
        <v>360.31903339156401</v>
      </c>
      <c r="AX412" s="421">
        <v>360.31903339156401</v>
      </c>
      <c r="AY412" s="421">
        <v>360.31903339156401</v>
      </c>
      <c r="AZ412" s="421">
        <v>360.31903339156401</v>
      </c>
      <c r="BA412" s="421">
        <v>360.31903339156401</v>
      </c>
      <c r="BB412" s="421">
        <v>360.31903339156401</v>
      </c>
      <c r="BC412" s="421">
        <v>360.31903339156401</v>
      </c>
      <c r="BD412" s="421">
        <v>360.31903339156401</v>
      </c>
      <c r="BE412" s="421">
        <v>3963.5093673072001</v>
      </c>
      <c r="BF412" s="420"/>
      <c r="BG412" s="421">
        <v>0</v>
      </c>
      <c r="BH412" s="421">
        <v>367.52541405939502</v>
      </c>
      <c r="BI412" s="421">
        <v>367.52541405939502</v>
      </c>
      <c r="BJ412" s="421">
        <v>367.52541405939502</v>
      </c>
      <c r="BK412" s="421">
        <v>367.52541405939502</v>
      </c>
      <c r="BL412" s="421">
        <v>367.52541405939502</v>
      </c>
      <c r="BM412" s="421">
        <v>367.52541405939502</v>
      </c>
      <c r="BN412" s="421">
        <v>367.52541405939502</v>
      </c>
      <c r="BO412" s="421">
        <v>367.52541405939502</v>
      </c>
      <c r="BP412" s="421">
        <v>367.52541405939502</v>
      </c>
      <c r="BQ412" s="421">
        <v>367.52541405939502</v>
      </c>
      <c r="BR412" s="421">
        <v>367.52541405939502</v>
      </c>
      <c r="BS412" s="421">
        <v>4042.7795546533398</v>
      </c>
      <c r="BT412" s="420"/>
      <c r="BU412" s="421">
        <v>0</v>
      </c>
      <c r="BV412" s="421">
        <v>374.87592234058297</v>
      </c>
      <c r="BW412" s="421">
        <v>374.87592234058297</v>
      </c>
      <c r="BX412" s="421">
        <v>374.87592234058297</v>
      </c>
      <c r="BY412" s="421">
        <v>374.87592234058297</v>
      </c>
      <c r="BZ412" s="421">
        <v>374.87592234058297</v>
      </c>
      <c r="CA412" s="421">
        <v>374.87592234058297</v>
      </c>
      <c r="CB412" s="421">
        <v>374.87592234058297</v>
      </c>
      <c r="CC412" s="421">
        <v>374.87592234058297</v>
      </c>
      <c r="CD412" s="421">
        <v>374.87592234058297</v>
      </c>
      <c r="CE412" s="421">
        <v>374.87592234058297</v>
      </c>
      <c r="CF412" s="421">
        <v>374.87592234058297</v>
      </c>
      <c r="CG412" s="421">
        <v>4123.6351457464098</v>
      </c>
      <c r="CH412" s="420"/>
    </row>
    <row r="413" spans="1:86" s="402" customFormat="1" ht="12" hidden="1" customHeight="1" outlineLevel="1">
      <c r="A413" s="22">
        <v>452.2</v>
      </c>
      <c r="B413" s="9" t="s">
        <v>499</v>
      </c>
      <c r="C413" s="421">
        <v>0</v>
      </c>
      <c r="D413" s="421">
        <v>0</v>
      </c>
      <c r="E413" s="421">
        <v>0</v>
      </c>
      <c r="F413" s="421">
        <v>0</v>
      </c>
      <c r="G413" s="421">
        <v>0</v>
      </c>
      <c r="H413" s="421">
        <v>0</v>
      </c>
      <c r="I413" s="421">
        <v>0</v>
      </c>
      <c r="J413" s="421">
        <v>0</v>
      </c>
      <c r="K413" s="421">
        <v>0</v>
      </c>
      <c r="L413" s="421">
        <v>0</v>
      </c>
      <c r="M413" s="421">
        <v>0</v>
      </c>
      <c r="N413" s="421">
        <v>0</v>
      </c>
      <c r="O413" s="421">
        <v>0</v>
      </c>
      <c r="P413" s="420"/>
      <c r="Q413" s="421">
        <v>0</v>
      </c>
      <c r="R413" s="421">
        <v>0</v>
      </c>
      <c r="S413" s="421">
        <v>0</v>
      </c>
      <c r="T413" s="421">
        <v>0</v>
      </c>
      <c r="U413" s="421">
        <v>0</v>
      </c>
      <c r="V413" s="421">
        <v>0</v>
      </c>
      <c r="W413" s="421">
        <v>0</v>
      </c>
      <c r="X413" s="421">
        <v>0</v>
      </c>
      <c r="Y413" s="421">
        <v>0</v>
      </c>
      <c r="Z413" s="421">
        <v>0</v>
      </c>
      <c r="AA413" s="421">
        <v>0</v>
      </c>
      <c r="AB413" s="421">
        <v>0</v>
      </c>
      <c r="AC413" s="421">
        <v>0</v>
      </c>
      <c r="AD413" s="420"/>
      <c r="AE413" s="421">
        <v>0</v>
      </c>
      <c r="AF413" s="421">
        <v>0</v>
      </c>
      <c r="AG413" s="421">
        <v>0</v>
      </c>
      <c r="AH413" s="421">
        <v>0</v>
      </c>
      <c r="AI413" s="421">
        <v>0</v>
      </c>
      <c r="AJ413" s="421">
        <v>0</v>
      </c>
      <c r="AK413" s="421">
        <v>0</v>
      </c>
      <c r="AL413" s="421">
        <v>0</v>
      </c>
      <c r="AM413" s="421">
        <v>0</v>
      </c>
      <c r="AN413" s="421">
        <v>0</v>
      </c>
      <c r="AO413" s="421">
        <v>0</v>
      </c>
      <c r="AP413" s="421">
        <v>0</v>
      </c>
      <c r="AQ413" s="421">
        <v>0</v>
      </c>
      <c r="AR413" s="420"/>
      <c r="AS413" s="421">
        <v>0</v>
      </c>
      <c r="AT413" s="421">
        <v>0</v>
      </c>
      <c r="AU413" s="421">
        <v>0</v>
      </c>
      <c r="AV413" s="421">
        <v>0</v>
      </c>
      <c r="AW413" s="421">
        <v>0</v>
      </c>
      <c r="AX413" s="421">
        <v>0</v>
      </c>
      <c r="AY413" s="421">
        <v>0</v>
      </c>
      <c r="AZ413" s="421">
        <v>0</v>
      </c>
      <c r="BA413" s="421">
        <v>0</v>
      </c>
      <c r="BB413" s="421">
        <v>0</v>
      </c>
      <c r="BC413" s="421">
        <v>0</v>
      </c>
      <c r="BD413" s="421">
        <v>0</v>
      </c>
      <c r="BE413" s="421">
        <v>0</v>
      </c>
      <c r="BF413" s="420"/>
      <c r="BG413" s="421">
        <v>0</v>
      </c>
      <c r="BH413" s="421">
        <v>0</v>
      </c>
      <c r="BI413" s="421">
        <v>0</v>
      </c>
      <c r="BJ413" s="421">
        <v>0</v>
      </c>
      <c r="BK413" s="421">
        <v>0</v>
      </c>
      <c r="BL413" s="421">
        <v>0</v>
      </c>
      <c r="BM413" s="421">
        <v>0</v>
      </c>
      <c r="BN413" s="421">
        <v>0</v>
      </c>
      <c r="BO413" s="421">
        <v>0</v>
      </c>
      <c r="BP413" s="421">
        <v>0</v>
      </c>
      <c r="BQ413" s="421">
        <v>0</v>
      </c>
      <c r="BR413" s="421">
        <v>0</v>
      </c>
      <c r="BS413" s="421">
        <v>0</v>
      </c>
      <c r="BT413" s="420"/>
      <c r="BU413" s="421">
        <v>0</v>
      </c>
      <c r="BV413" s="421">
        <v>0</v>
      </c>
      <c r="BW413" s="421">
        <v>0</v>
      </c>
      <c r="BX413" s="421">
        <v>0</v>
      </c>
      <c r="BY413" s="421">
        <v>0</v>
      </c>
      <c r="BZ413" s="421">
        <v>0</v>
      </c>
      <c r="CA413" s="421">
        <v>0</v>
      </c>
      <c r="CB413" s="421">
        <v>0</v>
      </c>
      <c r="CC413" s="421">
        <v>0</v>
      </c>
      <c r="CD413" s="421">
        <v>0</v>
      </c>
      <c r="CE413" s="421">
        <v>0</v>
      </c>
      <c r="CF413" s="421">
        <v>0</v>
      </c>
      <c r="CG413" s="421">
        <v>0</v>
      </c>
      <c r="CH413" s="420"/>
    </row>
    <row r="414" spans="1:86" s="402" customFormat="1" ht="12" hidden="1" customHeight="1" outlineLevel="1">
      <c r="A414" s="22">
        <v>452.3</v>
      </c>
      <c r="B414" s="9" t="s">
        <v>500</v>
      </c>
      <c r="C414" s="421">
        <v>0</v>
      </c>
      <c r="D414" s="421">
        <v>2845.48</v>
      </c>
      <c r="E414" s="421">
        <v>0</v>
      </c>
      <c r="F414" s="421">
        <v>0</v>
      </c>
      <c r="G414" s="421">
        <v>0</v>
      </c>
      <c r="H414" s="421">
        <v>0</v>
      </c>
      <c r="I414" s="421">
        <v>0</v>
      </c>
      <c r="J414" s="421">
        <v>0</v>
      </c>
      <c r="K414" s="421">
        <v>0</v>
      </c>
      <c r="L414" s="421">
        <v>0</v>
      </c>
      <c r="M414" s="421">
        <v>0</v>
      </c>
      <c r="N414" s="421">
        <v>0</v>
      </c>
      <c r="O414" s="421">
        <v>2850</v>
      </c>
      <c r="P414" s="420"/>
      <c r="Q414" s="421">
        <v>0</v>
      </c>
      <c r="R414" s="421">
        <v>0</v>
      </c>
      <c r="S414" s="421">
        <v>0</v>
      </c>
      <c r="T414" s="421">
        <v>0</v>
      </c>
      <c r="U414" s="421">
        <v>0</v>
      </c>
      <c r="V414" s="421">
        <v>0</v>
      </c>
      <c r="W414" s="421">
        <v>0</v>
      </c>
      <c r="X414" s="421">
        <v>0</v>
      </c>
      <c r="Y414" s="421">
        <v>0</v>
      </c>
      <c r="Z414" s="421">
        <v>0</v>
      </c>
      <c r="AA414" s="421">
        <v>0</v>
      </c>
      <c r="AB414" s="421">
        <v>0</v>
      </c>
      <c r="AC414" s="421">
        <v>0</v>
      </c>
      <c r="AD414" s="420"/>
      <c r="AE414" s="421">
        <v>0</v>
      </c>
      <c r="AF414" s="421">
        <v>0</v>
      </c>
      <c r="AG414" s="421">
        <v>0</v>
      </c>
      <c r="AH414" s="421">
        <v>0</v>
      </c>
      <c r="AI414" s="421">
        <v>0</v>
      </c>
      <c r="AJ414" s="421">
        <v>0</v>
      </c>
      <c r="AK414" s="421">
        <v>0</v>
      </c>
      <c r="AL414" s="421">
        <v>0</v>
      </c>
      <c r="AM414" s="421">
        <v>0</v>
      </c>
      <c r="AN414" s="421">
        <v>0</v>
      </c>
      <c r="AO414" s="421">
        <v>0</v>
      </c>
      <c r="AP414" s="421">
        <v>0</v>
      </c>
      <c r="AQ414" s="421">
        <v>0</v>
      </c>
      <c r="AR414" s="420"/>
      <c r="AS414" s="421">
        <v>0</v>
      </c>
      <c r="AT414" s="421">
        <v>0</v>
      </c>
      <c r="AU414" s="421">
        <v>0</v>
      </c>
      <c r="AV414" s="421">
        <v>0</v>
      </c>
      <c r="AW414" s="421">
        <v>0</v>
      </c>
      <c r="AX414" s="421">
        <v>0</v>
      </c>
      <c r="AY414" s="421">
        <v>0</v>
      </c>
      <c r="AZ414" s="421">
        <v>0</v>
      </c>
      <c r="BA414" s="421">
        <v>0</v>
      </c>
      <c r="BB414" s="421">
        <v>0</v>
      </c>
      <c r="BC414" s="421">
        <v>0</v>
      </c>
      <c r="BD414" s="421">
        <v>0</v>
      </c>
      <c r="BE414" s="421">
        <v>0</v>
      </c>
      <c r="BF414" s="420"/>
      <c r="BG414" s="421">
        <v>0</v>
      </c>
      <c r="BH414" s="421">
        <v>0</v>
      </c>
      <c r="BI414" s="421">
        <v>0</v>
      </c>
      <c r="BJ414" s="421">
        <v>0</v>
      </c>
      <c r="BK414" s="421">
        <v>0</v>
      </c>
      <c r="BL414" s="421">
        <v>0</v>
      </c>
      <c r="BM414" s="421">
        <v>0</v>
      </c>
      <c r="BN414" s="421">
        <v>0</v>
      </c>
      <c r="BO414" s="421">
        <v>0</v>
      </c>
      <c r="BP414" s="421">
        <v>0</v>
      </c>
      <c r="BQ414" s="421">
        <v>0</v>
      </c>
      <c r="BR414" s="421">
        <v>0</v>
      </c>
      <c r="BS414" s="421">
        <v>0</v>
      </c>
      <c r="BT414" s="420"/>
      <c r="BU414" s="421">
        <v>0</v>
      </c>
      <c r="BV414" s="421">
        <v>0</v>
      </c>
      <c r="BW414" s="421">
        <v>0</v>
      </c>
      <c r="BX414" s="421">
        <v>0</v>
      </c>
      <c r="BY414" s="421">
        <v>0</v>
      </c>
      <c r="BZ414" s="421">
        <v>0</v>
      </c>
      <c r="CA414" s="421">
        <v>0</v>
      </c>
      <c r="CB414" s="421">
        <v>0</v>
      </c>
      <c r="CC414" s="421">
        <v>0</v>
      </c>
      <c r="CD414" s="421">
        <v>0</v>
      </c>
      <c r="CE414" s="421">
        <v>0</v>
      </c>
      <c r="CF414" s="421">
        <v>0</v>
      </c>
      <c r="CG414" s="421">
        <v>0</v>
      </c>
      <c r="CH414" s="420"/>
    </row>
    <row r="415" spans="1:86" s="402" customFormat="1" ht="12" hidden="1" customHeight="1" outlineLevel="1">
      <c r="A415" s="22">
        <v>452.4</v>
      </c>
      <c r="B415" s="9" t="s">
        <v>501</v>
      </c>
      <c r="C415" s="421">
        <v>0</v>
      </c>
      <c r="D415" s="421">
        <v>0</v>
      </c>
      <c r="E415" s="421">
        <v>0</v>
      </c>
      <c r="F415" s="421">
        <v>0</v>
      </c>
      <c r="G415" s="421">
        <v>0</v>
      </c>
      <c r="H415" s="421">
        <v>0</v>
      </c>
      <c r="I415" s="421">
        <v>0</v>
      </c>
      <c r="J415" s="421">
        <v>0</v>
      </c>
      <c r="K415" s="421">
        <v>0</v>
      </c>
      <c r="L415" s="421">
        <v>0</v>
      </c>
      <c r="M415" s="421">
        <v>0</v>
      </c>
      <c r="N415" s="421">
        <v>0</v>
      </c>
      <c r="O415" s="421">
        <v>0</v>
      </c>
      <c r="P415" s="420"/>
      <c r="Q415" s="421">
        <v>0</v>
      </c>
      <c r="R415" s="421">
        <v>0</v>
      </c>
      <c r="S415" s="421">
        <v>0</v>
      </c>
      <c r="T415" s="421">
        <v>0</v>
      </c>
      <c r="U415" s="421">
        <v>0</v>
      </c>
      <c r="V415" s="421">
        <v>0</v>
      </c>
      <c r="W415" s="421">
        <v>0</v>
      </c>
      <c r="X415" s="421">
        <v>0</v>
      </c>
      <c r="Y415" s="421">
        <v>0</v>
      </c>
      <c r="Z415" s="421">
        <v>0</v>
      </c>
      <c r="AA415" s="421">
        <v>0</v>
      </c>
      <c r="AB415" s="421">
        <v>0</v>
      </c>
      <c r="AC415" s="421">
        <v>0</v>
      </c>
      <c r="AD415" s="420"/>
      <c r="AE415" s="421">
        <v>0</v>
      </c>
      <c r="AF415" s="421">
        <v>0</v>
      </c>
      <c r="AG415" s="421">
        <v>0</v>
      </c>
      <c r="AH415" s="421">
        <v>0</v>
      </c>
      <c r="AI415" s="421">
        <v>0</v>
      </c>
      <c r="AJ415" s="421">
        <v>0</v>
      </c>
      <c r="AK415" s="421">
        <v>0</v>
      </c>
      <c r="AL415" s="421">
        <v>0</v>
      </c>
      <c r="AM415" s="421">
        <v>0</v>
      </c>
      <c r="AN415" s="421">
        <v>0</v>
      </c>
      <c r="AO415" s="421">
        <v>0</v>
      </c>
      <c r="AP415" s="421">
        <v>0</v>
      </c>
      <c r="AQ415" s="421">
        <v>0</v>
      </c>
      <c r="AR415" s="420"/>
      <c r="AS415" s="421">
        <v>0</v>
      </c>
      <c r="AT415" s="421">
        <v>0</v>
      </c>
      <c r="AU415" s="421">
        <v>0</v>
      </c>
      <c r="AV415" s="421">
        <v>0</v>
      </c>
      <c r="AW415" s="421">
        <v>0</v>
      </c>
      <c r="AX415" s="421">
        <v>0</v>
      </c>
      <c r="AY415" s="421">
        <v>0</v>
      </c>
      <c r="AZ415" s="421">
        <v>0</v>
      </c>
      <c r="BA415" s="421">
        <v>0</v>
      </c>
      <c r="BB415" s="421">
        <v>0</v>
      </c>
      <c r="BC415" s="421">
        <v>0</v>
      </c>
      <c r="BD415" s="421">
        <v>0</v>
      </c>
      <c r="BE415" s="421">
        <v>0</v>
      </c>
      <c r="BF415" s="420"/>
      <c r="BG415" s="421">
        <v>0</v>
      </c>
      <c r="BH415" s="421">
        <v>0</v>
      </c>
      <c r="BI415" s="421">
        <v>0</v>
      </c>
      <c r="BJ415" s="421">
        <v>0</v>
      </c>
      <c r="BK415" s="421">
        <v>0</v>
      </c>
      <c r="BL415" s="421">
        <v>0</v>
      </c>
      <c r="BM415" s="421">
        <v>0</v>
      </c>
      <c r="BN415" s="421">
        <v>0</v>
      </c>
      <c r="BO415" s="421">
        <v>0</v>
      </c>
      <c r="BP415" s="421">
        <v>0</v>
      </c>
      <c r="BQ415" s="421">
        <v>0</v>
      </c>
      <c r="BR415" s="421">
        <v>0</v>
      </c>
      <c r="BS415" s="421">
        <v>0</v>
      </c>
      <c r="BT415" s="420"/>
      <c r="BU415" s="421">
        <v>0</v>
      </c>
      <c r="BV415" s="421">
        <v>0</v>
      </c>
      <c r="BW415" s="421">
        <v>0</v>
      </c>
      <c r="BX415" s="421">
        <v>0</v>
      </c>
      <c r="BY415" s="421">
        <v>0</v>
      </c>
      <c r="BZ415" s="421">
        <v>0</v>
      </c>
      <c r="CA415" s="421">
        <v>0</v>
      </c>
      <c r="CB415" s="421">
        <v>0</v>
      </c>
      <c r="CC415" s="421">
        <v>0</v>
      </c>
      <c r="CD415" s="421">
        <v>0</v>
      </c>
      <c r="CE415" s="421">
        <v>0</v>
      </c>
      <c r="CF415" s="421">
        <v>0</v>
      </c>
      <c r="CG415" s="421">
        <v>0</v>
      </c>
      <c r="CH415" s="420"/>
    </row>
    <row r="416" spans="1:86" s="402" customFormat="1" ht="12" hidden="1" customHeight="1" outlineLevel="1">
      <c r="A416" s="22">
        <v>452.5</v>
      </c>
      <c r="B416" s="9" t="s">
        <v>502</v>
      </c>
      <c r="C416" s="421">
        <v>0</v>
      </c>
      <c r="D416" s="421">
        <v>0</v>
      </c>
      <c r="E416" s="421">
        <v>0</v>
      </c>
      <c r="F416" s="421">
        <v>0</v>
      </c>
      <c r="G416" s="421">
        <v>0</v>
      </c>
      <c r="H416" s="421">
        <v>0</v>
      </c>
      <c r="I416" s="421">
        <v>0</v>
      </c>
      <c r="J416" s="421">
        <v>0</v>
      </c>
      <c r="K416" s="421">
        <v>0</v>
      </c>
      <c r="L416" s="421">
        <v>0</v>
      </c>
      <c r="M416" s="421">
        <v>0</v>
      </c>
      <c r="N416" s="421">
        <v>0</v>
      </c>
      <c r="O416" s="421">
        <v>0</v>
      </c>
      <c r="P416" s="420"/>
      <c r="Q416" s="421">
        <v>0</v>
      </c>
      <c r="R416" s="421">
        <v>0</v>
      </c>
      <c r="S416" s="421">
        <v>0</v>
      </c>
      <c r="T416" s="421">
        <v>0</v>
      </c>
      <c r="U416" s="421">
        <v>0</v>
      </c>
      <c r="V416" s="421">
        <v>0</v>
      </c>
      <c r="W416" s="421">
        <v>0</v>
      </c>
      <c r="X416" s="421">
        <v>0</v>
      </c>
      <c r="Y416" s="421">
        <v>0</v>
      </c>
      <c r="Z416" s="421">
        <v>0</v>
      </c>
      <c r="AA416" s="421">
        <v>0</v>
      </c>
      <c r="AB416" s="421">
        <v>0</v>
      </c>
      <c r="AC416" s="421">
        <v>0</v>
      </c>
      <c r="AD416" s="420"/>
      <c r="AE416" s="421">
        <v>0</v>
      </c>
      <c r="AF416" s="421">
        <v>0</v>
      </c>
      <c r="AG416" s="421">
        <v>0</v>
      </c>
      <c r="AH416" s="421">
        <v>0</v>
      </c>
      <c r="AI416" s="421">
        <v>0</v>
      </c>
      <c r="AJ416" s="421">
        <v>0</v>
      </c>
      <c r="AK416" s="421">
        <v>0</v>
      </c>
      <c r="AL416" s="421">
        <v>0</v>
      </c>
      <c r="AM416" s="421">
        <v>0</v>
      </c>
      <c r="AN416" s="421">
        <v>0</v>
      </c>
      <c r="AO416" s="421">
        <v>0</v>
      </c>
      <c r="AP416" s="421">
        <v>0</v>
      </c>
      <c r="AQ416" s="421">
        <v>0</v>
      </c>
      <c r="AR416" s="420"/>
      <c r="AS416" s="421">
        <v>0</v>
      </c>
      <c r="AT416" s="421">
        <v>0</v>
      </c>
      <c r="AU416" s="421">
        <v>0</v>
      </c>
      <c r="AV416" s="421">
        <v>0</v>
      </c>
      <c r="AW416" s="421">
        <v>0</v>
      </c>
      <c r="AX416" s="421">
        <v>0</v>
      </c>
      <c r="AY416" s="421">
        <v>0</v>
      </c>
      <c r="AZ416" s="421">
        <v>0</v>
      </c>
      <c r="BA416" s="421">
        <v>0</v>
      </c>
      <c r="BB416" s="421">
        <v>0</v>
      </c>
      <c r="BC416" s="421">
        <v>0</v>
      </c>
      <c r="BD416" s="421">
        <v>0</v>
      </c>
      <c r="BE416" s="421">
        <v>0</v>
      </c>
      <c r="BF416" s="420"/>
      <c r="BG416" s="421">
        <v>0</v>
      </c>
      <c r="BH416" s="421">
        <v>0</v>
      </c>
      <c r="BI416" s="421">
        <v>0</v>
      </c>
      <c r="BJ416" s="421">
        <v>0</v>
      </c>
      <c r="BK416" s="421">
        <v>0</v>
      </c>
      <c r="BL416" s="421">
        <v>0</v>
      </c>
      <c r="BM416" s="421">
        <v>0</v>
      </c>
      <c r="BN416" s="421">
        <v>0</v>
      </c>
      <c r="BO416" s="421">
        <v>0</v>
      </c>
      <c r="BP416" s="421">
        <v>0</v>
      </c>
      <c r="BQ416" s="421">
        <v>0</v>
      </c>
      <c r="BR416" s="421">
        <v>0</v>
      </c>
      <c r="BS416" s="421">
        <v>0</v>
      </c>
      <c r="BT416" s="420"/>
      <c r="BU416" s="421">
        <v>0</v>
      </c>
      <c r="BV416" s="421">
        <v>0</v>
      </c>
      <c r="BW416" s="421">
        <v>0</v>
      </c>
      <c r="BX416" s="421">
        <v>0</v>
      </c>
      <c r="BY416" s="421">
        <v>0</v>
      </c>
      <c r="BZ416" s="421">
        <v>0</v>
      </c>
      <c r="CA416" s="421">
        <v>0</v>
      </c>
      <c r="CB416" s="421">
        <v>0</v>
      </c>
      <c r="CC416" s="421">
        <v>0</v>
      </c>
      <c r="CD416" s="421">
        <v>0</v>
      </c>
      <c r="CE416" s="421">
        <v>0</v>
      </c>
      <c r="CF416" s="421">
        <v>0</v>
      </c>
      <c r="CG416" s="421">
        <v>0</v>
      </c>
      <c r="CH416" s="420"/>
    </row>
    <row r="417" spans="1:86" s="402" customFormat="1" ht="12" hidden="1" customHeight="1" outlineLevel="1">
      <c r="A417" s="22">
        <v>453</v>
      </c>
      <c r="B417" s="9" t="s">
        <v>503</v>
      </c>
      <c r="C417" s="421">
        <v>0</v>
      </c>
      <c r="D417" s="421">
        <v>0</v>
      </c>
      <c r="E417" s="421">
        <v>0</v>
      </c>
      <c r="F417" s="421">
        <v>0</v>
      </c>
      <c r="G417" s="421">
        <v>0</v>
      </c>
      <c r="H417" s="421">
        <v>0</v>
      </c>
      <c r="I417" s="421">
        <v>0</v>
      </c>
      <c r="J417" s="421">
        <v>0</v>
      </c>
      <c r="K417" s="421">
        <v>0</v>
      </c>
      <c r="L417" s="421">
        <v>0</v>
      </c>
      <c r="M417" s="421">
        <v>0</v>
      </c>
      <c r="N417" s="421">
        <v>0</v>
      </c>
      <c r="O417" s="421">
        <v>0</v>
      </c>
      <c r="P417" s="420"/>
      <c r="Q417" s="421">
        <v>0</v>
      </c>
      <c r="R417" s="421">
        <v>0</v>
      </c>
      <c r="S417" s="421">
        <v>0</v>
      </c>
      <c r="T417" s="421">
        <v>0</v>
      </c>
      <c r="U417" s="421">
        <v>0</v>
      </c>
      <c r="V417" s="421">
        <v>0</v>
      </c>
      <c r="W417" s="421">
        <v>0</v>
      </c>
      <c r="X417" s="421">
        <v>0</v>
      </c>
      <c r="Y417" s="421">
        <v>0</v>
      </c>
      <c r="Z417" s="421">
        <v>0</v>
      </c>
      <c r="AA417" s="421">
        <v>0</v>
      </c>
      <c r="AB417" s="421">
        <v>0</v>
      </c>
      <c r="AC417" s="421">
        <v>0</v>
      </c>
      <c r="AD417" s="420"/>
      <c r="AE417" s="421">
        <v>0</v>
      </c>
      <c r="AF417" s="421">
        <v>0</v>
      </c>
      <c r="AG417" s="421">
        <v>0</v>
      </c>
      <c r="AH417" s="421">
        <v>0</v>
      </c>
      <c r="AI417" s="421">
        <v>0</v>
      </c>
      <c r="AJ417" s="421">
        <v>0</v>
      </c>
      <c r="AK417" s="421">
        <v>0</v>
      </c>
      <c r="AL417" s="421">
        <v>0</v>
      </c>
      <c r="AM417" s="421">
        <v>0</v>
      </c>
      <c r="AN417" s="421">
        <v>0</v>
      </c>
      <c r="AO417" s="421">
        <v>0</v>
      </c>
      <c r="AP417" s="421">
        <v>0</v>
      </c>
      <c r="AQ417" s="421">
        <v>0</v>
      </c>
      <c r="AR417" s="420"/>
      <c r="AS417" s="421">
        <v>0</v>
      </c>
      <c r="AT417" s="421">
        <v>0</v>
      </c>
      <c r="AU417" s="421">
        <v>0</v>
      </c>
      <c r="AV417" s="421">
        <v>0</v>
      </c>
      <c r="AW417" s="421">
        <v>0</v>
      </c>
      <c r="AX417" s="421">
        <v>0</v>
      </c>
      <c r="AY417" s="421">
        <v>0</v>
      </c>
      <c r="AZ417" s="421">
        <v>0</v>
      </c>
      <c r="BA417" s="421">
        <v>0</v>
      </c>
      <c r="BB417" s="421">
        <v>0</v>
      </c>
      <c r="BC417" s="421">
        <v>0</v>
      </c>
      <c r="BD417" s="421">
        <v>0</v>
      </c>
      <c r="BE417" s="421">
        <v>0</v>
      </c>
      <c r="BF417" s="420"/>
      <c r="BG417" s="421">
        <v>0</v>
      </c>
      <c r="BH417" s="421">
        <v>0</v>
      </c>
      <c r="BI417" s="421">
        <v>0</v>
      </c>
      <c r="BJ417" s="421">
        <v>0</v>
      </c>
      <c r="BK417" s="421">
        <v>0</v>
      </c>
      <c r="BL417" s="421">
        <v>0</v>
      </c>
      <c r="BM417" s="421">
        <v>0</v>
      </c>
      <c r="BN417" s="421">
        <v>0</v>
      </c>
      <c r="BO417" s="421">
        <v>0</v>
      </c>
      <c r="BP417" s="421">
        <v>0</v>
      </c>
      <c r="BQ417" s="421">
        <v>0</v>
      </c>
      <c r="BR417" s="421">
        <v>0</v>
      </c>
      <c r="BS417" s="421">
        <v>0</v>
      </c>
      <c r="BT417" s="420"/>
      <c r="BU417" s="421">
        <v>0</v>
      </c>
      <c r="BV417" s="421">
        <v>0</v>
      </c>
      <c r="BW417" s="421">
        <v>0</v>
      </c>
      <c r="BX417" s="421">
        <v>0</v>
      </c>
      <c r="BY417" s="421">
        <v>0</v>
      </c>
      <c r="BZ417" s="421">
        <v>0</v>
      </c>
      <c r="CA417" s="421">
        <v>0</v>
      </c>
      <c r="CB417" s="421">
        <v>0</v>
      </c>
      <c r="CC417" s="421">
        <v>0</v>
      </c>
      <c r="CD417" s="421">
        <v>0</v>
      </c>
      <c r="CE417" s="421">
        <v>0</v>
      </c>
      <c r="CF417" s="421">
        <v>0</v>
      </c>
      <c r="CG417" s="421">
        <v>0</v>
      </c>
      <c r="CH417" s="420"/>
    </row>
    <row r="418" spans="1:86" s="402" customFormat="1" ht="12" hidden="1" customHeight="1" outlineLevel="1">
      <c r="A418" s="22">
        <v>454</v>
      </c>
      <c r="B418" s="9" t="s">
        <v>504</v>
      </c>
      <c r="C418" s="421">
        <v>210.72</v>
      </c>
      <c r="D418" s="421">
        <v>210.72</v>
      </c>
      <c r="E418" s="421">
        <v>0</v>
      </c>
      <c r="F418" s="421">
        <v>0</v>
      </c>
      <c r="G418" s="421">
        <v>667.83</v>
      </c>
      <c r="H418" s="421">
        <v>247.29</v>
      </c>
      <c r="I418" s="421">
        <v>238.92</v>
      </c>
      <c r="J418" s="421">
        <v>850.03</v>
      </c>
      <c r="K418" s="421">
        <v>0</v>
      </c>
      <c r="L418" s="421">
        <v>0</v>
      </c>
      <c r="M418" s="421">
        <v>0</v>
      </c>
      <c r="N418" s="421">
        <v>-233.55</v>
      </c>
      <c r="O418" s="421">
        <v>2425.5100000000002</v>
      </c>
      <c r="P418" s="420"/>
      <c r="Q418" s="421">
        <v>0</v>
      </c>
      <c r="R418" s="421">
        <v>0</v>
      </c>
      <c r="S418" s="421">
        <v>0</v>
      </c>
      <c r="T418" s="421">
        <v>0</v>
      </c>
      <c r="U418" s="421">
        <v>0</v>
      </c>
      <c r="V418" s="421">
        <v>0</v>
      </c>
      <c r="W418" s="421">
        <v>0</v>
      </c>
      <c r="X418" s="421">
        <v>0</v>
      </c>
      <c r="Y418" s="421">
        <v>0</v>
      </c>
      <c r="Z418" s="421">
        <v>0</v>
      </c>
      <c r="AA418" s="421">
        <v>0</v>
      </c>
      <c r="AB418" s="421">
        <v>0</v>
      </c>
      <c r="AC418" s="421">
        <v>0</v>
      </c>
      <c r="AD418" s="420"/>
      <c r="AE418" s="421">
        <v>0</v>
      </c>
      <c r="AF418" s="421">
        <v>0</v>
      </c>
      <c r="AG418" s="421">
        <v>0</v>
      </c>
      <c r="AH418" s="421">
        <v>0</v>
      </c>
      <c r="AI418" s="421">
        <v>0</v>
      </c>
      <c r="AJ418" s="421">
        <v>0</v>
      </c>
      <c r="AK418" s="421">
        <v>0</v>
      </c>
      <c r="AL418" s="421">
        <v>0</v>
      </c>
      <c r="AM418" s="421">
        <v>0</v>
      </c>
      <c r="AN418" s="421">
        <v>0</v>
      </c>
      <c r="AO418" s="421">
        <v>0</v>
      </c>
      <c r="AP418" s="421">
        <v>0</v>
      </c>
      <c r="AQ418" s="421">
        <v>0</v>
      </c>
      <c r="AR418" s="420"/>
      <c r="AS418" s="421">
        <v>0</v>
      </c>
      <c r="AT418" s="421">
        <v>0</v>
      </c>
      <c r="AU418" s="421">
        <v>0</v>
      </c>
      <c r="AV418" s="421">
        <v>0</v>
      </c>
      <c r="AW418" s="421">
        <v>0</v>
      </c>
      <c r="AX418" s="421">
        <v>0</v>
      </c>
      <c r="AY418" s="421">
        <v>0</v>
      </c>
      <c r="AZ418" s="421">
        <v>0</v>
      </c>
      <c r="BA418" s="421">
        <v>0</v>
      </c>
      <c r="BB418" s="421">
        <v>0</v>
      </c>
      <c r="BC418" s="421">
        <v>0</v>
      </c>
      <c r="BD418" s="421">
        <v>0</v>
      </c>
      <c r="BE418" s="421">
        <v>0</v>
      </c>
      <c r="BF418" s="420"/>
      <c r="BG418" s="421">
        <v>0</v>
      </c>
      <c r="BH418" s="421">
        <v>0</v>
      </c>
      <c r="BI418" s="421">
        <v>0</v>
      </c>
      <c r="BJ418" s="421">
        <v>0</v>
      </c>
      <c r="BK418" s="421">
        <v>0</v>
      </c>
      <c r="BL418" s="421">
        <v>0</v>
      </c>
      <c r="BM418" s="421">
        <v>0</v>
      </c>
      <c r="BN418" s="421">
        <v>0</v>
      </c>
      <c r="BO418" s="421">
        <v>0</v>
      </c>
      <c r="BP418" s="421">
        <v>0</v>
      </c>
      <c r="BQ418" s="421">
        <v>0</v>
      </c>
      <c r="BR418" s="421">
        <v>0</v>
      </c>
      <c r="BS418" s="421">
        <v>0</v>
      </c>
      <c r="BT418" s="420"/>
      <c r="BU418" s="421">
        <v>0</v>
      </c>
      <c r="BV418" s="421">
        <v>0</v>
      </c>
      <c r="BW418" s="421">
        <v>0</v>
      </c>
      <c r="BX418" s="421">
        <v>0</v>
      </c>
      <c r="BY418" s="421">
        <v>0</v>
      </c>
      <c r="BZ418" s="421">
        <v>0</v>
      </c>
      <c r="CA418" s="421">
        <v>0</v>
      </c>
      <c r="CB418" s="421">
        <v>0</v>
      </c>
      <c r="CC418" s="421">
        <v>0</v>
      </c>
      <c r="CD418" s="421">
        <v>0</v>
      </c>
      <c r="CE418" s="421">
        <v>0</v>
      </c>
      <c r="CF418" s="421">
        <v>0</v>
      </c>
      <c r="CG418" s="421">
        <v>0</v>
      </c>
      <c r="CH418" s="420"/>
    </row>
    <row r="419" spans="1:86" s="402" customFormat="1" ht="12" hidden="1" customHeight="1" outlineLevel="1">
      <c r="A419" s="22">
        <v>457</v>
      </c>
      <c r="B419" s="9" t="s">
        <v>505</v>
      </c>
      <c r="C419" s="421">
        <v>0</v>
      </c>
      <c r="D419" s="421">
        <v>0</v>
      </c>
      <c r="E419" s="421">
        <v>0</v>
      </c>
      <c r="F419" s="421">
        <v>0</v>
      </c>
      <c r="G419" s="421">
        <v>0</v>
      </c>
      <c r="H419" s="421">
        <v>0</v>
      </c>
      <c r="I419" s="421">
        <v>0</v>
      </c>
      <c r="J419" s="421">
        <v>0</v>
      </c>
      <c r="K419" s="421">
        <v>0</v>
      </c>
      <c r="L419" s="421">
        <v>0</v>
      </c>
      <c r="M419" s="421">
        <v>0</v>
      </c>
      <c r="N419" s="421">
        <v>0</v>
      </c>
      <c r="O419" s="421">
        <v>0</v>
      </c>
      <c r="P419" s="420"/>
      <c r="Q419" s="421">
        <v>0</v>
      </c>
      <c r="R419" s="421">
        <v>0</v>
      </c>
      <c r="S419" s="421">
        <v>0</v>
      </c>
      <c r="T419" s="421">
        <v>0</v>
      </c>
      <c r="U419" s="421">
        <v>0</v>
      </c>
      <c r="V419" s="421">
        <v>0</v>
      </c>
      <c r="W419" s="421">
        <v>0</v>
      </c>
      <c r="X419" s="421">
        <v>0</v>
      </c>
      <c r="Y419" s="421">
        <v>0</v>
      </c>
      <c r="Z419" s="421">
        <v>0</v>
      </c>
      <c r="AA419" s="421">
        <v>0</v>
      </c>
      <c r="AB419" s="421">
        <v>0</v>
      </c>
      <c r="AC419" s="421">
        <v>0</v>
      </c>
      <c r="AD419" s="420"/>
      <c r="AE419" s="421">
        <v>0</v>
      </c>
      <c r="AF419" s="421">
        <v>0</v>
      </c>
      <c r="AG419" s="421">
        <v>0</v>
      </c>
      <c r="AH419" s="421">
        <v>0</v>
      </c>
      <c r="AI419" s="421">
        <v>0</v>
      </c>
      <c r="AJ419" s="421">
        <v>0</v>
      </c>
      <c r="AK419" s="421">
        <v>0</v>
      </c>
      <c r="AL419" s="421">
        <v>0</v>
      </c>
      <c r="AM419" s="421">
        <v>0</v>
      </c>
      <c r="AN419" s="421">
        <v>0</v>
      </c>
      <c r="AO419" s="421">
        <v>0</v>
      </c>
      <c r="AP419" s="421">
        <v>0</v>
      </c>
      <c r="AQ419" s="421">
        <v>0</v>
      </c>
      <c r="AR419" s="420"/>
      <c r="AS419" s="421">
        <v>0</v>
      </c>
      <c r="AT419" s="421">
        <v>0</v>
      </c>
      <c r="AU419" s="421">
        <v>0</v>
      </c>
      <c r="AV419" s="421">
        <v>0</v>
      </c>
      <c r="AW419" s="421">
        <v>0</v>
      </c>
      <c r="AX419" s="421">
        <v>0</v>
      </c>
      <c r="AY419" s="421">
        <v>0</v>
      </c>
      <c r="AZ419" s="421">
        <v>0</v>
      </c>
      <c r="BA419" s="421">
        <v>0</v>
      </c>
      <c r="BB419" s="421">
        <v>0</v>
      </c>
      <c r="BC419" s="421">
        <v>0</v>
      </c>
      <c r="BD419" s="421">
        <v>0</v>
      </c>
      <c r="BE419" s="421">
        <v>0</v>
      </c>
      <c r="BF419" s="420"/>
      <c r="BG419" s="421">
        <v>0</v>
      </c>
      <c r="BH419" s="421">
        <v>0</v>
      </c>
      <c r="BI419" s="421">
        <v>0</v>
      </c>
      <c r="BJ419" s="421">
        <v>0</v>
      </c>
      <c r="BK419" s="421">
        <v>0</v>
      </c>
      <c r="BL419" s="421">
        <v>0</v>
      </c>
      <c r="BM419" s="421">
        <v>0</v>
      </c>
      <c r="BN419" s="421">
        <v>0</v>
      </c>
      <c r="BO419" s="421">
        <v>0</v>
      </c>
      <c r="BP419" s="421">
        <v>0</v>
      </c>
      <c r="BQ419" s="421">
        <v>0</v>
      </c>
      <c r="BR419" s="421">
        <v>0</v>
      </c>
      <c r="BS419" s="421">
        <v>0</v>
      </c>
      <c r="BT419" s="420"/>
      <c r="BU419" s="421">
        <v>0</v>
      </c>
      <c r="BV419" s="421">
        <v>0</v>
      </c>
      <c r="BW419" s="421">
        <v>0</v>
      </c>
      <c r="BX419" s="421">
        <v>0</v>
      </c>
      <c r="BY419" s="421">
        <v>0</v>
      </c>
      <c r="BZ419" s="421">
        <v>0</v>
      </c>
      <c r="CA419" s="421">
        <v>0</v>
      </c>
      <c r="CB419" s="421">
        <v>0</v>
      </c>
      <c r="CC419" s="421">
        <v>0</v>
      </c>
      <c r="CD419" s="421">
        <v>0</v>
      </c>
      <c r="CE419" s="421">
        <v>0</v>
      </c>
      <c r="CF419" s="421">
        <v>0</v>
      </c>
      <c r="CG419" s="421">
        <v>0</v>
      </c>
      <c r="CH419" s="420"/>
    </row>
    <row r="420" spans="1:86" s="402" customFormat="1" ht="12" hidden="1" customHeight="1" outlineLevel="1">
      <c r="A420" s="22">
        <v>469</v>
      </c>
      <c r="B420" s="9" t="s">
        <v>265</v>
      </c>
      <c r="C420" s="421">
        <v>0</v>
      </c>
      <c r="D420" s="421">
        <v>0</v>
      </c>
      <c r="E420" s="421">
        <v>0</v>
      </c>
      <c r="F420" s="421">
        <v>0</v>
      </c>
      <c r="G420" s="421">
        <v>0</v>
      </c>
      <c r="H420" s="421">
        <v>0</v>
      </c>
      <c r="I420" s="421">
        <v>0</v>
      </c>
      <c r="J420" s="421">
        <v>0</v>
      </c>
      <c r="K420" s="421">
        <v>0</v>
      </c>
      <c r="L420" s="421">
        <v>0</v>
      </c>
      <c r="M420" s="421">
        <v>0</v>
      </c>
      <c r="N420" s="421">
        <v>0</v>
      </c>
      <c r="O420" s="421">
        <v>0</v>
      </c>
      <c r="P420" s="420"/>
      <c r="Q420" s="421">
        <v>0</v>
      </c>
      <c r="R420" s="421">
        <v>0</v>
      </c>
      <c r="S420" s="421">
        <v>0</v>
      </c>
      <c r="T420" s="421">
        <v>0</v>
      </c>
      <c r="U420" s="421">
        <v>0</v>
      </c>
      <c r="V420" s="421">
        <v>0</v>
      </c>
      <c r="W420" s="421">
        <v>0</v>
      </c>
      <c r="X420" s="421">
        <v>0</v>
      </c>
      <c r="Y420" s="421">
        <v>0</v>
      </c>
      <c r="Z420" s="421">
        <v>0</v>
      </c>
      <c r="AA420" s="421">
        <v>0</v>
      </c>
      <c r="AB420" s="421">
        <v>0</v>
      </c>
      <c r="AC420" s="421">
        <v>0</v>
      </c>
      <c r="AD420" s="420"/>
      <c r="AE420" s="421">
        <v>0</v>
      </c>
      <c r="AF420" s="421">
        <v>0</v>
      </c>
      <c r="AG420" s="421">
        <v>0</v>
      </c>
      <c r="AH420" s="421">
        <v>0</v>
      </c>
      <c r="AI420" s="421">
        <v>0</v>
      </c>
      <c r="AJ420" s="421">
        <v>0</v>
      </c>
      <c r="AK420" s="421">
        <v>0</v>
      </c>
      <c r="AL420" s="421">
        <v>0</v>
      </c>
      <c r="AM420" s="421">
        <v>0</v>
      </c>
      <c r="AN420" s="421">
        <v>0</v>
      </c>
      <c r="AO420" s="421">
        <v>0</v>
      </c>
      <c r="AP420" s="421">
        <v>0</v>
      </c>
      <c r="AQ420" s="421">
        <v>0</v>
      </c>
      <c r="AR420" s="420"/>
      <c r="AS420" s="421">
        <v>0</v>
      </c>
      <c r="AT420" s="421">
        <v>0</v>
      </c>
      <c r="AU420" s="421">
        <v>0</v>
      </c>
      <c r="AV420" s="421">
        <v>0</v>
      </c>
      <c r="AW420" s="421">
        <v>0</v>
      </c>
      <c r="AX420" s="421">
        <v>0</v>
      </c>
      <c r="AY420" s="421">
        <v>0</v>
      </c>
      <c r="AZ420" s="421">
        <v>0</v>
      </c>
      <c r="BA420" s="421">
        <v>0</v>
      </c>
      <c r="BB420" s="421">
        <v>0</v>
      </c>
      <c r="BC420" s="421">
        <v>0</v>
      </c>
      <c r="BD420" s="421">
        <v>0</v>
      </c>
      <c r="BE420" s="421">
        <v>0</v>
      </c>
      <c r="BF420" s="420"/>
      <c r="BG420" s="421">
        <v>0</v>
      </c>
      <c r="BH420" s="421">
        <v>0</v>
      </c>
      <c r="BI420" s="421">
        <v>0</v>
      </c>
      <c r="BJ420" s="421">
        <v>0</v>
      </c>
      <c r="BK420" s="421">
        <v>0</v>
      </c>
      <c r="BL420" s="421">
        <v>0</v>
      </c>
      <c r="BM420" s="421">
        <v>0</v>
      </c>
      <c r="BN420" s="421">
        <v>0</v>
      </c>
      <c r="BO420" s="421">
        <v>0</v>
      </c>
      <c r="BP420" s="421">
        <v>0</v>
      </c>
      <c r="BQ420" s="421">
        <v>0</v>
      </c>
      <c r="BR420" s="421">
        <v>0</v>
      </c>
      <c r="BS420" s="421">
        <v>0</v>
      </c>
      <c r="BT420" s="420"/>
      <c r="BU420" s="421">
        <v>0</v>
      </c>
      <c r="BV420" s="421">
        <v>0</v>
      </c>
      <c r="BW420" s="421">
        <v>0</v>
      </c>
      <c r="BX420" s="421">
        <v>0</v>
      </c>
      <c r="BY420" s="421">
        <v>0</v>
      </c>
      <c r="BZ420" s="421">
        <v>0</v>
      </c>
      <c r="CA420" s="421">
        <v>0</v>
      </c>
      <c r="CB420" s="421">
        <v>0</v>
      </c>
      <c r="CC420" s="421">
        <v>0</v>
      </c>
      <c r="CD420" s="421">
        <v>0</v>
      </c>
      <c r="CE420" s="421">
        <v>0</v>
      </c>
      <c r="CF420" s="421">
        <v>0</v>
      </c>
      <c r="CG420" s="421">
        <v>0</v>
      </c>
      <c r="CH420" s="420"/>
    </row>
    <row r="421" spans="1:86" s="402" customFormat="1" ht="12" hidden="1" customHeight="1" outlineLevel="1">
      <c r="A421" s="22">
        <v>481</v>
      </c>
      <c r="B421" s="9" t="s">
        <v>506</v>
      </c>
      <c r="C421" s="421">
        <v>0</v>
      </c>
      <c r="D421" s="421">
        <v>0</v>
      </c>
      <c r="E421" s="421">
        <v>0</v>
      </c>
      <c r="F421" s="421">
        <v>0</v>
      </c>
      <c r="G421" s="421">
        <v>0</v>
      </c>
      <c r="H421" s="421">
        <v>0</v>
      </c>
      <c r="I421" s="421">
        <v>0</v>
      </c>
      <c r="J421" s="421">
        <v>0</v>
      </c>
      <c r="K421" s="421">
        <v>0</v>
      </c>
      <c r="L421" s="421">
        <v>0</v>
      </c>
      <c r="M421" s="421">
        <v>0</v>
      </c>
      <c r="N421" s="421">
        <v>0</v>
      </c>
      <c r="O421" s="421">
        <v>0</v>
      </c>
      <c r="P421" s="420"/>
      <c r="Q421" s="421">
        <v>0</v>
      </c>
      <c r="R421" s="421">
        <v>0</v>
      </c>
      <c r="S421" s="421">
        <v>0</v>
      </c>
      <c r="T421" s="421">
        <v>0</v>
      </c>
      <c r="U421" s="421">
        <v>0</v>
      </c>
      <c r="V421" s="421">
        <v>0</v>
      </c>
      <c r="W421" s="421">
        <v>0</v>
      </c>
      <c r="X421" s="421">
        <v>0</v>
      </c>
      <c r="Y421" s="421">
        <v>0</v>
      </c>
      <c r="Z421" s="421">
        <v>0</v>
      </c>
      <c r="AA421" s="421">
        <v>0</v>
      </c>
      <c r="AB421" s="421">
        <v>0</v>
      </c>
      <c r="AC421" s="421">
        <v>0</v>
      </c>
      <c r="AD421" s="420"/>
      <c r="AE421" s="421">
        <v>0</v>
      </c>
      <c r="AF421" s="421">
        <v>0</v>
      </c>
      <c r="AG421" s="421">
        <v>0</v>
      </c>
      <c r="AH421" s="421">
        <v>0</v>
      </c>
      <c r="AI421" s="421">
        <v>0</v>
      </c>
      <c r="AJ421" s="421">
        <v>0</v>
      </c>
      <c r="AK421" s="421">
        <v>0</v>
      </c>
      <c r="AL421" s="421">
        <v>0</v>
      </c>
      <c r="AM421" s="421">
        <v>0</v>
      </c>
      <c r="AN421" s="421">
        <v>0</v>
      </c>
      <c r="AO421" s="421">
        <v>0</v>
      </c>
      <c r="AP421" s="421">
        <v>0</v>
      </c>
      <c r="AQ421" s="421">
        <v>0</v>
      </c>
      <c r="AR421" s="420"/>
      <c r="AS421" s="421">
        <v>0</v>
      </c>
      <c r="AT421" s="421">
        <v>0</v>
      </c>
      <c r="AU421" s="421">
        <v>0</v>
      </c>
      <c r="AV421" s="421">
        <v>0</v>
      </c>
      <c r="AW421" s="421">
        <v>0</v>
      </c>
      <c r="AX421" s="421">
        <v>0</v>
      </c>
      <c r="AY421" s="421">
        <v>0</v>
      </c>
      <c r="AZ421" s="421">
        <v>0</v>
      </c>
      <c r="BA421" s="421">
        <v>0</v>
      </c>
      <c r="BB421" s="421">
        <v>0</v>
      </c>
      <c r="BC421" s="421">
        <v>0</v>
      </c>
      <c r="BD421" s="421">
        <v>0</v>
      </c>
      <c r="BE421" s="421">
        <v>0</v>
      </c>
      <c r="BF421" s="420"/>
      <c r="BG421" s="421">
        <v>0</v>
      </c>
      <c r="BH421" s="421">
        <v>0</v>
      </c>
      <c r="BI421" s="421">
        <v>0</v>
      </c>
      <c r="BJ421" s="421">
        <v>0</v>
      </c>
      <c r="BK421" s="421">
        <v>0</v>
      </c>
      <c r="BL421" s="421">
        <v>0</v>
      </c>
      <c r="BM421" s="421">
        <v>0</v>
      </c>
      <c r="BN421" s="421">
        <v>0</v>
      </c>
      <c r="BO421" s="421">
        <v>0</v>
      </c>
      <c r="BP421" s="421">
        <v>0</v>
      </c>
      <c r="BQ421" s="421">
        <v>0</v>
      </c>
      <c r="BR421" s="421">
        <v>0</v>
      </c>
      <c r="BS421" s="421">
        <v>0</v>
      </c>
      <c r="BT421" s="420"/>
      <c r="BU421" s="421">
        <v>0</v>
      </c>
      <c r="BV421" s="421">
        <v>0</v>
      </c>
      <c r="BW421" s="421">
        <v>0</v>
      </c>
      <c r="BX421" s="421">
        <v>0</v>
      </c>
      <c r="BY421" s="421">
        <v>0</v>
      </c>
      <c r="BZ421" s="421">
        <v>0</v>
      </c>
      <c r="CA421" s="421">
        <v>0</v>
      </c>
      <c r="CB421" s="421">
        <v>0</v>
      </c>
      <c r="CC421" s="421">
        <v>0</v>
      </c>
      <c r="CD421" s="421">
        <v>0</v>
      </c>
      <c r="CE421" s="421">
        <v>0</v>
      </c>
      <c r="CF421" s="421">
        <v>0</v>
      </c>
      <c r="CG421" s="421">
        <v>0</v>
      </c>
      <c r="CH421" s="420"/>
    </row>
    <row r="422" spans="1:86" s="402" customFormat="1" ht="12" hidden="1" customHeight="1" outlineLevel="1">
      <c r="A422" s="22">
        <v>481.1</v>
      </c>
      <c r="B422" s="9" t="s">
        <v>507</v>
      </c>
      <c r="C422" s="421">
        <v>693.4</v>
      </c>
      <c r="D422" s="421">
        <v>2080.9899999999998</v>
      </c>
      <c r="E422" s="421">
        <v>2251</v>
      </c>
      <c r="F422" s="421">
        <v>4590.22</v>
      </c>
      <c r="G422" s="421">
        <v>0</v>
      </c>
      <c r="H422" s="421">
        <v>0</v>
      </c>
      <c r="I422" s="421">
        <v>16524.05</v>
      </c>
      <c r="J422" s="421">
        <v>0</v>
      </c>
      <c r="K422" s="421">
        <v>0</v>
      </c>
      <c r="L422" s="421">
        <v>4569.57</v>
      </c>
      <c r="M422" s="421">
        <v>7823.9</v>
      </c>
      <c r="N422" s="421">
        <v>0</v>
      </c>
      <c r="O422" s="421">
        <v>43692</v>
      </c>
      <c r="P422" s="420"/>
      <c r="Q422" s="421">
        <v>3713.82</v>
      </c>
      <c r="R422" s="421">
        <v>3713.82</v>
      </c>
      <c r="S422" s="421">
        <v>3713.82</v>
      </c>
      <c r="T422" s="421">
        <v>3713.82</v>
      </c>
      <c r="U422" s="421">
        <v>3713.82</v>
      </c>
      <c r="V422" s="421">
        <v>3713.82</v>
      </c>
      <c r="W422" s="421">
        <v>3713.82</v>
      </c>
      <c r="X422" s="421">
        <v>3713.82</v>
      </c>
      <c r="Y422" s="421">
        <v>3713.82</v>
      </c>
      <c r="Z422" s="421">
        <v>3713.82</v>
      </c>
      <c r="AA422" s="421">
        <v>3713.82</v>
      </c>
      <c r="AB422" s="421">
        <v>3713.82</v>
      </c>
      <c r="AC422" s="421">
        <v>44565.84</v>
      </c>
      <c r="AD422" s="420"/>
      <c r="AE422" s="421">
        <v>3788.0963999999999</v>
      </c>
      <c r="AF422" s="421">
        <v>3788.0963999999999</v>
      </c>
      <c r="AG422" s="421">
        <v>3788.0963999999999</v>
      </c>
      <c r="AH422" s="421">
        <v>3788.0963999999999</v>
      </c>
      <c r="AI422" s="421">
        <v>3788.0963999999999</v>
      </c>
      <c r="AJ422" s="421">
        <v>3788.0963999999999</v>
      </c>
      <c r="AK422" s="421">
        <v>3788.0963999999999</v>
      </c>
      <c r="AL422" s="421">
        <v>3788.0963999999999</v>
      </c>
      <c r="AM422" s="421">
        <v>3788.0963999999999</v>
      </c>
      <c r="AN422" s="421">
        <v>3788.0963999999999</v>
      </c>
      <c r="AO422" s="421">
        <v>3788.0963999999999</v>
      </c>
      <c r="AP422" s="421">
        <v>3788.0963999999999</v>
      </c>
      <c r="AQ422" s="421">
        <v>45457.156799999997</v>
      </c>
      <c r="AR422" s="420"/>
      <c r="AS422" s="421">
        <v>3863.8583279999998</v>
      </c>
      <c r="AT422" s="421">
        <v>3863.8583279999998</v>
      </c>
      <c r="AU422" s="421">
        <v>3863.8583279999998</v>
      </c>
      <c r="AV422" s="421">
        <v>3863.8583279999998</v>
      </c>
      <c r="AW422" s="421">
        <v>3863.8583279999998</v>
      </c>
      <c r="AX422" s="421">
        <v>3863.8583279999998</v>
      </c>
      <c r="AY422" s="421">
        <v>3863.8583279999998</v>
      </c>
      <c r="AZ422" s="421">
        <v>3863.8583279999998</v>
      </c>
      <c r="BA422" s="421">
        <v>3863.8583279999998</v>
      </c>
      <c r="BB422" s="421">
        <v>3863.8583279999998</v>
      </c>
      <c r="BC422" s="421">
        <v>3863.8583279999998</v>
      </c>
      <c r="BD422" s="421">
        <v>3863.8583279999998</v>
      </c>
      <c r="BE422" s="421">
        <v>46366.299936000003</v>
      </c>
      <c r="BF422" s="420"/>
      <c r="BG422" s="421">
        <v>3941.1354945600001</v>
      </c>
      <c r="BH422" s="421">
        <v>3941.1354945600001</v>
      </c>
      <c r="BI422" s="421">
        <v>3941.1354945600001</v>
      </c>
      <c r="BJ422" s="421">
        <v>3941.1354945600001</v>
      </c>
      <c r="BK422" s="421">
        <v>3941.1354945600001</v>
      </c>
      <c r="BL422" s="421">
        <v>3941.1354945600001</v>
      </c>
      <c r="BM422" s="421">
        <v>3941.1354945600001</v>
      </c>
      <c r="BN422" s="421">
        <v>3941.1354945600001</v>
      </c>
      <c r="BO422" s="421">
        <v>3941.1354945600001</v>
      </c>
      <c r="BP422" s="421">
        <v>3941.1354945600001</v>
      </c>
      <c r="BQ422" s="421">
        <v>3941.1354945600001</v>
      </c>
      <c r="BR422" s="421">
        <v>3941.1354945600001</v>
      </c>
      <c r="BS422" s="421">
        <v>47293.625934720003</v>
      </c>
      <c r="BT422" s="420"/>
      <c r="BU422" s="421">
        <v>4019.9582044511999</v>
      </c>
      <c r="BV422" s="421">
        <v>4019.9582044511999</v>
      </c>
      <c r="BW422" s="421">
        <v>4019.9582044511999</v>
      </c>
      <c r="BX422" s="421">
        <v>4019.9582044511999</v>
      </c>
      <c r="BY422" s="421">
        <v>4019.9582044511999</v>
      </c>
      <c r="BZ422" s="421">
        <v>4019.9582044511999</v>
      </c>
      <c r="CA422" s="421">
        <v>4019.9582044511999</v>
      </c>
      <c r="CB422" s="421">
        <v>4019.9582044511999</v>
      </c>
      <c r="CC422" s="421">
        <v>4019.9582044511999</v>
      </c>
      <c r="CD422" s="421">
        <v>4019.9582044511999</v>
      </c>
      <c r="CE422" s="421">
        <v>4019.9582044511999</v>
      </c>
      <c r="CF422" s="421">
        <v>4019.9582044511999</v>
      </c>
      <c r="CG422" s="421">
        <v>48239.498453414402</v>
      </c>
      <c r="CH422" s="420"/>
    </row>
    <row r="423" spans="1:86" s="402" customFormat="1" ht="12" hidden="1" customHeight="1" outlineLevel="1">
      <c r="A423" s="22">
        <v>481.2</v>
      </c>
      <c r="B423" s="9" t="s">
        <v>508</v>
      </c>
      <c r="C423" s="421">
        <v>663.76</v>
      </c>
      <c r="D423" s="421">
        <v>2425.69</v>
      </c>
      <c r="E423" s="421">
        <v>1821.2</v>
      </c>
      <c r="F423" s="421">
        <v>0</v>
      </c>
      <c r="G423" s="421">
        <v>2074.86</v>
      </c>
      <c r="H423" s="421">
        <v>3083.67</v>
      </c>
      <c r="I423" s="421">
        <v>1957.15</v>
      </c>
      <c r="J423" s="421">
        <v>2144.64</v>
      </c>
      <c r="K423" s="421">
        <v>491.88</v>
      </c>
      <c r="L423" s="421">
        <v>263.45999999999998</v>
      </c>
      <c r="M423" s="421">
        <v>0</v>
      </c>
      <c r="N423" s="421">
        <v>0</v>
      </c>
      <c r="O423" s="421">
        <v>14926.31</v>
      </c>
      <c r="P423" s="420"/>
      <c r="Q423" s="421">
        <v>1275</v>
      </c>
      <c r="R423" s="421">
        <v>1275</v>
      </c>
      <c r="S423" s="421">
        <v>1275</v>
      </c>
      <c r="T423" s="421">
        <v>1275</v>
      </c>
      <c r="U423" s="421">
        <v>1275</v>
      </c>
      <c r="V423" s="421">
        <v>1275</v>
      </c>
      <c r="W423" s="421">
        <v>1275</v>
      </c>
      <c r="X423" s="421">
        <v>1275</v>
      </c>
      <c r="Y423" s="421">
        <v>1275</v>
      </c>
      <c r="Z423" s="421">
        <v>1275</v>
      </c>
      <c r="AA423" s="421">
        <v>1275</v>
      </c>
      <c r="AB423" s="421">
        <v>1275</v>
      </c>
      <c r="AC423" s="421">
        <v>15300</v>
      </c>
      <c r="AD423" s="420"/>
      <c r="AE423" s="421">
        <v>1415.25</v>
      </c>
      <c r="AF423" s="421">
        <v>1415.25</v>
      </c>
      <c r="AG423" s="421">
        <v>1415.25</v>
      </c>
      <c r="AH423" s="421">
        <v>1415.25</v>
      </c>
      <c r="AI423" s="421">
        <v>1415.25</v>
      </c>
      <c r="AJ423" s="421">
        <v>1415.25</v>
      </c>
      <c r="AK423" s="421">
        <v>1415.25</v>
      </c>
      <c r="AL423" s="421">
        <v>1415.25</v>
      </c>
      <c r="AM423" s="421">
        <v>1415.25</v>
      </c>
      <c r="AN423" s="421">
        <v>1415.25</v>
      </c>
      <c r="AO423" s="421">
        <v>1415.25</v>
      </c>
      <c r="AP423" s="421">
        <v>1415.25</v>
      </c>
      <c r="AQ423" s="421">
        <v>16983</v>
      </c>
      <c r="AR423" s="420"/>
      <c r="AS423" s="421">
        <v>1443.5550000000001</v>
      </c>
      <c r="AT423" s="421">
        <v>1443.5550000000001</v>
      </c>
      <c r="AU423" s="421">
        <v>1443.5550000000001</v>
      </c>
      <c r="AV423" s="421">
        <v>1443.5550000000001</v>
      </c>
      <c r="AW423" s="421">
        <v>1443.5550000000001</v>
      </c>
      <c r="AX423" s="421">
        <v>1443.5550000000001</v>
      </c>
      <c r="AY423" s="421">
        <v>1443.5550000000001</v>
      </c>
      <c r="AZ423" s="421">
        <v>1443.5550000000001</v>
      </c>
      <c r="BA423" s="421">
        <v>1443.5550000000001</v>
      </c>
      <c r="BB423" s="421">
        <v>1443.5550000000001</v>
      </c>
      <c r="BC423" s="421">
        <v>1443.5550000000001</v>
      </c>
      <c r="BD423" s="421">
        <v>1443.5550000000001</v>
      </c>
      <c r="BE423" s="421">
        <v>17322.66</v>
      </c>
      <c r="BF423" s="420"/>
      <c r="BG423" s="421">
        <v>1472.4260999999999</v>
      </c>
      <c r="BH423" s="421">
        <v>1472.4260999999999</v>
      </c>
      <c r="BI423" s="421">
        <v>1472.4260999999999</v>
      </c>
      <c r="BJ423" s="421">
        <v>1472.4260999999999</v>
      </c>
      <c r="BK423" s="421">
        <v>1472.4260999999999</v>
      </c>
      <c r="BL423" s="421">
        <v>1472.4260999999999</v>
      </c>
      <c r="BM423" s="421">
        <v>1472.4260999999999</v>
      </c>
      <c r="BN423" s="421">
        <v>1472.4260999999999</v>
      </c>
      <c r="BO423" s="421">
        <v>1472.4260999999999</v>
      </c>
      <c r="BP423" s="421">
        <v>1472.4260999999999</v>
      </c>
      <c r="BQ423" s="421">
        <v>1472.4260999999999</v>
      </c>
      <c r="BR423" s="421">
        <v>1472.4260999999999</v>
      </c>
      <c r="BS423" s="421">
        <v>17669.1132</v>
      </c>
      <c r="BT423" s="420"/>
      <c r="BU423" s="421">
        <v>1501.874622</v>
      </c>
      <c r="BV423" s="421">
        <v>1501.874622</v>
      </c>
      <c r="BW423" s="421">
        <v>1501.874622</v>
      </c>
      <c r="BX423" s="421">
        <v>1501.874622</v>
      </c>
      <c r="BY423" s="421">
        <v>1501.874622</v>
      </c>
      <c r="BZ423" s="421">
        <v>1501.874622</v>
      </c>
      <c r="CA423" s="421">
        <v>1501.874622</v>
      </c>
      <c r="CB423" s="421">
        <v>1501.874622</v>
      </c>
      <c r="CC423" s="421">
        <v>1501.874622</v>
      </c>
      <c r="CD423" s="421">
        <v>1501.874622</v>
      </c>
      <c r="CE423" s="421">
        <v>1501.874622</v>
      </c>
      <c r="CF423" s="421">
        <v>1501.874622</v>
      </c>
      <c r="CG423" s="421">
        <v>18022.495464</v>
      </c>
      <c r="CH423" s="420"/>
    </row>
    <row r="424" spans="1:86" s="402" customFormat="1" ht="12" hidden="1" customHeight="1" outlineLevel="1">
      <c r="A424" s="22">
        <v>481.3</v>
      </c>
      <c r="B424" s="9" t="s">
        <v>509</v>
      </c>
      <c r="C424" s="421">
        <v>0</v>
      </c>
      <c r="D424" s="421">
        <v>0</v>
      </c>
      <c r="E424" s="421">
        <v>0</v>
      </c>
      <c r="F424" s="421">
        <v>0</v>
      </c>
      <c r="G424" s="421">
        <v>0</v>
      </c>
      <c r="H424" s="421">
        <v>0</v>
      </c>
      <c r="I424" s="421">
        <v>0</v>
      </c>
      <c r="J424" s="421">
        <v>0</v>
      </c>
      <c r="K424" s="421">
        <v>0</v>
      </c>
      <c r="L424" s="421">
        <v>0</v>
      </c>
      <c r="M424" s="421">
        <v>0</v>
      </c>
      <c r="N424" s="421">
        <v>0</v>
      </c>
      <c r="O424" s="421">
        <v>0</v>
      </c>
      <c r="P424" s="420"/>
      <c r="Q424" s="421">
        <v>0</v>
      </c>
      <c r="R424" s="421">
        <v>0</v>
      </c>
      <c r="S424" s="421">
        <v>0</v>
      </c>
      <c r="T424" s="421">
        <v>0</v>
      </c>
      <c r="U424" s="421">
        <v>0</v>
      </c>
      <c r="V424" s="421">
        <v>0</v>
      </c>
      <c r="W424" s="421">
        <v>0</v>
      </c>
      <c r="X424" s="421">
        <v>0</v>
      </c>
      <c r="Y424" s="421">
        <v>0</v>
      </c>
      <c r="Z424" s="421">
        <v>0</v>
      </c>
      <c r="AA424" s="421">
        <v>0</v>
      </c>
      <c r="AB424" s="421">
        <v>0</v>
      </c>
      <c r="AC424" s="421">
        <v>0</v>
      </c>
      <c r="AD424" s="420"/>
      <c r="AE424" s="421">
        <v>0</v>
      </c>
      <c r="AF424" s="421">
        <v>0</v>
      </c>
      <c r="AG424" s="421">
        <v>0</v>
      </c>
      <c r="AH424" s="421">
        <v>0</v>
      </c>
      <c r="AI424" s="421">
        <v>0</v>
      </c>
      <c r="AJ424" s="421">
        <v>0</v>
      </c>
      <c r="AK424" s="421">
        <v>0</v>
      </c>
      <c r="AL424" s="421">
        <v>0</v>
      </c>
      <c r="AM424" s="421">
        <v>0</v>
      </c>
      <c r="AN424" s="421">
        <v>0</v>
      </c>
      <c r="AO424" s="421">
        <v>0</v>
      </c>
      <c r="AP424" s="421">
        <v>0</v>
      </c>
      <c r="AQ424" s="421">
        <v>0</v>
      </c>
      <c r="AR424" s="420"/>
      <c r="AS424" s="421">
        <v>0</v>
      </c>
      <c r="AT424" s="421">
        <v>0</v>
      </c>
      <c r="AU424" s="421">
        <v>0</v>
      </c>
      <c r="AV424" s="421">
        <v>0</v>
      </c>
      <c r="AW424" s="421">
        <v>0</v>
      </c>
      <c r="AX424" s="421">
        <v>0</v>
      </c>
      <c r="AY424" s="421">
        <v>0</v>
      </c>
      <c r="AZ424" s="421">
        <v>0</v>
      </c>
      <c r="BA424" s="421">
        <v>0</v>
      </c>
      <c r="BB424" s="421">
        <v>0</v>
      </c>
      <c r="BC424" s="421">
        <v>0</v>
      </c>
      <c r="BD424" s="421">
        <v>0</v>
      </c>
      <c r="BE424" s="421">
        <v>0</v>
      </c>
      <c r="BF424" s="420"/>
      <c r="BG424" s="421">
        <v>0</v>
      </c>
      <c r="BH424" s="421">
        <v>0</v>
      </c>
      <c r="BI424" s="421">
        <v>0</v>
      </c>
      <c r="BJ424" s="421">
        <v>0</v>
      </c>
      <c r="BK424" s="421">
        <v>0</v>
      </c>
      <c r="BL424" s="421">
        <v>0</v>
      </c>
      <c r="BM424" s="421">
        <v>0</v>
      </c>
      <c r="BN424" s="421">
        <v>0</v>
      </c>
      <c r="BO424" s="421">
        <v>0</v>
      </c>
      <c r="BP424" s="421">
        <v>0</v>
      </c>
      <c r="BQ424" s="421">
        <v>0</v>
      </c>
      <c r="BR424" s="421">
        <v>0</v>
      </c>
      <c r="BS424" s="421">
        <v>0</v>
      </c>
      <c r="BT424" s="420"/>
      <c r="BU424" s="421">
        <v>0</v>
      </c>
      <c r="BV424" s="421">
        <v>0</v>
      </c>
      <c r="BW424" s="421">
        <v>0</v>
      </c>
      <c r="BX424" s="421">
        <v>0</v>
      </c>
      <c r="BY424" s="421">
        <v>0</v>
      </c>
      <c r="BZ424" s="421">
        <v>0</v>
      </c>
      <c r="CA424" s="421">
        <v>0</v>
      </c>
      <c r="CB424" s="421">
        <v>0</v>
      </c>
      <c r="CC424" s="421">
        <v>0</v>
      </c>
      <c r="CD424" s="421">
        <v>0</v>
      </c>
      <c r="CE424" s="421">
        <v>0</v>
      </c>
      <c r="CF424" s="421">
        <v>0</v>
      </c>
      <c r="CG424" s="421">
        <v>0</v>
      </c>
      <c r="CH424" s="420"/>
    </row>
    <row r="425" spans="1:86" s="402" customFormat="1" ht="12" hidden="1" customHeight="1" outlineLevel="1">
      <c r="A425" s="22">
        <v>481.4</v>
      </c>
      <c r="B425" s="9" t="s">
        <v>510</v>
      </c>
      <c r="C425" s="421">
        <v>2413.4299999999998</v>
      </c>
      <c r="D425" s="421">
        <v>288.33999999999997</v>
      </c>
      <c r="E425" s="421">
        <v>0</v>
      </c>
      <c r="F425" s="421">
        <v>118.22</v>
      </c>
      <c r="G425" s="421">
        <v>0</v>
      </c>
      <c r="H425" s="421">
        <v>0</v>
      </c>
      <c r="I425" s="421">
        <v>0</v>
      </c>
      <c r="J425" s="421">
        <v>0</v>
      </c>
      <c r="K425" s="421">
        <v>0</v>
      </c>
      <c r="L425" s="421">
        <v>142.37</v>
      </c>
      <c r="M425" s="421">
        <v>0</v>
      </c>
      <c r="N425" s="421">
        <v>0</v>
      </c>
      <c r="O425" s="421">
        <v>2962.36</v>
      </c>
      <c r="P425" s="420"/>
      <c r="Q425" s="421">
        <v>2250</v>
      </c>
      <c r="R425" s="421">
        <v>2250</v>
      </c>
      <c r="S425" s="421">
        <v>0</v>
      </c>
      <c r="T425" s="421">
        <v>0</v>
      </c>
      <c r="U425" s="421">
        <v>0</v>
      </c>
      <c r="V425" s="421">
        <v>0</v>
      </c>
      <c r="W425" s="421">
        <v>0</v>
      </c>
      <c r="X425" s="421">
        <v>0</v>
      </c>
      <c r="Y425" s="421">
        <v>0</v>
      </c>
      <c r="Z425" s="421">
        <v>0</v>
      </c>
      <c r="AA425" s="421">
        <v>0</v>
      </c>
      <c r="AB425" s="421">
        <v>0</v>
      </c>
      <c r="AC425" s="421">
        <v>4500</v>
      </c>
      <c r="AD425" s="420"/>
      <c r="AE425" s="421">
        <v>2295</v>
      </c>
      <c r="AF425" s="421">
        <v>2295</v>
      </c>
      <c r="AG425" s="421">
        <v>0</v>
      </c>
      <c r="AH425" s="421">
        <v>0</v>
      </c>
      <c r="AI425" s="421">
        <v>0</v>
      </c>
      <c r="AJ425" s="421">
        <v>0</v>
      </c>
      <c r="AK425" s="421">
        <v>0</v>
      </c>
      <c r="AL425" s="421">
        <v>0</v>
      </c>
      <c r="AM425" s="421">
        <v>0</v>
      </c>
      <c r="AN425" s="421">
        <v>0</v>
      </c>
      <c r="AO425" s="421">
        <v>0</v>
      </c>
      <c r="AP425" s="421">
        <v>0</v>
      </c>
      <c r="AQ425" s="421">
        <v>4590</v>
      </c>
      <c r="AR425" s="420"/>
      <c r="AS425" s="421">
        <v>2340.9</v>
      </c>
      <c r="AT425" s="421">
        <v>2340.9</v>
      </c>
      <c r="AU425" s="421">
        <v>0</v>
      </c>
      <c r="AV425" s="421">
        <v>0</v>
      </c>
      <c r="AW425" s="421">
        <v>0</v>
      </c>
      <c r="AX425" s="421">
        <v>0</v>
      </c>
      <c r="AY425" s="421">
        <v>0</v>
      </c>
      <c r="AZ425" s="421">
        <v>0</v>
      </c>
      <c r="BA425" s="421">
        <v>0</v>
      </c>
      <c r="BB425" s="421">
        <v>0</v>
      </c>
      <c r="BC425" s="421">
        <v>0</v>
      </c>
      <c r="BD425" s="421">
        <v>0</v>
      </c>
      <c r="BE425" s="421">
        <v>4681.8</v>
      </c>
      <c r="BF425" s="420"/>
      <c r="BG425" s="421">
        <v>2387.7179999999998</v>
      </c>
      <c r="BH425" s="421">
        <v>2387.7179999999998</v>
      </c>
      <c r="BI425" s="421">
        <v>0</v>
      </c>
      <c r="BJ425" s="421">
        <v>0</v>
      </c>
      <c r="BK425" s="421">
        <v>0</v>
      </c>
      <c r="BL425" s="421">
        <v>0</v>
      </c>
      <c r="BM425" s="421">
        <v>0</v>
      </c>
      <c r="BN425" s="421">
        <v>0</v>
      </c>
      <c r="BO425" s="421">
        <v>0</v>
      </c>
      <c r="BP425" s="421">
        <v>0</v>
      </c>
      <c r="BQ425" s="421">
        <v>0</v>
      </c>
      <c r="BR425" s="421">
        <v>0</v>
      </c>
      <c r="BS425" s="421">
        <v>4775.4359999999997</v>
      </c>
      <c r="BT425" s="420"/>
      <c r="BU425" s="421">
        <v>2435.4723600000002</v>
      </c>
      <c r="BV425" s="421">
        <v>2435.4723600000002</v>
      </c>
      <c r="BW425" s="421">
        <v>0</v>
      </c>
      <c r="BX425" s="421">
        <v>0</v>
      </c>
      <c r="BY425" s="421">
        <v>0</v>
      </c>
      <c r="BZ425" s="421">
        <v>0</v>
      </c>
      <c r="CA425" s="421">
        <v>0</v>
      </c>
      <c r="CB425" s="421">
        <v>0</v>
      </c>
      <c r="CC425" s="421">
        <v>0</v>
      </c>
      <c r="CD425" s="421">
        <v>0</v>
      </c>
      <c r="CE425" s="421">
        <v>0</v>
      </c>
      <c r="CF425" s="421">
        <v>0</v>
      </c>
      <c r="CG425" s="421">
        <v>4870.9447200000004</v>
      </c>
      <c r="CH425" s="420"/>
    </row>
    <row r="426" spans="1:86" s="402" customFormat="1" ht="12" hidden="1" customHeight="1" outlineLevel="1">
      <c r="A426" s="22">
        <v>481.5</v>
      </c>
      <c r="B426" s="9" t="s">
        <v>511</v>
      </c>
      <c r="C426" s="421">
        <v>21319.96</v>
      </c>
      <c r="D426" s="421">
        <v>23666.14</v>
      </c>
      <c r="E426" s="421">
        <v>11523.6</v>
      </c>
      <c r="F426" s="421">
        <v>0</v>
      </c>
      <c r="G426" s="421">
        <v>3515.97</v>
      </c>
      <c r="H426" s="421">
        <v>5783.65</v>
      </c>
      <c r="I426" s="421">
        <v>5840.09</v>
      </c>
      <c r="J426" s="421">
        <v>6247.21</v>
      </c>
      <c r="K426" s="421">
        <v>2592.44</v>
      </c>
      <c r="L426" s="421">
        <v>3927.04</v>
      </c>
      <c r="M426" s="421">
        <v>252.68</v>
      </c>
      <c r="N426" s="421">
        <v>0</v>
      </c>
      <c r="O426" s="421">
        <v>84668.78</v>
      </c>
      <c r="P426" s="420"/>
      <c r="Q426" s="421">
        <v>8075</v>
      </c>
      <c r="R426" s="421">
        <v>8075</v>
      </c>
      <c r="S426" s="421">
        <v>8075</v>
      </c>
      <c r="T426" s="421">
        <v>8075</v>
      </c>
      <c r="U426" s="421">
        <v>8075</v>
      </c>
      <c r="V426" s="421">
        <v>8075</v>
      </c>
      <c r="W426" s="421">
        <v>8075</v>
      </c>
      <c r="X426" s="421">
        <v>8075</v>
      </c>
      <c r="Y426" s="421">
        <v>8075</v>
      </c>
      <c r="Z426" s="421">
        <v>8075</v>
      </c>
      <c r="AA426" s="421">
        <v>8075</v>
      </c>
      <c r="AB426" s="421">
        <v>8075</v>
      </c>
      <c r="AC426" s="421">
        <v>96900</v>
      </c>
      <c r="AD426" s="420"/>
      <c r="AE426" s="421">
        <v>8963.25</v>
      </c>
      <c r="AF426" s="421">
        <v>8963.25</v>
      </c>
      <c r="AG426" s="421">
        <v>8963.25</v>
      </c>
      <c r="AH426" s="421">
        <v>8963.25</v>
      </c>
      <c r="AI426" s="421">
        <v>8963.25</v>
      </c>
      <c r="AJ426" s="421">
        <v>8963.25</v>
      </c>
      <c r="AK426" s="421">
        <v>8963.25</v>
      </c>
      <c r="AL426" s="421">
        <v>8963.25</v>
      </c>
      <c r="AM426" s="421">
        <v>8963.25</v>
      </c>
      <c r="AN426" s="421">
        <v>8963.25</v>
      </c>
      <c r="AO426" s="421">
        <v>8963.25</v>
      </c>
      <c r="AP426" s="421">
        <v>8963.25</v>
      </c>
      <c r="AQ426" s="421">
        <v>107559</v>
      </c>
      <c r="AR426" s="420"/>
      <c r="AS426" s="421">
        <v>9142.5149999999994</v>
      </c>
      <c r="AT426" s="421">
        <v>9142.5149999999994</v>
      </c>
      <c r="AU426" s="421">
        <v>9142.5149999999994</v>
      </c>
      <c r="AV426" s="421">
        <v>9142.5149999999994</v>
      </c>
      <c r="AW426" s="421">
        <v>9142.5149999999994</v>
      </c>
      <c r="AX426" s="421">
        <v>9142.5149999999994</v>
      </c>
      <c r="AY426" s="421">
        <v>9142.5149999999994</v>
      </c>
      <c r="AZ426" s="421">
        <v>9142.5149999999994</v>
      </c>
      <c r="BA426" s="421">
        <v>9142.5149999999994</v>
      </c>
      <c r="BB426" s="421">
        <v>9142.5149999999994</v>
      </c>
      <c r="BC426" s="421">
        <v>9142.5149999999994</v>
      </c>
      <c r="BD426" s="421">
        <v>9142.5149999999994</v>
      </c>
      <c r="BE426" s="421">
        <v>109710.18</v>
      </c>
      <c r="BF426" s="420"/>
      <c r="BG426" s="421">
        <v>9325.3652999999995</v>
      </c>
      <c r="BH426" s="421">
        <v>9325.3652999999995</v>
      </c>
      <c r="BI426" s="421">
        <v>9325.3652999999995</v>
      </c>
      <c r="BJ426" s="421">
        <v>9325.3652999999995</v>
      </c>
      <c r="BK426" s="421">
        <v>9325.3652999999995</v>
      </c>
      <c r="BL426" s="421">
        <v>9325.3652999999995</v>
      </c>
      <c r="BM426" s="421">
        <v>9325.3652999999995</v>
      </c>
      <c r="BN426" s="421">
        <v>9325.3652999999995</v>
      </c>
      <c r="BO426" s="421">
        <v>9325.3652999999995</v>
      </c>
      <c r="BP426" s="421">
        <v>9325.3652999999995</v>
      </c>
      <c r="BQ426" s="421">
        <v>9325.3652999999995</v>
      </c>
      <c r="BR426" s="421">
        <v>9325.3652999999995</v>
      </c>
      <c r="BS426" s="421">
        <v>111904.3836</v>
      </c>
      <c r="BT426" s="420"/>
      <c r="BU426" s="421">
        <v>9511.8726060000008</v>
      </c>
      <c r="BV426" s="421">
        <v>9511.8726060000008</v>
      </c>
      <c r="BW426" s="421">
        <v>9511.8726060000008</v>
      </c>
      <c r="BX426" s="421">
        <v>9511.8726060000008</v>
      </c>
      <c r="BY426" s="421">
        <v>9511.8726060000008</v>
      </c>
      <c r="BZ426" s="421">
        <v>9511.8726060000008</v>
      </c>
      <c r="CA426" s="421">
        <v>9511.8726060000008</v>
      </c>
      <c r="CB426" s="421">
        <v>9511.8726060000008</v>
      </c>
      <c r="CC426" s="421">
        <v>9511.8726060000008</v>
      </c>
      <c r="CD426" s="421">
        <v>9511.8726060000008</v>
      </c>
      <c r="CE426" s="421">
        <v>9511.8726060000008</v>
      </c>
      <c r="CF426" s="421">
        <v>9511.8726060000008</v>
      </c>
      <c r="CG426" s="421">
        <v>114142.471272</v>
      </c>
      <c r="CH426" s="420"/>
    </row>
    <row r="427" spans="1:86" s="402" customFormat="1" ht="12" hidden="1" customHeight="1" outlineLevel="1">
      <c r="A427" s="22">
        <v>481.6</v>
      </c>
      <c r="B427" s="9" t="s">
        <v>512</v>
      </c>
      <c r="C427" s="421">
        <v>0</v>
      </c>
      <c r="D427" s="421">
        <v>0</v>
      </c>
      <c r="E427" s="421">
        <v>0</v>
      </c>
      <c r="F427" s="421">
        <v>0</v>
      </c>
      <c r="G427" s="421">
        <v>0</v>
      </c>
      <c r="H427" s="421">
        <v>0</v>
      </c>
      <c r="I427" s="421">
        <v>0</v>
      </c>
      <c r="J427" s="421">
        <v>0</v>
      </c>
      <c r="K427" s="421">
        <v>0</v>
      </c>
      <c r="L427" s="421">
        <v>0</v>
      </c>
      <c r="M427" s="421">
        <v>0</v>
      </c>
      <c r="N427" s="421">
        <v>0</v>
      </c>
      <c r="O427" s="421">
        <v>0</v>
      </c>
      <c r="P427" s="420"/>
      <c r="Q427" s="421">
        <v>0</v>
      </c>
      <c r="R427" s="421">
        <v>0</v>
      </c>
      <c r="S427" s="421">
        <v>0</v>
      </c>
      <c r="T427" s="421">
        <v>0</v>
      </c>
      <c r="U427" s="421">
        <v>0</v>
      </c>
      <c r="V427" s="421">
        <v>0</v>
      </c>
      <c r="W427" s="421">
        <v>0</v>
      </c>
      <c r="X427" s="421">
        <v>0</v>
      </c>
      <c r="Y427" s="421">
        <v>0</v>
      </c>
      <c r="Z427" s="421">
        <v>0</v>
      </c>
      <c r="AA427" s="421">
        <v>0</v>
      </c>
      <c r="AB427" s="421">
        <v>0</v>
      </c>
      <c r="AC427" s="421">
        <v>0</v>
      </c>
      <c r="AD427" s="420"/>
      <c r="AE427" s="421">
        <v>0</v>
      </c>
      <c r="AF427" s="421">
        <v>0</v>
      </c>
      <c r="AG427" s="421">
        <v>0</v>
      </c>
      <c r="AH427" s="421">
        <v>0</v>
      </c>
      <c r="AI427" s="421">
        <v>0</v>
      </c>
      <c r="AJ427" s="421">
        <v>0</v>
      </c>
      <c r="AK427" s="421">
        <v>0</v>
      </c>
      <c r="AL427" s="421">
        <v>0</v>
      </c>
      <c r="AM427" s="421">
        <v>0</v>
      </c>
      <c r="AN427" s="421">
        <v>0</v>
      </c>
      <c r="AO427" s="421">
        <v>0</v>
      </c>
      <c r="AP427" s="421">
        <v>0</v>
      </c>
      <c r="AQ427" s="421">
        <v>0</v>
      </c>
      <c r="AR427" s="420"/>
      <c r="AS427" s="421">
        <v>0</v>
      </c>
      <c r="AT427" s="421">
        <v>0</v>
      </c>
      <c r="AU427" s="421">
        <v>0</v>
      </c>
      <c r="AV427" s="421">
        <v>0</v>
      </c>
      <c r="AW427" s="421">
        <v>0</v>
      </c>
      <c r="AX427" s="421">
        <v>0</v>
      </c>
      <c r="AY427" s="421">
        <v>0</v>
      </c>
      <c r="AZ427" s="421">
        <v>0</v>
      </c>
      <c r="BA427" s="421">
        <v>0</v>
      </c>
      <c r="BB427" s="421">
        <v>0</v>
      </c>
      <c r="BC427" s="421">
        <v>0</v>
      </c>
      <c r="BD427" s="421">
        <v>0</v>
      </c>
      <c r="BE427" s="421">
        <v>0</v>
      </c>
      <c r="BF427" s="420"/>
      <c r="BG427" s="421">
        <v>0</v>
      </c>
      <c r="BH427" s="421">
        <v>0</v>
      </c>
      <c r="BI427" s="421">
        <v>0</v>
      </c>
      <c r="BJ427" s="421">
        <v>0</v>
      </c>
      <c r="BK427" s="421">
        <v>0</v>
      </c>
      <c r="BL427" s="421">
        <v>0</v>
      </c>
      <c r="BM427" s="421">
        <v>0</v>
      </c>
      <c r="BN427" s="421">
        <v>0</v>
      </c>
      <c r="BO427" s="421">
        <v>0</v>
      </c>
      <c r="BP427" s="421">
        <v>0</v>
      </c>
      <c r="BQ427" s="421">
        <v>0</v>
      </c>
      <c r="BR427" s="421">
        <v>0</v>
      </c>
      <c r="BS427" s="421">
        <v>0</v>
      </c>
      <c r="BT427" s="420"/>
      <c r="BU427" s="421">
        <v>0</v>
      </c>
      <c r="BV427" s="421">
        <v>0</v>
      </c>
      <c r="BW427" s="421">
        <v>0</v>
      </c>
      <c r="BX427" s="421">
        <v>0</v>
      </c>
      <c r="BY427" s="421">
        <v>0</v>
      </c>
      <c r="BZ427" s="421">
        <v>0</v>
      </c>
      <c r="CA427" s="421">
        <v>0</v>
      </c>
      <c r="CB427" s="421">
        <v>0</v>
      </c>
      <c r="CC427" s="421">
        <v>0</v>
      </c>
      <c r="CD427" s="421">
        <v>0</v>
      </c>
      <c r="CE427" s="421">
        <v>0</v>
      </c>
      <c r="CF427" s="421">
        <v>0</v>
      </c>
      <c r="CG427" s="421">
        <v>0</v>
      </c>
      <c r="CH427" s="420"/>
    </row>
    <row r="428" spans="1:86" s="402" customFormat="1" ht="12" hidden="1" customHeight="1" outlineLevel="1">
      <c r="A428" s="22">
        <v>481.7</v>
      </c>
      <c r="B428" s="9" t="s">
        <v>513</v>
      </c>
      <c r="C428" s="421">
        <v>8251.66</v>
      </c>
      <c r="D428" s="421">
        <v>-104.8</v>
      </c>
      <c r="E428" s="421">
        <v>33.72</v>
      </c>
      <c r="F428" s="421">
        <v>0</v>
      </c>
      <c r="G428" s="421">
        <v>17.79</v>
      </c>
      <c r="H428" s="421">
        <v>8.99</v>
      </c>
      <c r="I428" s="421">
        <v>0</v>
      </c>
      <c r="J428" s="421">
        <v>0</v>
      </c>
      <c r="K428" s="421">
        <v>0</v>
      </c>
      <c r="L428" s="421">
        <v>0</v>
      </c>
      <c r="M428" s="421">
        <v>0</v>
      </c>
      <c r="N428" s="421">
        <v>0</v>
      </c>
      <c r="O428" s="421">
        <v>8207.36</v>
      </c>
      <c r="P428" s="420"/>
      <c r="Q428" s="421">
        <v>208.333333333333</v>
      </c>
      <c r="R428" s="421">
        <v>208.333333333333</v>
      </c>
      <c r="S428" s="421">
        <v>208.333333333333</v>
      </c>
      <c r="T428" s="421">
        <v>208.333333333333</v>
      </c>
      <c r="U428" s="421">
        <v>208.333333333333</v>
      </c>
      <c r="V428" s="421">
        <v>208.333333333333</v>
      </c>
      <c r="W428" s="421">
        <v>208.333333333333</v>
      </c>
      <c r="X428" s="421">
        <v>208.333333333333</v>
      </c>
      <c r="Y428" s="421">
        <v>208.333333333333</v>
      </c>
      <c r="Z428" s="421">
        <v>208.333333333333</v>
      </c>
      <c r="AA428" s="421">
        <v>208.333333333333</v>
      </c>
      <c r="AB428" s="421">
        <v>208.333333333333</v>
      </c>
      <c r="AC428" s="421">
        <v>2500</v>
      </c>
      <c r="AD428" s="420"/>
      <c r="AE428" s="421">
        <v>212.5</v>
      </c>
      <c r="AF428" s="421">
        <v>212.5</v>
      </c>
      <c r="AG428" s="421">
        <v>212.5</v>
      </c>
      <c r="AH428" s="421">
        <v>212.5</v>
      </c>
      <c r="AI428" s="421">
        <v>212.5</v>
      </c>
      <c r="AJ428" s="421">
        <v>212.5</v>
      </c>
      <c r="AK428" s="421">
        <v>212.5</v>
      </c>
      <c r="AL428" s="421">
        <v>212.5</v>
      </c>
      <c r="AM428" s="421">
        <v>212.5</v>
      </c>
      <c r="AN428" s="421">
        <v>212.5</v>
      </c>
      <c r="AO428" s="421">
        <v>212.5</v>
      </c>
      <c r="AP428" s="421">
        <v>212.5</v>
      </c>
      <c r="AQ428" s="421">
        <v>2550</v>
      </c>
      <c r="AR428" s="420"/>
      <c r="AS428" s="421">
        <v>216.75</v>
      </c>
      <c r="AT428" s="421">
        <v>216.75</v>
      </c>
      <c r="AU428" s="421">
        <v>216.75</v>
      </c>
      <c r="AV428" s="421">
        <v>216.75</v>
      </c>
      <c r="AW428" s="421">
        <v>216.75</v>
      </c>
      <c r="AX428" s="421">
        <v>216.75</v>
      </c>
      <c r="AY428" s="421">
        <v>216.75</v>
      </c>
      <c r="AZ428" s="421">
        <v>216.75</v>
      </c>
      <c r="BA428" s="421">
        <v>216.75</v>
      </c>
      <c r="BB428" s="421">
        <v>216.75</v>
      </c>
      <c r="BC428" s="421">
        <v>216.75</v>
      </c>
      <c r="BD428" s="421">
        <v>216.75</v>
      </c>
      <c r="BE428" s="421">
        <v>2601</v>
      </c>
      <c r="BF428" s="420"/>
      <c r="BG428" s="421">
        <v>221.08500000000001</v>
      </c>
      <c r="BH428" s="421">
        <v>221.08500000000001</v>
      </c>
      <c r="BI428" s="421">
        <v>221.08500000000001</v>
      </c>
      <c r="BJ428" s="421">
        <v>221.08500000000001</v>
      </c>
      <c r="BK428" s="421">
        <v>221.08500000000001</v>
      </c>
      <c r="BL428" s="421">
        <v>221.08500000000001</v>
      </c>
      <c r="BM428" s="421">
        <v>221.08500000000001</v>
      </c>
      <c r="BN428" s="421">
        <v>221.08500000000001</v>
      </c>
      <c r="BO428" s="421">
        <v>221.08500000000001</v>
      </c>
      <c r="BP428" s="421">
        <v>221.08500000000001</v>
      </c>
      <c r="BQ428" s="421">
        <v>221.08500000000001</v>
      </c>
      <c r="BR428" s="421">
        <v>221.08500000000001</v>
      </c>
      <c r="BS428" s="421">
        <v>2653.02</v>
      </c>
      <c r="BT428" s="420"/>
      <c r="BU428" s="421">
        <v>225.5067</v>
      </c>
      <c r="BV428" s="421">
        <v>225.5067</v>
      </c>
      <c r="BW428" s="421">
        <v>225.5067</v>
      </c>
      <c r="BX428" s="421">
        <v>225.5067</v>
      </c>
      <c r="BY428" s="421">
        <v>225.5067</v>
      </c>
      <c r="BZ428" s="421">
        <v>225.5067</v>
      </c>
      <c r="CA428" s="421">
        <v>225.5067</v>
      </c>
      <c r="CB428" s="421">
        <v>225.5067</v>
      </c>
      <c r="CC428" s="421">
        <v>225.5067</v>
      </c>
      <c r="CD428" s="421">
        <v>225.5067</v>
      </c>
      <c r="CE428" s="421">
        <v>225.5067</v>
      </c>
      <c r="CF428" s="421">
        <v>225.5067</v>
      </c>
      <c r="CG428" s="421">
        <v>2706.0803999999998</v>
      </c>
      <c r="CH428" s="420"/>
    </row>
    <row r="429" spans="1:86" s="402" customFormat="1" ht="12" hidden="1" customHeight="1" outlineLevel="1">
      <c r="A429" s="22">
        <v>481.8</v>
      </c>
      <c r="B429" s="9" t="s">
        <v>514</v>
      </c>
      <c r="C429" s="421">
        <v>5000</v>
      </c>
      <c r="D429" s="421">
        <v>0</v>
      </c>
      <c r="E429" s="421">
        <v>0</v>
      </c>
      <c r="F429" s="421">
        <v>3000</v>
      </c>
      <c r="G429" s="421">
        <v>0</v>
      </c>
      <c r="H429" s="421">
        <v>849</v>
      </c>
      <c r="I429" s="421">
        <v>-250</v>
      </c>
      <c r="J429" s="421">
        <v>0</v>
      </c>
      <c r="K429" s="421">
        <v>0</v>
      </c>
      <c r="L429" s="421">
        <v>0</v>
      </c>
      <c r="M429" s="421">
        <v>0</v>
      </c>
      <c r="N429" s="421">
        <v>0</v>
      </c>
      <c r="O429" s="421">
        <v>8599</v>
      </c>
      <c r="P429" s="420"/>
      <c r="Q429" s="421">
        <v>1000</v>
      </c>
      <c r="R429" s="421">
        <v>1000</v>
      </c>
      <c r="S429" s="421">
        <v>1000</v>
      </c>
      <c r="T429" s="421">
        <v>1000</v>
      </c>
      <c r="U429" s="421">
        <v>1000</v>
      </c>
      <c r="V429" s="421">
        <v>1000</v>
      </c>
      <c r="W429" s="421">
        <v>1000</v>
      </c>
      <c r="X429" s="421">
        <v>1000</v>
      </c>
      <c r="Y429" s="421">
        <v>1000</v>
      </c>
      <c r="Z429" s="421">
        <v>1000</v>
      </c>
      <c r="AA429" s="421">
        <v>1000</v>
      </c>
      <c r="AB429" s="421">
        <v>1000</v>
      </c>
      <c r="AC429" s="421">
        <v>12000</v>
      </c>
      <c r="AD429" s="420"/>
      <c r="AE429" s="421">
        <v>1020</v>
      </c>
      <c r="AF429" s="421">
        <v>1020</v>
      </c>
      <c r="AG429" s="421">
        <v>1020</v>
      </c>
      <c r="AH429" s="421">
        <v>1020</v>
      </c>
      <c r="AI429" s="421">
        <v>1020</v>
      </c>
      <c r="AJ429" s="421">
        <v>1020</v>
      </c>
      <c r="AK429" s="421">
        <v>1020</v>
      </c>
      <c r="AL429" s="421">
        <v>1020</v>
      </c>
      <c r="AM429" s="421">
        <v>1020</v>
      </c>
      <c r="AN429" s="421">
        <v>1020</v>
      </c>
      <c r="AO429" s="421">
        <v>1020</v>
      </c>
      <c r="AP429" s="421">
        <v>1020</v>
      </c>
      <c r="AQ429" s="421">
        <v>12240</v>
      </c>
      <c r="AR429" s="420"/>
      <c r="AS429" s="421">
        <v>1040.4000000000001</v>
      </c>
      <c r="AT429" s="421">
        <v>1040.4000000000001</v>
      </c>
      <c r="AU429" s="421">
        <v>1040.4000000000001</v>
      </c>
      <c r="AV429" s="421">
        <v>1040.4000000000001</v>
      </c>
      <c r="AW429" s="421">
        <v>1040.4000000000001</v>
      </c>
      <c r="AX429" s="421">
        <v>1040.4000000000001</v>
      </c>
      <c r="AY429" s="421">
        <v>1040.4000000000001</v>
      </c>
      <c r="AZ429" s="421">
        <v>1040.4000000000001</v>
      </c>
      <c r="BA429" s="421">
        <v>1040.4000000000001</v>
      </c>
      <c r="BB429" s="421">
        <v>1040.4000000000001</v>
      </c>
      <c r="BC429" s="421">
        <v>1040.4000000000001</v>
      </c>
      <c r="BD429" s="421">
        <v>1040.4000000000001</v>
      </c>
      <c r="BE429" s="421">
        <v>12484.8</v>
      </c>
      <c r="BF429" s="420"/>
      <c r="BG429" s="421">
        <v>1061.2080000000001</v>
      </c>
      <c r="BH429" s="421">
        <v>1061.2080000000001</v>
      </c>
      <c r="BI429" s="421">
        <v>1061.2080000000001</v>
      </c>
      <c r="BJ429" s="421">
        <v>1061.2080000000001</v>
      </c>
      <c r="BK429" s="421">
        <v>1061.2080000000001</v>
      </c>
      <c r="BL429" s="421">
        <v>1061.2080000000001</v>
      </c>
      <c r="BM429" s="421">
        <v>1061.2080000000001</v>
      </c>
      <c r="BN429" s="421">
        <v>1061.2080000000001</v>
      </c>
      <c r="BO429" s="421">
        <v>1061.2080000000001</v>
      </c>
      <c r="BP429" s="421">
        <v>1061.2080000000001</v>
      </c>
      <c r="BQ429" s="421">
        <v>1061.2080000000001</v>
      </c>
      <c r="BR429" s="421">
        <v>1061.2080000000001</v>
      </c>
      <c r="BS429" s="421">
        <v>12734.495999999999</v>
      </c>
      <c r="BT429" s="420"/>
      <c r="BU429" s="421">
        <v>1082.4321600000001</v>
      </c>
      <c r="BV429" s="421">
        <v>1082.4321600000001</v>
      </c>
      <c r="BW429" s="421">
        <v>1082.4321600000001</v>
      </c>
      <c r="BX429" s="421">
        <v>1082.4321600000001</v>
      </c>
      <c r="BY429" s="421">
        <v>1082.4321600000001</v>
      </c>
      <c r="BZ429" s="421">
        <v>1082.4321600000001</v>
      </c>
      <c r="CA429" s="421">
        <v>1082.4321600000001</v>
      </c>
      <c r="CB429" s="421">
        <v>1082.4321600000001</v>
      </c>
      <c r="CC429" s="421">
        <v>1082.4321600000001</v>
      </c>
      <c r="CD429" s="421">
        <v>1082.4321600000001</v>
      </c>
      <c r="CE429" s="421">
        <v>1082.4321600000001</v>
      </c>
      <c r="CF429" s="421">
        <v>1082.4321600000001</v>
      </c>
      <c r="CG429" s="421">
        <v>12989.18592</v>
      </c>
      <c r="CH429" s="420"/>
    </row>
    <row r="430" spans="1:86" s="402" customFormat="1" ht="12" hidden="1" customHeight="1" outlineLevel="1">
      <c r="A430" s="22">
        <v>482</v>
      </c>
      <c r="B430" s="9" t="s">
        <v>515</v>
      </c>
      <c r="C430" s="421">
        <v>420.3</v>
      </c>
      <c r="D430" s="421">
        <v>135.97999999999999</v>
      </c>
      <c r="E430" s="421">
        <v>378.87</v>
      </c>
      <c r="F430" s="421">
        <v>0</v>
      </c>
      <c r="G430" s="421">
        <v>2125</v>
      </c>
      <c r="H430" s="421">
        <v>2008.59</v>
      </c>
      <c r="I430" s="421">
        <v>500</v>
      </c>
      <c r="J430" s="421">
        <v>625</v>
      </c>
      <c r="K430" s="421">
        <v>53.8</v>
      </c>
      <c r="L430" s="421">
        <v>6250</v>
      </c>
      <c r="M430" s="421">
        <v>500</v>
      </c>
      <c r="N430" s="421">
        <v>0</v>
      </c>
      <c r="O430" s="421">
        <v>12997.54</v>
      </c>
      <c r="P430" s="420"/>
      <c r="Q430" s="421">
        <v>1275</v>
      </c>
      <c r="R430" s="421">
        <v>1275</v>
      </c>
      <c r="S430" s="421">
        <v>1275</v>
      </c>
      <c r="T430" s="421">
        <v>1275</v>
      </c>
      <c r="U430" s="421">
        <v>1275</v>
      </c>
      <c r="V430" s="421">
        <v>1275</v>
      </c>
      <c r="W430" s="421">
        <v>1275</v>
      </c>
      <c r="X430" s="421">
        <v>1275</v>
      </c>
      <c r="Y430" s="421">
        <v>1275</v>
      </c>
      <c r="Z430" s="421">
        <v>1275</v>
      </c>
      <c r="AA430" s="421">
        <v>1275</v>
      </c>
      <c r="AB430" s="421">
        <v>1275</v>
      </c>
      <c r="AC430" s="421">
        <v>15300</v>
      </c>
      <c r="AD430" s="420"/>
      <c r="AE430" s="421">
        <v>1415.25</v>
      </c>
      <c r="AF430" s="421">
        <v>1415.25</v>
      </c>
      <c r="AG430" s="421">
        <v>1415.25</v>
      </c>
      <c r="AH430" s="421">
        <v>1415.25</v>
      </c>
      <c r="AI430" s="421">
        <v>1415.25</v>
      </c>
      <c r="AJ430" s="421">
        <v>1415.25</v>
      </c>
      <c r="AK430" s="421">
        <v>1415.25</v>
      </c>
      <c r="AL430" s="421">
        <v>1415.25</v>
      </c>
      <c r="AM430" s="421">
        <v>1415.25</v>
      </c>
      <c r="AN430" s="421">
        <v>1415.25</v>
      </c>
      <c r="AO430" s="421">
        <v>1415.25</v>
      </c>
      <c r="AP430" s="421">
        <v>1415.25</v>
      </c>
      <c r="AQ430" s="421">
        <v>16983</v>
      </c>
      <c r="AR430" s="420"/>
      <c r="AS430" s="421">
        <v>1443.5550000000001</v>
      </c>
      <c r="AT430" s="421">
        <v>1443.5550000000001</v>
      </c>
      <c r="AU430" s="421">
        <v>1443.5550000000001</v>
      </c>
      <c r="AV430" s="421">
        <v>1443.5550000000001</v>
      </c>
      <c r="AW430" s="421">
        <v>1443.5550000000001</v>
      </c>
      <c r="AX430" s="421">
        <v>1443.5550000000001</v>
      </c>
      <c r="AY430" s="421">
        <v>1443.5550000000001</v>
      </c>
      <c r="AZ430" s="421">
        <v>1443.5550000000001</v>
      </c>
      <c r="BA430" s="421">
        <v>1443.5550000000001</v>
      </c>
      <c r="BB430" s="421">
        <v>1443.5550000000001</v>
      </c>
      <c r="BC430" s="421">
        <v>1443.5550000000001</v>
      </c>
      <c r="BD430" s="421">
        <v>1443.5550000000001</v>
      </c>
      <c r="BE430" s="421">
        <v>17322.66</v>
      </c>
      <c r="BF430" s="420"/>
      <c r="BG430" s="421">
        <v>1472.4260999999999</v>
      </c>
      <c r="BH430" s="421">
        <v>1472.4260999999999</v>
      </c>
      <c r="BI430" s="421">
        <v>1472.4260999999999</v>
      </c>
      <c r="BJ430" s="421">
        <v>1472.4260999999999</v>
      </c>
      <c r="BK430" s="421">
        <v>1472.4260999999999</v>
      </c>
      <c r="BL430" s="421">
        <v>1472.4260999999999</v>
      </c>
      <c r="BM430" s="421">
        <v>1472.4260999999999</v>
      </c>
      <c r="BN430" s="421">
        <v>1472.4260999999999</v>
      </c>
      <c r="BO430" s="421">
        <v>1472.4260999999999</v>
      </c>
      <c r="BP430" s="421">
        <v>1472.4260999999999</v>
      </c>
      <c r="BQ430" s="421">
        <v>1472.4260999999999</v>
      </c>
      <c r="BR430" s="421">
        <v>1472.4260999999999</v>
      </c>
      <c r="BS430" s="421">
        <v>17669.1132</v>
      </c>
      <c r="BT430" s="420"/>
      <c r="BU430" s="421">
        <v>1501.874622</v>
      </c>
      <c r="BV430" s="421">
        <v>1501.874622</v>
      </c>
      <c r="BW430" s="421">
        <v>1501.874622</v>
      </c>
      <c r="BX430" s="421">
        <v>1501.874622</v>
      </c>
      <c r="BY430" s="421">
        <v>1501.874622</v>
      </c>
      <c r="BZ430" s="421">
        <v>1501.874622</v>
      </c>
      <c r="CA430" s="421">
        <v>1501.874622</v>
      </c>
      <c r="CB430" s="421">
        <v>1501.874622</v>
      </c>
      <c r="CC430" s="421">
        <v>1501.874622</v>
      </c>
      <c r="CD430" s="421">
        <v>1501.874622</v>
      </c>
      <c r="CE430" s="421">
        <v>1501.874622</v>
      </c>
      <c r="CF430" s="421">
        <v>1501.874622</v>
      </c>
      <c r="CG430" s="421">
        <v>18022.495464</v>
      </c>
      <c r="CH430" s="420"/>
    </row>
    <row r="431" spans="1:86" s="402" customFormat="1" ht="12" hidden="1" customHeight="1" outlineLevel="1">
      <c r="A431" s="22">
        <v>482.1</v>
      </c>
      <c r="B431" s="9" t="s">
        <v>516</v>
      </c>
      <c r="C431" s="421">
        <v>3512</v>
      </c>
      <c r="D431" s="421">
        <v>1785.89</v>
      </c>
      <c r="E431" s="421">
        <v>2480.44</v>
      </c>
      <c r="F431" s="421">
        <v>264.67</v>
      </c>
      <c r="G431" s="421">
        <v>492.7</v>
      </c>
      <c r="H431" s="421">
        <v>4230.4399999999996</v>
      </c>
      <c r="I431" s="421">
        <v>0</v>
      </c>
      <c r="J431" s="421">
        <v>-3750.07</v>
      </c>
      <c r="K431" s="421">
        <v>0</v>
      </c>
      <c r="L431" s="421">
        <v>0</v>
      </c>
      <c r="M431" s="421">
        <v>0</v>
      </c>
      <c r="N431" s="421">
        <v>0</v>
      </c>
      <c r="O431" s="421">
        <v>9016.07</v>
      </c>
      <c r="P431" s="420"/>
      <c r="Q431" s="421">
        <v>0</v>
      </c>
      <c r="R431" s="421">
        <v>0</v>
      </c>
      <c r="S431" s="421">
        <v>0</v>
      </c>
      <c r="T431" s="421">
        <v>0</v>
      </c>
      <c r="U431" s="421">
        <v>0</v>
      </c>
      <c r="V431" s="421">
        <v>0</v>
      </c>
      <c r="W431" s="421">
        <v>0</v>
      </c>
      <c r="X431" s="421">
        <v>0</v>
      </c>
      <c r="Y431" s="421">
        <v>0</v>
      </c>
      <c r="Z431" s="421">
        <v>0</v>
      </c>
      <c r="AA431" s="421">
        <v>0</v>
      </c>
      <c r="AB431" s="421">
        <v>0</v>
      </c>
      <c r="AC431" s="421">
        <v>0</v>
      </c>
      <c r="AD431" s="420"/>
      <c r="AE431" s="421">
        <v>0</v>
      </c>
      <c r="AF431" s="421">
        <v>0</v>
      </c>
      <c r="AG431" s="421">
        <v>0</v>
      </c>
      <c r="AH431" s="421">
        <v>0</v>
      </c>
      <c r="AI431" s="421">
        <v>0</v>
      </c>
      <c r="AJ431" s="421">
        <v>0</v>
      </c>
      <c r="AK431" s="421">
        <v>0</v>
      </c>
      <c r="AL431" s="421">
        <v>0</v>
      </c>
      <c r="AM431" s="421">
        <v>0</v>
      </c>
      <c r="AN431" s="421">
        <v>0</v>
      </c>
      <c r="AO431" s="421">
        <v>0</v>
      </c>
      <c r="AP431" s="421">
        <v>0</v>
      </c>
      <c r="AQ431" s="421">
        <v>0</v>
      </c>
      <c r="AR431" s="420"/>
      <c r="AS431" s="421">
        <v>0</v>
      </c>
      <c r="AT431" s="421">
        <v>0</v>
      </c>
      <c r="AU431" s="421">
        <v>0</v>
      </c>
      <c r="AV431" s="421">
        <v>0</v>
      </c>
      <c r="AW431" s="421">
        <v>0</v>
      </c>
      <c r="AX431" s="421">
        <v>0</v>
      </c>
      <c r="AY431" s="421">
        <v>0</v>
      </c>
      <c r="AZ431" s="421">
        <v>0</v>
      </c>
      <c r="BA431" s="421">
        <v>0</v>
      </c>
      <c r="BB431" s="421">
        <v>0</v>
      </c>
      <c r="BC431" s="421">
        <v>0</v>
      </c>
      <c r="BD431" s="421">
        <v>0</v>
      </c>
      <c r="BE431" s="421">
        <v>0</v>
      </c>
      <c r="BF431" s="420"/>
      <c r="BG431" s="421">
        <v>0</v>
      </c>
      <c r="BH431" s="421">
        <v>0</v>
      </c>
      <c r="BI431" s="421">
        <v>0</v>
      </c>
      <c r="BJ431" s="421">
        <v>0</v>
      </c>
      <c r="BK431" s="421">
        <v>0</v>
      </c>
      <c r="BL431" s="421">
        <v>0</v>
      </c>
      <c r="BM431" s="421">
        <v>0</v>
      </c>
      <c r="BN431" s="421">
        <v>0</v>
      </c>
      <c r="BO431" s="421">
        <v>0</v>
      </c>
      <c r="BP431" s="421">
        <v>0</v>
      </c>
      <c r="BQ431" s="421">
        <v>0</v>
      </c>
      <c r="BR431" s="421">
        <v>0</v>
      </c>
      <c r="BS431" s="421">
        <v>0</v>
      </c>
      <c r="BT431" s="420"/>
      <c r="BU431" s="421">
        <v>0</v>
      </c>
      <c r="BV431" s="421">
        <v>0</v>
      </c>
      <c r="BW431" s="421">
        <v>0</v>
      </c>
      <c r="BX431" s="421">
        <v>0</v>
      </c>
      <c r="BY431" s="421">
        <v>0</v>
      </c>
      <c r="BZ431" s="421">
        <v>0</v>
      </c>
      <c r="CA431" s="421">
        <v>0</v>
      </c>
      <c r="CB431" s="421">
        <v>0</v>
      </c>
      <c r="CC431" s="421">
        <v>0</v>
      </c>
      <c r="CD431" s="421">
        <v>0</v>
      </c>
      <c r="CE431" s="421">
        <v>0</v>
      </c>
      <c r="CF431" s="421">
        <v>0</v>
      </c>
      <c r="CG431" s="421">
        <v>0</v>
      </c>
      <c r="CH431" s="420"/>
    </row>
    <row r="432" spans="1:86" s="402" customFormat="1" ht="12" hidden="1" customHeight="1" outlineLevel="1">
      <c r="A432" s="22">
        <v>482.2</v>
      </c>
      <c r="B432" s="9" t="s">
        <v>517</v>
      </c>
      <c r="C432" s="421">
        <v>0</v>
      </c>
      <c r="D432" s="421">
        <v>0</v>
      </c>
      <c r="E432" s="421">
        <v>0</v>
      </c>
      <c r="F432" s="421">
        <v>0</v>
      </c>
      <c r="G432" s="421">
        <v>145.59</v>
      </c>
      <c r="H432" s="421">
        <v>5568.05</v>
      </c>
      <c r="I432" s="421">
        <v>2558.0500000000002</v>
      </c>
      <c r="J432" s="421">
        <v>0</v>
      </c>
      <c r="K432" s="421">
        <v>0</v>
      </c>
      <c r="L432" s="421">
        <v>0</v>
      </c>
      <c r="M432" s="421">
        <v>2.5499999999999998</v>
      </c>
      <c r="N432" s="421">
        <v>0</v>
      </c>
      <c r="O432" s="421">
        <v>11300</v>
      </c>
      <c r="P432" s="420"/>
      <c r="Q432" s="421">
        <v>0</v>
      </c>
      <c r="R432" s="421">
        <v>0</v>
      </c>
      <c r="S432" s="421">
        <v>1300.5</v>
      </c>
      <c r="T432" s="421">
        <v>1300.5</v>
      </c>
      <c r="U432" s="421">
        <v>1300.5</v>
      </c>
      <c r="V432" s="421">
        <v>1300.5</v>
      </c>
      <c r="W432" s="421">
        <v>1300.5</v>
      </c>
      <c r="X432" s="421">
        <v>1300.5</v>
      </c>
      <c r="Y432" s="421">
        <v>1300.5</v>
      </c>
      <c r="Z432" s="421">
        <v>1300.5</v>
      </c>
      <c r="AA432" s="421">
        <v>1300.5</v>
      </c>
      <c r="AB432" s="421">
        <v>1300.5</v>
      </c>
      <c r="AC432" s="421">
        <v>13005</v>
      </c>
      <c r="AD432" s="420"/>
      <c r="AE432" s="421">
        <v>0</v>
      </c>
      <c r="AF432" s="421">
        <v>0</v>
      </c>
      <c r="AG432" s="421">
        <v>1443.5550000000001</v>
      </c>
      <c r="AH432" s="421">
        <v>1443.5550000000001</v>
      </c>
      <c r="AI432" s="421">
        <v>1443.5550000000001</v>
      </c>
      <c r="AJ432" s="421">
        <v>1443.5550000000001</v>
      </c>
      <c r="AK432" s="421">
        <v>1443.5550000000001</v>
      </c>
      <c r="AL432" s="421">
        <v>1443.5550000000001</v>
      </c>
      <c r="AM432" s="421">
        <v>1443.5550000000001</v>
      </c>
      <c r="AN432" s="421">
        <v>1443.5550000000001</v>
      </c>
      <c r="AO432" s="421">
        <v>1443.5550000000001</v>
      </c>
      <c r="AP432" s="421">
        <v>1443.5550000000001</v>
      </c>
      <c r="AQ432" s="421">
        <v>14435.55</v>
      </c>
      <c r="AR432" s="420"/>
      <c r="AS432" s="421">
        <v>0</v>
      </c>
      <c r="AT432" s="421">
        <v>0</v>
      </c>
      <c r="AU432" s="421">
        <v>1472.4260999999999</v>
      </c>
      <c r="AV432" s="421">
        <v>1472.4260999999999</v>
      </c>
      <c r="AW432" s="421">
        <v>1472.4260999999999</v>
      </c>
      <c r="AX432" s="421">
        <v>1472.4260999999999</v>
      </c>
      <c r="AY432" s="421">
        <v>1472.4260999999999</v>
      </c>
      <c r="AZ432" s="421">
        <v>1472.4260999999999</v>
      </c>
      <c r="BA432" s="421">
        <v>1472.4260999999999</v>
      </c>
      <c r="BB432" s="421">
        <v>1472.4260999999999</v>
      </c>
      <c r="BC432" s="421">
        <v>1472.4260999999999</v>
      </c>
      <c r="BD432" s="421">
        <v>1472.4260999999999</v>
      </c>
      <c r="BE432" s="421">
        <v>14724.261</v>
      </c>
      <c r="BF432" s="420"/>
      <c r="BG432" s="421">
        <v>0</v>
      </c>
      <c r="BH432" s="421">
        <v>0</v>
      </c>
      <c r="BI432" s="421">
        <v>1501.874622</v>
      </c>
      <c r="BJ432" s="421">
        <v>1501.874622</v>
      </c>
      <c r="BK432" s="421">
        <v>1501.874622</v>
      </c>
      <c r="BL432" s="421">
        <v>1501.874622</v>
      </c>
      <c r="BM432" s="421">
        <v>1501.874622</v>
      </c>
      <c r="BN432" s="421">
        <v>1501.874622</v>
      </c>
      <c r="BO432" s="421">
        <v>1501.874622</v>
      </c>
      <c r="BP432" s="421">
        <v>1501.874622</v>
      </c>
      <c r="BQ432" s="421">
        <v>1501.874622</v>
      </c>
      <c r="BR432" s="421">
        <v>1501.874622</v>
      </c>
      <c r="BS432" s="421">
        <v>15018.746220000001</v>
      </c>
      <c r="BT432" s="420"/>
      <c r="BU432" s="421">
        <v>0</v>
      </c>
      <c r="BV432" s="421">
        <v>0</v>
      </c>
      <c r="BW432" s="421">
        <v>1531.9121144400001</v>
      </c>
      <c r="BX432" s="421">
        <v>1531.9121144400001</v>
      </c>
      <c r="BY432" s="421">
        <v>1531.9121144400001</v>
      </c>
      <c r="BZ432" s="421">
        <v>1531.9121144400001</v>
      </c>
      <c r="CA432" s="421">
        <v>1531.9121144400001</v>
      </c>
      <c r="CB432" s="421">
        <v>1531.9121144400001</v>
      </c>
      <c r="CC432" s="421">
        <v>1531.9121144400001</v>
      </c>
      <c r="CD432" s="421">
        <v>1531.9121144400001</v>
      </c>
      <c r="CE432" s="421">
        <v>1531.9121144400001</v>
      </c>
      <c r="CF432" s="421">
        <v>1531.9121144400001</v>
      </c>
      <c r="CG432" s="421">
        <v>15319.1211444</v>
      </c>
      <c r="CH432" s="420"/>
    </row>
    <row r="433" spans="1:86" s="402" customFormat="1" ht="12" hidden="1" customHeight="1" outlineLevel="1">
      <c r="A433" s="22">
        <v>482.3</v>
      </c>
      <c r="B433" s="9" t="s">
        <v>518</v>
      </c>
      <c r="C433" s="421">
        <v>0</v>
      </c>
      <c r="D433" s="421">
        <v>0</v>
      </c>
      <c r="E433" s="421">
        <v>0</v>
      </c>
      <c r="F433" s="421">
        <v>0</v>
      </c>
      <c r="G433" s="421">
        <v>0</v>
      </c>
      <c r="H433" s="421">
        <v>0</v>
      </c>
      <c r="I433" s="421">
        <v>0</v>
      </c>
      <c r="J433" s="421">
        <v>0</v>
      </c>
      <c r="K433" s="421">
        <v>0</v>
      </c>
      <c r="L433" s="421">
        <v>0</v>
      </c>
      <c r="M433" s="421">
        <v>0</v>
      </c>
      <c r="N433" s="421">
        <v>0</v>
      </c>
      <c r="O433" s="421">
        <v>0</v>
      </c>
      <c r="P433" s="420"/>
      <c r="Q433" s="421">
        <v>0</v>
      </c>
      <c r="R433" s="421">
        <v>0</v>
      </c>
      <c r="S433" s="421">
        <v>0</v>
      </c>
      <c r="T433" s="421">
        <v>0</v>
      </c>
      <c r="U433" s="421">
        <v>0</v>
      </c>
      <c r="V433" s="421">
        <v>0</v>
      </c>
      <c r="W433" s="421">
        <v>0</v>
      </c>
      <c r="X433" s="421">
        <v>0</v>
      </c>
      <c r="Y433" s="421">
        <v>0</v>
      </c>
      <c r="Z433" s="421">
        <v>0</v>
      </c>
      <c r="AA433" s="421">
        <v>0</v>
      </c>
      <c r="AB433" s="421">
        <v>0</v>
      </c>
      <c r="AC433" s="421">
        <v>0</v>
      </c>
      <c r="AD433" s="420"/>
      <c r="AE433" s="421">
        <v>0</v>
      </c>
      <c r="AF433" s="421">
        <v>0</v>
      </c>
      <c r="AG433" s="421">
        <v>0</v>
      </c>
      <c r="AH433" s="421">
        <v>0</v>
      </c>
      <c r="AI433" s="421">
        <v>0</v>
      </c>
      <c r="AJ433" s="421">
        <v>0</v>
      </c>
      <c r="AK433" s="421">
        <v>0</v>
      </c>
      <c r="AL433" s="421">
        <v>0</v>
      </c>
      <c r="AM433" s="421">
        <v>0</v>
      </c>
      <c r="AN433" s="421">
        <v>0</v>
      </c>
      <c r="AO433" s="421">
        <v>0</v>
      </c>
      <c r="AP433" s="421">
        <v>0</v>
      </c>
      <c r="AQ433" s="421">
        <v>0</v>
      </c>
      <c r="AR433" s="420"/>
      <c r="AS433" s="421">
        <v>0</v>
      </c>
      <c r="AT433" s="421">
        <v>0</v>
      </c>
      <c r="AU433" s="421">
        <v>0</v>
      </c>
      <c r="AV433" s="421">
        <v>0</v>
      </c>
      <c r="AW433" s="421">
        <v>0</v>
      </c>
      <c r="AX433" s="421">
        <v>0</v>
      </c>
      <c r="AY433" s="421">
        <v>0</v>
      </c>
      <c r="AZ433" s="421">
        <v>0</v>
      </c>
      <c r="BA433" s="421">
        <v>0</v>
      </c>
      <c r="BB433" s="421">
        <v>0</v>
      </c>
      <c r="BC433" s="421">
        <v>0</v>
      </c>
      <c r="BD433" s="421">
        <v>0</v>
      </c>
      <c r="BE433" s="421">
        <v>0</v>
      </c>
      <c r="BF433" s="420"/>
      <c r="BG433" s="421">
        <v>0</v>
      </c>
      <c r="BH433" s="421">
        <v>0</v>
      </c>
      <c r="BI433" s="421">
        <v>0</v>
      </c>
      <c r="BJ433" s="421">
        <v>0</v>
      </c>
      <c r="BK433" s="421">
        <v>0</v>
      </c>
      <c r="BL433" s="421">
        <v>0</v>
      </c>
      <c r="BM433" s="421">
        <v>0</v>
      </c>
      <c r="BN433" s="421">
        <v>0</v>
      </c>
      <c r="BO433" s="421">
        <v>0</v>
      </c>
      <c r="BP433" s="421">
        <v>0</v>
      </c>
      <c r="BQ433" s="421">
        <v>0</v>
      </c>
      <c r="BR433" s="421">
        <v>0</v>
      </c>
      <c r="BS433" s="421">
        <v>0</v>
      </c>
      <c r="BT433" s="420"/>
      <c r="BU433" s="421">
        <v>0</v>
      </c>
      <c r="BV433" s="421">
        <v>0</v>
      </c>
      <c r="BW433" s="421">
        <v>0</v>
      </c>
      <c r="BX433" s="421">
        <v>0</v>
      </c>
      <c r="BY433" s="421">
        <v>0</v>
      </c>
      <c r="BZ433" s="421">
        <v>0</v>
      </c>
      <c r="CA433" s="421">
        <v>0</v>
      </c>
      <c r="CB433" s="421">
        <v>0</v>
      </c>
      <c r="CC433" s="421">
        <v>0</v>
      </c>
      <c r="CD433" s="421">
        <v>0</v>
      </c>
      <c r="CE433" s="421">
        <v>0</v>
      </c>
      <c r="CF433" s="421">
        <v>0</v>
      </c>
      <c r="CG433" s="421">
        <v>0</v>
      </c>
      <c r="CH433" s="420"/>
    </row>
    <row r="434" spans="1:86" s="402" customFormat="1" ht="12" hidden="1" customHeight="1" outlineLevel="1">
      <c r="A434" s="22">
        <v>482.4</v>
      </c>
      <c r="B434" s="9" t="s">
        <v>519</v>
      </c>
      <c r="C434" s="421">
        <v>0</v>
      </c>
      <c r="D434" s="421">
        <v>0</v>
      </c>
      <c r="E434" s="421">
        <v>0</v>
      </c>
      <c r="F434" s="421">
        <v>0</v>
      </c>
      <c r="G434" s="421">
        <v>0</v>
      </c>
      <c r="H434" s="421">
        <v>0</v>
      </c>
      <c r="I434" s="421">
        <v>0</v>
      </c>
      <c r="J434" s="421">
        <v>0</v>
      </c>
      <c r="K434" s="421">
        <v>0</v>
      </c>
      <c r="L434" s="421">
        <v>0</v>
      </c>
      <c r="M434" s="421">
        <v>0</v>
      </c>
      <c r="N434" s="421">
        <v>0</v>
      </c>
      <c r="O434" s="421">
        <v>0</v>
      </c>
      <c r="P434" s="420"/>
      <c r="Q434" s="421">
        <v>0</v>
      </c>
      <c r="R434" s="421">
        <v>0</v>
      </c>
      <c r="S434" s="421">
        <v>0</v>
      </c>
      <c r="T434" s="421">
        <v>0</v>
      </c>
      <c r="U434" s="421">
        <v>0</v>
      </c>
      <c r="V434" s="421">
        <v>0</v>
      </c>
      <c r="W434" s="421">
        <v>0</v>
      </c>
      <c r="X434" s="421">
        <v>0</v>
      </c>
      <c r="Y434" s="421">
        <v>0</v>
      </c>
      <c r="Z434" s="421">
        <v>0</v>
      </c>
      <c r="AA434" s="421">
        <v>0</v>
      </c>
      <c r="AB434" s="421">
        <v>0</v>
      </c>
      <c r="AC434" s="421">
        <v>0</v>
      </c>
      <c r="AD434" s="420"/>
      <c r="AE434" s="421">
        <v>0</v>
      </c>
      <c r="AF434" s="421">
        <v>0</v>
      </c>
      <c r="AG434" s="421">
        <v>0</v>
      </c>
      <c r="AH434" s="421">
        <v>0</v>
      </c>
      <c r="AI434" s="421">
        <v>0</v>
      </c>
      <c r="AJ434" s="421">
        <v>0</v>
      </c>
      <c r="AK434" s="421">
        <v>0</v>
      </c>
      <c r="AL434" s="421">
        <v>0</v>
      </c>
      <c r="AM434" s="421">
        <v>0</v>
      </c>
      <c r="AN434" s="421">
        <v>0</v>
      </c>
      <c r="AO434" s="421">
        <v>0</v>
      </c>
      <c r="AP434" s="421">
        <v>0</v>
      </c>
      <c r="AQ434" s="421">
        <v>0</v>
      </c>
      <c r="AR434" s="420"/>
      <c r="AS434" s="421">
        <v>0</v>
      </c>
      <c r="AT434" s="421">
        <v>0</v>
      </c>
      <c r="AU434" s="421">
        <v>0</v>
      </c>
      <c r="AV434" s="421">
        <v>0</v>
      </c>
      <c r="AW434" s="421">
        <v>0</v>
      </c>
      <c r="AX434" s="421">
        <v>0</v>
      </c>
      <c r="AY434" s="421">
        <v>0</v>
      </c>
      <c r="AZ434" s="421">
        <v>0</v>
      </c>
      <c r="BA434" s="421">
        <v>0</v>
      </c>
      <c r="BB434" s="421">
        <v>0</v>
      </c>
      <c r="BC434" s="421">
        <v>0</v>
      </c>
      <c r="BD434" s="421">
        <v>0</v>
      </c>
      <c r="BE434" s="421">
        <v>0</v>
      </c>
      <c r="BF434" s="420"/>
      <c r="BG434" s="421">
        <v>0</v>
      </c>
      <c r="BH434" s="421">
        <v>0</v>
      </c>
      <c r="BI434" s="421">
        <v>0</v>
      </c>
      <c r="BJ434" s="421">
        <v>0</v>
      </c>
      <c r="BK434" s="421">
        <v>0</v>
      </c>
      <c r="BL434" s="421">
        <v>0</v>
      </c>
      <c r="BM434" s="421">
        <v>0</v>
      </c>
      <c r="BN434" s="421">
        <v>0</v>
      </c>
      <c r="BO434" s="421">
        <v>0</v>
      </c>
      <c r="BP434" s="421">
        <v>0</v>
      </c>
      <c r="BQ434" s="421">
        <v>0</v>
      </c>
      <c r="BR434" s="421">
        <v>0</v>
      </c>
      <c r="BS434" s="421">
        <v>0</v>
      </c>
      <c r="BT434" s="420"/>
      <c r="BU434" s="421">
        <v>0</v>
      </c>
      <c r="BV434" s="421">
        <v>0</v>
      </c>
      <c r="BW434" s="421">
        <v>0</v>
      </c>
      <c r="BX434" s="421">
        <v>0</v>
      </c>
      <c r="BY434" s="421">
        <v>0</v>
      </c>
      <c r="BZ434" s="421">
        <v>0</v>
      </c>
      <c r="CA434" s="421">
        <v>0</v>
      </c>
      <c r="CB434" s="421">
        <v>0</v>
      </c>
      <c r="CC434" s="421">
        <v>0</v>
      </c>
      <c r="CD434" s="421">
        <v>0</v>
      </c>
      <c r="CE434" s="421">
        <v>0</v>
      </c>
      <c r="CF434" s="421">
        <v>0</v>
      </c>
      <c r="CG434" s="421">
        <v>0</v>
      </c>
      <c r="CH434" s="420"/>
    </row>
    <row r="435" spans="1:86" s="402" customFormat="1" ht="12" hidden="1" customHeight="1" outlineLevel="1">
      <c r="A435" s="22">
        <v>482.5</v>
      </c>
      <c r="B435" s="9" t="s">
        <v>520</v>
      </c>
      <c r="C435" s="421">
        <v>0</v>
      </c>
      <c r="D435" s="421">
        <v>0</v>
      </c>
      <c r="E435" s="421">
        <v>0</v>
      </c>
      <c r="F435" s="421">
        <v>0</v>
      </c>
      <c r="G435" s="421">
        <v>0</v>
      </c>
      <c r="H435" s="421">
        <v>0</v>
      </c>
      <c r="I435" s="421">
        <v>0</v>
      </c>
      <c r="J435" s="421">
        <v>0</v>
      </c>
      <c r="K435" s="421">
        <v>0</v>
      </c>
      <c r="L435" s="421">
        <v>0</v>
      </c>
      <c r="M435" s="421">
        <v>0</v>
      </c>
      <c r="N435" s="421">
        <v>0</v>
      </c>
      <c r="O435" s="421">
        <v>0</v>
      </c>
      <c r="P435" s="420"/>
      <c r="Q435" s="421">
        <v>0</v>
      </c>
      <c r="R435" s="421">
        <v>0</v>
      </c>
      <c r="S435" s="421">
        <v>0</v>
      </c>
      <c r="T435" s="421">
        <v>0</v>
      </c>
      <c r="U435" s="421">
        <v>0</v>
      </c>
      <c r="V435" s="421">
        <v>0</v>
      </c>
      <c r="W435" s="421">
        <v>0</v>
      </c>
      <c r="X435" s="421">
        <v>0</v>
      </c>
      <c r="Y435" s="421">
        <v>0</v>
      </c>
      <c r="Z435" s="421">
        <v>0</v>
      </c>
      <c r="AA435" s="421">
        <v>0</v>
      </c>
      <c r="AB435" s="421">
        <v>0</v>
      </c>
      <c r="AC435" s="421">
        <v>0</v>
      </c>
      <c r="AD435" s="420"/>
      <c r="AE435" s="421">
        <v>0</v>
      </c>
      <c r="AF435" s="421">
        <v>0</v>
      </c>
      <c r="AG435" s="421">
        <v>0</v>
      </c>
      <c r="AH435" s="421">
        <v>0</v>
      </c>
      <c r="AI435" s="421">
        <v>0</v>
      </c>
      <c r="AJ435" s="421">
        <v>0</v>
      </c>
      <c r="AK435" s="421">
        <v>0</v>
      </c>
      <c r="AL435" s="421">
        <v>0</v>
      </c>
      <c r="AM435" s="421">
        <v>0</v>
      </c>
      <c r="AN435" s="421">
        <v>0</v>
      </c>
      <c r="AO435" s="421">
        <v>0</v>
      </c>
      <c r="AP435" s="421">
        <v>0</v>
      </c>
      <c r="AQ435" s="421">
        <v>0</v>
      </c>
      <c r="AR435" s="420"/>
      <c r="AS435" s="421">
        <v>0</v>
      </c>
      <c r="AT435" s="421">
        <v>0</v>
      </c>
      <c r="AU435" s="421">
        <v>0</v>
      </c>
      <c r="AV435" s="421">
        <v>0</v>
      </c>
      <c r="AW435" s="421">
        <v>0</v>
      </c>
      <c r="AX435" s="421">
        <v>0</v>
      </c>
      <c r="AY435" s="421">
        <v>0</v>
      </c>
      <c r="AZ435" s="421">
        <v>0</v>
      </c>
      <c r="BA435" s="421">
        <v>0</v>
      </c>
      <c r="BB435" s="421">
        <v>0</v>
      </c>
      <c r="BC435" s="421">
        <v>0</v>
      </c>
      <c r="BD435" s="421">
        <v>0</v>
      </c>
      <c r="BE435" s="421">
        <v>0</v>
      </c>
      <c r="BF435" s="420"/>
      <c r="BG435" s="421">
        <v>0</v>
      </c>
      <c r="BH435" s="421">
        <v>0</v>
      </c>
      <c r="BI435" s="421">
        <v>0</v>
      </c>
      <c r="BJ435" s="421">
        <v>0</v>
      </c>
      <c r="BK435" s="421">
        <v>0</v>
      </c>
      <c r="BL435" s="421">
        <v>0</v>
      </c>
      <c r="BM435" s="421">
        <v>0</v>
      </c>
      <c r="BN435" s="421">
        <v>0</v>
      </c>
      <c r="BO435" s="421">
        <v>0</v>
      </c>
      <c r="BP435" s="421">
        <v>0</v>
      </c>
      <c r="BQ435" s="421">
        <v>0</v>
      </c>
      <c r="BR435" s="421">
        <v>0</v>
      </c>
      <c r="BS435" s="421">
        <v>0</v>
      </c>
      <c r="BT435" s="420"/>
      <c r="BU435" s="421">
        <v>0</v>
      </c>
      <c r="BV435" s="421">
        <v>0</v>
      </c>
      <c r="BW435" s="421">
        <v>0</v>
      </c>
      <c r="BX435" s="421">
        <v>0</v>
      </c>
      <c r="BY435" s="421">
        <v>0</v>
      </c>
      <c r="BZ435" s="421">
        <v>0</v>
      </c>
      <c r="CA435" s="421">
        <v>0</v>
      </c>
      <c r="CB435" s="421">
        <v>0</v>
      </c>
      <c r="CC435" s="421">
        <v>0</v>
      </c>
      <c r="CD435" s="421">
        <v>0</v>
      </c>
      <c r="CE435" s="421">
        <v>0</v>
      </c>
      <c r="CF435" s="421">
        <v>0</v>
      </c>
      <c r="CG435" s="421">
        <v>0</v>
      </c>
      <c r="CH435" s="420"/>
    </row>
    <row r="436" spans="1:86" s="402" customFormat="1" ht="12" hidden="1" customHeight="1" outlineLevel="1">
      <c r="A436" s="22">
        <v>482.6</v>
      </c>
      <c r="B436" s="9" t="s">
        <v>521</v>
      </c>
      <c r="C436" s="421">
        <v>0</v>
      </c>
      <c r="D436" s="421">
        <v>0</v>
      </c>
      <c r="E436" s="421">
        <v>0</v>
      </c>
      <c r="F436" s="421">
        <v>0</v>
      </c>
      <c r="G436" s="421">
        <v>0</v>
      </c>
      <c r="H436" s="421">
        <v>0</v>
      </c>
      <c r="I436" s="421">
        <v>0</v>
      </c>
      <c r="J436" s="421">
        <v>0</v>
      </c>
      <c r="K436" s="421">
        <v>0</v>
      </c>
      <c r="L436" s="421">
        <v>0</v>
      </c>
      <c r="M436" s="421">
        <v>0</v>
      </c>
      <c r="N436" s="421">
        <v>0</v>
      </c>
      <c r="O436" s="421">
        <v>0</v>
      </c>
      <c r="P436" s="420"/>
      <c r="Q436" s="421">
        <v>0</v>
      </c>
      <c r="R436" s="421">
        <v>0</v>
      </c>
      <c r="S436" s="421">
        <v>0</v>
      </c>
      <c r="T436" s="421">
        <v>0</v>
      </c>
      <c r="U436" s="421">
        <v>0</v>
      </c>
      <c r="V436" s="421">
        <v>0</v>
      </c>
      <c r="W436" s="421">
        <v>0</v>
      </c>
      <c r="X436" s="421">
        <v>0</v>
      </c>
      <c r="Y436" s="421">
        <v>0</v>
      </c>
      <c r="Z436" s="421">
        <v>0</v>
      </c>
      <c r="AA436" s="421">
        <v>0</v>
      </c>
      <c r="AB436" s="421">
        <v>0</v>
      </c>
      <c r="AC436" s="421">
        <v>0</v>
      </c>
      <c r="AD436" s="420"/>
      <c r="AE436" s="421">
        <v>0</v>
      </c>
      <c r="AF436" s="421">
        <v>0</v>
      </c>
      <c r="AG436" s="421">
        <v>0</v>
      </c>
      <c r="AH436" s="421">
        <v>0</v>
      </c>
      <c r="AI436" s="421">
        <v>0</v>
      </c>
      <c r="AJ436" s="421">
        <v>0</v>
      </c>
      <c r="AK436" s="421">
        <v>0</v>
      </c>
      <c r="AL436" s="421">
        <v>0</v>
      </c>
      <c r="AM436" s="421">
        <v>0</v>
      </c>
      <c r="AN436" s="421">
        <v>0</v>
      </c>
      <c r="AO436" s="421">
        <v>0</v>
      </c>
      <c r="AP436" s="421">
        <v>0</v>
      </c>
      <c r="AQ436" s="421">
        <v>0</v>
      </c>
      <c r="AR436" s="420"/>
      <c r="AS436" s="421">
        <v>0</v>
      </c>
      <c r="AT436" s="421">
        <v>0</v>
      </c>
      <c r="AU436" s="421">
        <v>0</v>
      </c>
      <c r="AV436" s="421">
        <v>0</v>
      </c>
      <c r="AW436" s="421">
        <v>0</v>
      </c>
      <c r="AX436" s="421">
        <v>0</v>
      </c>
      <c r="AY436" s="421">
        <v>0</v>
      </c>
      <c r="AZ436" s="421">
        <v>0</v>
      </c>
      <c r="BA436" s="421">
        <v>0</v>
      </c>
      <c r="BB436" s="421">
        <v>0</v>
      </c>
      <c r="BC436" s="421">
        <v>0</v>
      </c>
      <c r="BD436" s="421">
        <v>0</v>
      </c>
      <c r="BE436" s="421">
        <v>0</v>
      </c>
      <c r="BF436" s="420"/>
      <c r="BG436" s="421">
        <v>0</v>
      </c>
      <c r="BH436" s="421">
        <v>0</v>
      </c>
      <c r="BI436" s="421">
        <v>0</v>
      </c>
      <c r="BJ436" s="421">
        <v>0</v>
      </c>
      <c r="BK436" s="421">
        <v>0</v>
      </c>
      <c r="BL436" s="421">
        <v>0</v>
      </c>
      <c r="BM436" s="421">
        <v>0</v>
      </c>
      <c r="BN436" s="421">
        <v>0</v>
      </c>
      <c r="BO436" s="421">
        <v>0</v>
      </c>
      <c r="BP436" s="421">
        <v>0</v>
      </c>
      <c r="BQ436" s="421">
        <v>0</v>
      </c>
      <c r="BR436" s="421">
        <v>0</v>
      </c>
      <c r="BS436" s="421">
        <v>0</v>
      </c>
      <c r="BT436" s="420"/>
      <c r="BU436" s="421">
        <v>0</v>
      </c>
      <c r="BV436" s="421">
        <v>0</v>
      </c>
      <c r="BW436" s="421">
        <v>0</v>
      </c>
      <c r="BX436" s="421">
        <v>0</v>
      </c>
      <c r="BY436" s="421">
        <v>0</v>
      </c>
      <c r="BZ436" s="421">
        <v>0</v>
      </c>
      <c r="CA436" s="421">
        <v>0</v>
      </c>
      <c r="CB436" s="421">
        <v>0</v>
      </c>
      <c r="CC436" s="421">
        <v>0</v>
      </c>
      <c r="CD436" s="421">
        <v>0</v>
      </c>
      <c r="CE436" s="421">
        <v>0</v>
      </c>
      <c r="CF436" s="421">
        <v>0</v>
      </c>
      <c r="CG436" s="421">
        <v>0</v>
      </c>
      <c r="CH436" s="420"/>
    </row>
    <row r="437" spans="1:86" s="402" customFormat="1" ht="12" hidden="1" customHeight="1" outlineLevel="1">
      <c r="A437" s="22">
        <v>491</v>
      </c>
      <c r="B437" s="9" t="s">
        <v>522</v>
      </c>
      <c r="C437" s="421">
        <v>0</v>
      </c>
      <c r="D437" s="421">
        <v>0</v>
      </c>
      <c r="E437" s="421">
        <v>0</v>
      </c>
      <c r="F437" s="421">
        <v>0</v>
      </c>
      <c r="G437" s="421">
        <v>0</v>
      </c>
      <c r="H437" s="421">
        <v>0</v>
      </c>
      <c r="I437" s="421">
        <v>0</v>
      </c>
      <c r="J437" s="421">
        <v>0</v>
      </c>
      <c r="K437" s="421">
        <v>0</v>
      </c>
      <c r="L437" s="421">
        <v>0</v>
      </c>
      <c r="M437" s="421">
        <v>0</v>
      </c>
      <c r="N437" s="421">
        <v>0</v>
      </c>
      <c r="O437" s="421">
        <v>0</v>
      </c>
      <c r="P437" s="420"/>
      <c r="Q437" s="421">
        <v>0</v>
      </c>
      <c r="R437" s="421">
        <v>0</v>
      </c>
      <c r="S437" s="421">
        <v>0</v>
      </c>
      <c r="T437" s="421">
        <v>0</v>
      </c>
      <c r="U437" s="421">
        <v>0</v>
      </c>
      <c r="V437" s="421">
        <v>0</v>
      </c>
      <c r="W437" s="421">
        <v>0</v>
      </c>
      <c r="X437" s="421">
        <v>0</v>
      </c>
      <c r="Y437" s="421">
        <v>0</v>
      </c>
      <c r="Z437" s="421">
        <v>0</v>
      </c>
      <c r="AA437" s="421">
        <v>0</v>
      </c>
      <c r="AB437" s="421">
        <v>0</v>
      </c>
      <c r="AC437" s="421">
        <v>0</v>
      </c>
      <c r="AD437" s="420"/>
      <c r="AE437" s="421">
        <v>0</v>
      </c>
      <c r="AF437" s="421">
        <v>0</v>
      </c>
      <c r="AG437" s="421">
        <v>0</v>
      </c>
      <c r="AH437" s="421">
        <v>0</v>
      </c>
      <c r="AI437" s="421">
        <v>0</v>
      </c>
      <c r="AJ437" s="421">
        <v>0</v>
      </c>
      <c r="AK437" s="421">
        <v>0</v>
      </c>
      <c r="AL437" s="421">
        <v>0</v>
      </c>
      <c r="AM437" s="421">
        <v>0</v>
      </c>
      <c r="AN437" s="421">
        <v>0</v>
      </c>
      <c r="AO437" s="421">
        <v>0</v>
      </c>
      <c r="AP437" s="421">
        <v>0</v>
      </c>
      <c r="AQ437" s="421">
        <v>0</v>
      </c>
      <c r="AR437" s="420"/>
      <c r="AS437" s="421">
        <v>0</v>
      </c>
      <c r="AT437" s="421">
        <v>0</v>
      </c>
      <c r="AU437" s="421">
        <v>0</v>
      </c>
      <c r="AV437" s="421">
        <v>0</v>
      </c>
      <c r="AW437" s="421">
        <v>0</v>
      </c>
      <c r="AX437" s="421">
        <v>0</v>
      </c>
      <c r="AY437" s="421">
        <v>0</v>
      </c>
      <c r="AZ437" s="421">
        <v>0</v>
      </c>
      <c r="BA437" s="421">
        <v>0</v>
      </c>
      <c r="BB437" s="421">
        <v>0</v>
      </c>
      <c r="BC437" s="421">
        <v>0</v>
      </c>
      <c r="BD437" s="421">
        <v>0</v>
      </c>
      <c r="BE437" s="421">
        <v>0</v>
      </c>
      <c r="BF437" s="420"/>
      <c r="BG437" s="421">
        <v>0</v>
      </c>
      <c r="BH437" s="421">
        <v>0</v>
      </c>
      <c r="BI437" s="421">
        <v>0</v>
      </c>
      <c r="BJ437" s="421">
        <v>0</v>
      </c>
      <c r="BK437" s="421">
        <v>0</v>
      </c>
      <c r="BL437" s="421">
        <v>0</v>
      </c>
      <c r="BM437" s="421">
        <v>0</v>
      </c>
      <c r="BN437" s="421">
        <v>0</v>
      </c>
      <c r="BO437" s="421">
        <v>0</v>
      </c>
      <c r="BP437" s="421">
        <v>0</v>
      </c>
      <c r="BQ437" s="421">
        <v>0</v>
      </c>
      <c r="BR437" s="421">
        <v>0</v>
      </c>
      <c r="BS437" s="421">
        <v>0</v>
      </c>
      <c r="BT437" s="420"/>
      <c r="BU437" s="421">
        <v>0</v>
      </c>
      <c r="BV437" s="421">
        <v>0</v>
      </c>
      <c r="BW437" s="421">
        <v>0</v>
      </c>
      <c r="BX437" s="421">
        <v>0</v>
      </c>
      <c r="BY437" s="421">
        <v>0</v>
      </c>
      <c r="BZ437" s="421">
        <v>0</v>
      </c>
      <c r="CA437" s="421">
        <v>0</v>
      </c>
      <c r="CB437" s="421">
        <v>0</v>
      </c>
      <c r="CC437" s="421">
        <v>0</v>
      </c>
      <c r="CD437" s="421">
        <v>0</v>
      </c>
      <c r="CE437" s="421">
        <v>0</v>
      </c>
      <c r="CF437" s="421">
        <v>0</v>
      </c>
      <c r="CG437" s="421">
        <v>0</v>
      </c>
      <c r="CH437" s="420"/>
    </row>
    <row r="438" spans="1:86" s="402" customFormat="1" ht="12" hidden="1" customHeight="1" outlineLevel="1">
      <c r="A438" s="22">
        <v>492</v>
      </c>
      <c r="B438" s="9" t="s">
        <v>523</v>
      </c>
      <c r="C438" s="421">
        <v>5715.79</v>
      </c>
      <c r="D438" s="421">
        <v>3818.43</v>
      </c>
      <c r="E438" s="421">
        <v>-427.6</v>
      </c>
      <c r="F438" s="421">
        <v>1515.8</v>
      </c>
      <c r="G438" s="421">
        <v>0</v>
      </c>
      <c r="H438" s="421">
        <v>1442.36</v>
      </c>
      <c r="I438" s="421">
        <v>1446.43</v>
      </c>
      <c r="J438" s="421">
        <v>5158.84</v>
      </c>
      <c r="K438" s="421">
        <v>2761.15</v>
      </c>
      <c r="L438" s="421">
        <v>93.5</v>
      </c>
      <c r="M438" s="421">
        <v>1611.46</v>
      </c>
      <c r="N438" s="421">
        <v>0</v>
      </c>
      <c r="O438" s="421">
        <v>23136</v>
      </c>
      <c r="P438" s="420"/>
      <c r="Q438" s="421">
        <v>9333.3333333333303</v>
      </c>
      <c r="R438" s="421">
        <v>9333.3333333333303</v>
      </c>
      <c r="S438" s="421">
        <v>9333.3333333333303</v>
      </c>
      <c r="T438" s="421">
        <v>777.77777777777806</v>
      </c>
      <c r="U438" s="421">
        <v>777.77777777777806</v>
      </c>
      <c r="V438" s="421">
        <v>777.77777777777806</v>
      </c>
      <c r="W438" s="421">
        <v>777.77777777777806</v>
      </c>
      <c r="X438" s="421">
        <v>777.77777777777806</v>
      </c>
      <c r="Y438" s="421">
        <v>777.77777777777806</v>
      </c>
      <c r="Z438" s="421">
        <v>777.77777777777806</v>
      </c>
      <c r="AA438" s="421">
        <v>777.77777777777806</v>
      </c>
      <c r="AB438" s="421">
        <v>777.77777777777806</v>
      </c>
      <c r="AC438" s="421">
        <v>35000</v>
      </c>
      <c r="AD438" s="420"/>
      <c r="AE438" s="421">
        <v>8400</v>
      </c>
      <c r="AF438" s="421">
        <v>8400</v>
      </c>
      <c r="AG438" s="421">
        <v>8400</v>
      </c>
      <c r="AH438" s="421">
        <v>700</v>
      </c>
      <c r="AI438" s="421">
        <v>700</v>
      </c>
      <c r="AJ438" s="421">
        <v>700</v>
      </c>
      <c r="AK438" s="421">
        <v>700</v>
      </c>
      <c r="AL438" s="421">
        <v>700</v>
      </c>
      <c r="AM438" s="421">
        <v>700</v>
      </c>
      <c r="AN438" s="421">
        <v>700</v>
      </c>
      <c r="AO438" s="421">
        <v>700</v>
      </c>
      <c r="AP438" s="421">
        <v>700</v>
      </c>
      <c r="AQ438" s="421">
        <v>31500</v>
      </c>
      <c r="AR438" s="420"/>
      <c r="AS438" s="421">
        <v>8568</v>
      </c>
      <c r="AT438" s="421">
        <v>8568</v>
      </c>
      <c r="AU438" s="421">
        <v>8568</v>
      </c>
      <c r="AV438" s="421">
        <v>714</v>
      </c>
      <c r="AW438" s="421">
        <v>714</v>
      </c>
      <c r="AX438" s="421">
        <v>714</v>
      </c>
      <c r="AY438" s="421">
        <v>714</v>
      </c>
      <c r="AZ438" s="421">
        <v>714</v>
      </c>
      <c r="BA438" s="421">
        <v>714</v>
      </c>
      <c r="BB438" s="421">
        <v>714</v>
      </c>
      <c r="BC438" s="421">
        <v>714</v>
      </c>
      <c r="BD438" s="421">
        <v>714</v>
      </c>
      <c r="BE438" s="421">
        <v>32130</v>
      </c>
      <c r="BF438" s="420"/>
      <c r="BG438" s="421">
        <v>8739.36</v>
      </c>
      <c r="BH438" s="421">
        <v>8739.36</v>
      </c>
      <c r="BI438" s="421">
        <v>8739.36</v>
      </c>
      <c r="BJ438" s="421">
        <v>728.28</v>
      </c>
      <c r="BK438" s="421">
        <v>728.28</v>
      </c>
      <c r="BL438" s="421">
        <v>728.28</v>
      </c>
      <c r="BM438" s="421">
        <v>728.28</v>
      </c>
      <c r="BN438" s="421">
        <v>728.28</v>
      </c>
      <c r="BO438" s="421">
        <v>728.28</v>
      </c>
      <c r="BP438" s="421">
        <v>728.28</v>
      </c>
      <c r="BQ438" s="421">
        <v>728.28</v>
      </c>
      <c r="BR438" s="421">
        <v>728.28</v>
      </c>
      <c r="BS438" s="421">
        <v>32772.6</v>
      </c>
      <c r="BT438" s="420"/>
      <c r="BU438" s="421">
        <v>8914.1471999999994</v>
      </c>
      <c r="BV438" s="421">
        <v>8914.1471999999994</v>
      </c>
      <c r="BW438" s="421">
        <v>8914.1471999999994</v>
      </c>
      <c r="BX438" s="421">
        <v>742.84559999999999</v>
      </c>
      <c r="BY438" s="421">
        <v>742.84559999999999</v>
      </c>
      <c r="BZ438" s="421">
        <v>742.84559999999999</v>
      </c>
      <c r="CA438" s="421">
        <v>742.84559999999999</v>
      </c>
      <c r="CB438" s="421">
        <v>742.84559999999999</v>
      </c>
      <c r="CC438" s="421">
        <v>742.84559999999999</v>
      </c>
      <c r="CD438" s="421">
        <v>742.84559999999999</v>
      </c>
      <c r="CE438" s="421">
        <v>742.84559999999999</v>
      </c>
      <c r="CF438" s="421">
        <v>742.84559999999999</v>
      </c>
      <c r="CG438" s="421">
        <v>33428.052000000003</v>
      </c>
      <c r="CH438" s="420"/>
    </row>
    <row r="439" spans="1:86" s="402" customFormat="1" ht="12" hidden="1" customHeight="1" outlineLevel="1">
      <c r="A439" s="22">
        <v>493</v>
      </c>
      <c r="B439" s="9" t="s">
        <v>524</v>
      </c>
      <c r="C439" s="421">
        <v>0</v>
      </c>
      <c r="D439" s="421">
        <v>0</v>
      </c>
      <c r="E439" s="421">
        <v>0</v>
      </c>
      <c r="F439" s="421">
        <v>0</v>
      </c>
      <c r="G439" s="421">
        <v>0</v>
      </c>
      <c r="H439" s="421">
        <v>0</v>
      </c>
      <c r="I439" s="421">
        <v>0</v>
      </c>
      <c r="J439" s="421">
        <v>0</v>
      </c>
      <c r="K439" s="421">
        <v>0</v>
      </c>
      <c r="L439" s="421">
        <v>0</v>
      </c>
      <c r="M439" s="421">
        <v>0</v>
      </c>
      <c r="N439" s="421">
        <v>0</v>
      </c>
      <c r="O439" s="421">
        <v>0</v>
      </c>
      <c r="P439" s="420"/>
      <c r="Q439" s="421">
        <v>0</v>
      </c>
      <c r="R439" s="421">
        <v>0</v>
      </c>
      <c r="S439" s="421">
        <v>0</v>
      </c>
      <c r="T439" s="421">
        <v>0</v>
      </c>
      <c r="U439" s="421">
        <v>0</v>
      </c>
      <c r="V439" s="421">
        <v>0</v>
      </c>
      <c r="W439" s="421">
        <v>0</v>
      </c>
      <c r="X439" s="421">
        <v>0</v>
      </c>
      <c r="Y439" s="421">
        <v>0</v>
      </c>
      <c r="Z439" s="421">
        <v>0</v>
      </c>
      <c r="AA439" s="421">
        <v>0</v>
      </c>
      <c r="AB439" s="421">
        <v>0</v>
      </c>
      <c r="AC439" s="421">
        <v>0</v>
      </c>
      <c r="AD439" s="420"/>
      <c r="AE439" s="421">
        <v>0</v>
      </c>
      <c r="AF439" s="421">
        <v>0</v>
      </c>
      <c r="AG439" s="421">
        <v>0</v>
      </c>
      <c r="AH439" s="421">
        <v>0</v>
      </c>
      <c r="AI439" s="421">
        <v>0</v>
      </c>
      <c r="AJ439" s="421">
        <v>0</v>
      </c>
      <c r="AK439" s="421">
        <v>0</v>
      </c>
      <c r="AL439" s="421">
        <v>0</v>
      </c>
      <c r="AM439" s="421">
        <v>0</v>
      </c>
      <c r="AN439" s="421">
        <v>0</v>
      </c>
      <c r="AO439" s="421">
        <v>0</v>
      </c>
      <c r="AP439" s="421">
        <v>0</v>
      </c>
      <c r="AQ439" s="421">
        <v>0</v>
      </c>
      <c r="AR439" s="420"/>
      <c r="AS439" s="421">
        <v>0</v>
      </c>
      <c r="AT439" s="421">
        <v>0</v>
      </c>
      <c r="AU439" s="421">
        <v>0</v>
      </c>
      <c r="AV439" s="421">
        <v>0</v>
      </c>
      <c r="AW439" s="421">
        <v>0</v>
      </c>
      <c r="AX439" s="421">
        <v>0</v>
      </c>
      <c r="AY439" s="421">
        <v>0</v>
      </c>
      <c r="AZ439" s="421">
        <v>0</v>
      </c>
      <c r="BA439" s="421">
        <v>0</v>
      </c>
      <c r="BB439" s="421">
        <v>0</v>
      </c>
      <c r="BC439" s="421">
        <v>0</v>
      </c>
      <c r="BD439" s="421">
        <v>0</v>
      </c>
      <c r="BE439" s="421">
        <v>0</v>
      </c>
      <c r="BF439" s="420"/>
      <c r="BG439" s="421">
        <v>0</v>
      </c>
      <c r="BH439" s="421">
        <v>0</v>
      </c>
      <c r="BI439" s="421">
        <v>0</v>
      </c>
      <c r="BJ439" s="421">
        <v>0</v>
      </c>
      <c r="BK439" s="421">
        <v>0</v>
      </c>
      <c r="BL439" s="421">
        <v>0</v>
      </c>
      <c r="BM439" s="421">
        <v>0</v>
      </c>
      <c r="BN439" s="421">
        <v>0</v>
      </c>
      <c r="BO439" s="421">
        <v>0</v>
      </c>
      <c r="BP439" s="421">
        <v>0</v>
      </c>
      <c r="BQ439" s="421">
        <v>0</v>
      </c>
      <c r="BR439" s="421">
        <v>0</v>
      </c>
      <c r="BS439" s="421">
        <v>0</v>
      </c>
      <c r="BT439" s="420"/>
      <c r="BU439" s="421">
        <v>0</v>
      </c>
      <c r="BV439" s="421">
        <v>0</v>
      </c>
      <c r="BW439" s="421">
        <v>0</v>
      </c>
      <c r="BX439" s="421">
        <v>0</v>
      </c>
      <c r="BY439" s="421">
        <v>0</v>
      </c>
      <c r="BZ439" s="421">
        <v>0</v>
      </c>
      <c r="CA439" s="421">
        <v>0</v>
      </c>
      <c r="CB439" s="421">
        <v>0</v>
      </c>
      <c r="CC439" s="421">
        <v>0</v>
      </c>
      <c r="CD439" s="421">
        <v>0</v>
      </c>
      <c r="CE439" s="421">
        <v>0</v>
      </c>
      <c r="CF439" s="421">
        <v>0</v>
      </c>
      <c r="CG439" s="421">
        <v>0</v>
      </c>
      <c r="CH439" s="420"/>
    </row>
    <row r="440" spans="1:86" s="402" customFormat="1" ht="12" hidden="1" customHeight="1" outlineLevel="1">
      <c r="A440" s="22">
        <v>494</v>
      </c>
      <c r="B440" s="9" t="s">
        <v>525</v>
      </c>
      <c r="C440" s="421">
        <v>5160</v>
      </c>
      <c r="D440" s="421">
        <v>0</v>
      </c>
      <c r="E440" s="421">
        <v>0</v>
      </c>
      <c r="F440" s="421">
        <v>6839</v>
      </c>
      <c r="G440" s="421">
        <v>0</v>
      </c>
      <c r="H440" s="421">
        <v>0</v>
      </c>
      <c r="I440" s="421">
        <v>0</v>
      </c>
      <c r="J440" s="421">
        <v>4509.62</v>
      </c>
      <c r="K440" s="421">
        <v>-349</v>
      </c>
      <c r="L440" s="421">
        <v>0</v>
      </c>
      <c r="M440" s="421">
        <v>138</v>
      </c>
      <c r="N440" s="421">
        <v>0</v>
      </c>
      <c r="O440" s="421">
        <v>16508.62</v>
      </c>
      <c r="P440" s="420"/>
      <c r="Q440" s="421">
        <v>1592.39834383884</v>
      </c>
      <c r="R440" s="421">
        <v>1592.39834383884</v>
      </c>
      <c r="S440" s="421">
        <v>1592.39834383884</v>
      </c>
      <c r="T440" s="421">
        <v>132.69986198657</v>
      </c>
      <c r="U440" s="421">
        <v>132.69986198657</v>
      </c>
      <c r="V440" s="421">
        <v>132.69986198657</v>
      </c>
      <c r="W440" s="421">
        <v>132.69986198657</v>
      </c>
      <c r="X440" s="421">
        <v>132.69986198657</v>
      </c>
      <c r="Y440" s="421">
        <v>132.69986198657</v>
      </c>
      <c r="Z440" s="421">
        <v>132.69986198657</v>
      </c>
      <c r="AA440" s="421">
        <v>132.69986198657</v>
      </c>
      <c r="AB440" s="421">
        <v>132.69986198657</v>
      </c>
      <c r="AC440" s="421">
        <v>5971.4937893956503</v>
      </c>
      <c r="AD440" s="420"/>
      <c r="AE440" s="421">
        <v>1624.24631071562</v>
      </c>
      <c r="AF440" s="421">
        <v>1624.24631071562</v>
      </c>
      <c r="AG440" s="421">
        <v>1624.24631071562</v>
      </c>
      <c r="AH440" s="421">
        <v>135.35385922630201</v>
      </c>
      <c r="AI440" s="421">
        <v>135.35385922630201</v>
      </c>
      <c r="AJ440" s="421">
        <v>135.35385922630201</v>
      </c>
      <c r="AK440" s="421">
        <v>135.35385922630201</v>
      </c>
      <c r="AL440" s="421">
        <v>135.35385922630201</v>
      </c>
      <c r="AM440" s="421">
        <v>135.35385922630201</v>
      </c>
      <c r="AN440" s="421">
        <v>135.35385922630201</v>
      </c>
      <c r="AO440" s="421">
        <v>135.35385922630201</v>
      </c>
      <c r="AP440" s="421">
        <v>135.35385922630201</v>
      </c>
      <c r="AQ440" s="421">
        <v>6090.9236651835699</v>
      </c>
      <c r="AR440" s="420"/>
      <c r="AS440" s="421">
        <v>1656.73123692993</v>
      </c>
      <c r="AT440" s="421">
        <v>1656.73123692993</v>
      </c>
      <c r="AU440" s="421">
        <v>1656.73123692993</v>
      </c>
      <c r="AV440" s="421">
        <v>138.06093641082799</v>
      </c>
      <c r="AW440" s="421">
        <v>138.06093641082799</v>
      </c>
      <c r="AX440" s="421">
        <v>138.06093641082799</v>
      </c>
      <c r="AY440" s="421">
        <v>138.06093641082799</v>
      </c>
      <c r="AZ440" s="421">
        <v>138.06093641082799</v>
      </c>
      <c r="BA440" s="421">
        <v>138.06093641082799</v>
      </c>
      <c r="BB440" s="421">
        <v>138.06093641082799</v>
      </c>
      <c r="BC440" s="421">
        <v>138.06093641082799</v>
      </c>
      <c r="BD440" s="421">
        <v>138.06093641082799</v>
      </c>
      <c r="BE440" s="421">
        <v>6212.7421384872396</v>
      </c>
      <c r="BF440" s="420"/>
      <c r="BG440" s="421">
        <v>1689.86586166853</v>
      </c>
      <c r="BH440" s="421">
        <v>1689.86586166853</v>
      </c>
      <c r="BI440" s="421">
        <v>1689.86586166853</v>
      </c>
      <c r="BJ440" s="421">
        <v>140.82215513904401</v>
      </c>
      <c r="BK440" s="421">
        <v>140.82215513904401</v>
      </c>
      <c r="BL440" s="421">
        <v>140.82215513904401</v>
      </c>
      <c r="BM440" s="421">
        <v>140.82215513904401</v>
      </c>
      <c r="BN440" s="421">
        <v>140.82215513904401</v>
      </c>
      <c r="BO440" s="421">
        <v>140.82215513904401</v>
      </c>
      <c r="BP440" s="421">
        <v>140.82215513904401</v>
      </c>
      <c r="BQ440" s="421">
        <v>140.82215513904401</v>
      </c>
      <c r="BR440" s="421">
        <v>140.82215513904401</v>
      </c>
      <c r="BS440" s="421">
        <v>6336.9969812569798</v>
      </c>
      <c r="BT440" s="420"/>
      <c r="BU440" s="421">
        <v>1723.6631789019</v>
      </c>
      <c r="BV440" s="421">
        <v>1723.6631789019</v>
      </c>
      <c r="BW440" s="421">
        <v>1723.6631789019</v>
      </c>
      <c r="BX440" s="421">
        <v>143.63859824182501</v>
      </c>
      <c r="BY440" s="421">
        <v>143.63859824182501</v>
      </c>
      <c r="BZ440" s="421">
        <v>143.63859824182501</v>
      </c>
      <c r="CA440" s="421">
        <v>143.63859824182501</v>
      </c>
      <c r="CB440" s="421">
        <v>143.63859824182501</v>
      </c>
      <c r="CC440" s="421">
        <v>143.63859824182501</v>
      </c>
      <c r="CD440" s="421">
        <v>143.63859824182501</v>
      </c>
      <c r="CE440" s="421">
        <v>143.63859824182501</v>
      </c>
      <c r="CF440" s="421">
        <v>143.63859824182501</v>
      </c>
      <c r="CG440" s="421">
        <v>6463.7369208821201</v>
      </c>
      <c r="CH440" s="420"/>
    </row>
    <row r="441" spans="1:86" s="402" customFormat="1" ht="12" hidden="1" customHeight="1" outlineLevel="1">
      <c r="A441" s="22">
        <v>494.1</v>
      </c>
      <c r="B441" s="9" t="s">
        <v>526</v>
      </c>
      <c r="C441" s="421">
        <v>0</v>
      </c>
      <c r="D441" s="421">
        <v>0</v>
      </c>
      <c r="E441" s="421">
        <v>0</v>
      </c>
      <c r="F441" s="421">
        <v>0</v>
      </c>
      <c r="G441" s="421">
        <v>0</v>
      </c>
      <c r="H441" s="421">
        <v>0</v>
      </c>
      <c r="I441" s="421">
        <v>0</v>
      </c>
      <c r="J441" s="421">
        <v>0</v>
      </c>
      <c r="K441" s="421">
        <v>0</v>
      </c>
      <c r="L441" s="421">
        <v>0</v>
      </c>
      <c r="M441" s="421">
        <v>0</v>
      </c>
      <c r="N441" s="421">
        <v>0</v>
      </c>
      <c r="O441" s="421">
        <v>0</v>
      </c>
      <c r="P441" s="420"/>
      <c r="Q441" s="421">
        <v>6266.6666666666697</v>
      </c>
      <c r="R441" s="421">
        <v>6266.6666666666697</v>
      </c>
      <c r="S441" s="421">
        <v>6266.6666666666697</v>
      </c>
      <c r="T441" s="421">
        <v>522.22222222222194</v>
      </c>
      <c r="U441" s="421">
        <v>522.22222222222194</v>
      </c>
      <c r="V441" s="421">
        <v>522.22222222222194</v>
      </c>
      <c r="W441" s="421">
        <v>522.22222222222194</v>
      </c>
      <c r="X441" s="421">
        <v>522.22222222222194</v>
      </c>
      <c r="Y441" s="421">
        <v>522.22222222222194</v>
      </c>
      <c r="Z441" s="421">
        <v>522.22222222222194</v>
      </c>
      <c r="AA441" s="421">
        <v>522.22222222222194</v>
      </c>
      <c r="AB441" s="421">
        <v>522.22222222222194</v>
      </c>
      <c r="AC441" s="421">
        <v>23500</v>
      </c>
      <c r="AD441" s="420"/>
      <c r="AE441" s="421">
        <v>6956</v>
      </c>
      <c r="AF441" s="421">
        <v>6956</v>
      </c>
      <c r="AG441" s="421">
        <v>6956</v>
      </c>
      <c r="AH441" s="421">
        <v>579.66666666666697</v>
      </c>
      <c r="AI441" s="421">
        <v>579.66666666666697</v>
      </c>
      <c r="AJ441" s="421">
        <v>579.66666666666697</v>
      </c>
      <c r="AK441" s="421">
        <v>579.66666666666697</v>
      </c>
      <c r="AL441" s="421">
        <v>579.66666666666697</v>
      </c>
      <c r="AM441" s="421">
        <v>579.66666666666697</v>
      </c>
      <c r="AN441" s="421">
        <v>579.66666666666697</v>
      </c>
      <c r="AO441" s="421">
        <v>579.66666666666697</v>
      </c>
      <c r="AP441" s="421">
        <v>579.66666666666697</v>
      </c>
      <c r="AQ441" s="421">
        <v>26085</v>
      </c>
      <c r="AR441" s="420"/>
      <c r="AS441" s="421">
        <v>7095.12</v>
      </c>
      <c r="AT441" s="421">
        <v>7095.12</v>
      </c>
      <c r="AU441" s="421">
        <v>7095.12</v>
      </c>
      <c r="AV441" s="421">
        <v>591.26</v>
      </c>
      <c r="AW441" s="421">
        <v>591.26</v>
      </c>
      <c r="AX441" s="421">
        <v>591.26</v>
      </c>
      <c r="AY441" s="421">
        <v>591.26</v>
      </c>
      <c r="AZ441" s="421">
        <v>591.26</v>
      </c>
      <c r="BA441" s="421">
        <v>591.26</v>
      </c>
      <c r="BB441" s="421">
        <v>591.26</v>
      </c>
      <c r="BC441" s="421">
        <v>591.26</v>
      </c>
      <c r="BD441" s="421">
        <v>591.26</v>
      </c>
      <c r="BE441" s="421">
        <v>26606.7</v>
      </c>
      <c r="BF441" s="420"/>
      <c r="BG441" s="421">
        <v>7237.0223999999998</v>
      </c>
      <c r="BH441" s="421">
        <v>7237.0223999999998</v>
      </c>
      <c r="BI441" s="421">
        <v>7237.0223999999998</v>
      </c>
      <c r="BJ441" s="421">
        <v>603.08519999999999</v>
      </c>
      <c r="BK441" s="421">
        <v>603.08519999999999</v>
      </c>
      <c r="BL441" s="421">
        <v>603.08519999999999</v>
      </c>
      <c r="BM441" s="421">
        <v>603.08519999999999</v>
      </c>
      <c r="BN441" s="421">
        <v>603.08519999999999</v>
      </c>
      <c r="BO441" s="421">
        <v>603.08519999999999</v>
      </c>
      <c r="BP441" s="421">
        <v>603.08519999999999</v>
      </c>
      <c r="BQ441" s="421">
        <v>603.08519999999999</v>
      </c>
      <c r="BR441" s="421">
        <v>603.08519999999999</v>
      </c>
      <c r="BS441" s="421">
        <v>27138.833999999999</v>
      </c>
      <c r="BT441" s="420"/>
      <c r="BU441" s="421">
        <v>7381.7628480000003</v>
      </c>
      <c r="BV441" s="421">
        <v>7381.7628480000003</v>
      </c>
      <c r="BW441" s="421">
        <v>7381.7628480000003</v>
      </c>
      <c r="BX441" s="421">
        <v>615.14690399999995</v>
      </c>
      <c r="BY441" s="421">
        <v>615.14690399999995</v>
      </c>
      <c r="BZ441" s="421">
        <v>615.14690399999995</v>
      </c>
      <c r="CA441" s="421">
        <v>615.14690399999995</v>
      </c>
      <c r="CB441" s="421">
        <v>615.14690399999995</v>
      </c>
      <c r="CC441" s="421">
        <v>615.14690399999995</v>
      </c>
      <c r="CD441" s="421">
        <v>615.14690399999995</v>
      </c>
      <c r="CE441" s="421">
        <v>615.14690399999995</v>
      </c>
      <c r="CF441" s="421">
        <v>615.14690399999995</v>
      </c>
      <c r="CG441" s="421">
        <v>27681.610680000002</v>
      </c>
      <c r="CH441" s="420"/>
    </row>
    <row r="442" spans="1:86" s="402" customFormat="1" ht="12" hidden="1" customHeight="1" outlineLevel="1">
      <c r="A442" s="22">
        <v>494.2</v>
      </c>
      <c r="B442" s="9" t="s">
        <v>527</v>
      </c>
      <c r="C442" s="421">
        <v>0</v>
      </c>
      <c r="D442" s="421">
        <v>0</v>
      </c>
      <c r="E442" s="421">
        <v>0</v>
      </c>
      <c r="F442" s="421">
        <v>0</v>
      </c>
      <c r="G442" s="421">
        <v>0</v>
      </c>
      <c r="H442" s="421">
        <v>0</v>
      </c>
      <c r="I442" s="421">
        <v>0</v>
      </c>
      <c r="J442" s="421">
        <v>0</v>
      </c>
      <c r="K442" s="421">
        <v>0</v>
      </c>
      <c r="L442" s="421">
        <v>0</v>
      </c>
      <c r="M442" s="421">
        <v>0</v>
      </c>
      <c r="N442" s="421">
        <v>0</v>
      </c>
      <c r="O442" s="421">
        <v>0</v>
      </c>
      <c r="P442" s="420"/>
      <c r="Q442" s="421">
        <v>0</v>
      </c>
      <c r="R442" s="421">
        <v>0</v>
      </c>
      <c r="S442" s="421">
        <v>0</v>
      </c>
      <c r="T442" s="421">
        <v>0</v>
      </c>
      <c r="U442" s="421">
        <v>0</v>
      </c>
      <c r="V442" s="421">
        <v>0</v>
      </c>
      <c r="W442" s="421">
        <v>0</v>
      </c>
      <c r="X442" s="421">
        <v>0</v>
      </c>
      <c r="Y442" s="421">
        <v>0</v>
      </c>
      <c r="Z442" s="421">
        <v>0</v>
      </c>
      <c r="AA442" s="421">
        <v>0</v>
      </c>
      <c r="AB442" s="421">
        <v>0</v>
      </c>
      <c r="AC442" s="421">
        <v>0</v>
      </c>
      <c r="AD442" s="420"/>
      <c r="AE442" s="421">
        <v>0</v>
      </c>
      <c r="AF442" s="421">
        <v>0</v>
      </c>
      <c r="AG442" s="421">
        <v>0</v>
      </c>
      <c r="AH442" s="421">
        <v>0</v>
      </c>
      <c r="AI442" s="421">
        <v>0</v>
      </c>
      <c r="AJ442" s="421">
        <v>0</v>
      </c>
      <c r="AK442" s="421">
        <v>0</v>
      </c>
      <c r="AL442" s="421">
        <v>0</v>
      </c>
      <c r="AM442" s="421">
        <v>0</v>
      </c>
      <c r="AN442" s="421">
        <v>0</v>
      </c>
      <c r="AO442" s="421">
        <v>0</v>
      </c>
      <c r="AP442" s="421">
        <v>0</v>
      </c>
      <c r="AQ442" s="421">
        <v>0</v>
      </c>
      <c r="AR442" s="420"/>
      <c r="AS442" s="421">
        <v>0</v>
      </c>
      <c r="AT442" s="421">
        <v>0</v>
      </c>
      <c r="AU442" s="421">
        <v>0</v>
      </c>
      <c r="AV442" s="421">
        <v>0</v>
      </c>
      <c r="AW442" s="421">
        <v>0</v>
      </c>
      <c r="AX442" s="421">
        <v>0</v>
      </c>
      <c r="AY442" s="421">
        <v>0</v>
      </c>
      <c r="AZ442" s="421">
        <v>0</v>
      </c>
      <c r="BA442" s="421">
        <v>0</v>
      </c>
      <c r="BB442" s="421">
        <v>0</v>
      </c>
      <c r="BC442" s="421">
        <v>0</v>
      </c>
      <c r="BD442" s="421">
        <v>0</v>
      </c>
      <c r="BE442" s="421">
        <v>0</v>
      </c>
      <c r="BF442" s="420"/>
      <c r="BG442" s="421">
        <v>0</v>
      </c>
      <c r="BH442" s="421">
        <v>0</v>
      </c>
      <c r="BI442" s="421">
        <v>0</v>
      </c>
      <c r="BJ442" s="421">
        <v>0</v>
      </c>
      <c r="BK442" s="421">
        <v>0</v>
      </c>
      <c r="BL442" s="421">
        <v>0</v>
      </c>
      <c r="BM442" s="421">
        <v>0</v>
      </c>
      <c r="BN442" s="421">
        <v>0</v>
      </c>
      <c r="BO442" s="421">
        <v>0</v>
      </c>
      <c r="BP442" s="421">
        <v>0</v>
      </c>
      <c r="BQ442" s="421">
        <v>0</v>
      </c>
      <c r="BR442" s="421">
        <v>0</v>
      </c>
      <c r="BS442" s="421">
        <v>0</v>
      </c>
      <c r="BT442" s="420"/>
      <c r="BU442" s="421">
        <v>0</v>
      </c>
      <c r="BV442" s="421">
        <v>0</v>
      </c>
      <c r="BW442" s="421">
        <v>0</v>
      </c>
      <c r="BX442" s="421">
        <v>0</v>
      </c>
      <c r="BY442" s="421">
        <v>0</v>
      </c>
      <c r="BZ442" s="421">
        <v>0</v>
      </c>
      <c r="CA442" s="421">
        <v>0</v>
      </c>
      <c r="CB442" s="421">
        <v>0</v>
      </c>
      <c r="CC442" s="421">
        <v>0</v>
      </c>
      <c r="CD442" s="421">
        <v>0</v>
      </c>
      <c r="CE442" s="421">
        <v>0</v>
      </c>
      <c r="CF442" s="421">
        <v>0</v>
      </c>
      <c r="CG442" s="421">
        <v>0</v>
      </c>
      <c r="CH442" s="420"/>
    </row>
    <row r="443" spans="1:86" s="402" customFormat="1" ht="12" hidden="1" customHeight="1" outlineLevel="1">
      <c r="A443" s="22">
        <v>498</v>
      </c>
      <c r="B443" s="9" t="s">
        <v>528</v>
      </c>
      <c r="C443" s="421">
        <v>0</v>
      </c>
      <c r="D443" s="421">
        <v>0</v>
      </c>
      <c r="E443" s="421">
        <v>0</v>
      </c>
      <c r="F443" s="421">
        <v>0</v>
      </c>
      <c r="G443" s="421">
        <v>0</v>
      </c>
      <c r="H443" s="421">
        <v>0</v>
      </c>
      <c r="I443" s="421">
        <v>0</v>
      </c>
      <c r="J443" s="421">
        <v>0</v>
      </c>
      <c r="K443" s="421">
        <v>0</v>
      </c>
      <c r="L443" s="421">
        <v>0</v>
      </c>
      <c r="M443" s="421">
        <v>0</v>
      </c>
      <c r="N443" s="421">
        <v>0</v>
      </c>
      <c r="O443" s="421">
        <v>0</v>
      </c>
      <c r="P443" s="420"/>
      <c r="Q443" s="421">
        <v>0</v>
      </c>
      <c r="R443" s="421">
        <v>0</v>
      </c>
      <c r="S443" s="421">
        <v>0</v>
      </c>
      <c r="T443" s="421">
        <v>0</v>
      </c>
      <c r="U443" s="421">
        <v>0</v>
      </c>
      <c r="V443" s="421">
        <v>0</v>
      </c>
      <c r="W443" s="421">
        <v>0</v>
      </c>
      <c r="X443" s="421">
        <v>0</v>
      </c>
      <c r="Y443" s="421">
        <v>0</v>
      </c>
      <c r="Z443" s="421">
        <v>0</v>
      </c>
      <c r="AA443" s="421">
        <v>0</v>
      </c>
      <c r="AB443" s="421">
        <v>0</v>
      </c>
      <c r="AC443" s="421">
        <v>0</v>
      </c>
      <c r="AD443" s="420"/>
      <c r="AE443" s="421">
        <v>0</v>
      </c>
      <c r="AF443" s="421">
        <v>0</v>
      </c>
      <c r="AG443" s="421">
        <v>0</v>
      </c>
      <c r="AH443" s="421">
        <v>0</v>
      </c>
      <c r="AI443" s="421">
        <v>0</v>
      </c>
      <c r="AJ443" s="421">
        <v>0</v>
      </c>
      <c r="AK443" s="421">
        <v>0</v>
      </c>
      <c r="AL443" s="421">
        <v>0</v>
      </c>
      <c r="AM443" s="421">
        <v>0</v>
      </c>
      <c r="AN443" s="421">
        <v>0</v>
      </c>
      <c r="AO443" s="421">
        <v>0</v>
      </c>
      <c r="AP443" s="421">
        <v>0</v>
      </c>
      <c r="AQ443" s="421">
        <v>0</v>
      </c>
      <c r="AR443" s="420"/>
      <c r="AS443" s="421">
        <v>0</v>
      </c>
      <c r="AT443" s="421">
        <v>0</v>
      </c>
      <c r="AU443" s="421">
        <v>0</v>
      </c>
      <c r="AV443" s="421">
        <v>0</v>
      </c>
      <c r="AW443" s="421">
        <v>0</v>
      </c>
      <c r="AX443" s="421">
        <v>0</v>
      </c>
      <c r="AY443" s="421">
        <v>0</v>
      </c>
      <c r="AZ443" s="421">
        <v>0</v>
      </c>
      <c r="BA443" s="421">
        <v>0</v>
      </c>
      <c r="BB443" s="421">
        <v>0</v>
      </c>
      <c r="BC443" s="421">
        <v>0</v>
      </c>
      <c r="BD443" s="421">
        <v>0</v>
      </c>
      <c r="BE443" s="421">
        <v>0</v>
      </c>
      <c r="BF443" s="420"/>
      <c r="BG443" s="421">
        <v>0</v>
      </c>
      <c r="BH443" s="421">
        <v>0</v>
      </c>
      <c r="BI443" s="421">
        <v>0</v>
      </c>
      <c r="BJ443" s="421">
        <v>0</v>
      </c>
      <c r="BK443" s="421">
        <v>0</v>
      </c>
      <c r="BL443" s="421">
        <v>0</v>
      </c>
      <c r="BM443" s="421">
        <v>0</v>
      </c>
      <c r="BN443" s="421">
        <v>0</v>
      </c>
      <c r="BO443" s="421">
        <v>0</v>
      </c>
      <c r="BP443" s="421">
        <v>0</v>
      </c>
      <c r="BQ443" s="421">
        <v>0</v>
      </c>
      <c r="BR443" s="421">
        <v>0</v>
      </c>
      <c r="BS443" s="421">
        <v>0</v>
      </c>
      <c r="BT443" s="420"/>
      <c r="BU443" s="421">
        <v>0</v>
      </c>
      <c r="BV443" s="421">
        <v>0</v>
      </c>
      <c r="BW443" s="421">
        <v>0</v>
      </c>
      <c r="BX443" s="421">
        <v>0</v>
      </c>
      <c r="BY443" s="421">
        <v>0</v>
      </c>
      <c r="BZ443" s="421">
        <v>0</v>
      </c>
      <c r="CA443" s="421">
        <v>0</v>
      </c>
      <c r="CB443" s="421">
        <v>0</v>
      </c>
      <c r="CC443" s="421">
        <v>0</v>
      </c>
      <c r="CD443" s="421">
        <v>0</v>
      </c>
      <c r="CE443" s="421">
        <v>0</v>
      </c>
      <c r="CF443" s="421">
        <v>0</v>
      </c>
      <c r="CG443" s="421">
        <v>0</v>
      </c>
      <c r="CH443" s="420"/>
    </row>
    <row r="444" spans="1:86" s="402" customFormat="1" ht="12" hidden="1" customHeight="1" outlineLevel="1">
      <c r="A444" s="22">
        <v>499</v>
      </c>
      <c r="B444" s="9" t="s">
        <v>529</v>
      </c>
      <c r="C444" s="421">
        <v>0</v>
      </c>
      <c r="D444" s="421">
        <v>0</v>
      </c>
      <c r="E444" s="421">
        <v>0</v>
      </c>
      <c r="F444" s="421">
        <v>0</v>
      </c>
      <c r="G444" s="421">
        <v>0</v>
      </c>
      <c r="H444" s="421">
        <v>0</v>
      </c>
      <c r="I444" s="421">
        <v>0</v>
      </c>
      <c r="J444" s="421">
        <v>0</v>
      </c>
      <c r="K444" s="421">
        <v>0</v>
      </c>
      <c r="L444" s="421">
        <v>0</v>
      </c>
      <c r="M444" s="421">
        <v>0</v>
      </c>
      <c r="N444" s="421">
        <v>0</v>
      </c>
      <c r="O444" s="421">
        <v>0</v>
      </c>
      <c r="P444" s="420"/>
      <c r="Q444" s="421">
        <v>0</v>
      </c>
      <c r="R444" s="421">
        <v>0</v>
      </c>
      <c r="S444" s="421">
        <v>0</v>
      </c>
      <c r="T444" s="421">
        <v>0</v>
      </c>
      <c r="U444" s="421">
        <v>0</v>
      </c>
      <c r="V444" s="421">
        <v>0</v>
      </c>
      <c r="W444" s="421">
        <v>0</v>
      </c>
      <c r="X444" s="421">
        <v>0</v>
      </c>
      <c r="Y444" s="421">
        <v>0</v>
      </c>
      <c r="Z444" s="421">
        <v>0</v>
      </c>
      <c r="AA444" s="421">
        <v>0</v>
      </c>
      <c r="AB444" s="421">
        <v>0</v>
      </c>
      <c r="AC444" s="421">
        <v>0</v>
      </c>
      <c r="AD444" s="420"/>
      <c r="AE444" s="421">
        <v>0</v>
      </c>
      <c r="AF444" s="421">
        <v>0</v>
      </c>
      <c r="AG444" s="421">
        <v>0</v>
      </c>
      <c r="AH444" s="421">
        <v>0</v>
      </c>
      <c r="AI444" s="421">
        <v>0</v>
      </c>
      <c r="AJ444" s="421">
        <v>0</v>
      </c>
      <c r="AK444" s="421">
        <v>0</v>
      </c>
      <c r="AL444" s="421">
        <v>0</v>
      </c>
      <c r="AM444" s="421">
        <v>0</v>
      </c>
      <c r="AN444" s="421">
        <v>0</v>
      </c>
      <c r="AO444" s="421">
        <v>0</v>
      </c>
      <c r="AP444" s="421">
        <v>0</v>
      </c>
      <c r="AQ444" s="421">
        <v>0</v>
      </c>
      <c r="AR444" s="420"/>
      <c r="AS444" s="421">
        <v>0</v>
      </c>
      <c r="AT444" s="421">
        <v>0</v>
      </c>
      <c r="AU444" s="421">
        <v>0</v>
      </c>
      <c r="AV444" s="421">
        <v>0</v>
      </c>
      <c r="AW444" s="421">
        <v>0</v>
      </c>
      <c r="AX444" s="421">
        <v>0</v>
      </c>
      <c r="AY444" s="421">
        <v>0</v>
      </c>
      <c r="AZ444" s="421">
        <v>0</v>
      </c>
      <c r="BA444" s="421">
        <v>0</v>
      </c>
      <c r="BB444" s="421">
        <v>0</v>
      </c>
      <c r="BC444" s="421">
        <v>0</v>
      </c>
      <c r="BD444" s="421">
        <v>0</v>
      </c>
      <c r="BE444" s="421">
        <v>0</v>
      </c>
      <c r="BF444" s="420"/>
      <c r="BG444" s="421">
        <v>0</v>
      </c>
      <c r="BH444" s="421">
        <v>0</v>
      </c>
      <c r="BI444" s="421">
        <v>0</v>
      </c>
      <c r="BJ444" s="421">
        <v>0</v>
      </c>
      <c r="BK444" s="421">
        <v>0</v>
      </c>
      <c r="BL444" s="421">
        <v>0</v>
      </c>
      <c r="BM444" s="421">
        <v>0</v>
      </c>
      <c r="BN444" s="421">
        <v>0</v>
      </c>
      <c r="BO444" s="421">
        <v>0</v>
      </c>
      <c r="BP444" s="421">
        <v>0</v>
      </c>
      <c r="BQ444" s="421">
        <v>0</v>
      </c>
      <c r="BR444" s="421">
        <v>0</v>
      </c>
      <c r="BS444" s="421">
        <v>0</v>
      </c>
      <c r="BT444" s="420"/>
      <c r="BU444" s="421">
        <v>0</v>
      </c>
      <c r="BV444" s="421">
        <v>0</v>
      </c>
      <c r="BW444" s="421">
        <v>0</v>
      </c>
      <c r="BX444" s="421">
        <v>0</v>
      </c>
      <c r="BY444" s="421">
        <v>0</v>
      </c>
      <c r="BZ444" s="421">
        <v>0</v>
      </c>
      <c r="CA444" s="421">
        <v>0</v>
      </c>
      <c r="CB444" s="421">
        <v>0</v>
      </c>
      <c r="CC444" s="421">
        <v>0</v>
      </c>
      <c r="CD444" s="421">
        <v>0</v>
      </c>
      <c r="CE444" s="421">
        <v>0</v>
      </c>
      <c r="CF444" s="421">
        <v>0</v>
      </c>
      <c r="CG444" s="421">
        <v>0</v>
      </c>
      <c r="CH444" s="420"/>
    </row>
    <row r="445" spans="1:86" s="402" customFormat="1" ht="12" hidden="1" customHeight="1" outlineLevel="1">
      <c r="A445" s="22">
        <v>499.1</v>
      </c>
      <c r="B445" s="9" t="s">
        <v>530</v>
      </c>
      <c r="C445" s="421">
        <v>5209.91</v>
      </c>
      <c r="D445" s="421">
        <v>1599.38</v>
      </c>
      <c r="E445" s="421">
        <v>1806.2</v>
      </c>
      <c r="F445" s="421">
        <v>0</v>
      </c>
      <c r="G445" s="421">
        <v>5189.49</v>
      </c>
      <c r="H445" s="421">
        <v>7180.93</v>
      </c>
      <c r="I445" s="421">
        <v>796.09</v>
      </c>
      <c r="J445" s="421">
        <v>1080.17</v>
      </c>
      <c r="K445" s="421">
        <v>0</v>
      </c>
      <c r="L445" s="421">
        <v>92.71</v>
      </c>
      <c r="M445" s="421">
        <v>728.83</v>
      </c>
      <c r="N445" s="421">
        <v>104.89</v>
      </c>
      <c r="O445" s="421">
        <v>25474.650770626398</v>
      </c>
      <c r="P445" s="420"/>
      <c r="Q445" s="421">
        <v>1666.6666666666699</v>
      </c>
      <c r="R445" s="421">
        <v>1666.6666666666699</v>
      </c>
      <c r="S445" s="421">
        <v>1666.6666666666699</v>
      </c>
      <c r="T445" s="421">
        <v>1666.6666666666699</v>
      </c>
      <c r="U445" s="421">
        <v>1666.6666666666699</v>
      </c>
      <c r="V445" s="421">
        <v>1666.6666666666699</v>
      </c>
      <c r="W445" s="421">
        <v>1666.6666666666699</v>
      </c>
      <c r="X445" s="421">
        <v>1666.6666666666699</v>
      </c>
      <c r="Y445" s="421">
        <v>1666.6666666666699</v>
      </c>
      <c r="Z445" s="421">
        <v>1666.6666666666699</v>
      </c>
      <c r="AA445" s="421">
        <v>1666.6666666666699</v>
      </c>
      <c r="AB445" s="421">
        <v>1666.6666666666699</v>
      </c>
      <c r="AC445" s="421">
        <v>20000</v>
      </c>
      <c r="AD445" s="420"/>
      <c r="AE445" s="421">
        <v>1815.2542372881301</v>
      </c>
      <c r="AF445" s="421">
        <v>1815.2542372881301</v>
      </c>
      <c r="AG445" s="421">
        <v>1815.2542372881301</v>
      </c>
      <c r="AH445" s="421">
        <v>1815.2542372881301</v>
      </c>
      <c r="AI445" s="421">
        <v>1815.2542372881301</v>
      </c>
      <c r="AJ445" s="421">
        <v>1815.2542372881301</v>
      </c>
      <c r="AK445" s="421">
        <v>1815.2542372881301</v>
      </c>
      <c r="AL445" s="421">
        <v>1815.2542372881301</v>
      </c>
      <c r="AM445" s="421">
        <v>1815.2542372881301</v>
      </c>
      <c r="AN445" s="421">
        <v>1815.2542372881301</v>
      </c>
      <c r="AO445" s="421">
        <v>1815.2542372881301</v>
      </c>
      <c r="AP445" s="421">
        <v>1815.2542372881301</v>
      </c>
      <c r="AQ445" s="421">
        <v>21783.050847457602</v>
      </c>
      <c r="AR445" s="420"/>
      <c r="AS445" s="421">
        <v>1851.5593220338999</v>
      </c>
      <c r="AT445" s="421">
        <v>1851.5593220338999</v>
      </c>
      <c r="AU445" s="421">
        <v>1851.5593220338999</v>
      </c>
      <c r="AV445" s="421">
        <v>1851.5593220338999</v>
      </c>
      <c r="AW445" s="421">
        <v>1851.5593220338999</v>
      </c>
      <c r="AX445" s="421">
        <v>1851.5593220338999</v>
      </c>
      <c r="AY445" s="421">
        <v>1851.5593220338999</v>
      </c>
      <c r="AZ445" s="421">
        <v>1851.5593220338999</v>
      </c>
      <c r="BA445" s="421">
        <v>1851.5593220338999</v>
      </c>
      <c r="BB445" s="421">
        <v>1851.5593220338999</v>
      </c>
      <c r="BC445" s="421">
        <v>1851.5593220338999</v>
      </c>
      <c r="BD445" s="421">
        <v>1851.5593220338999</v>
      </c>
      <c r="BE445" s="421">
        <v>22218.7118644068</v>
      </c>
      <c r="BF445" s="420"/>
      <c r="BG445" s="421">
        <v>1888.59050847457</v>
      </c>
      <c r="BH445" s="421">
        <v>1888.59050847457</v>
      </c>
      <c r="BI445" s="421">
        <v>1888.59050847457</v>
      </c>
      <c r="BJ445" s="421">
        <v>1888.59050847457</v>
      </c>
      <c r="BK445" s="421">
        <v>1888.59050847457</v>
      </c>
      <c r="BL445" s="421">
        <v>1888.59050847457</v>
      </c>
      <c r="BM445" s="421">
        <v>1888.59050847457</v>
      </c>
      <c r="BN445" s="421">
        <v>1888.59050847457</v>
      </c>
      <c r="BO445" s="421">
        <v>1888.59050847457</v>
      </c>
      <c r="BP445" s="421">
        <v>1888.59050847457</v>
      </c>
      <c r="BQ445" s="421">
        <v>1888.59050847457</v>
      </c>
      <c r="BR445" s="421">
        <v>1888.59050847457</v>
      </c>
      <c r="BS445" s="421">
        <v>22663.086101694898</v>
      </c>
      <c r="BT445" s="420"/>
      <c r="BU445" s="421">
        <v>1926.36231864407</v>
      </c>
      <c r="BV445" s="421">
        <v>1926.36231864407</v>
      </c>
      <c r="BW445" s="421">
        <v>1926.36231864407</v>
      </c>
      <c r="BX445" s="421">
        <v>1926.36231864407</v>
      </c>
      <c r="BY445" s="421">
        <v>1926.36231864407</v>
      </c>
      <c r="BZ445" s="421">
        <v>1926.36231864407</v>
      </c>
      <c r="CA445" s="421">
        <v>1926.36231864407</v>
      </c>
      <c r="CB445" s="421">
        <v>1926.36231864407</v>
      </c>
      <c r="CC445" s="421">
        <v>1926.36231864407</v>
      </c>
      <c r="CD445" s="421">
        <v>1926.36231864407</v>
      </c>
      <c r="CE445" s="421">
        <v>1926.36231864407</v>
      </c>
      <c r="CF445" s="421">
        <v>1926.36231864407</v>
      </c>
      <c r="CG445" s="421">
        <v>23116.3478237288</v>
      </c>
      <c r="CH445" s="420"/>
    </row>
    <row r="446" spans="1:86" s="402" customFormat="1" ht="12" hidden="1" customHeight="1" outlineLevel="1">
      <c r="A446" s="22">
        <v>499.2</v>
      </c>
      <c r="B446" s="9" t="s">
        <v>531</v>
      </c>
      <c r="C446" s="421">
        <v>1247.3599999999999</v>
      </c>
      <c r="D446" s="421">
        <v>125.95</v>
      </c>
      <c r="E446" s="421">
        <v>311.89</v>
      </c>
      <c r="F446" s="421">
        <v>0</v>
      </c>
      <c r="G446" s="421">
        <v>117.11</v>
      </c>
      <c r="H446" s="421">
        <v>245.26</v>
      </c>
      <c r="I446" s="421">
        <v>392.88</v>
      </c>
      <c r="J446" s="421">
        <v>0</v>
      </c>
      <c r="K446" s="421">
        <v>0</v>
      </c>
      <c r="L446" s="421">
        <v>0</v>
      </c>
      <c r="M446" s="421">
        <v>0</v>
      </c>
      <c r="N446" s="421">
        <v>31.36</v>
      </c>
      <c r="O446" s="421">
        <v>2471.81</v>
      </c>
      <c r="P446" s="420"/>
      <c r="Q446" s="421">
        <v>0</v>
      </c>
      <c r="R446" s="421">
        <v>0</v>
      </c>
      <c r="S446" s="421">
        <v>510</v>
      </c>
      <c r="T446" s="421">
        <v>510</v>
      </c>
      <c r="U446" s="421">
        <v>510</v>
      </c>
      <c r="V446" s="421">
        <v>510</v>
      </c>
      <c r="W446" s="421">
        <v>510</v>
      </c>
      <c r="X446" s="421">
        <v>510</v>
      </c>
      <c r="Y446" s="421">
        <v>510</v>
      </c>
      <c r="Z446" s="421">
        <v>510</v>
      </c>
      <c r="AA446" s="421">
        <v>510</v>
      </c>
      <c r="AB446" s="421">
        <v>510</v>
      </c>
      <c r="AC446" s="421">
        <v>5100</v>
      </c>
      <c r="AD446" s="420"/>
      <c r="AE446" s="421">
        <v>0</v>
      </c>
      <c r="AF446" s="421">
        <v>0</v>
      </c>
      <c r="AG446" s="421">
        <v>566.1</v>
      </c>
      <c r="AH446" s="421">
        <v>566.1</v>
      </c>
      <c r="AI446" s="421">
        <v>566.1</v>
      </c>
      <c r="AJ446" s="421">
        <v>566.1</v>
      </c>
      <c r="AK446" s="421">
        <v>566.1</v>
      </c>
      <c r="AL446" s="421">
        <v>566.1</v>
      </c>
      <c r="AM446" s="421">
        <v>566.1</v>
      </c>
      <c r="AN446" s="421">
        <v>566.1</v>
      </c>
      <c r="AO446" s="421">
        <v>566.1</v>
      </c>
      <c r="AP446" s="421">
        <v>566.1</v>
      </c>
      <c r="AQ446" s="421">
        <v>5661</v>
      </c>
      <c r="AR446" s="420"/>
      <c r="AS446" s="421">
        <v>0</v>
      </c>
      <c r="AT446" s="421">
        <v>0</v>
      </c>
      <c r="AU446" s="421">
        <v>577.42200000000003</v>
      </c>
      <c r="AV446" s="421">
        <v>577.42200000000003</v>
      </c>
      <c r="AW446" s="421">
        <v>577.42200000000003</v>
      </c>
      <c r="AX446" s="421">
        <v>577.42200000000003</v>
      </c>
      <c r="AY446" s="421">
        <v>577.42200000000003</v>
      </c>
      <c r="AZ446" s="421">
        <v>577.42200000000003</v>
      </c>
      <c r="BA446" s="421">
        <v>577.42200000000003</v>
      </c>
      <c r="BB446" s="421">
        <v>577.42200000000003</v>
      </c>
      <c r="BC446" s="421">
        <v>577.42200000000003</v>
      </c>
      <c r="BD446" s="421">
        <v>577.42200000000003</v>
      </c>
      <c r="BE446" s="421">
        <v>5774.22</v>
      </c>
      <c r="BF446" s="420"/>
      <c r="BG446" s="421">
        <v>0</v>
      </c>
      <c r="BH446" s="421">
        <v>0</v>
      </c>
      <c r="BI446" s="421">
        <v>588.97044000000005</v>
      </c>
      <c r="BJ446" s="421">
        <v>588.97044000000005</v>
      </c>
      <c r="BK446" s="421">
        <v>588.97044000000005</v>
      </c>
      <c r="BL446" s="421">
        <v>588.97044000000005</v>
      </c>
      <c r="BM446" s="421">
        <v>588.97044000000005</v>
      </c>
      <c r="BN446" s="421">
        <v>588.97044000000005</v>
      </c>
      <c r="BO446" s="421">
        <v>588.97044000000005</v>
      </c>
      <c r="BP446" s="421">
        <v>588.97044000000005</v>
      </c>
      <c r="BQ446" s="421">
        <v>588.97044000000005</v>
      </c>
      <c r="BR446" s="421">
        <v>588.97044000000005</v>
      </c>
      <c r="BS446" s="421">
        <v>5889.7043999999996</v>
      </c>
      <c r="BT446" s="420"/>
      <c r="BU446" s="421">
        <v>0</v>
      </c>
      <c r="BV446" s="421">
        <v>0</v>
      </c>
      <c r="BW446" s="421">
        <v>600.7498488</v>
      </c>
      <c r="BX446" s="421">
        <v>600.7498488</v>
      </c>
      <c r="BY446" s="421">
        <v>600.7498488</v>
      </c>
      <c r="BZ446" s="421">
        <v>600.7498488</v>
      </c>
      <c r="CA446" s="421">
        <v>600.7498488</v>
      </c>
      <c r="CB446" s="421">
        <v>600.7498488</v>
      </c>
      <c r="CC446" s="421">
        <v>600.7498488</v>
      </c>
      <c r="CD446" s="421">
        <v>600.7498488</v>
      </c>
      <c r="CE446" s="421">
        <v>600.7498488</v>
      </c>
      <c r="CF446" s="421">
        <v>600.7498488</v>
      </c>
      <c r="CG446" s="421">
        <v>6007.4984880000002</v>
      </c>
      <c r="CH446" s="420"/>
    </row>
    <row r="447" spans="1:86" s="402" customFormat="1" ht="12" hidden="1" customHeight="1" outlineLevel="1">
      <c r="A447" s="22">
        <v>499.3</v>
      </c>
      <c r="B447" s="9" t="s">
        <v>532</v>
      </c>
      <c r="C447" s="421">
        <v>0</v>
      </c>
      <c r="D447" s="421">
        <v>0</v>
      </c>
      <c r="E447" s="421">
        <v>1236</v>
      </c>
      <c r="F447" s="421">
        <v>5835</v>
      </c>
      <c r="G447" s="421">
        <v>1565.28</v>
      </c>
      <c r="H447" s="421">
        <v>0</v>
      </c>
      <c r="I447" s="421">
        <v>1163.8</v>
      </c>
      <c r="J447" s="421">
        <v>5033.2</v>
      </c>
      <c r="K447" s="421">
        <v>1261.5999999999999</v>
      </c>
      <c r="L447" s="421">
        <v>0</v>
      </c>
      <c r="M447" s="421">
        <v>0</v>
      </c>
      <c r="N447" s="421">
        <v>201.2</v>
      </c>
      <c r="O447" s="421">
        <v>16296.08</v>
      </c>
      <c r="P447" s="420"/>
      <c r="Q447" s="421">
        <v>0</v>
      </c>
      <c r="R447" s="421">
        <v>0</v>
      </c>
      <c r="S447" s="421">
        <v>500</v>
      </c>
      <c r="T447" s="421">
        <v>500</v>
      </c>
      <c r="U447" s="421">
        <v>500</v>
      </c>
      <c r="V447" s="421">
        <v>500</v>
      </c>
      <c r="W447" s="421">
        <v>500</v>
      </c>
      <c r="X447" s="421">
        <v>500</v>
      </c>
      <c r="Y447" s="421">
        <v>500</v>
      </c>
      <c r="Z447" s="421">
        <v>500</v>
      </c>
      <c r="AA447" s="421">
        <v>500</v>
      </c>
      <c r="AB447" s="421">
        <v>500</v>
      </c>
      <c r="AC447" s="421">
        <v>5000</v>
      </c>
      <c r="AD447" s="420"/>
      <c r="AE447" s="421">
        <v>0</v>
      </c>
      <c r="AF447" s="421">
        <v>0</v>
      </c>
      <c r="AG447" s="421">
        <v>500</v>
      </c>
      <c r="AH447" s="421">
        <v>500</v>
      </c>
      <c r="AI447" s="421">
        <v>500</v>
      </c>
      <c r="AJ447" s="421">
        <v>500</v>
      </c>
      <c r="AK447" s="421">
        <v>500</v>
      </c>
      <c r="AL447" s="421">
        <v>500</v>
      </c>
      <c r="AM447" s="421">
        <v>500</v>
      </c>
      <c r="AN447" s="421">
        <v>500</v>
      </c>
      <c r="AO447" s="421">
        <v>500</v>
      </c>
      <c r="AP447" s="421">
        <v>500</v>
      </c>
      <c r="AQ447" s="421">
        <v>5000</v>
      </c>
      <c r="AR447" s="420"/>
      <c r="AS447" s="421">
        <v>0</v>
      </c>
      <c r="AT447" s="421">
        <v>0</v>
      </c>
      <c r="AU447" s="421">
        <v>500</v>
      </c>
      <c r="AV447" s="421">
        <v>500</v>
      </c>
      <c r="AW447" s="421">
        <v>500</v>
      </c>
      <c r="AX447" s="421">
        <v>500</v>
      </c>
      <c r="AY447" s="421">
        <v>500</v>
      </c>
      <c r="AZ447" s="421">
        <v>500</v>
      </c>
      <c r="BA447" s="421">
        <v>500</v>
      </c>
      <c r="BB447" s="421">
        <v>500</v>
      </c>
      <c r="BC447" s="421">
        <v>500</v>
      </c>
      <c r="BD447" s="421">
        <v>500</v>
      </c>
      <c r="BE447" s="421">
        <v>5000</v>
      </c>
      <c r="BF447" s="420"/>
      <c r="BG447" s="421">
        <v>0</v>
      </c>
      <c r="BH447" s="421">
        <v>0</v>
      </c>
      <c r="BI447" s="421">
        <v>500</v>
      </c>
      <c r="BJ447" s="421">
        <v>500</v>
      </c>
      <c r="BK447" s="421">
        <v>500</v>
      </c>
      <c r="BL447" s="421">
        <v>500</v>
      </c>
      <c r="BM447" s="421">
        <v>500</v>
      </c>
      <c r="BN447" s="421">
        <v>500</v>
      </c>
      <c r="BO447" s="421">
        <v>500</v>
      </c>
      <c r="BP447" s="421">
        <v>500</v>
      </c>
      <c r="BQ447" s="421">
        <v>500</v>
      </c>
      <c r="BR447" s="421">
        <v>500</v>
      </c>
      <c r="BS447" s="421">
        <v>5000</v>
      </c>
      <c r="BT447" s="420"/>
      <c r="BU447" s="421">
        <v>0</v>
      </c>
      <c r="BV447" s="421">
        <v>0</v>
      </c>
      <c r="BW447" s="421">
        <v>500</v>
      </c>
      <c r="BX447" s="421">
        <v>500</v>
      </c>
      <c r="BY447" s="421">
        <v>500</v>
      </c>
      <c r="BZ447" s="421">
        <v>500</v>
      </c>
      <c r="CA447" s="421">
        <v>500</v>
      </c>
      <c r="CB447" s="421">
        <v>500</v>
      </c>
      <c r="CC447" s="421">
        <v>500</v>
      </c>
      <c r="CD447" s="421">
        <v>500</v>
      </c>
      <c r="CE447" s="421">
        <v>500</v>
      </c>
      <c r="CF447" s="421">
        <v>500</v>
      </c>
      <c r="CG447" s="421">
        <v>5000</v>
      </c>
      <c r="CH447" s="420"/>
    </row>
    <row r="448" spans="1:86" s="402" customFormat="1" ht="12" hidden="1" customHeight="1" outlineLevel="1">
      <c r="A448" s="22">
        <v>499.4</v>
      </c>
      <c r="B448" s="9" t="s">
        <v>533</v>
      </c>
      <c r="C448" s="421">
        <v>0</v>
      </c>
      <c r="D448" s="421">
        <v>0</v>
      </c>
      <c r="E448" s="421">
        <v>0</v>
      </c>
      <c r="F448" s="421">
        <v>0</v>
      </c>
      <c r="G448" s="421">
        <v>0</v>
      </c>
      <c r="H448" s="421">
        <v>0</v>
      </c>
      <c r="I448" s="421">
        <v>0</v>
      </c>
      <c r="J448" s="421">
        <v>0</v>
      </c>
      <c r="K448" s="421">
        <v>1500</v>
      </c>
      <c r="L448" s="421">
        <v>6628.16</v>
      </c>
      <c r="M448" s="421">
        <v>1938.18</v>
      </c>
      <c r="N448" s="421">
        <v>-2942.66</v>
      </c>
      <c r="O448" s="421">
        <v>25000</v>
      </c>
      <c r="P448" s="420"/>
      <c r="Q448" s="421">
        <v>6250</v>
      </c>
      <c r="R448" s="421">
        <v>6250</v>
      </c>
      <c r="S448" s="421">
        <v>6250</v>
      </c>
      <c r="T448" s="421">
        <v>6250</v>
      </c>
      <c r="U448" s="421">
        <v>6250</v>
      </c>
      <c r="V448" s="421">
        <v>6250</v>
      </c>
      <c r="W448" s="421">
        <v>6250</v>
      </c>
      <c r="X448" s="421">
        <v>6250</v>
      </c>
      <c r="Y448" s="421">
        <v>6250</v>
      </c>
      <c r="Z448" s="421">
        <v>6250</v>
      </c>
      <c r="AA448" s="421">
        <v>6250</v>
      </c>
      <c r="AB448" s="421">
        <v>6250</v>
      </c>
      <c r="AC448" s="421">
        <v>75000</v>
      </c>
      <c r="AD448" s="420"/>
      <c r="AE448" s="421">
        <v>0</v>
      </c>
      <c r="AF448" s="421">
        <v>0</v>
      </c>
      <c r="AG448" s="421">
        <v>0</v>
      </c>
      <c r="AH448" s="421">
        <v>0</v>
      </c>
      <c r="AI448" s="421">
        <v>0</v>
      </c>
      <c r="AJ448" s="421">
        <v>0</v>
      </c>
      <c r="AK448" s="421">
        <v>0</v>
      </c>
      <c r="AL448" s="421">
        <v>0</v>
      </c>
      <c r="AM448" s="421">
        <v>0</v>
      </c>
      <c r="AN448" s="421">
        <v>0</v>
      </c>
      <c r="AO448" s="421">
        <v>0</v>
      </c>
      <c r="AP448" s="421">
        <v>0</v>
      </c>
      <c r="AQ448" s="421">
        <v>0</v>
      </c>
      <c r="AR448" s="420"/>
      <c r="AS448" s="421">
        <v>0</v>
      </c>
      <c r="AT448" s="421">
        <v>0</v>
      </c>
      <c r="AU448" s="421">
        <v>0</v>
      </c>
      <c r="AV448" s="421">
        <v>0</v>
      </c>
      <c r="AW448" s="421">
        <v>0</v>
      </c>
      <c r="AX448" s="421">
        <v>0</v>
      </c>
      <c r="AY448" s="421">
        <v>0</v>
      </c>
      <c r="AZ448" s="421">
        <v>0</v>
      </c>
      <c r="BA448" s="421">
        <v>0</v>
      </c>
      <c r="BB448" s="421">
        <v>0</v>
      </c>
      <c r="BC448" s="421">
        <v>0</v>
      </c>
      <c r="BD448" s="421">
        <v>0</v>
      </c>
      <c r="BE448" s="421">
        <v>0</v>
      </c>
      <c r="BF448" s="420"/>
      <c r="BG448" s="421">
        <v>0</v>
      </c>
      <c r="BH448" s="421">
        <v>0</v>
      </c>
      <c r="BI448" s="421">
        <v>0</v>
      </c>
      <c r="BJ448" s="421">
        <v>0</v>
      </c>
      <c r="BK448" s="421">
        <v>0</v>
      </c>
      <c r="BL448" s="421">
        <v>0</v>
      </c>
      <c r="BM448" s="421">
        <v>0</v>
      </c>
      <c r="BN448" s="421">
        <v>0</v>
      </c>
      <c r="BO448" s="421">
        <v>0</v>
      </c>
      <c r="BP448" s="421">
        <v>0</v>
      </c>
      <c r="BQ448" s="421">
        <v>0</v>
      </c>
      <c r="BR448" s="421">
        <v>0</v>
      </c>
      <c r="BS448" s="421">
        <v>0</v>
      </c>
      <c r="BT448" s="420"/>
      <c r="BU448" s="421">
        <v>0</v>
      </c>
      <c r="BV448" s="421">
        <v>0</v>
      </c>
      <c r="BW448" s="421">
        <v>0</v>
      </c>
      <c r="BX448" s="421">
        <v>0</v>
      </c>
      <c r="BY448" s="421">
        <v>0</v>
      </c>
      <c r="BZ448" s="421">
        <v>0</v>
      </c>
      <c r="CA448" s="421">
        <v>0</v>
      </c>
      <c r="CB448" s="421">
        <v>0</v>
      </c>
      <c r="CC448" s="421">
        <v>0</v>
      </c>
      <c r="CD448" s="421">
        <v>0</v>
      </c>
      <c r="CE448" s="421">
        <v>0</v>
      </c>
      <c r="CF448" s="421">
        <v>0</v>
      </c>
      <c r="CG448" s="421">
        <v>0</v>
      </c>
      <c r="CH448" s="420"/>
    </row>
    <row r="449" spans="1:86" s="402" customFormat="1" ht="12" hidden="1" customHeight="1" outlineLevel="1">
      <c r="A449" s="22">
        <v>499.5</v>
      </c>
      <c r="B449" s="9" t="s">
        <v>534</v>
      </c>
      <c r="C449" s="421">
        <v>0</v>
      </c>
      <c r="D449" s="421">
        <v>0</v>
      </c>
      <c r="E449" s="421">
        <v>0</v>
      </c>
      <c r="F449" s="421">
        <v>0</v>
      </c>
      <c r="G449" s="421">
        <v>0</v>
      </c>
      <c r="H449" s="421">
        <v>0</v>
      </c>
      <c r="I449" s="421">
        <v>0</v>
      </c>
      <c r="J449" s="421">
        <v>0</v>
      </c>
      <c r="K449" s="421">
        <v>0</v>
      </c>
      <c r="L449" s="421">
        <v>0</v>
      </c>
      <c r="M449" s="421">
        <v>0</v>
      </c>
      <c r="N449" s="421">
        <v>0</v>
      </c>
      <c r="O449" s="421">
        <v>0</v>
      </c>
      <c r="P449" s="420"/>
      <c r="Q449" s="421">
        <v>0</v>
      </c>
      <c r="R449" s="421">
        <v>0</v>
      </c>
      <c r="S449" s="421">
        <v>0</v>
      </c>
      <c r="T449" s="421">
        <v>0</v>
      </c>
      <c r="U449" s="421">
        <v>0</v>
      </c>
      <c r="V449" s="421">
        <v>0</v>
      </c>
      <c r="W449" s="421">
        <v>0</v>
      </c>
      <c r="X449" s="421">
        <v>0</v>
      </c>
      <c r="Y449" s="421">
        <v>0</v>
      </c>
      <c r="Z449" s="421">
        <v>0</v>
      </c>
      <c r="AA449" s="421">
        <v>0</v>
      </c>
      <c r="AB449" s="421">
        <v>0</v>
      </c>
      <c r="AC449" s="421">
        <v>0</v>
      </c>
      <c r="AD449" s="420"/>
      <c r="AE449" s="421">
        <v>0</v>
      </c>
      <c r="AF449" s="421">
        <v>0</v>
      </c>
      <c r="AG449" s="421">
        <v>0</v>
      </c>
      <c r="AH449" s="421">
        <v>0</v>
      </c>
      <c r="AI449" s="421">
        <v>0</v>
      </c>
      <c r="AJ449" s="421">
        <v>0</v>
      </c>
      <c r="AK449" s="421">
        <v>0</v>
      </c>
      <c r="AL449" s="421">
        <v>0</v>
      </c>
      <c r="AM449" s="421">
        <v>0</v>
      </c>
      <c r="AN449" s="421">
        <v>0</v>
      </c>
      <c r="AO449" s="421">
        <v>0</v>
      </c>
      <c r="AP449" s="421">
        <v>0</v>
      </c>
      <c r="AQ449" s="421">
        <v>0</v>
      </c>
      <c r="AR449" s="420"/>
      <c r="AS449" s="421">
        <v>0</v>
      </c>
      <c r="AT449" s="421">
        <v>0</v>
      </c>
      <c r="AU449" s="421">
        <v>0</v>
      </c>
      <c r="AV449" s="421">
        <v>0</v>
      </c>
      <c r="AW449" s="421">
        <v>0</v>
      </c>
      <c r="AX449" s="421">
        <v>0</v>
      </c>
      <c r="AY449" s="421">
        <v>0</v>
      </c>
      <c r="AZ449" s="421">
        <v>0</v>
      </c>
      <c r="BA449" s="421">
        <v>0</v>
      </c>
      <c r="BB449" s="421">
        <v>0</v>
      </c>
      <c r="BC449" s="421">
        <v>0</v>
      </c>
      <c r="BD449" s="421">
        <v>0</v>
      </c>
      <c r="BE449" s="421">
        <v>0</v>
      </c>
      <c r="BF449" s="420"/>
      <c r="BG449" s="421">
        <v>0</v>
      </c>
      <c r="BH449" s="421">
        <v>0</v>
      </c>
      <c r="BI449" s="421">
        <v>0</v>
      </c>
      <c r="BJ449" s="421">
        <v>0</v>
      </c>
      <c r="BK449" s="421">
        <v>0</v>
      </c>
      <c r="BL449" s="421">
        <v>0</v>
      </c>
      <c r="BM449" s="421">
        <v>0</v>
      </c>
      <c r="BN449" s="421">
        <v>0</v>
      </c>
      <c r="BO449" s="421">
        <v>0</v>
      </c>
      <c r="BP449" s="421">
        <v>0</v>
      </c>
      <c r="BQ449" s="421">
        <v>0</v>
      </c>
      <c r="BR449" s="421">
        <v>0</v>
      </c>
      <c r="BS449" s="421">
        <v>0</v>
      </c>
      <c r="BT449" s="420"/>
      <c r="BU449" s="421">
        <v>0</v>
      </c>
      <c r="BV449" s="421">
        <v>0</v>
      </c>
      <c r="BW449" s="421">
        <v>0</v>
      </c>
      <c r="BX449" s="421">
        <v>0</v>
      </c>
      <c r="BY449" s="421">
        <v>0</v>
      </c>
      <c r="BZ449" s="421">
        <v>0</v>
      </c>
      <c r="CA449" s="421">
        <v>0</v>
      </c>
      <c r="CB449" s="421">
        <v>0</v>
      </c>
      <c r="CC449" s="421">
        <v>0</v>
      </c>
      <c r="CD449" s="421">
        <v>0</v>
      </c>
      <c r="CE449" s="421">
        <v>0</v>
      </c>
      <c r="CF449" s="421">
        <v>0</v>
      </c>
      <c r="CG449" s="421">
        <v>0</v>
      </c>
      <c r="CH449" s="420"/>
    </row>
    <row r="450" spans="1:86" s="402" customFormat="1" ht="12" hidden="1" customHeight="1" outlineLevel="1">
      <c r="A450" s="22">
        <v>499.6</v>
      </c>
      <c r="B450" s="9" t="s">
        <v>535</v>
      </c>
      <c r="C450" s="421">
        <v>0</v>
      </c>
      <c r="D450" s="421">
        <v>0</v>
      </c>
      <c r="E450" s="421">
        <v>0</v>
      </c>
      <c r="F450" s="421">
        <v>0</v>
      </c>
      <c r="G450" s="421">
        <v>0</v>
      </c>
      <c r="H450" s="421">
        <v>0</v>
      </c>
      <c r="I450" s="421">
        <v>0</v>
      </c>
      <c r="J450" s="421">
        <v>0</v>
      </c>
      <c r="K450" s="421">
        <v>0</v>
      </c>
      <c r="L450" s="421">
        <v>0</v>
      </c>
      <c r="M450" s="421">
        <v>0</v>
      </c>
      <c r="N450" s="421">
        <v>0</v>
      </c>
      <c r="O450" s="421">
        <v>0</v>
      </c>
      <c r="P450" s="420"/>
      <c r="Q450" s="421">
        <v>0</v>
      </c>
      <c r="R450" s="421">
        <v>0</v>
      </c>
      <c r="S450" s="421">
        <v>0</v>
      </c>
      <c r="T450" s="421">
        <v>0</v>
      </c>
      <c r="U450" s="421">
        <v>0</v>
      </c>
      <c r="V450" s="421">
        <v>0</v>
      </c>
      <c r="W450" s="421">
        <v>0</v>
      </c>
      <c r="X450" s="421">
        <v>0</v>
      </c>
      <c r="Y450" s="421">
        <v>0</v>
      </c>
      <c r="Z450" s="421">
        <v>0</v>
      </c>
      <c r="AA450" s="421">
        <v>0</v>
      </c>
      <c r="AB450" s="421">
        <v>0</v>
      </c>
      <c r="AC450" s="421">
        <v>0</v>
      </c>
      <c r="AD450" s="420"/>
      <c r="AE450" s="421">
        <v>0</v>
      </c>
      <c r="AF450" s="421">
        <v>0</v>
      </c>
      <c r="AG450" s="421">
        <v>0</v>
      </c>
      <c r="AH450" s="421">
        <v>0</v>
      </c>
      <c r="AI450" s="421">
        <v>0</v>
      </c>
      <c r="AJ450" s="421">
        <v>0</v>
      </c>
      <c r="AK450" s="421">
        <v>0</v>
      </c>
      <c r="AL450" s="421">
        <v>0</v>
      </c>
      <c r="AM450" s="421">
        <v>0</v>
      </c>
      <c r="AN450" s="421">
        <v>0</v>
      </c>
      <c r="AO450" s="421">
        <v>0</v>
      </c>
      <c r="AP450" s="421">
        <v>0</v>
      </c>
      <c r="AQ450" s="421">
        <v>0</v>
      </c>
      <c r="AR450" s="420"/>
      <c r="AS450" s="421">
        <v>0</v>
      </c>
      <c r="AT450" s="421">
        <v>0</v>
      </c>
      <c r="AU450" s="421">
        <v>0</v>
      </c>
      <c r="AV450" s="421">
        <v>0</v>
      </c>
      <c r="AW450" s="421">
        <v>0</v>
      </c>
      <c r="AX450" s="421">
        <v>0</v>
      </c>
      <c r="AY450" s="421">
        <v>0</v>
      </c>
      <c r="AZ450" s="421">
        <v>0</v>
      </c>
      <c r="BA450" s="421">
        <v>0</v>
      </c>
      <c r="BB450" s="421">
        <v>0</v>
      </c>
      <c r="BC450" s="421">
        <v>0</v>
      </c>
      <c r="BD450" s="421">
        <v>0</v>
      </c>
      <c r="BE450" s="421">
        <v>0</v>
      </c>
      <c r="BF450" s="420"/>
      <c r="BG450" s="421">
        <v>0</v>
      </c>
      <c r="BH450" s="421">
        <v>0</v>
      </c>
      <c r="BI450" s="421">
        <v>0</v>
      </c>
      <c r="BJ450" s="421">
        <v>0</v>
      </c>
      <c r="BK450" s="421">
        <v>0</v>
      </c>
      <c r="BL450" s="421">
        <v>0</v>
      </c>
      <c r="BM450" s="421">
        <v>0</v>
      </c>
      <c r="BN450" s="421">
        <v>0</v>
      </c>
      <c r="BO450" s="421">
        <v>0</v>
      </c>
      <c r="BP450" s="421">
        <v>0</v>
      </c>
      <c r="BQ450" s="421">
        <v>0</v>
      </c>
      <c r="BR450" s="421">
        <v>0</v>
      </c>
      <c r="BS450" s="421">
        <v>0</v>
      </c>
      <c r="BT450" s="420"/>
      <c r="BU450" s="421">
        <v>0</v>
      </c>
      <c r="BV450" s="421">
        <v>0</v>
      </c>
      <c r="BW450" s="421">
        <v>0</v>
      </c>
      <c r="BX450" s="421">
        <v>0</v>
      </c>
      <c r="BY450" s="421">
        <v>0</v>
      </c>
      <c r="BZ450" s="421">
        <v>0</v>
      </c>
      <c r="CA450" s="421">
        <v>0</v>
      </c>
      <c r="CB450" s="421">
        <v>0</v>
      </c>
      <c r="CC450" s="421">
        <v>0</v>
      </c>
      <c r="CD450" s="421">
        <v>0</v>
      </c>
      <c r="CE450" s="421">
        <v>0</v>
      </c>
      <c r="CF450" s="421">
        <v>0</v>
      </c>
      <c r="CG450" s="421">
        <v>0</v>
      </c>
      <c r="CH450" s="420"/>
    </row>
    <row r="451" spans="1:86" ht="12" hidden="1" customHeight="1" outlineLevel="1">
      <c r="A451" s="22"/>
      <c r="C451" s="421"/>
      <c r="D451" s="421"/>
      <c r="E451" s="421"/>
      <c r="F451" s="421"/>
      <c r="G451" s="421"/>
      <c r="H451" s="421"/>
      <c r="I451" s="421"/>
      <c r="J451" s="421"/>
      <c r="K451" s="421"/>
      <c r="L451" s="421"/>
      <c r="M451" s="421"/>
      <c r="N451" s="421"/>
      <c r="O451" s="421"/>
      <c r="P451" s="422"/>
      <c r="Q451" s="421"/>
      <c r="R451" s="421"/>
      <c r="S451" s="421"/>
      <c r="T451" s="421"/>
      <c r="U451" s="421"/>
      <c r="V451" s="421"/>
      <c r="W451" s="421"/>
      <c r="X451" s="421"/>
      <c r="Y451" s="421"/>
      <c r="Z451" s="421"/>
      <c r="AA451" s="421"/>
      <c r="AB451" s="421"/>
      <c r="AC451" s="421"/>
      <c r="AD451" s="422"/>
      <c r="AE451" s="421"/>
      <c r="AF451" s="421"/>
      <c r="AG451" s="421"/>
      <c r="AH451" s="421"/>
      <c r="AI451" s="421"/>
      <c r="AJ451" s="421"/>
      <c r="AK451" s="421"/>
      <c r="AL451" s="421"/>
      <c r="AM451" s="421"/>
      <c r="AN451" s="421"/>
      <c r="AO451" s="421"/>
      <c r="AP451" s="421"/>
      <c r="AQ451" s="421"/>
      <c r="AR451" s="422"/>
      <c r="AS451" s="421"/>
      <c r="AT451" s="421"/>
      <c r="AU451" s="421"/>
      <c r="AV451" s="421"/>
      <c r="AW451" s="421"/>
      <c r="AX451" s="421"/>
      <c r="AY451" s="421"/>
      <c r="AZ451" s="421"/>
      <c r="BA451" s="421"/>
      <c r="BB451" s="421"/>
      <c r="BC451" s="421"/>
      <c r="BD451" s="421"/>
      <c r="BE451" s="421"/>
      <c r="BF451" s="422"/>
      <c r="BG451" s="421"/>
      <c r="BH451" s="421"/>
      <c r="BI451" s="421"/>
      <c r="BJ451" s="421"/>
      <c r="BK451" s="421"/>
      <c r="BL451" s="421"/>
      <c r="BM451" s="421"/>
      <c r="BN451" s="421"/>
      <c r="BO451" s="421"/>
      <c r="BP451" s="421"/>
      <c r="BQ451" s="421"/>
      <c r="BR451" s="421"/>
      <c r="BS451" s="421"/>
      <c r="BT451" s="422"/>
      <c r="BU451" s="421"/>
      <c r="BV451" s="421"/>
      <c r="BW451" s="421"/>
      <c r="BX451" s="421"/>
      <c r="BY451" s="421"/>
      <c r="BZ451" s="421"/>
      <c r="CA451" s="421"/>
      <c r="CB451" s="421"/>
      <c r="CC451" s="421"/>
      <c r="CD451" s="421"/>
      <c r="CE451" s="421"/>
      <c r="CF451" s="421"/>
      <c r="CG451" s="421"/>
      <c r="CH451" s="422"/>
    </row>
    <row r="452" spans="1:86" ht="12" customHeight="1" collapsed="1">
      <c r="A452" s="22"/>
      <c r="B452" s="1" t="s">
        <v>85</v>
      </c>
      <c r="C452" s="419">
        <f t="shared" ref="C452:O452" si="176">SUM(C378:C451)</f>
        <v>78185.990000000005</v>
      </c>
      <c r="D452" s="419">
        <f t="shared" si="176"/>
        <v>51373.039999999986</v>
      </c>
      <c r="E452" s="419">
        <f t="shared" si="176"/>
        <v>52740.98</v>
      </c>
      <c r="F452" s="419">
        <f t="shared" si="176"/>
        <v>36019.149999999994</v>
      </c>
      <c r="G452" s="419">
        <f t="shared" si="176"/>
        <v>18818.86</v>
      </c>
      <c r="H452" s="419">
        <f t="shared" si="176"/>
        <v>34441.410000000003</v>
      </c>
      <c r="I452" s="419">
        <f t="shared" si="176"/>
        <v>40622.68</v>
      </c>
      <c r="J452" s="419">
        <f t="shared" si="176"/>
        <v>26181.420000000002</v>
      </c>
      <c r="K452" s="419">
        <f t="shared" si="176"/>
        <v>11354.400000000001</v>
      </c>
      <c r="L452" s="419">
        <f t="shared" si="176"/>
        <v>22413.42</v>
      </c>
      <c r="M452" s="419">
        <f t="shared" si="176"/>
        <v>17826.489999999998</v>
      </c>
      <c r="N452" s="419">
        <f t="shared" si="176"/>
        <v>7761.4800000000014</v>
      </c>
      <c r="O452" s="419">
        <f t="shared" si="176"/>
        <v>417345.25417062634</v>
      </c>
      <c r="P452" s="422">
        <f>O452-SUM(C452:N452)</f>
        <v>19605.934170626337</v>
      </c>
      <c r="Q452" s="419">
        <f t="shared" ref="Q452:AC452" si="177">SUM(Q378:Q451)</f>
        <v>47858.639397995015</v>
      </c>
      <c r="R452" s="419">
        <f t="shared" si="177"/>
        <v>56364.966804176831</v>
      </c>
      <c r="S452" s="419">
        <f t="shared" si="177"/>
        <v>56833.466804176831</v>
      </c>
      <c r="T452" s="419">
        <f t="shared" si="177"/>
        <v>33367.101655657898</v>
      </c>
      <c r="U452" s="419">
        <f t="shared" si="177"/>
        <v>33367.101655657898</v>
      </c>
      <c r="V452" s="419">
        <f t="shared" si="177"/>
        <v>33367.101655657898</v>
      </c>
      <c r="W452" s="419">
        <f t="shared" si="177"/>
        <v>33367.101655657898</v>
      </c>
      <c r="X452" s="419">
        <f t="shared" si="177"/>
        <v>33367.101655657898</v>
      </c>
      <c r="Y452" s="419">
        <f t="shared" si="177"/>
        <v>33367.101655657898</v>
      </c>
      <c r="Z452" s="419">
        <f t="shared" si="177"/>
        <v>33367.101655657898</v>
      </c>
      <c r="AA452" s="419">
        <f t="shared" si="177"/>
        <v>33367.101655657898</v>
      </c>
      <c r="AB452" s="419">
        <f t="shared" si="177"/>
        <v>33367.101655657898</v>
      </c>
      <c r="AC452" s="419">
        <f t="shared" si="177"/>
        <v>461360.98790726968</v>
      </c>
      <c r="AD452" s="422">
        <f>AC452-SUM(Q452:AB452)</f>
        <v>0</v>
      </c>
      <c r="AE452" s="419">
        <f t="shared" ref="AE452:AQ452" si="178">SUM(AE378:AE451)</f>
        <v>43168.034318117105</v>
      </c>
      <c r="AF452" s="419">
        <f t="shared" si="178"/>
        <v>52578.888272422555</v>
      </c>
      <c r="AG452" s="419">
        <f t="shared" si="178"/>
        <v>53246.423272422551</v>
      </c>
      <c r="AH452" s="419">
        <f t="shared" si="178"/>
        <v>29126.797487599906</v>
      </c>
      <c r="AI452" s="419">
        <f t="shared" si="178"/>
        <v>29126.797487599906</v>
      </c>
      <c r="AJ452" s="419">
        <f t="shared" si="178"/>
        <v>29126.797487599906</v>
      </c>
      <c r="AK452" s="419">
        <f t="shared" si="178"/>
        <v>29126.797487599906</v>
      </c>
      <c r="AL452" s="419">
        <f t="shared" si="178"/>
        <v>29126.797487599906</v>
      </c>
      <c r="AM452" s="419">
        <f t="shared" si="178"/>
        <v>29126.797487599906</v>
      </c>
      <c r="AN452" s="419">
        <f t="shared" si="178"/>
        <v>29126.797487599906</v>
      </c>
      <c r="AO452" s="419">
        <f t="shared" si="178"/>
        <v>29126.797487599906</v>
      </c>
      <c r="AP452" s="419">
        <f t="shared" si="178"/>
        <v>29126.797487599906</v>
      </c>
      <c r="AQ452" s="419">
        <f t="shared" si="178"/>
        <v>411134.52325136139</v>
      </c>
      <c r="AR452" s="422">
        <f>AQ452-SUM(AE452:AP452)</f>
        <v>0</v>
      </c>
      <c r="AS452" s="419">
        <f t="shared" ref="AS452:BE452" si="179">SUM(AS378:AS451)</f>
        <v>44031.395004479455</v>
      </c>
      <c r="AT452" s="419">
        <f t="shared" si="179"/>
        <v>53630.466037871018</v>
      </c>
      <c r="AU452" s="419">
        <f t="shared" si="179"/>
        <v>54301.351737871017</v>
      </c>
      <c r="AV452" s="419">
        <f t="shared" si="179"/>
        <v>29699.33343735191</v>
      </c>
      <c r="AW452" s="419">
        <f t="shared" si="179"/>
        <v>29699.33343735191</v>
      </c>
      <c r="AX452" s="419">
        <f t="shared" si="179"/>
        <v>29699.33343735191</v>
      </c>
      <c r="AY452" s="419">
        <f t="shared" si="179"/>
        <v>29699.33343735191</v>
      </c>
      <c r="AZ452" s="419">
        <f t="shared" si="179"/>
        <v>29699.33343735191</v>
      </c>
      <c r="BA452" s="419">
        <f t="shared" si="179"/>
        <v>29699.33343735191</v>
      </c>
      <c r="BB452" s="419">
        <f t="shared" si="179"/>
        <v>29699.33343735191</v>
      </c>
      <c r="BC452" s="419">
        <f t="shared" si="179"/>
        <v>29699.33343735191</v>
      </c>
      <c r="BD452" s="419">
        <f t="shared" si="179"/>
        <v>29699.33343735191</v>
      </c>
      <c r="BE452" s="419">
        <f t="shared" si="179"/>
        <v>419257.21371638862</v>
      </c>
      <c r="BF452" s="422">
        <f>BE452-SUM(AS452:BD452)</f>
        <v>0</v>
      </c>
      <c r="BG452" s="419">
        <f t="shared" ref="BG452:BS452" si="180">SUM(BG378:BG451)</f>
        <v>44912.022904569014</v>
      </c>
      <c r="BH452" s="419">
        <f t="shared" si="180"/>
        <v>54703.075358628412</v>
      </c>
      <c r="BI452" s="419">
        <f t="shared" si="180"/>
        <v>55377.378772628414</v>
      </c>
      <c r="BJ452" s="419">
        <f t="shared" si="180"/>
        <v>30283.320106098927</v>
      </c>
      <c r="BK452" s="419">
        <f t="shared" si="180"/>
        <v>30283.320106098927</v>
      </c>
      <c r="BL452" s="419">
        <f t="shared" si="180"/>
        <v>30283.320106098927</v>
      </c>
      <c r="BM452" s="419">
        <f t="shared" si="180"/>
        <v>30283.320106098927</v>
      </c>
      <c r="BN452" s="419">
        <f t="shared" si="180"/>
        <v>30283.320106098927</v>
      </c>
      <c r="BO452" s="419">
        <f t="shared" si="180"/>
        <v>30283.320106098927</v>
      </c>
      <c r="BP452" s="419">
        <f t="shared" si="180"/>
        <v>30283.320106098927</v>
      </c>
      <c r="BQ452" s="419">
        <f t="shared" si="180"/>
        <v>30283.320106098927</v>
      </c>
      <c r="BR452" s="419">
        <f t="shared" si="180"/>
        <v>30283.320106098927</v>
      </c>
      <c r="BS452" s="419">
        <f t="shared" si="180"/>
        <v>427542.35799071629</v>
      </c>
      <c r="BT452" s="422">
        <f>BS452-SUM(BG452:BR452)</f>
        <v>0</v>
      </c>
      <c r="BU452" s="419">
        <f t="shared" ref="BU452:CG452" si="181">SUM(BU378:BU451)</f>
        <v>45810.263362660422</v>
      </c>
      <c r="BV452" s="419">
        <f t="shared" si="181"/>
        <v>55797.136865800996</v>
      </c>
      <c r="BW452" s="419">
        <f t="shared" si="181"/>
        <v>56474.926348080997</v>
      </c>
      <c r="BX452" s="419">
        <f t="shared" si="181"/>
        <v>30878.986508220933</v>
      </c>
      <c r="BY452" s="419">
        <f t="shared" si="181"/>
        <v>30878.986508220933</v>
      </c>
      <c r="BZ452" s="419">
        <f t="shared" si="181"/>
        <v>30878.986508220933</v>
      </c>
      <c r="CA452" s="419">
        <f t="shared" si="181"/>
        <v>30878.986508220933</v>
      </c>
      <c r="CB452" s="419">
        <f t="shared" si="181"/>
        <v>30878.986508220933</v>
      </c>
      <c r="CC452" s="419">
        <f t="shared" si="181"/>
        <v>30878.986508220933</v>
      </c>
      <c r="CD452" s="419">
        <f t="shared" si="181"/>
        <v>30878.986508220933</v>
      </c>
      <c r="CE452" s="419">
        <f t="shared" si="181"/>
        <v>30878.986508220933</v>
      </c>
      <c r="CF452" s="419">
        <f t="shared" si="181"/>
        <v>30878.986508220933</v>
      </c>
      <c r="CG452" s="419">
        <f t="shared" si="181"/>
        <v>435993.20515053073</v>
      </c>
      <c r="CH452" s="422">
        <f>CG452-SUM(BU452:CF452)</f>
        <v>0</v>
      </c>
    </row>
    <row r="453" spans="1:86" ht="12" hidden="1" customHeight="1" outlineLevel="1">
      <c r="A453" s="21"/>
      <c r="B453" s="11"/>
      <c r="C453" s="419"/>
      <c r="D453" s="419"/>
      <c r="E453" s="419"/>
      <c r="F453" s="419"/>
      <c r="G453" s="419"/>
      <c r="H453" s="419"/>
      <c r="I453" s="419"/>
      <c r="J453" s="419"/>
      <c r="K453" s="419"/>
      <c r="L453" s="419"/>
      <c r="M453" s="419"/>
      <c r="N453" s="419"/>
      <c r="O453" s="419"/>
      <c r="P453" s="420"/>
      <c r="Q453" s="419"/>
      <c r="R453" s="419"/>
      <c r="S453" s="419"/>
      <c r="T453" s="419"/>
      <c r="U453" s="419"/>
      <c r="V453" s="419"/>
      <c r="W453" s="419"/>
      <c r="X453" s="419"/>
      <c r="Y453" s="419"/>
      <c r="Z453" s="419"/>
      <c r="AA453" s="419"/>
      <c r="AB453" s="419"/>
      <c r="AC453" s="419"/>
      <c r="AD453" s="420"/>
      <c r="AE453" s="419"/>
      <c r="AF453" s="419"/>
      <c r="AG453" s="419"/>
      <c r="AH453" s="419"/>
      <c r="AI453" s="419"/>
      <c r="AJ453" s="419"/>
      <c r="AK453" s="419"/>
      <c r="AL453" s="419"/>
      <c r="AM453" s="419"/>
      <c r="AN453" s="419"/>
      <c r="AO453" s="419"/>
      <c r="AP453" s="419"/>
      <c r="AQ453" s="419"/>
      <c r="AR453" s="420"/>
      <c r="AS453" s="419"/>
      <c r="AT453" s="419"/>
      <c r="AU453" s="419"/>
      <c r="AV453" s="419"/>
      <c r="AW453" s="419"/>
      <c r="AX453" s="419"/>
      <c r="AY453" s="419"/>
      <c r="AZ453" s="419"/>
      <c r="BA453" s="419"/>
      <c r="BB453" s="419"/>
      <c r="BC453" s="419"/>
      <c r="BD453" s="419"/>
      <c r="BE453" s="419"/>
      <c r="BF453" s="420"/>
      <c r="BG453" s="419"/>
      <c r="BH453" s="419"/>
      <c r="BI453" s="419"/>
      <c r="BJ453" s="419"/>
      <c r="BK453" s="419"/>
      <c r="BL453" s="419"/>
      <c r="BM453" s="419"/>
      <c r="BN453" s="419"/>
      <c r="BO453" s="419"/>
      <c r="BP453" s="419"/>
      <c r="BQ453" s="419"/>
      <c r="BR453" s="419"/>
      <c r="BS453" s="419"/>
      <c r="BT453" s="420"/>
      <c r="BU453" s="419"/>
      <c r="BV453" s="419"/>
      <c r="BW453" s="419"/>
      <c r="BX453" s="419"/>
      <c r="BY453" s="419"/>
      <c r="BZ453" s="419"/>
      <c r="CA453" s="419"/>
      <c r="CB453" s="419"/>
      <c r="CC453" s="419"/>
      <c r="CD453" s="419"/>
      <c r="CE453" s="419"/>
      <c r="CF453" s="419"/>
      <c r="CG453" s="419"/>
      <c r="CH453" s="420"/>
    </row>
    <row r="454" spans="1:86" ht="12" hidden="1" customHeight="1" outlineLevel="1">
      <c r="A454" s="21" t="s">
        <v>86</v>
      </c>
      <c r="C454" s="419"/>
      <c r="D454" s="419"/>
      <c r="E454" s="419"/>
      <c r="F454" s="419"/>
      <c r="G454" s="419"/>
      <c r="H454" s="419"/>
      <c r="I454" s="419"/>
      <c r="J454" s="419"/>
      <c r="K454" s="419"/>
      <c r="L454" s="419"/>
      <c r="M454" s="419"/>
      <c r="N454" s="419"/>
      <c r="O454" s="419"/>
      <c r="P454" s="420"/>
      <c r="Q454" s="419"/>
      <c r="R454" s="419"/>
      <c r="S454" s="419"/>
      <c r="T454" s="419"/>
      <c r="U454" s="419"/>
      <c r="V454" s="419"/>
      <c r="W454" s="419"/>
      <c r="X454" s="419"/>
      <c r="Y454" s="419"/>
      <c r="Z454" s="419"/>
      <c r="AA454" s="419"/>
      <c r="AB454" s="419"/>
      <c r="AC454" s="419"/>
      <c r="AD454" s="420"/>
      <c r="AE454" s="419"/>
      <c r="AF454" s="419"/>
      <c r="AG454" s="419"/>
      <c r="AH454" s="419"/>
      <c r="AI454" s="419"/>
      <c r="AJ454" s="419"/>
      <c r="AK454" s="419"/>
      <c r="AL454" s="419"/>
      <c r="AM454" s="419"/>
      <c r="AN454" s="419"/>
      <c r="AO454" s="419"/>
      <c r="AP454" s="419"/>
      <c r="AQ454" s="419"/>
      <c r="AR454" s="420"/>
      <c r="AS454" s="419"/>
      <c r="AT454" s="419"/>
      <c r="AU454" s="419"/>
      <c r="AV454" s="419"/>
      <c r="AW454" s="419"/>
      <c r="AX454" s="419"/>
      <c r="AY454" s="419"/>
      <c r="AZ454" s="419"/>
      <c r="BA454" s="419"/>
      <c r="BB454" s="419"/>
      <c r="BC454" s="419"/>
      <c r="BD454" s="419"/>
      <c r="BE454" s="419"/>
      <c r="BF454" s="420"/>
      <c r="BG454" s="419"/>
      <c r="BH454" s="419"/>
      <c r="BI454" s="419"/>
      <c r="BJ454" s="419"/>
      <c r="BK454" s="419"/>
      <c r="BL454" s="419"/>
      <c r="BM454" s="419"/>
      <c r="BN454" s="419"/>
      <c r="BO454" s="419"/>
      <c r="BP454" s="419"/>
      <c r="BQ454" s="419"/>
      <c r="BR454" s="419"/>
      <c r="BS454" s="419"/>
      <c r="BT454" s="420"/>
      <c r="BU454" s="419"/>
      <c r="BV454" s="419"/>
      <c r="BW454" s="419"/>
      <c r="BX454" s="419"/>
      <c r="BY454" s="419"/>
      <c r="BZ454" s="419"/>
      <c r="CA454" s="419"/>
      <c r="CB454" s="419"/>
      <c r="CC454" s="419"/>
      <c r="CD454" s="419"/>
      <c r="CE454" s="419"/>
      <c r="CF454" s="419"/>
      <c r="CG454" s="419"/>
      <c r="CH454" s="420"/>
    </row>
    <row r="455" spans="1:86" ht="12" hidden="1" customHeight="1" outlineLevel="1">
      <c r="A455" s="22" t="s">
        <v>25</v>
      </c>
      <c r="B455" s="9"/>
      <c r="C455" s="421"/>
      <c r="D455" s="421"/>
      <c r="E455" s="421"/>
      <c r="F455" s="421"/>
      <c r="G455" s="421"/>
      <c r="H455" s="421"/>
      <c r="I455" s="421"/>
      <c r="J455" s="421"/>
      <c r="K455" s="421"/>
      <c r="L455" s="421"/>
      <c r="M455" s="421"/>
      <c r="N455" s="421"/>
      <c r="O455" s="421"/>
      <c r="P455" s="420"/>
      <c r="Q455" s="421"/>
      <c r="R455" s="421"/>
      <c r="S455" s="421"/>
      <c r="T455" s="421"/>
      <c r="U455" s="421"/>
      <c r="V455" s="421"/>
      <c r="W455" s="421"/>
      <c r="X455" s="421"/>
      <c r="Y455" s="421"/>
      <c r="Z455" s="421"/>
      <c r="AA455" s="421"/>
      <c r="AB455" s="421"/>
      <c r="AC455" s="421"/>
      <c r="AD455" s="420"/>
      <c r="AE455" s="421"/>
      <c r="AF455" s="421"/>
      <c r="AG455" s="421"/>
      <c r="AH455" s="421"/>
      <c r="AI455" s="421"/>
      <c r="AJ455" s="421"/>
      <c r="AK455" s="421"/>
      <c r="AL455" s="421"/>
      <c r="AM455" s="421"/>
      <c r="AN455" s="421"/>
      <c r="AO455" s="421"/>
      <c r="AP455" s="421"/>
      <c r="AQ455" s="421"/>
      <c r="AR455" s="420"/>
      <c r="AS455" s="421"/>
      <c r="AT455" s="421"/>
      <c r="AU455" s="421"/>
      <c r="AV455" s="421"/>
      <c r="AW455" s="421"/>
      <c r="AX455" s="421"/>
      <c r="AY455" s="421"/>
      <c r="AZ455" s="421"/>
      <c r="BA455" s="421"/>
      <c r="BB455" s="421"/>
      <c r="BC455" s="421"/>
      <c r="BD455" s="421"/>
      <c r="BE455" s="421"/>
      <c r="BF455" s="420"/>
      <c r="BG455" s="421"/>
      <c r="BH455" s="421"/>
      <c r="BI455" s="421"/>
      <c r="BJ455" s="421"/>
      <c r="BK455" s="421"/>
      <c r="BL455" s="421"/>
      <c r="BM455" s="421"/>
      <c r="BN455" s="421"/>
      <c r="BO455" s="421"/>
      <c r="BP455" s="421"/>
      <c r="BQ455" s="421"/>
      <c r="BR455" s="421"/>
      <c r="BS455" s="421"/>
      <c r="BT455" s="420"/>
      <c r="BU455" s="421"/>
      <c r="BV455" s="421"/>
      <c r="BW455" s="421"/>
      <c r="BX455" s="421"/>
      <c r="BY455" s="421"/>
      <c r="BZ455" s="421"/>
      <c r="CA455" s="421"/>
      <c r="CB455" s="421"/>
      <c r="CC455" s="421"/>
      <c r="CD455" s="421"/>
      <c r="CE455" s="421"/>
      <c r="CF455" s="421"/>
      <c r="CG455" s="421"/>
      <c r="CH455" s="420"/>
    </row>
    <row r="456" spans="1:86" s="402" customFormat="1" ht="12" hidden="1" customHeight="1" outlineLevel="1">
      <c r="A456" s="22">
        <v>500</v>
      </c>
      <c r="B456" s="9" t="s">
        <v>86</v>
      </c>
      <c r="C456" s="421">
        <v>0</v>
      </c>
      <c r="D456" s="421">
        <v>0</v>
      </c>
      <c r="E456" s="421">
        <v>0</v>
      </c>
      <c r="F456" s="421">
        <v>0</v>
      </c>
      <c r="G456" s="421">
        <v>0</v>
      </c>
      <c r="H456" s="421">
        <v>0</v>
      </c>
      <c r="I456" s="421">
        <v>0</v>
      </c>
      <c r="J456" s="421">
        <v>0</v>
      </c>
      <c r="K456" s="421">
        <v>0</v>
      </c>
      <c r="L456" s="421">
        <v>0</v>
      </c>
      <c r="M456" s="421">
        <v>0</v>
      </c>
      <c r="N456" s="421">
        <v>0</v>
      </c>
      <c r="O456" s="421">
        <v>0</v>
      </c>
      <c r="P456" s="420"/>
      <c r="Q456" s="421">
        <v>0</v>
      </c>
      <c r="R456" s="421">
        <v>0</v>
      </c>
      <c r="S456" s="421">
        <v>0</v>
      </c>
      <c r="T456" s="421">
        <v>0</v>
      </c>
      <c r="U456" s="421">
        <v>0</v>
      </c>
      <c r="V456" s="421">
        <v>0</v>
      </c>
      <c r="W456" s="421">
        <v>0</v>
      </c>
      <c r="X456" s="421">
        <v>0</v>
      </c>
      <c r="Y456" s="421">
        <v>0</v>
      </c>
      <c r="Z456" s="421">
        <v>0</v>
      </c>
      <c r="AA456" s="421">
        <v>0</v>
      </c>
      <c r="AB456" s="421">
        <v>0</v>
      </c>
      <c r="AC456" s="421">
        <v>0</v>
      </c>
      <c r="AD456" s="420"/>
      <c r="AE456" s="421">
        <v>0</v>
      </c>
      <c r="AF456" s="421">
        <v>0</v>
      </c>
      <c r="AG456" s="421">
        <v>0</v>
      </c>
      <c r="AH456" s="421">
        <v>0</v>
      </c>
      <c r="AI456" s="421">
        <v>0</v>
      </c>
      <c r="AJ456" s="421">
        <v>0</v>
      </c>
      <c r="AK456" s="421">
        <v>0</v>
      </c>
      <c r="AL456" s="421">
        <v>0</v>
      </c>
      <c r="AM456" s="421">
        <v>0</v>
      </c>
      <c r="AN456" s="421">
        <v>0</v>
      </c>
      <c r="AO456" s="421">
        <v>0</v>
      </c>
      <c r="AP456" s="421">
        <v>0</v>
      </c>
      <c r="AQ456" s="421">
        <v>0</v>
      </c>
      <c r="AR456" s="420"/>
      <c r="AS456" s="421">
        <v>0</v>
      </c>
      <c r="AT456" s="421">
        <v>0</v>
      </c>
      <c r="AU456" s="421">
        <v>0</v>
      </c>
      <c r="AV456" s="421">
        <v>0</v>
      </c>
      <c r="AW456" s="421">
        <v>0</v>
      </c>
      <c r="AX456" s="421">
        <v>0</v>
      </c>
      <c r="AY456" s="421">
        <v>0</v>
      </c>
      <c r="AZ456" s="421">
        <v>0</v>
      </c>
      <c r="BA456" s="421">
        <v>0</v>
      </c>
      <c r="BB456" s="421">
        <v>0</v>
      </c>
      <c r="BC456" s="421">
        <v>0</v>
      </c>
      <c r="BD456" s="421">
        <v>0</v>
      </c>
      <c r="BE456" s="421">
        <v>0</v>
      </c>
      <c r="BF456" s="420"/>
      <c r="BG456" s="421">
        <v>0</v>
      </c>
      <c r="BH456" s="421">
        <v>0</v>
      </c>
      <c r="BI456" s="421">
        <v>0</v>
      </c>
      <c r="BJ456" s="421">
        <v>0</v>
      </c>
      <c r="BK456" s="421">
        <v>0</v>
      </c>
      <c r="BL456" s="421">
        <v>0</v>
      </c>
      <c r="BM456" s="421">
        <v>0</v>
      </c>
      <c r="BN456" s="421">
        <v>0</v>
      </c>
      <c r="BO456" s="421">
        <v>0</v>
      </c>
      <c r="BP456" s="421">
        <v>0</v>
      </c>
      <c r="BQ456" s="421">
        <v>0</v>
      </c>
      <c r="BR456" s="421">
        <v>0</v>
      </c>
      <c r="BS456" s="421">
        <v>0</v>
      </c>
      <c r="BT456" s="420"/>
      <c r="BU456" s="421">
        <v>0</v>
      </c>
      <c r="BV456" s="421">
        <v>0</v>
      </c>
      <c r="BW456" s="421">
        <v>0</v>
      </c>
      <c r="BX456" s="421">
        <v>0</v>
      </c>
      <c r="BY456" s="421">
        <v>0</v>
      </c>
      <c r="BZ456" s="421">
        <v>0</v>
      </c>
      <c r="CA456" s="421">
        <v>0</v>
      </c>
      <c r="CB456" s="421">
        <v>0</v>
      </c>
      <c r="CC456" s="421">
        <v>0</v>
      </c>
      <c r="CD456" s="421">
        <v>0</v>
      </c>
      <c r="CE456" s="421">
        <v>0</v>
      </c>
      <c r="CF456" s="421">
        <v>0</v>
      </c>
      <c r="CG456" s="421">
        <v>0</v>
      </c>
      <c r="CH456" s="420"/>
    </row>
    <row r="457" spans="1:86" s="402" customFormat="1" ht="12" hidden="1" customHeight="1" outlineLevel="1">
      <c r="A457" s="22">
        <v>501</v>
      </c>
      <c r="B457" s="9" t="s">
        <v>536</v>
      </c>
      <c r="C457" s="421">
        <v>0</v>
      </c>
      <c r="D457" s="421">
        <v>0</v>
      </c>
      <c r="E457" s="421">
        <v>0</v>
      </c>
      <c r="F457" s="421">
        <v>0</v>
      </c>
      <c r="G457" s="421">
        <v>0</v>
      </c>
      <c r="H457" s="421">
        <v>0</v>
      </c>
      <c r="I457" s="421">
        <v>0</v>
      </c>
      <c r="J457" s="421">
        <v>0</v>
      </c>
      <c r="K457" s="421">
        <v>0</v>
      </c>
      <c r="L457" s="421">
        <v>0</v>
      </c>
      <c r="M457" s="421">
        <v>0</v>
      </c>
      <c r="N457" s="421">
        <v>0</v>
      </c>
      <c r="O457" s="421">
        <v>0</v>
      </c>
      <c r="P457" s="420"/>
      <c r="Q457" s="421">
        <v>0</v>
      </c>
      <c r="R457" s="421">
        <v>0</v>
      </c>
      <c r="S457" s="421">
        <v>0</v>
      </c>
      <c r="T457" s="421">
        <v>0</v>
      </c>
      <c r="U457" s="421">
        <v>0</v>
      </c>
      <c r="V457" s="421">
        <v>0</v>
      </c>
      <c r="W457" s="421">
        <v>0</v>
      </c>
      <c r="X457" s="421">
        <v>0</v>
      </c>
      <c r="Y457" s="421">
        <v>0</v>
      </c>
      <c r="Z457" s="421">
        <v>0</v>
      </c>
      <c r="AA457" s="421">
        <v>0</v>
      </c>
      <c r="AB457" s="421">
        <v>0</v>
      </c>
      <c r="AC457" s="421">
        <v>0</v>
      </c>
      <c r="AD457" s="420"/>
      <c r="AE457" s="421">
        <v>0</v>
      </c>
      <c r="AF457" s="421">
        <v>0</v>
      </c>
      <c r="AG457" s="421">
        <v>0</v>
      </c>
      <c r="AH457" s="421">
        <v>0</v>
      </c>
      <c r="AI457" s="421">
        <v>0</v>
      </c>
      <c r="AJ457" s="421">
        <v>0</v>
      </c>
      <c r="AK457" s="421">
        <v>0</v>
      </c>
      <c r="AL457" s="421">
        <v>0</v>
      </c>
      <c r="AM457" s="421">
        <v>0</v>
      </c>
      <c r="AN457" s="421">
        <v>0</v>
      </c>
      <c r="AO457" s="421">
        <v>0</v>
      </c>
      <c r="AP457" s="421">
        <v>0</v>
      </c>
      <c r="AQ457" s="421">
        <v>0</v>
      </c>
      <c r="AR457" s="420"/>
      <c r="AS457" s="421">
        <v>0</v>
      </c>
      <c r="AT457" s="421">
        <v>0</v>
      </c>
      <c r="AU457" s="421">
        <v>0</v>
      </c>
      <c r="AV457" s="421">
        <v>0</v>
      </c>
      <c r="AW457" s="421">
        <v>0</v>
      </c>
      <c r="AX457" s="421">
        <v>0</v>
      </c>
      <c r="AY457" s="421">
        <v>0</v>
      </c>
      <c r="AZ457" s="421">
        <v>0</v>
      </c>
      <c r="BA457" s="421">
        <v>0</v>
      </c>
      <c r="BB457" s="421">
        <v>0</v>
      </c>
      <c r="BC457" s="421">
        <v>0</v>
      </c>
      <c r="BD457" s="421">
        <v>0</v>
      </c>
      <c r="BE457" s="421">
        <v>0</v>
      </c>
      <c r="BF457" s="420"/>
      <c r="BG457" s="421">
        <v>0</v>
      </c>
      <c r="BH457" s="421">
        <v>0</v>
      </c>
      <c r="BI457" s="421">
        <v>0</v>
      </c>
      <c r="BJ457" s="421">
        <v>0</v>
      </c>
      <c r="BK457" s="421">
        <v>0</v>
      </c>
      <c r="BL457" s="421">
        <v>0</v>
      </c>
      <c r="BM457" s="421">
        <v>0</v>
      </c>
      <c r="BN457" s="421">
        <v>0</v>
      </c>
      <c r="BO457" s="421">
        <v>0</v>
      </c>
      <c r="BP457" s="421">
        <v>0</v>
      </c>
      <c r="BQ457" s="421">
        <v>0</v>
      </c>
      <c r="BR457" s="421">
        <v>0</v>
      </c>
      <c r="BS457" s="421">
        <v>0</v>
      </c>
      <c r="BT457" s="420"/>
      <c r="BU457" s="421">
        <v>0</v>
      </c>
      <c r="BV457" s="421">
        <v>0</v>
      </c>
      <c r="BW457" s="421">
        <v>0</v>
      </c>
      <c r="BX457" s="421">
        <v>0</v>
      </c>
      <c r="BY457" s="421">
        <v>0</v>
      </c>
      <c r="BZ457" s="421">
        <v>0</v>
      </c>
      <c r="CA457" s="421">
        <v>0</v>
      </c>
      <c r="CB457" s="421">
        <v>0</v>
      </c>
      <c r="CC457" s="421">
        <v>0</v>
      </c>
      <c r="CD457" s="421">
        <v>0</v>
      </c>
      <c r="CE457" s="421">
        <v>0</v>
      </c>
      <c r="CF457" s="421">
        <v>0</v>
      </c>
      <c r="CG457" s="421">
        <v>0</v>
      </c>
      <c r="CH457" s="420"/>
    </row>
    <row r="458" spans="1:86" s="402" customFormat="1" ht="12" hidden="1" customHeight="1" outlineLevel="1">
      <c r="A458" s="22">
        <v>502</v>
      </c>
      <c r="B458" s="9" t="s">
        <v>537</v>
      </c>
      <c r="C458" s="421">
        <v>0</v>
      </c>
      <c r="D458" s="421">
        <v>0</v>
      </c>
      <c r="E458" s="421">
        <v>0</v>
      </c>
      <c r="F458" s="421">
        <v>0</v>
      </c>
      <c r="G458" s="421">
        <v>0</v>
      </c>
      <c r="H458" s="421">
        <v>0</v>
      </c>
      <c r="I458" s="421">
        <v>0</v>
      </c>
      <c r="J458" s="421">
        <v>0</v>
      </c>
      <c r="K458" s="421">
        <v>0</v>
      </c>
      <c r="L458" s="421">
        <v>0</v>
      </c>
      <c r="M458" s="421">
        <v>0</v>
      </c>
      <c r="N458" s="421">
        <v>0</v>
      </c>
      <c r="O458" s="421">
        <v>0</v>
      </c>
      <c r="P458" s="420"/>
      <c r="Q458" s="421">
        <v>0</v>
      </c>
      <c r="R458" s="421">
        <v>0</v>
      </c>
      <c r="S458" s="421">
        <v>0</v>
      </c>
      <c r="T458" s="421">
        <v>0</v>
      </c>
      <c r="U458" s="421">
        <v>0</v>
      </c>
      <c r="V458" s="421">
        <v>0</v>
      </c>
      <c r="W458" s="421">
        <v>0</v>
      </c>
      <c r="X458" s="421">
        <v>0</v>
      </c>
      <c r="Y458" s="421">
        <v>0</v>
      </c>
      <c r="Z458" s="421">
        <v>0</v>
      </c>
      <c r="AA458" s="421">
        <v>0</v>
      </c>
      <c r="AB458" s="421">
        <v>0</v>
      </c>
      <c r="AC458" s="421">
        <v>0</v>
      </c>
      <c r="AD458" s="420"/>
      <c r="AE458" s="421">
        <v>0</v>
      </c>
      <c r="AF458" s="421">
        <v>0</v>
      </c>
      <c r="AG458" s="421">
        <v>0</v>
      </c>
      <c r="AH458" s="421">
        <v>0</v>
      </c>
      <c r="AI458" s="421">
        <v>0</v>
      </c>
      <c r="AJ458" s="421">
        <v>0</v>
      </c>
      <c r="AK458" s="421">
        <v>0</v>
      </c>
      <c r="AL458" s="421">
        <v>0</v>
      </c>
      <c r="AM458" s="421">
        <v>0</v>
      </c>
      <c r="AN458" s="421">
        <v>0</v>
      </c>
      <c r="AO458" s="421">
        <v>0</v>
      </c>
      <c r="AP458" s="421">
        <v>0</v>
      </c>
      <c r="AQ458" s="421">
        <v>0</v>
      </c>
      <c r="AR458" s="420"/>
      <c r="AS458" s="421">
        <v>0</v>
      </c>
      <c r="AT458" s="421">
        <v>0</v>
      </c>
      <c r="AU458" s="421">
        <v>0</v>
      </c>
      <c r="AV458" s="421">
        <v>0</v>
      </c>
      <c r="AW458" s="421">
        <v>0</v>
      </c>
      <c r="AX458" s="421">
        <v>0</v>
      </c>
      <c r="AY458" s="421">
        <v>0</v>
      </c>
      <c r="AZ458" s="421">
        <v>0</v>
      </c>
      <c r="BA458" s="421">
        <v>0</v>
      </c>
      <c r="BB458" s="421">
        <v>0</v>
      </c>
      <c r="BC458" s="421">
        <v>0</v>
      </c>
      <c r="BD458" s="421">
        <v>0</v>
      </c>
      <c r="BE458" s="421">
        <v>0</v>
      </c>
      <c r="BF458" s="420"/>
      <c r="BG458" s="421">
        <v>0</v>
      </c>
      <c r="BH458" s="421">
        <v>0</v>
      </c>
      <c r="BI458" s="421">
        <v>0</v>
      </c>
      <c r="BJ458" s="421">
        <v>0</v>
      </c>
      <c r="BK458" s="421">
        <v>0</v>
      </c>
      <c r="BL458" s="421">
        <v>0</v>
      </c>
      <c r="BM458" s="421">
        <v>0</v>
      </c>
      <c r="BN458" s="421">
        <v>0</v>
      </c>
      <c r="BO458" s="421">
        <v>0</v>
      </c>
      <c r="BP458" s="421">
        <v>0</v>
      </c>
      <c r="BQ458" s="421">
        <v>0</v>
      </c>
      <c r="BR458" s="421">
        <v>0</v>
      </c>
      <c r="BS458" s="421">
        <v>0</v>
      </c>
      <c r="BT458" s="420"/>
      <c r="BU458" s="421">
        <v>0</v>
      </c>
      <c r="BV458" s="421">
        <v>0</v>
      </c>
      <c r="BW458" s="421">
        <v>0</v>
      </c>
      <c r="BX458" s="421">
        <v>0</v>
      </c>
      <c r="BY458" s="421">
        <v>0</v>
      </c>
      <c r="BZ458" s="421">
        <v>0</v>
      </c>
      <c r="CA458" s="421">
        <v>0</v>
      </c>
      <c r="CB458" s="421">
        <v>0</v>
      </c>
      <c r="CC458" s="421">
        <v>0</v>
      </c>
      <c r="CD458" s="421">
        <v>0</v>
      </c>
      <c r="CE458" s="421">
        <v>0</v>
      </c>
      <c r="CF458" s="421">
        <v>0</v>
      </c>
      <c r="CG458" s="421">
        <v>0</v>
      </c>
      <c r="CH458" s="420"/>
    </row>
    <row r="459" spans="1:86" s="402" customFormat="1" ht="12" hidden="1" customHeight="1" outlineLevel="1">
      <c r="A459" s="22">
        <v>503</v>
      </c>
      <c r="B459" s="9" t="s">
        <v>538</v>
      </c>
      <c r="C459" s="421">
        <v>0</v>
      </c>
      <c r="D459" s="421">
        <v>0</v>
      </c>
      <c r="E459" s="421">
        <v>0</v>
      </c>
      <c r="F459" s="421">
        <v>0</v>
      </c>
      <c r="G459" s="421">
        <v>0</v>
      </c>
      <c r="H459" s="421">
        <v>0</v>
      </c>
      <c r="I459" s="421">
        <v>0</v>
      </c>
      <c r="J459" s="421">
        <v>0</v>
      </c>
      <c r="K459" s="421">
        <v>0</v>
      </c>
      <c r="L459" s="421">
        <v>0</v>
      </c>
      <c r="M459" s="421">
        <v>0</v>
      </c>
      <c r="N459" s="421">
        <v>0</v>
      </c>
      <c r="O459" s="421">
        <v>0</v>
      </c>
      <c r="P459" s="420"/>
      <c r="Q459" s="421">
        <v>0</v>
      </c>
      <c r="R459" s="421">
        <v>0</v>
      </c>
      <c r="S459" s="421">
        <v>0</v>
      </c>
      <c r="T459" s="421">
        <v>0</v>
      </c>
      <c r="U459" s="421">
        <v>0</v>
      </c>
      <c r="V459" s="421">
        <v>0</v>
      </c>
      <c r="W459" s="421">
        <v>0</v>
      </c>
      <c r="X459" s="421">
        <v>0</v>
      </c>
      <c r="Y459" s="421">
        <v>0</v>
      </c>
      <c r="Z459" s="421">
        <v>0</v>
      </c>
      <c r="AA459" s="421">
        <v>0</v>
      </c>
      <c r="AB459" s="421">
        <v>0</v>
      </c>
      <c r="AC459" s="421">
        <v>0</v>
      </c>
      <c r="AD459" s="420"/>
      <c r="AE459" s="421">
        <v>0</v>
      </c>
      <c r="AF459" s="421">
        <v>0</v>
      </c>
      <c r="AG459" s="421">
        <v>0</v>
      </c>
      <c r="AH459" s="421">
        <v>0</v>
      </c>
      <c r="AI459" s="421">
        <v>0</v>
      </c>
      <c r="AJ459" s="421">
        <v>0</v>
      </c>
      <c r="AK459" s="421">
        <v>0</v>
      </c>
      <c r="AL459" s="421">
        <v>0</v>
      </c>
      <c r="AM459" s="421">
        <v>0</v>
      </c>
      <c r="AN459" s="421">
        <v>0</v>
      </c>
      <c r="AO459" s="421">
        <v>0</v>
      </c>
      <c r="AP459" s="421">
        <v>0</v>
      </c>
      <c r="AQ459" s="421">
        <v>0</v>
      </c>
      <c r="AR459" s="420"/>
      <c r="AS459" s="421">
        <v>0</v>
      </c>
      <c r="AT459" s="421">
        <v>0</v>
      </c>
      <c r="AU459" s="421">
        <v>0</v>
      </c>
      <c r="AV459" s="421">
        <v>0</v>
      </c>
      <c r="AW459" s="421">
        <v>0</v>
      </c>
      <c r="AX459" s="421">
        <v>0</v>
      </c>
      <c r="AY459" s="421">
        <v>0</v>
      </c>
      <c r="AZ459" s="421">
        <v>0</v>
      </c>
      <c r="BA459" s="421">
        <v>0</v>
      </c>
      <c r="BB459" s="421">
        <v>0</v>
      </c>
      <c r="BC459" s="421">
        <v>0</v>
      </c>
      <c r="BD459" s="421">
        <v>0</v>
      </c>
      <c r="BE459" s="421">
        <v>0</v>
      </c>
      <c r="BF459" s="420"/>
      <c r="BG459" s="421">
        <v>0</v>
      </c>
      <c r="BH459" s="421">
        <v>0</v>
      </c>
      <c r="BI459" s="421">
        <v>0</v>
      </c>
      <c r="BJ459" s="421">
        <v>0</v>
      </c>
      <c r="BK459" s="421">
        <v>0</v>
      </c>
      <c r="BL459" s="421">
        <v>0</v>
      </c>
      <c r="BM459" s="421">
        <v>0</v>
      </c>
      <c r="BN459" s="421">
        <v>0</v>
      </c>
      <c r="BO459" s="421">
        <v>0</v>
      </c>
      <c r="BP459" s="421">
        <v>0</v>
      </c>
      <c r="BQ459" s="421">
        <v>0</v>
      </c>
      <c r="BR459" s="421">
        <v>0</v>
      </c>
      <c r="BS459" s="421">
        <v>0</v>
      </c>
      <c r="BT459" s="420"/>
      <c r="BU459" s="421">
        <v>0</v>
      </c>
      <c r="BV459" s="421">
        <v>0</v>
      </c>
      <c r="BW459" s="421">
        <v>0</v>
      </c>
      <c r="BX459" s="421">
        <v>0</v>
      </c>
      <c r="BY459" s="421">
        <v>0</v>
      </c>
      <c r="BZ459" s="421">
        <v>0</v>
      </c>
      <c r="CA459" s="421">
        <v>0</v>
      </c>
      <c r="CB459" s="421">
        <v>0</v>
      </c>
      <c r="CC459" s="421">
        <v>0</v>
      </c>
      <c r="CD459" s="421">
        <v>0</v>
      </c>
      <c r="CE459" s="421">
        <v>0</v>
      </c>
      <c r="CF459" s="421">
        <v>0</v>
      </c>
      <c r="CG459" s="421">
        <v>0</v>
      </c>
      <c r="CH459" s="420"/>
    </row>
    <row r="460" spans="1:86" s="402" customFormat="1" ht="12" hidden="1" customHeight="1" outlineLevel="1">
      <c r="A460" s="22">
        <v>504</v>
      </c>
      <c r="B460" s="9" t="s">
        <v>539</v>
      </c>
      <c r="C460" s="421">
        <v>0</v>
      </c>
      <c r="D460" s="421">
        <v>0</v>
      </c>
      <c r="E460" s="421">
        <v>0</v>
      </c>
      <c r="F460" s="421">
        <v>0</v>
      </c>
      <c r="G460" s="421">
        <v>0</v>
      </c>
      <c r="H460" s="421">
        <v>0</v>
      </c>
      <c r="I460" s="421">
        <v>0</v>
      </c>
      <c r="J460" s="421">
        <v>0</v>
      </c>
      <c r="K460" s="421">
        <v>0</v>
      </c>
      <c r="L460" s="421">
        <v>0</v>
      </c>
      <c r="M460" s="421">
        <v>0</v>
      </c>
      <c r="N460" s="421">
        <v>0</v>
      </c>
      <c r="O460" s="421">
        <v>0</v>
      </c>
      <c r="P460" s="420"/>
      <c r="Q460" s="421">
        <v>0</v>
      </c>
      <c r="R460" s="421">
        <v>0</v>
      </c>
      <c r="S460" s="421">
        <v>0</v>
      </c>
      <c r="T460" s="421">
        <v>0</v>
      </c>
      <c r="U460" s="421">
        <v>0</v>
      </c>
      <c r="V460" s="421">
        <v>0</v>
      </c>
      <c r="W460" s="421">
        <v>0</v>
      </c>
      <c r="X460" s="421">
        <v>0</v>
      </c>
      <c r="Y460" s="421">
        <v>0</v>
      </c>
      <c r="Z460" s="421">
        <v>0</v>
      </c>
      <c r="AA460" s="421">
        <v>0</v>
      </c>
      <c r="AB460" s="421">
        <v>0</v>
      </c>
      <c r="AC460" s="421">
        <v>0</v>
      </c>
      <c r="AD460" s="420"/>
      <c r="AE460" s="421">
        <v>0</v>
      </c>
      <c r="AF460" s="421">
        <v>0</v>
      </c>
      <c r="AG460" s="421">
        <v>0</v>
      </c>
      <c r="AH460" s="421">
        <v>0</v>
      </c>
      <c r="AI460" s="421">
        <v>0</v>
      </c>
      <c r="AJ460" s="421">
        <v>0</v>
      </c>
      <c r="AK460" s="421">
        <v>0</v>
      </c>
      <c r="AL460" s="421">
        <v>0</v>
      </c>
      <c r="AM460" s="421">
        <v>0</v>
      </c>
      <c r="AN460" s="421">
        <v>0</v>
      </c>
      <c r="AO460" s="421">
        <v>0</v>
      </c>
      <c r="AP460" s="421">
        <v>0</v>
      </c>
      <c r="AQ460" s="421">
        <v>0</v>
      </c>
      <c r="AR460" s="420"/>
      <c r="AS460" s="421">
        <v>0</v>
      </c>
      <c r="AT460" s="421">
        <v>0</v>
      </c>
      <c r="AU460" s="421">
        <v>0</v>
      </c>
      <c r="AV460" s="421">
        <v>0</v>
      </c>
      <c r="AW460" s="421">
        <v>0</v>
      </c>
      <c r="AX460" s="421">
        <v>0</v>
      </c>
      <c r="AY460" s="421">
        <v>0</v>
      </c>
      <c r="AZ460" s="421">
        <v>0</v>
      </c>
      <c r="BA460" s="421">
        <v>0</v>
      </c>
      <c r="BB460" s="421">
        <v>0</v>
      </c>
      <c r="BC460" s="421">
        <v>0</v>
      </c>
      <c r="BD460" s="421">
        <v>0</v>
      </c>
      <c r="BE460" s="421">
        <v>0</v>
      </c>
      <c r="BF460" s="420"/>
      <c r="BG460" s="421">
        <v>0</v>
      </c>
      <c r="BH460" s="421">
        <v>0</v>
      </c>
      <c r="BI460" s="421">
        <v>0</v>
      </c>
      <c r="BJ460" s="421">
        <v>0</v>
      </c>
      <c r="BK460" s="421">
        <v>0</v>
      </c>
      <c r="BL460" s="421">
        <v>0</v>
      </c>
      <c r="BM460" s="421">
        <v>0</v>
      </c>
      <c r="BN460" s="421">
        <v>0</v>
      </c>
      <c r="BO460" s="421">
        <v>0</v>
      </c>
      <c r="BP460" s="421">
        <v>0</v>
      </c>
      <c r="BQ460" s="421">
        <v>0</v>
      </c>
      <c r="BR460" s="421">
        <v>0</v>
      </c>
      <c r="BS460" s="421">
        <v>0</v>
      </c>
      <c r="BT460" s="420"/>
      <c r="BU460" s="421">
        <v>0</v>
      </c>
      <c r="BV460" s="421">
        <v>0</v>
      </c>
      <c r="BW460" s="421">
        <v>0</v>
      </c>
      <c r="BX460" s="421">
        <v>0</v>
      </c>
      <c r="BY460" s="421">
        <v>0</v>
      </c>
      <c r="BZ460" s="421">
        <v>0</v>
      </c>
      <c r="CA460" s="421">
        <v>0</v>
      </c>
      <c r="CB460" s="421">
        <v>0</v>
      </c>
      <c r="CC460" s="421">
        <v>0</v>
      </c>
      <c r="CD460" s="421">
        <v>0</v>
      </c>
      <c r="CE460" s="421">
        <v>0</v>
      </c>
      <c r="CF460" s="421">
        <v>0</v>
      </c>
      <c r="CG460" s="421">
        <v>0</v>
      </c>
      <c r="CH460" s="420"/>
    </row>
    <row r="461" spans="1:86" s="402" customFormat="1" ht="12" hidden="1" customHeight="1" outlineLevel="1">
      <c r="A461" s="22">
        <v>505</v>
      </c>
      <c r="B461" s="9" t="s">
        <v>540</v>
      </c>
      <c r="C461" s="421">
        <v>0</v>
      </c>
      <c r="D461" s="421">
        <v>0</v>
      </c>
      <c r="E461" s="421">
        <v>0</v>
      </c>
      <c r="F461" s="421">
        <v>0</v>
      </c>
      <c r="G461" s="421">
        <v>0</v>
      </c>
      <c r="H461" s="421">
        <v>0</v>
      </c>
      <c r="I461" s="421">
        <v>0</v>
      </c>
      <c r="J461" s="421">
        <v>0</v>
      </c>
      <c r="K461" s="421">
        <v>0</v>
      </c>
      <c r="L461" s="421">
        <v>0</v>
      </c>
      <c r="M461" s="421">
        <v>0</v>
      </c>
      <c r="N461" s="421">
        <v>0</v>
      </c>
      <c r="O461" s="421">
        <v>0</v>
      </c>
      <c r="P461" s="420"/>
      <c r="Q461" s="421">
        <v>0</v>
      </c>
      <c r="R461" s="421">
        <v>0</v>
      </c>
      <c r="S461" s="421">
        <v>0</v>
      </c>
      <c r="T461" s="421">
        <v>0</v>
      </c>
      <c r="U461" s="421">
        <v>0</v>
      </c>
      <c r="V461" s="421">
        <v>0</v>
      </c>
      <c r="W461" s="421">
        <v>0</v>
      </c>
      <c r="X461" s="421">
        <v>0</v>
      </c>
      <c r="Y461" s="421">
        <v>0</v>
      </c>
      <c r="Z461" s="421">
        <v>0</v>
      </c>
      <c r="AA461" s="421">
        <v>0</v>
      </c>
      <c r="AB461" s="421">
        <v>0</v>
      </c>
      <c r="AC461" s="421">
        <v>0</v>
      </c>
      <c r="AD461" s="420"/>
      <c r="AE461" s="421">
        <v>0</v>
      </c>
      <c r="AF461" s="421">
        <v>0</v>
      </c>
      <c r="AG461" s="421">
        <v>0</v>
      </c>
      <c r="AH461" s="421">
        <v>0</v>
      </c>
      <c r="AI461" s="421">
        <v>0</v>
      </c>
      <c r="AJ461" s="421">
        <v>0</v>
      </c>
      <c r="AK461" s="421">
        <v>0</v>
      </c>
      <c r="AL461" s="421">
        <v>0</v>
      </c>
      <c r="AM461" s="421">
        <v>0</v>
      </c>
      <c r="AN461" s="421">
        <v>0</v>
      </c>
      <c r="AO461" s="421">
        <v>0</v>
      </c>
      <c r="AP461" s="421">
        <v>0</v>
      </c>
      <c r="AQ461" s="421">
        <v>0</v>
      </c>
      <c r="AR461" s="420"/>
      <c r="AS461" s="421">
        <v>0</v>
      </c>
      <c r="AT461" s="421">
        <v>0</v>
      </c>
      <c r="AU461" s="421">
        <v>0</v>
      </c>
      <c r="AV461" s="421">
        <v>0</v>
      </c>
      <c r="AW461" s="421">
        <v>0</v>
      </c>
      <c r="AX461" s="421">
        <v>0</v>
      </c>
      <c r="AY461" s="421">
        <v>0</v>
      </c>
      <c r="AZ461" s="421">
        <v>0</v>
      </c>
      <c r="BA461" s="421">
        <v>0</v>
      </c>
      <c r="BB461" s="421">
        <v>0</v>
      </c>
      <c r="BC461" s="421">
        <v>0</v>
      </c>
      <c r="BD461" s="421">
        <v>0</v>
      </c>
      <c r="BE461" s="421">
        <v>0</v>
      </c>
      <c r="BF461" s="420"/>
      <c r="BG461" s="421">
        <v>0</v>
      </c>
      <c r="BH461" s="421">
        <v>0</v>
      </c>
      <c r="BI461" s="421">
        <v>0</v>
      </c>
      <c r="BJ461" s="421">
        <v>0</v>
      </c>
      <c r="BK461" s="421">
        <v>0</v>
      </c>
      <c r="BL461" s="421">
        <v>0</v>
      </c>
      <c r="BM461" s="421">
        <v>0</v>
      </c>
      <c r="BN461" s="421">
        <v>0</v>
      </c>
      <c r="BO461" s="421">
        <v>0</v>
      </c>
      <c r="BP461" s="421">
        <v>0</v>
      </c>
      <c r="BQ461" s="421">
        <v>0</v>
      </c>
      <c r="BR461" s="421">
        <v>0</v>
      </c>
      <c r="BS461" s="421">
        <v>0</v>
      </c>
      <c r="BT461" s="420"/>
      <c r="BU461" s="421">
        <v>0</v>
      </c>
      <c r="BV461" s="421">
        <v>0</v>
      </c>
      <c r="BW461" s="421">
        <v>0</v>
      </c>
      <c r="BX461" s="421">
        <v>0</v>
      </c>
      <c r="BY461" s="421">
        <v>0</v>
      </c>
      <c r="BZ461" s="421">
        <v>0</v>
      </c>
      <c r="CA461" s="421">
        <v>0</v>
      </c>
      <c r="CB461" s="421">
        <v>0</v>
      </c>
      <c r="CC461" s="421">
        <v>0</v>
      </c>
      <c r="CD461" s="421">
        <v>0</v>
      </c>
      <c r="CE461" s="421">
        <v>0</v>
      </c>
      <c r="CF461" s="421">
        <v>0</v>
      </c>
      <c r="CG461" s="421">
        <v>0</v>
      </c>
      <c r="CH461" s="420"/>
    </row>
    <row r="462" spans="1:86" s="402" customFormat="1" ht="12" hidden="1" customHeight="1" outlineLevel="1">
      <c r="A462" s="22">
        <v>506</v>
      </c>
      <c r="B462" s="9" t="s">
        <v>541</v>
      </c>
      <c r="C462" s="421">
        <v>0</v>
      </c>
      <c r="D462" s="421">
        <v>0</v>
      </c>
      <c r="E462" s="421">
        <v>0</v>
      </c>
      <c r="F462" s="421">
        <v>0</v>
      </c>
      <c r="G462" s="421">
        <v>0</v>
      </c>
      <c r="H462" s="421">
        <v>0</v>
      </c>
      <c r="I462" s="421">
        <v>5944</v>
      </c>
      <c r="J462" s="421">
        <v>257</v>
      </c>
      <c r="K462" s="421">
        <v>0</v>
      </c>
      <c r="L462" s="421">
        <v>5944</v>
      </c>
      <c r="M462" s="421">
        <v>28</v>
      </c>
      <c r="N462" s="421">
        <v>15447</v>
      </c>
      <c r="O462" s="421">
        <v>34927.554256926996</v>
      </c>
      <c r="P462" s="420"/>
      <c r="Q462" s="421">
        <v>0</v>
      </c>
      <c r="R462" s="421">
        <v>0</v>
      </c>
      <c r="S462" s="421">
        <v>10049.399183879101</v>
      </c>
      <c r="T462" s="421">
        <v>0</v>
      </c>
      <c r="U462" s="421">
        <v>0</v>
      </c>
      <c r="V462" s="421">
        <v>10049.399183879101</v>
      </c>
      <c r="W462" s="421">
        <v>0</v>
      </c>
      <c r="X462" s="421">
        <v>0</v>
      </c>
      <c r="Y462" s="421">
        <v>10049.399183879101</v>
      </c>
      <c r="Z462" s="421">
        <v>0</v>
      </c>
      <c r="AA462" s="421">
        <v>0</v>
      </c>
      <c r="AB462" s="421">
        <v>10049.399183879101</v>
      </c>
      <c r="AC462" s="421">
        <v>40197.596735516403</v>
      </c>
      <c r="AD462" s="420"/>
      <c r="AE462" s="421">
        <v>0</v>
      </c>
      <c r="AF462" s="421">
        <v>0</v>
      </c>
      <c r="AG462" s="421">
        <v>11154.833094105799</v>
      </c>
      <c r="AH462" s="421">
        <v>0</v>
      </c>
      <c r="AI462" s="421">
        <v>0</v>
      </c>
      <c r="AJ462" s="421">
        <v>11154.833094105799</v>
      </c>
      <c r="AK462" s="421">
        <v>0</v>
      </c>
      <c r="AL462" s="421">
        <v>0</v>
      </c>
      <c r="AM462" s="421">
        <v>11154.833094105799</v>
      </c>
      <c r="AN462" s="421">
        <v>0</v>
      </c>
      <c r="AO462" s="421">
        <v>0</v>
      </c>
      <c r="AP462" s="421">
        <v>11154.833094105799</v>
      </c>
      <c r="AQ462" s="421">
        <v>44619.332376423197</v>
      </c>
      <c r="AR462" s="420"/>
      <c r="AS462" s="421">
        <v>0</v>
      </c>
      <c r="AT462" s="421">
        <v>0</v>
      </c>
      <c r="AU462" s="421">
        <v>11377.9297559879</v>
      </c>
      <c r="AV462" s="421">
        <v>0</v>
      </c>
      <c r="AW462" s="421">
        <v>0</v>
      </c>
      <c r="AX462" s="421">
        <v>11377.9297559879</v>
      </c>
      <c r="AY462" s="421">
        <v>0</v>
      </c>
      <c r="AZ462" s="421">
        <v>0</v>
      </c>
      <c r="BA462" s="421">
        <v>11377.9297559879</v>
      </c>
      <c r="BB462" s="421">
        <v>0</v>
      </c>
      <c r="BC462" s="421">
        <v>0</v>
      </c>
      <c r="BD462" s="421">
        <v>11377.9297559879</v>
      </c>
      <c r="BE462" s="421">
        <v>45511.719023951599</v>
      </c>
      <c r="BF462" s="420"/>
      <c r="BG462" s="421">
        <v>0</v>
      </c>
      <c r="BH462" s="421">
        <v>0</v>
      </c>
      <c r="BI462" s="421">
        <v>11605.488351107701</v>
      </c>
      <c r="BJ462" s="421">
        <v>0</v>
      </c>
      <c r="BK462" s="421">
        <v>0</v>
      </c>
      <c r="BL462" s="421">
        <v>11605.488351107701</v>
      </c>
      <c r="BM462" s="421">
        <v>0</v>
      </c>
      <c r="BN462" s="421">
        <v>0</v>
      </c>
      <c r="BO462" s="421">
        <v>11605.488351107701</v>
      </c>
      <c r="BP462" s="421">
        <v>0</v>
      </c>
      <c r="BQ462" s="421">
        <v>0</v>
      </c>
      <c r="BR462" s="421">
        <v>11605.488351107701</v>
      </c>
      <c r="BS462" s="421">
        <v>46421.9534044307</v>
      </c>
      <c r="BT462" s="420"/>
      <c r="BU462" s="421">
        <v>0</v>
      </c>
      <c r="BV462" s="421">
        <v>0</v>
      </c>
      <c r="BW462" s="421">
        <v>11837.598118129799</v>
      </c>
      <c r="BX462" s="421">
        <v>0</v>
      </c>
      <c r="BY462" s="421">
        <v>0</v>
      </c>
      <c r="BZ462" s="421">
        <v>11837.598118129799</v>
      </c>
      <c r="CA462" s="421">
        <v>0</v>
      </c>
      <c r="CB462" s="421">
        <v>0</v>
      </c>
      <c r="CC462" s="421">
        <v>11837.598118129799</v>
      </c>
      <c r="CD462" s="421">
        <v>0</v>
      </c>
      <c r="CE462" s="421">
        <v>0</v>
      </c>
      <c r="CF462" s="421">
        <v>11837.598118129799</v>
      </c>
      <c r="CG462" s="421">
        <v>47350.392472519299</v>
      </c>
      <c r="CH462" s="420"/>
    </row>
    <row r="463" spans="1:86" s="402" customFormat="1" ht="12" hidden="1" customHeight="1" outlineLevel="1">
      <c r="A463" s="22">
        <v>507</v>
      </c>
      <c r="B463" s="9" t="s">
        <v>542</v>
      </c>
      <c r="C463" s="421">
        <v>0</v>
      </c>
      <c r="D463" s="421">
        <v>0</v>
      </c>
      <c r="E463" s="421">
        <v>0</v>
      </c>
      <c r="F463" s="421">
        <v>0</v>
      </c>
      <c r="G463" s="421">
        <v>0</v>
      </c>
      <c r="H463" s="421">
        <v>0</v>
      </c>
      <c r="I463" s="421">
        <v>0</v>
      </c>
      <c r="J463" s="421">
        <v>0</v>
      </c>
      <c r="K463" s="421">
        <v>0</v>
      </c>
      <c r="L463" s="421">
        <v>0</v>
      </c>
      <c r="M463" s="421">
        <v>0</v>
      </c>
      <c r="N463" s="421">
        <v>0</v>
      </c>
      <c r="O463" s="421">
        <v>0</v>
      </c>
      <c r="P463" s="420"/>
      <c r="Q463" s="421">
        <v>0</v>
      </c>
      <c r="R463" s="421">
        <v>0</v>
      </c>
      <c r="S463" s="421">
        <v>0</v>
      </c>
      <c r="T463" s="421">
        <v>0</v>
      </c>
      <c r="U463" s="421">
        <v>0</v>
      </c>
      <c r="V463" s="421">
        <v>0</v>
      </c>
      <c r="W463" s="421">
        <v>0</v>
      </c>
      <c r="X463" s="421">
        <v>0</v>
      </c>
      <c r="Y463" s="421">
        <v>0</v>
      </c>
      <c r="Z463" s="421">
        <v>0</v>
      </c>
      <c r="AA463" s="421">
        <v>0</v>
      </c>
      <c r="AB463" s="421">
        <v>0</v>
      </c>
      <c r="AC463" s="421">
        <v>0</v>
      </c>
      <c r="AD463" s="420"/>
      <c r="AE463" s="421">
        <v>0</v>
      </c>
      <c r="AF463" s="421">
        <v>0</v>
      </c>
      <c r="AG463" s="421">
        <v>0</v>
      </c>
      <c r="AH463" s="421">
        <v>0</v>
      </c>
      <c r="AI463" s="421">
        <v>0</v>
      </c>
      <c r="AJ463" s="421">
        <v>0</v>
      </c>
      <c r="AK463" s="421">
        <v>0</v>
      </c>
      <c r="AL463" s="421">
        <v>0</v>
      </c>
      <c r="AM463" s="421">
        <v>0</v>
      </c>
      <c r="AN463" s="421">
        <v>0</v>
      </c>
      <c r="AO463" s="421">
        <v>0</v>
      </c>
      <c r="AP463" s="421">
        <v>0</v>
      </c>
      <c r="AQ463" s="421">
        <v>0</v>
      </c>
      <c r="AR463" s="420"/>
      <c r="AS463" s="421">
        <v>0</v>
      </c>
      <c r="AT463" s="421">
        <v>0</v>
      </c>
      <c r="AU463" s="421">
        <v>0</v>
      </c>
      <c r="AV463" s="421">
        <v>0</v>
      </c>
      <c r="AW463" s="421">
        <v>0</v>
      </c>
      <c r="AX463" s="421">
        <v>0</v>
      </c>
      <c r="AY463" s="421">
        <v>0</v>
      </c>
      <c r="AZ463" s="421">
        <v>0</v>
      </c>
      <c r="BA463" s="421">
        <v>0</v>
      </c>
      <c r="BB463" s="421">
        <v>0</v>
      </c>
      <c r="BC463" s="421">
        <v>0</v>
      </c>
      <c r="BD463" s="421">
        <v>0</v>
      </c>
      <c r="BE463" s="421">
        <v>0</v>
      </c>
      <c r="BF463" s="420"/>
      <c r="BG463" s="421">
        <v>0</v>
      </c>
      <c r="BH463" s="421">
        <v>0</v>
      </c>
      <c r="BI463" s="421">
        <v>0</v>
      </c>
      <c r="BJ463" s="421">
        <v>0</v>
      </c>
      <c r="BK463" s="421">
        <v>0</v>
      </c>
      <c r="BL463" s="421">
        <v>0</v>
      </c>
      <c r="BM463" s="421">
        <v>0</v>
      </c>
      <c r="BN463" s="421">
        <v>0</v>
      </c>
      <c r="BO463" s="421">
        <v>0</v>
      </c>
      <c r="BP463" s="421">
        <v>0</v>
      </c>
      <c r="BQ463" s="421">
        <v>0</v>
      </c>
      <c r="BR463" s="421">
        <v>0</v>
      </c>
      <c r="BS463" s="421">
        <v>0</v>
      </c>
      <c r="BT463" s="420"/>
      <c r="BU463" s="421">
        <v>0</v>
      </c>
      <c r="BV463" s="421">
        <v>0</v>
      </c>
      <c r="BW463" s="421">
        <v>0</v>
      </c>
      <c r="BX463" s="421">
        <v>0</v>
      </c>
      <c r="BY463" s="421">
        <v>0</v>
      </c>
      <c r="BZ463" s="421">
        <v>0</v>
      </c>
      <c r="CA463" s="421">
        <v>0</v>
      </c>
      <c r="CB463" s="421">
        <v>0</v>
      </c>
      <c r="CC463" s="421">
        <v>0</v>
      </c>
      <c r="CD463" s="421">
        <v>0</v>
      </c>
      <c r="CE463" s="421">
        <v>0</v>
      </c>
      <c r="CF463" s="421">
        <v>0</v>
      </c>
      <c r="CG463" s="421">
        <v>0</v>
      </c>
      <c r="CH463" s="420"/>
    </row>
    <row r="464" spans="1:86" s="402" customFormat="1" ht="12" hidden="1" customHeight="1" outlineLevel="1">
      <c r="A464" s="22">
        <v>508</v>
      </c>
      <c r="B464" s="9" t="s">
        <v>543</v>
      </c>
      <c r="C464" s="421">
        <v>0</v>
      </c>
      <c r="D464" s="421">
        <v>0</v>
      </c>
      <c r="E464" s="421">
        <v>0</v>
      </c>
      <c r="F464" s="421">
        <v>0</v>
      </c>
      <c r="G464" s="421">
        <v>0</v>
      </c>
      <c r="H464" s="421">
        <v>0</v>
      </c>
      <c r="I464" s="421">
        <v>0</v>
      </c>
      <c r="J464" s="421">
        <v>0</v>
      </c>
      <c r="K464" s="421">
        <v>0</v>
      </c>
      <c r="L464" s="421">
        <v>0</v>
      </c>
      <c r="M464" s="421">
        <v>0</v>
      </c>
      <c r="N464" s="421">
        <v>0</v>
      </c>
      <c r="O464" s="421">
        <v>0</v>
      </c>
      <c r="P464" s="420"/>
      <c r="Q464" s="421">
        <v>0</v>
      </c>
      <c r="R464" s="421">
        <v>0</v>
      </c>
      <c r="S464" s="421">
        <v>0</v>
      </c>
      <c r="T464" s="421">
        <v>0</v>
      </c>
      <c r="U464" s="421">
        <v>0</v>
      </c>
      <c r="V464" s="421">
        <v>0</v>
      </c>
      <c r="W464" s="421">
        <v>0</v>
      </c>
      <c r="X464" s="421">
        <v>0</v>
      </c>
      <c r="Y464" s="421">
        <v>0</v>
      </c>
      <c r="Z464" s="421">
        <v>0</v>
      </c>
      <c r="AA464" s="421">
        <v>0</v>
      </c>
      <c r="AB464" s="421">
        <v>0</v>
      </c>
      <c r="AC464" s="421">
        <v>0</v>
      </c>
      <c r="AD464" s="420"/>
      <c r="AE464" s="421">
        <v>0</v>
      </c>
      <c r="AF464" s="421">
        <v>0</v>
      </c>
      <c r="AG464" s="421">
        <v>0</v>
      </c>
      <c r="AH464" s="421">
        <v>0</v>
      </c>
      <c r="AI464" s="421">
        <v>0</v>
      </c>
      <c r="AJ464" s="421">
        <v>0</v>
      </c>
      <c r="AK464" s="421">
        <v>0</v>
      </c>
      <c r="AL464" s="421">
        <v>0</v>
      </c>
      <c r="AM464" s="421">
        <v>0</v>
      </c>
      <c r="AN464" s="421">
        <v>0</v>
      </c>
      <c r="AO464" s="421">
        <v>0</v>
      </c>
      <c r="AP464" s="421">
        <v>0</v>
      </c>
      <c r="AQ464" s="421">
        <v>0</v>
      </c>
      <c r="AR464" s="420"/>
      <c r="AS464" s="421">
        <v>0</v>
      </c>
      <c r="AT464" s="421">
        <v>0</v>
      </c>
      <c r="AU464" s="421">
        <v>0</v>
      </c>
      <c r="AV464" s="421">
        <v>0</v>
      </c>
      <c r="AW464" s="421">
        <v>0</v>
      </c>
      <c r="AX464" s="421">
        <v>0</v>
      </c>
      <c r="AY464" s="421">
        <v>0</v>
      </c>
      <c r="AZ464" s="421">
        <v>0</v>
      </c>
      <c r="BA464" s="421">
        <v>0</v>
      </c>
      <c r="BB464" s="421">
        <v>0</v>
      </c>
      <c r="BC464" s="421">
        <v>0</v>
      </c>
      <c r="BD464" s="421">
        <v>0</v>
      </c>
      <c r="BE464" s="421">
        <v>0</v>
      </c>
      <c r="BF464" s="420"/>
      <c r="BG464" s="421">
        <v>0</v>
      </c>
      <c r="BH464" s="421">
        <v>0</v>
      </c>
      <c r="BI464" s="421">
        <v>0</v>
      </c>
      <c r="BJ464" s="421">
        <v>0</v>
      </c>
      <c r="BK464" s="421">
        <v>0</v>
      </c>
      <c r="BL464" s="421">
        <v>0</v>
      </c>
      <c r="BM464" s="421">
        <v>0</v>
      </c>
      <c r="BN464" s="421">
        <v>0</v>
      </c>
      <c r="BO464" s="421">
        <v>0</v>
      </c>
      <c r="BP464" s="421">
        <v>0</v>
      </c>
      <c r="BQ464" s="421">
        <v>0</v>
      </c>
      <c r="BR464" s="421">
        <v>0</v>
      </c>
      <c r="BS464" s="421">
        <v>0</v>
      </c>
      <c r="BT464" s="420"/>
      <c r="BU464" s="421">
        <v>0</v>
      </c>
      <c r="BV464" s="421">
        <v>0</v>
      </c>
      <c r="BW464" s="421">
        <v>0</v>
      </c>
      <c r="BX464" s="421">
        <v>0</v>
      </c>
      <c r="BY464" s="421">
        <v>0</v>
      </c>
      <c r="BZ464" s="421">
        <v>0</v>
      </c>
      <c r="CA464" s="421">
        <v>0</v>
      </c>
      <c r="CB464" s="421">
        <v>0</v>
      </c>
      <c r="CC464" s="421">
        <v>0</v>
      </c>
      <c r="CD464" s="421">
        <v>0</v>
      </c>
      <c r="CE464" s="421">
        <v>0</v>
      </c>
      <c r="CF464" s="421">
        <v>0</v>
      </c>
      <c r="CG464" s="421">
        <v>0</v>
      </c>
      <c r="CH464" s="420"/>
    </row>
    <row r="465" spans="1:86" s="402" customFormat="1" ht="12" hidden="1" customHeight="1" outlineLevel="1">
      <c r="A465" s="22">
        <v>509</v>
      </c>
      <c r="B465" s="9" t="s">
        <v>544</v>
      </c>
      <c r="C465" s="421">
        <v>0</v>
      </c>
      <c r="D465" s="421">
        <v>0</v>
      </c>
      <c r="E465" s="421">
        <v>0</v>
      </c>
      <c r="F465" s="421">
        <v>0</v>
      </c>
      <c r="G465" s="421">
        <v>0</v>
      </c>
      <c r="H465" s="421">
        <v>0</v>
      </c>
      <c r="I465" s="421">
        <v>0</v>
      </c>
      <c r="J465" s="421">
        <v>0</v>
      </c>
      <c r="K465" s="421">
        <v>0</v>
      </c>
      <c r="L465" s="421">
        <v>0</v>
      </c>
      <c r="M465" s="421">
        <v>0</v>
      </c>
      <c r="N465" s="421">
        <v>0</v>
      </c>
      <c r="O465" s="421">
        <v>0</v>
      </c>
      <c r="P465" s="420"/>
      <c r="Q465" s="421">
        <v>0</v>
      </c>
      <c r="R465" s="421">
        <v>0</v>
      </c>
      <c r="S465" s="421">
        <v>0</v>
      </c>
      <c r="T465" s="421">
        <v>0</v>
      </c>
      <c r="U465" s="421">
        <v>0</v>
      </c>
      <c r="V465" s="421">
        <v>0</v>
      </c>
      <c r="W465" s="421">
        <v>0</v>
      </c>
      <c r="X465" s="421">
        <v>0</v>
      </c>
      <c r="Y465" s="421">
        <v>0</v>
      </c>
      <c r="Z465" s="421">
        <v>0</v>
      </c>
      <c r="AA465" s="421">
        <v>0</v>
      </c>
      <c r="AB465" s="421">
        <v>0</v>
      </c>
      <c r="AC465" s="421">
        <v>0</v>
      </c>
      <c r="AD465" s="420"/>
      <c r="AE465" s="421">
        <v>0</v>
      </c>
      <c r="AF465" s="421">
        <v>0</v>
      </c>
      <c r="AG465" s="421">
        <v>0</v>
      </c>
      <c r="AH465" s="421">
        <v>0</v>
      </c>
      <c r="AI465" s="421">
        <v>0</v>
      </c>
      <c r="AJ465" s="421">
        <v>0</v>
      </c>
      <c r="AK465" s="421">
        <v>0</v>
      </c>
      <c r="AL465" s="421">
        <v>0</v>
      </c>
      <c r="AM465" s="421">
        <v>0</v>
      </c>
      <c r="AN465" s="421">
        <v>0</v>
      </c>
      <c r="AO465" s="421">
        <v>0</v>
      </c>
      <c r="AP465" s="421">
        <v>0</v>
      </c>
      <c r="AQ465" s="421">
        <v>0</v>
      </c>
      <c r="AR465" s="420"/>
      <c r="AS465" s="421">
        <v>0</v>
      </c>
      <c r="AT465" s="421">
        <v>0</v>
      </c>
      <c r="AU465" s="421">
        <v>0</v>
      </c>
      <c r="AV465" s="421">
        <v>0</v>
      </c>
      <c r="AW465" s="421">
        <v>0</v>
      </c>
      <c r="AX465" s="421">
        <v>0</v>
      </c>
      <c r="AY465" s="421">
        <v>0</v>
      </c>
      <c r="AZ465" s="421">
        <v>0</v>
      </c>
      <c r="BA465" s="421">
        <v>0</v>
      </c>
      <c r="BB465" s="421">
        <v>0</v>
      </c>
      <c r="BC465" s="421">
        <v>0</v>
      </c>
      <c r="BD465" s="421">
        <v>0</v>
      </c>
      <c r="BE465" s="421">
        <v>0</v>
      </c>
      <c r="BF465" s="420"/>
      <c r="BG465" s="421">
        <v>0</v>
      </c>
      <c r="BH465" s="421">
        <v>0</v>
      </c>
      <c r="BI465" s="421">
        <v>0</v>
      </c>
      <c r="BJ465" s="421">
        <v>0</v>
      </c>
      <c r="BK465" s="421">
        <v>0</v>
      </c>
      <c r="BL465" s="421">
        <v>0</v>
      </c>
      <c r="BM465" s="421">
        <v>0</v>
      </c>
      <c r="BN465" s="421">
        <v>0</v>
      </c>
      <c r="BO465" s="421">
        <v>0</v>
      </c>
      <c r="BP465" s="421">
        <v>0</v>
      </c>
      <c r="BQ465" s="421">
        <v>0</v>
      </c>
      <c r="BR465" s="421">
        <v>0</v>
      </c>
      <c r="BS465" s="421">
        <v>0</v>
      </c>
      <c r="BT465" s="420"/>
      <c r="BU465" s="421">
        <v>0</v>
      </c>
      <c r="BV465" s="421">
        <v>0</v>
      </c>
      <c r="BW465" s="421">
        <v>0</v>
      </c>
      <c r="BX465" s="421">
        <v>0</v>
      </c>
      <c r="BY465" s="421">
        <v>0</v>
      </c>
      <c r="BZ465" s="421">
        <v>0</v>
      </c>
      <c r="CA465" s="421">
        <v>0</v>
      </c>
      <c r="CB465" s="421">
        <v>0</v>
      </c>
      <c r="CC465" s="421">
        <v>0</v>
      </c>
      <c r="CD465" s="421">
        <v>0</v>
      </c>
      <c r="CE465" s="421">
        <v>0</v>
      </c>
      <c r="CF465" s="421">
        <v>0</v>
      </c>
      <c r="CG465" s="421">
        <v>0</v>
      </c>
      <c r="CH465" s="420"/>
    </row>
    <row r="466" spans="1:86" s="402" customFormat="1" ht="12" hidden="1" customHeight="1" outlineLevel="1">
      <c r="A466" s="22">
        <v>510</v>
      </c>
      <c r="B466" s="9" t="s">
        <v>545</v>
      </c>
      <c r="C466" s="421">
        <v>0</v>
      </c>
      <c r="D466" s="421">
        <v>0</v>
      </c>
      <c r="E466" s="421">
        <v>0</v>
      </c>
      <c r="F466" s="421">
        <v>0</v>
      </c>
      <c r="G466" s="421">
        <v>0</v>
      </c>
      <c r="H466" s="421">
        <v>0</v>
      </c>
      <c r="I466" s="421">
        <v>0</v>
      </c>
      <c r="J466" s="421">
        <v>0</v>
      </c>
      <c r="K466" s="421">
        <v>0</v>
      </c>
      <c r="L466" s="421">
        <v>0</v>
      </c>
      <c r="M466" s="421">
        <v>0</v>
      </c>
      <c r="N466" s="421">
        <v>0</v>
      </c>
      <c r="O466" s="421">
        <v>0</v>
      </c>
      <c r="P466" s="420"/>
      <c r="Q466" s="421">
        <v>0</v>
      </c>
      <c r="R466" s="421">
        <v>0</v>
      </c>
      <c r="S466" s="421">
        <v>0</v>
      </c>
      <c r="T466" s="421">
        <v>0</v>
      </c>
      <c r="U466" s="421">
        <v>0</v>
      </c>
      <c r="V466" s="421">
        <v>0</v>
      </c>
      <c r="W466" s="421">
        <v>0</v>
      </c>
      <c r="X466" s="421">
        <v>0</v>
      </c>
      <c r="Y466" s="421">
        <v>0</v>
      </c>
      <c r="Z466" s="421">
        <v>0</v>
      </c>
      <c r="AA466" s="421">
        <v>0</v>
      </c>
      <c r="AB466" s="421">
        <v>0</v>
      </c>
      <c r="AC466" s="421">
        <v>0</v>
      </c>
      <c r="AD466" s="420"/>
      <c r="AE466" s="421">
        <v>0</v>
      </c>
      <c r="AF466" s="421">
        <v>0</v>
      </c>
      <c r="AG466" s="421">
        <v>0</v>
      </c>
      <c r="AH466" s="421">
        <v>0</v>
      </c>
      <c r="AI466" s="421">
        <v>0</v>
      </c>
      <c r="AJ466" s="421">
        <v>0</v>
      </c>
      <c r="AK466" s="421">
        <v>0</v>
      </c>
      <c r="AL466" s="421">
        <v>0</v>
      </c>
      <c r="AM466" s="421">
        <v>0</v>
      </c>
      <c r="AN466" s="421">
        <v>0</v>
      </c>
      <c r="AO466" s="421">
        <v>0</v>
      </c>
      <c r="AP466" s="421">
        <v>0</v>
      </c>
      <c r="AQ466" s="421">
        <v>0</v>
      </c>
      <c r="AR466" s="420"/>
      <c r="AS466" s="421">
        <v>0</v>
      </c>
      <c r="AT466" s="421">
        <v>0</v>
      </c>
      <c r="AU466" s="421">
        <v>0</v>
      </c>
      <c r="AV466" s="421">
        <v>0</v>
      </c>
      <c r="AW466" s="421">
        <v>0</v>
      </c>
      <c r="AX466" s="421">
        <v>0</v>
      </c>
      <c r="AY466" s="421">
        <v>0</v>
      </c>
      <c r="AZ466" s="421">
        <v>0</v>
      </c>
      <c r="BA466" s="421">
        <v>0</v>
      </c>
      <c r="BB466" s="421">
        <v>0</v>
      </c>
      <c r="BC466" s="421">
        <v>0</v>
      </c>
      <c r="BD466" s="421">
        <v>0</v>
      </c>
      <c r="BE466" s="421">
        <v>0</v>
      </c>
      <c r="BF466" s="420"/>
      <c r="BG466" s="421">
        <v>0</v>
      </c>
      <c r="BH466" s="421">
        <v>0</v>
      </c>
      <c r="BI466" s="421">
        <v>0</v>
      </c>
      <c r="BJ466" s="421">
        <v>0</v>
      </c>
      <c r="BK466" s="421">
        <v>0</v>
      </c>
      <c r="BL466" s="421">
        <v>0</v>
      </c>
      <c r="BM466" s="421">
        <v>0</v>
      </c>
      <c r="BN466" s="421">
        <v>0</v>
      </c>
      <c r="BO466" s="421">
        <v>0</v>
      </c>
      <c r="BP466" s="421">
        <v>0</v>
      </c>
      <c r="BQ466" s="421">
        <v>0</v>
      </c>
      <c r="BR466" s="421">
        <v>0</v>
      </c>
      <c r="BS466" s="421">
        <v>0</v>
      </c>
      <c r="BT466" s="420"/>
      <c r="BU466" s="421">
        <v>0</v>
      </c>
      <c r="BV466" s="421">
        <v>0</v>
      </c>
      <c r="BW466" s="421">
        <v>0</v>
      </c>
      <c r="BX466" s="421">
        <v>0</v>
      </c>
      <c r="BY466" s="421">
        <v>0</v>
      </c>
      <c r="BZ466" s="421">
        <v>0</v>
      </c>
      <c r="CA466" s="421">
        <v>0</v>
      </c>
      <c r="CB466" s="421">
        <v>0</v>
      </c>
      <c r="CC466" s="421">
        <v>0</v>
      </c>
      <c r="CD466" s="421">
        <v>0</v>
      </c>
      <c r="CE466" s="421">
        <v>0</v>
      </c>
      <c r="CF466" s="421">
        <v>0</v>
      </c>
      <c r="CG466" s="421">
        <v>0</v>
      </c>
      <c r="CH466" s="420"/>
    </row>
    <row r="467" spans="1:86" s="402" customFormat="1" ht="12" hidden="1" customHeight="1" outlineLevel="1">
      <c r="A467" s="22">
        <v>511</v>
      </c>
      <c r="B467" s="9" t="s">
        <v>546</v>
      </c>
      <c r="C467" s="421">
        <v>0</v>
      </c>
      <c r="D467" s="421">
        <v>0</v>
      </c>
      <c r="E467" s="421">
        <v>0</v>
      </c>
      <c r="F467" s="421">
        <v>0</v>
      </c>
      <c r="G467" s="421">
        <v>0</v>
      </c>
      <c r="H467" s="421">
        <v>0</v>
      </c>
      <c r="I467" s="421">
        <v>0</v>
      </c>
      <c r="J467" s="421">
        <v>0</v>
      </c>
      <c r="K467" s="421">
        <v>0</v>
      </c>
      <c r="L467" s="421">
        <v>0</v>
      </c>
      <c r="M467" s="421">
        <v>0</v>
      </c>
      <c r="N467" s="421">
        <v>0</v>
      </c>
      <c r="O467" s="421">
        <v>0</v>
      </c>
      <c r="P467" s="420"/>
      <c r="Q467" s="421">
        <v>0</v>
      </c>
      <c r="R467" s="421">
        <v>0</v>
      </c>
      <c r="S467" s="421">
        <v>0</v>
      </c>
      <c r="T467" s="421">
        <v>0</v>
      </c>
      <c r="U467" s="421">
        <v>0</v>
      </c>
      <c r="V467" s="421">
        <v>0</v>
      </c>
      <c r="W467" s="421">
        <v>0</v>
      </c>
      <c r="X467" s="421">
        <v>0</v>
      </c>
      <c r="Y467" s="421">
        <v>0</v>
      </c>
      <c r="Z467" s="421">
        <v>0</v>
      </c>
      <c r="AA467" s="421">
        <v>0</v>
      </c>
      <c r="AB467" s="421">
        <v>0</v>
      </c>
      <c r="AC467" s="421">
        <v>0</v>
      </c>
      <c r="AD467" s="420"/>
      <c r="AE467" s="421">
        <v>0</v>
      </c>
      <c r="AF467" s="421">
        <v>0</v>
      </c>
      <c r="AG467" s="421">
        <v>0</v>
      </c>
      <c r="AH467" s="421">
        <v>0</v>
      </c>
      <c r="AI467" s="421">
        <v>0</v>
      </c>
      <c r="AJ467" s="421">
        <v>0</v>
      </c>
      <c r="AK467" s="421">
        <v>0</v>
      </c>
      <c r="AL467" s="421">
        <v>0</v>
      </c>
      <c r="AM467" s="421">
        <v>0</v>
      </c>
      <c r="AN467" s="421">
        <v>0</v>
      </c>
      <c r="AO467" s="421">
        <v>0</v>
      </c>
      <c r="AP467" s="421">
        <v>0</v>
      </c>
      <c r="AQ467" s="421">
        <v>0</v>
      </c>
      <c r="AR467" s="420"/>
      <c r="AS467" s="421">
        <v>0</v>
      </c>
      <c r="AT467" s="421">
        <v>0</v>
      </c>
      <c r="AU467" s="421">
        <v>0</v>
      </c>
      <c r="AV467" s="421">
        <v>0</v>
      </c>
      <c r="AW467" s="421">
        <v>0</v>
      </c>
      <c r="AX467" s="421">
        <v>0</v>
      </c>
      <c r="AY467" s="421">
        <v>0</v>
      </c>
      <c r="AZ467" s="421">
        <v>0</v>
      </c>
      <c r="BA467" s="421">
        <v>0</v>
      </c>
      <c r="BB467" s="421">
        <v>0</v>
      </c>
      <c r="BC467" s="421">
        <v>0</v>
      </c>
      <c r="BD467" s="421">
        <v>0</v>
      </c>
      <c r="BE467" s="421">
        <v>0</v>
      </c>
      <c r="BF467" s="420"/>
      <c r="BG467" s="421">
        <v>0</v>
      </c>
      <c r="BH467" s="421">
        <v>0</v>
      </c>
      <c r="BI467" s="421">
        <v>0</v>
      </c>
      <c r="BJ467" s="421">
        <v>0</v>
      </c>
      <c r="BK467" s="421">
        <v>0</v>
      </c>
      <c r="BL467" s="421">
        <v>0</v>
      </c>
      <c r="BM467" s="421">
        <v>0</v>
      </c>
      <c r="BN467" s="421">
        <v>0</v>
      </c>
      <c r="BO467" s="421">
        <v>0</v>
      </c>
      <c r="BP467" s="421">
        <v>0</v>
      </c>
      <c r="BQ467" s="421">
        <v>0</v>
      </c>
      <c r="BR467" s="421">
        <v>0</v>
      </c>
      <c r="BS467" s="421">
        <v>0</v>
      </c>
      <c r="BT467" s="420"/>
      <c r="BU467" s="421">
        <v>0</v>
      </c>
      <c r="BV467" s="421">
        <v>0</v>
      </c>
      <c r="BW467" s="421">
        <v>0</v>
      </c>
      <c r="BX467" s="421">
        <v>0</v>
      </c>
      <c r="BY467" s="421">
        <v>0</v>
      </c>
      <c r="BZ467" s="421">
        <v>0</v>
      </c>
      <c r="CA467" s="421">
        <v>0</v>
      </c>
      <c r="CB467" s="421">
        <v>0</v>
      </c>
      <c r="CC467" s="421">
        <v>0</v>
      </c>
      <c r="CD467" s="421">
        <v>0</v>
      </c>
      <c r="CE467" s="421">
        <v>0</v>
      </c>
      <c r="CF467" s="421">
        <v>0</v>
      </c>
      <c r="CG467" s="421">
        <v>0</v>
      </c>
      <c r="CH467" s="420"/>
    </row>
    <row r="468" spans="1:86" s="402" customFormat="1" ht="12" hidden="1" customHeight="1" outlineLevel="1">
      <c r="A468" s="22">
        <v>512</v>
      </c>
      <c r="B468" s="9" t="s">
        <v>547</v>
      </c>
      <c r="C468" s="421">
        <v>0</v>
      </c>
      <c r="D468" s="421">
        <v>0</v>
      </c>
      <c r="E468" s="421">
        <v>0</v>
      </c>
      <c r="F468" s="421">
        <v>0</v>
      </c>
      <c r="G468" s="421">
        <v>0</v>
      </c>
      <c r="H468" s="421">
        <v>0</v>
      </c>
      <c r="I468" s="421">
        <v>0</v>
      </c>
      <c r="J468" s="421">
        <v>0</v>
      </c>
      <c r="K468" s="421">
        <v>0</v>
      </c>
      <c r="L468" s="421">
        <v>0</v>
      </c>
      <c r="M468" s="421">
        <v>0</v>
      </c>
      <c r="N468" s="421">
        <v>0</v>
      </c>
      <c r="O468" s="421">
        <v>0</v>
      </c>
      <c r="P468" s="420"/>
      <c r="Q468" s="421">
        <v>0</v>
      </c>
      <c r="R468" s="421">
        <v>0</v>
      </c>
      <c r="S468" s="421">
        <v>0</v>
      </c>
      <c r="T468" s="421">
        <v>0</v>
      </c>
      <c r="U468" s="421">
        <v>0</v>
      </c>
      <c r="V468" s="421">
        <v>0</v>
      </c>
      <c r="W468" s="421">
        <v>0</v>
      </c>
      <c r="X468" s="421">
        <v>0</v>
      </c>
      <c r="Y468" s="421">
        <v>0</v>
      </c>
      <c r="Z468" s="421">
        <v>0</v>
      </c>
      <c r="AA468" s="421">
        <v>0</v>
      </c>
      <c r="AB468" s="421">
        <v>0</v>
      </c>
      <c r="AC468" s="421">
        <v>0</v>
      </c>
      <c r="AD468" s="420"/>
      <c r="AE468" s="421">
        <v>0</v>
      </c>
      <c r="AF468" s="421">
        <v>0</v>
      </c>
      <c r="AG468" s="421">
        <v>0</v>
      </c>
      <c r="AH468" s="421">
        <v>0</v>
      </c>
      <c r="AI468" s="421">
        <v>0</v>
      </c>
      <c r="AJ468" s="421">
        <v>0</v>
      </c>
      <c r="AK468" s="421">
        <v>0</v>
      </c>
      <c r="AL468" s="421">
        <v>0</v>
      </c>
      <c r="AM468" s="421">
        <v>0</v>
      </c>
      <c r="AN468" s="421">
        <v>0</v>
      </c>
      <c r="AO468" s="421">
        <v>0</v>
      </c>
      <c r="AP468" s="421">
        <v>0</v>
      </c>
      <c r="AQ468" s="421">
        <v>0</v>
      </c>
      <c r="AR468" s="420"/>
      <c r="AS468" s="421">
        <v>0</v>
      </c>
      <c r="AT468" s="421">
        <v>0</v>
      </c>
      <c r="AU468" s="421">
        <v>0</v>
      </c>
      <c r="AV468" s="421">
        <v>0</v>
      </c>
      <c r="AW468" s="421">
        <v>0</v>
      </c>
      <c r="AX468" s="421">
        <v>0</v>
      </c>
      <c r="AY468" s="421">
        <v>0</v>
      </c>
      <c r="AZ468" s="421">
        <v>0</v>
      </c>
      <c r="BA468" s="421">
        <v>0</v>
      </c>
      <c r="BB468" s="421">
        <v>0</v>
      </c>
      <c r="BC468" s="421">
        <v>0</v>
      </c>
      <c r="BD468" s="421">
        <v>0</v>
      </c>
      <c r="BE468" s="421">
        <v>0</v>
      </c>
      <c r="BF468" s="420"/>
      <c r="BG468" s="421">
        <v>0</v>
      </c>
      <c r="BH468" s="421">
        <v>0</v>
      </c>
      <c r="BI468" s="421">
        <v>0</v>
      </c>
      <c r="BJ468" s="421">
        <v>0</v>
      </c>
      <c r="BK468" s="421">
        <v>0</v>
      </c>
      <c r="BL468" s="421">
        <v>0</v>
      </c>
      <c r="BM468" s="421">
        <v>0</v>
      </c>
      <c r="BN468" s="421">
        <v>0</v>
      </c>
      <c r="BO468" s="421">
        <v>0</v>
      </c>
      <c r="BP468" s="421">
        <v>0</v>
      </c>
      <c r="BQ468" s="421">
        <v>0</v>
      </c>
      <c r="BR468" s="421">
        <v>0</v>
      </c>
      <c r="BS468" s="421">
        <v>0</v>
      </c>
      <c r="BT468" s="420"/>
      <c r="BU468" s="421">
        <v>0</v>
      </c>
      <c r="BV468" s="421">
        <v>0</v>
      </c>
      <c r="BW468" s="421">
        <v>0</v>
      </c>
      <c r="BX468" s="421">
        <v>0</v>
      </c>
      <c r="BY468" s="421">
        <v>0</v>
      </c>
      <c r="BZ468" s="421">
        <v>0</v>
      </c>
      <c r="CA468" s="421">
        <v>0</v>
      </c>
      <c r="CB468" s="421">
        <v>0</v>
      </c>
      <c r="CC468" s="421">
        <v>0</v>
      </c>
      <c r="CD468" s="421">
        <v>0</v>
      </c>
      <c r="CE468" s="421">
        <v>0</v>
      </c>
      <c r="CF468" s="421">
        <v>0</v>
      </c>
      <c r="CG468" s="421">
        <v>0</v>
      </c>
      <c r="CH468" s="420"/>
    </row>
    <row r="469" spans="1:86" s="402" customFormat="1" ht="12" hidden="1" customHeight="1" outlineLevel="1">
      <c r="A469" s="22">
        <v>513</v>
      </c>
      <c r="B469" s="9" t="s">
        <v>548</v>
      </c>
      <c r="C469" s="421">
        <v>0</v>
      </c>
      <c r="D469" s="421">
        <v>0</v>
      </c>
      <c r="E469" s="421">
        <v>0</v>
      </c>
      <c r="F469" s="421">
        <v>0</v>
      </c>
      <c r="G469" s="421">
        <v>0</v>
      </c>
      <c r="H469" s="421">
        <v>0</v>
      </c>
      <c r="I469" s="421">
        <v>0</v>
      </c>
      <c r="J469" s="421">
        <v>0</v>
      </c>
      <c r="K469" s="421">
        <v>0</v>
      </c>
      <c r="L469" s="421">
        <v>0</v>
      </c>
      <c r="M469" s="421">
        <v>0</v>
      </c>
      <c r="N469" s="421">
        <v>0</v>
      </c>
      <c r="O469" s="421">
        <v>0</v>
      </c>
      <c r="P469" s="420"/>
      <c r="Q469" s="421">
        <v>0</v>
      </c>
      <c r="R469" s="421">
        <v>0</v>
      </c>
      <c r="S469" s="421">
        <v>0</v>
      </c>
      <c r="T469" s="421">
        <v>0</v>
      </c>
      <c r="U469" s="421">
        <v>0</v>
      </c>
      <c r="V469" s="421">
        <v>0</v>
      </c>
      <c r="W469" s="421">
        <v>0</v>
      </c>
      <c r="X469" s="421">
        <v>0</v>
      </c>
      <c r="Y469" s="421">
        <v>0</v>
      </c>
      <c r="Z469" s="421">
        <v>0</v>
      </c>
      <c r="AA469" s="421">
        <v>0</v>
      </c>
      <c r="AB469" s="421">
        <v>0</v>
      </c>
      <c r="AC469" s="421">
        <v>0</v>
      </c>
      <c r="AD469" s="420"/>
      <c r="AE469" s="421">
        <v>0</v>
      </c>
      <c r="AF469" s="421">
        <v>0</v>
      </c>
      <c r="AG469" s="421">
        <v>0</v>
      </c>
      <c r="AH469" s="421">
        <v>0</v>
      </c>
      <c r="AI469" s="421">
        <v>0</v>
      </c>
      <c r="AJ469" s="421">
        <v>0</v>
      </c>
      <c r="AK469" s="421">
        <v>0</v>
      </c>
      <c r="AL469" s="421">
        <v>0</v>
      </c>
      <c r="AM469" s="421">
        <v>0</v>
      </c>
      <c r="AN469" s="421">
        <v>0</v>
      </c>
      <c r="AO469" s="421">
        <v>0</v>
      </c>
      <c r="AP469" s="421">
        <v>0</v>
      </c>
      <c r="AQ469" s="421">
        <v>0</v>
      </c>
      <c r="AR469" s="420"/>
      <c r="AS469" s="421">
        <v>0</v>
      </c>
      <c r="AT469" s="421">
        <v>0</v>
      </c>
      <c r="AU469" s="421">
        <v>0</v>
      </c>
      <c r="AV469" s="421">
        <v>0</v>
      </c>
      <c r="AW469" s="421">
        <v>0</v>
      </c>
      <c r="AX469" s="421">
        <v>0</v>
      </c>
      <c r="AY469" s="421">
        <v>0</v>
      </c>
      <c r="AZ469" s="421">
        <v>0</v>
      </c>
      <c r="BA469" s="421">
        <v>0</v>
      </c>
      <c r="BB469" s="421">
        <v>0</v>
      </c>
      <c r="BC469" s="421">
        <v>0</v>
      </c>
      <c r="BD469" s="421">
        <v>0</v>
      </c>
      <c r="BE469" s="421">
        <v>0</v>
      </c>
      <c r="BF469" s="420"/>
      <c r="BG469" s="421">
        <v>0</v>
      </c>
      <c r="BH469" s="421">
        <v>0</v>
      </c>
      <c r="BI469" s="421">
        <v>0</v>
      </c>
      <c r="BJ469" s="421">
        <v>0</v>
      </c>
      <c r="BK469" s="421">
        <v>0</v>
      </c>
      <c r="BL469" s="421">
        <v>0</v>
      </c>
      <c r="BM469" s="421">
        <v>0</v>
      </c>
      <c r="BN469" s="421">
        <v>0</v>
      </c>
      <c r="BO469" s="421">
        <v>0</v>
      </c>
      <c r="BP469" s="421">
        <v>0</v>
      </c>
      <c r="BQ469" s="421">
        <v>0</v>
      </c>
      <c r="BR469" s="421">
        <v>0</v>
      </c>
      <c r="BS469" s="421">
        <v>0</v>
      </c>
      <c r="BT469" s="420"/>
      <c r="BU469" s="421">
        <v>0</v>
      </c>
      <c r="BV469" s="421">
        <v>0</v>
      </c>
      <c r="BW469" s="421">
        <v>0</v>
      </c>
      <c r="BX469" s="421">
        <v>0</v>
      </c>
      <c r="BY469" s="421">
        <v>0</v>
      </c>
      <c r="BZ469" s="421">
        <v>0</v>
      </c>
      <c r="CA469" s="421">
        <v>0</v>
      </c>
      <c r="CB469" s="421">
        <v>0</v>
      </c>
      <c r="CC469" s="421">
        <v>0</v>
      </c>
      <c r="CD469" s="421">
        <v>0</v>
      </c>
      <c r="CE469" s="421">
        <v>0</v>
      </c>
      <c r="CF469" s="421">
        <v>0</v>
      </c>
      <c r="CG469" s="421">
        <v>0</v>
      </c>
      <c r="CH469" s="420"/>
    </row>
    <row r="470" spans="1:86" s="402" customFormat="1" ht="12" hidden="1" customHeight="1" outlineLevel="1">
      <c r="A470" s="22">
        <v>514</v>
      </c>
      <c r="B470" s="9" t="s">
        <v>549</v>
      </c>
      <c r="C470" s="421">
        <v>0</v>
      </c>
      <c r="D470" s="421">
        <v>0</v>
      </c>
      <c r="E470" s="421">
        <v>0</v>
      </c>
      <c r="F470" s="421">
        <v>0</v>
      </c>
      <c r="G470" s="421">
        <v>0</v>
      </c>
      <c r="H470" s="421">
        <v>104831.89</v>
      </c>
      <c r="I470" s="421">
        <v>17471.98</v>
      </c>
      <c r="J470" s="421">
        <v>17471.98</v>
      </c>
      <c r="K470" s="421">
        <v>17471.98</v>
      </c>
      <c r="L470" s="421">
        <v>17471.98</v>
      </c>
      <c r="M470" s="421">
        <v>17471.98</v>
      </c>
      <c r="N470" s="421">
        <v>0</v>
      </c>
      <c r="O470" s="421">
        <v>380280.92557275202</v>
      </c>
      <c r="P470" s="420"/>
      <c r="Q470" s="421">
        <v>14463.2095469576</v>
      </c>
      <c r="R470" s="421">
        <v>14463.2095469576</v>
      </c>
      <c r="S470" s="421">
        <v>14463.2095469576</v>
      </c>
      <c r="T470" s="421">
        <v>14463.2095469576</v>
      </c>
      <c r="U470" s="421">
        <v>14463.2095469576</v>
      </c>
      <c r="V470" s="421">
        <v>14463.2095469576</v>
      </c>
      <c r="W470" s="421">
        <v>14463.2095469576</v>
      </c>
      <c r="X470" s="421">
        <v>14463.2095469576</v>
      </c>
      <c r="Y470" s="421">
        <v>14463.2095469576</v>
      </c>
      <c r="Z470" s="421">
        <v>14463.2095469576</v>
      </c>
      <c r="AA470" s="421">
        <v>14463.2095469576</v>
      </c>
      <c r="AB470" s="421">
        <v>14463.2095469576</v>
      </c>
      <c r="AC470" s="421">
        <v>173558.514563492</v>
      </c>
      <c r="AD470" s="420"/>
      <c r="AE470" s="421">
        <v>7474.9014497354601</v>
      </c>
      <c r="AF470" s="421">
        <v>7474.9014497354601</v>
      </c>
      <c r="AG470" s="421">
        <v>7474.9014497354601</v>
      </c>
      <c r="AH470" s="421">
        <v>7474.9014497354601</v>
      </c>
      <c r="AI470" s="421">
        <v>7474.9014497354601</v>
      </c>
      <c r="AJ470" s="421">
        <v>7474.9014497354601</v>
      </c>
      <c r="AK470" s="421">
        <v>7474.9014497354601</v>
      </c>
      <c r="AL470" s="421">
        <v>7474.9014497354601</v>
      </c>
      <c r="AM470" s="421">
        <v>7474.9014497354601</v>
      </c>
      <c r="AN470" s="421">
        <v>7474.9014497354601</v>
      </c>
      <c r="AO470" s="421">
        <v>7474.9014497354601</v>
      </c>
      <c r="AP470" s="421">
        <v>7474.9014497354601</v>
      </c>
      <c r="AQ470" s="421">
        <v>89698.8173968255</v>
      </c>
      <c r="AR470" s="420"/>
      <c r="AS470" s="421">
        <v>4797.9917043650803</v>
      </c>
      <c r="AT470" s="421">
        <v>4797.9917043650803</v>
      </c>
      <c r="AU470" s="421">
        <v>4797.9917043650803</v>
      </c>
      <c r="AV470" s="421">
        <v>4797.9917043650803</v>
      </c>
      <c r="AW470" s="421">
        <v>4797.9917043650803</v>
      </c>
      <c r="AX470" s="421">
        <v>4797.9917043650803</v>
      </c>
      <c r="AY470" s="421">
        <v>4797.9917043650803</v>
      </c>
      <c r="AZ470" s="421">
        <v>4797.9917043650803</v>
      </c>
      <c r="BA470" s="421">
        <v>4797.9917043650803</v>
      </c>
      <c r="BB470" s="421">
        <v>4797.9917043650803</v>
      </c>
      <c r="BC470" s="421">
        <v>4797.9917043650803</v>
      </c>
      <c r="BD470" s="421">
        <v>4797.9917043650803</v>
      </c>
      <c r="BE470" s="421">
        <v>57575.900452381</v>
      </c>
      <c r="BF470" s="420"/>
      <c r="BG470" s="421">
        <v>5006.1728720238098</v>
      </c>
      <c r="BH470" s="421">
        <v>5006.1728720238098</v>
      </c>
      <c r="BI470" s="421">
        <v>5006.1728720238098</v>
      </c>
      <c r="BJ470" s="421">
        <v>5006.1728720238098</v>
      </c>
      <c r="BK470" s="421">
        <v>5006.1728720238098</v>
      </c>
      <c r="BL470" s="421">
        <v>5006.1728720238098</v>
      </c>
      <c r="BM470" s="421">
        <v>5006.1728720238098</v>
      </c>
      <c r="BN470" s="421">
        <v>5006.1728720238098</v>
      </c>
      <c r="BO470" s="421">
        <v>5006.1728720238098</v>
      </c>
      <c r="BP470" s="421">
        <v>5006.1728720238098</v>
      </c>
      <c r="BQ470" s="421">
        <v>5006.1728720238098</v>
      </c>
      <c r="BR470" s="421">
        <v>5006.1728720238098</v>
      </c>
      <c r="BS470" s="421">
        <v>60074.074464285703</v>
      </c>
      <c r="BT470" s="420"/>
      <c r="BU470" s="421">
        <v>0</v>
      </c>
      <c r="BV470" s="421">
        <v>0</v>
      </c>
      <c r="BW470" s="421">
        <v>0</v>
      </c>
      <c r="BX470" s="421">
        <v>0</v>
      </c>
      <c r="BY470" s="421">
        <v>0</v>
      </c>
      <c r="BZ470" s="421">
        <v>0</v>
      </c>
      <c r="CA470" s="421">
        <v>0</v>
      </c>
      <c r="CB470" s="421">
        <v>0</v>
      </c>
      <c r="CC470" s="421">
        <v>0</v>
      </c>
      <c r="CD470" s="421">
        <v>0</v>
      </c>
      <c r="CE470" s="421">
        <v>0</v>
      </c>
      <c r="CF470" s="421">
        <v>0</v>
      </c>
      <c r="CG470" s="421">
        <v>0</v>
      </c>
      <c r="CH470" s="420"/>
    </row>
    <row r="471" spans="1:86" s="402" customFormat="1" ht="12" hidden="1" customHeight="1" outlineLevel="1">
      <c r="A471" s="22">
        <v>515</v>
      </c>
      <c r="B471" s="9" t="s">
        <v>550</v>
      </c>
      <c r="C471" s="421">
        <v>0</v>
      </c>
      <c r="D471" s="421">
        <v>0</v>
      </c>
      <c r="E471" s="421">
        <v>0</v>
      </c>
      <c r="F471" s="421">
        <v>0</v>
      </c>
      <c r="G471" s="421">
        <v>0</v>
      </c>
      <c r="H471" s="421">
        <v>0</v>
      </c>
      <c r="I471" s="421">
        <v>0</v>
      </c>
      <c r="J471" s="421">
        <v>0</v>
      </c>
      <c r="K471" s="421">
        <v>0</v>
      </c>
      <c r="L471" s="421">
        <v>0</v>
      </c>
      <c r="M471" s="421">
        <v>0</v>
      </c>
      <c r="N471" s="421">
        <v>0</v>
      </c>
      <c r="O471" s="421">
        <v>0</v>
      </c>
      <c r="P471" s="420"/>
      <c r="Q471" s="421">
        <v>0</v>
      </c>
      <c r="R471" s="421">
        <v>0</v>
      </c>
      <c r="S471" s="421">
        <v>0</v>
      </c>
      <c r="T471" s="421">
        <v>0</v>
      </c>
      <c r="U471" s="421">
        <v>0</v>
      </c>
      <c r="V471" s="421">
        <v>0</v>
      </c>
      <c r="W471" s="421">
        <v>0</v>
      </c>
      <c r="X471" s="421">
        <v>0</v>
      </c>
      <c r="Y471" s="421">
        <v>0</v>
      </c>
      <c r="Z471" s="421">
        <v>0</v>
      </c>
      <c r="AA471" s="421">
        <v>0</v>
      </c>
      <c r="AB471" s="421">
        <v>0</v>
      </c>
      <c r="AC471" s="421">
        <v>0</v>
      </c>
      <c r="AD471" s="420"/>
      <c r="AE471" s="421">
        <v>0</v>
      </c>
      <c r="AF471" s="421">
        <v>0</v>
      </c>
      <c r="AG471" s="421">
        <v>0</v>
      </c>
      <c r="AH471" s="421">
        <v>0</v>
      </c>
      <c r="AI471" s="421">
        <v>0</v>
      </c>
      <c r="AJ471" s="421">
        <v>0</v>
      </c>
      <c r="AK471" s="421">
        <v>0</v>
      </c>
      <c r="AL471" s="421">
        <v>0</v>
      </c>
      <c r="AM471" s="421">
        <v>0</v>
      </c>
      <c r="AN471" s="421">
        <v>0</v>
      </c>
      <c r="AO471" s="421">
        <v>0</v>
      </c>
      <c r="AP471" s="421">
        <v>0</v>
      </c>
      <c r="AQ471" s="421">
        <v>0</v>
      </c>
      <c r="AR471" s="420"/>
      <c r="AS471" s="421">
        <v>0</v>
      </c>
      <c r="AT471" s="421">
        <v>0</v>
      </c>
      <c r="AU471" s="421">
        <v>0</v>
      </c>
      <c r="AV471" s="421">
        <v>0</v>
      </c>
      <c r="AW471" s="421">
        <v>0</v>
      </c>
      <c r="AX471" s="421">
        <v>0</v>
      </c>
      <c r="AY471" s="421">
        <v>0</v>
      </c>
      <c r="AZ471" s="421">
        <v>0</v>
      </c>
      <c r="BA471" s="421">
        <v>0</v>
      </c>
      <c r="BB471" s="421">
        <v>0</v>
      </c>
      <c r="BC471" s="421">
        <v>0</v>
      </c>
      <c r="BD471" s="421">
        <v>0</v>
      </c>
      <c r="BE471" s="421">
        <v>0</v>
      </c>
      <c r="BF471" s="420"/>
      <c r="BG471" s="421">
        <v>0</v>
      </c>
      <c r="BH471" s="421">
        <v>0</v>
      </c>
      <c r="BI471" s="421">
        <v>0</v>
      </c>
      <c r="BJ471" s="421">
        <v>0</v>
      </c>
      <c r="BK471" s="421">
        <v>0</v>
      </c>
      <c r="BL471" s="421">
        <v>0</v>
      </c>
      <c r="BM471" s="421">
        <v>0</v>
      </c>
      <c r="BN471" s="421">
        <v>0</v>
      </c>
      <c r="BO471" s="421">
        <v>0</v>
      </c>
      <c r="BP471" s="421">
        <v>0</v>
      </c>
      <c r="BQ471" s="421">
        <v>0</v>
      </c>
      <c r="BR471" s="421">
        <v>0</v>
      </c>
      <c r="BS471" s="421">
        <v>0</v>
      </c>
      <c r="BT471" s="420"/>
      <c r="BU471" s="421">
        <v>0</v>
      </c>
      <c r="BV471" s="421">
        <v>0</v>
      </c>
      <c r="BW471" s="421">
        <v>0</v>
      </c>
      <c r="BX471" s="421">
        <v>0</v>
      </c>
      <c r="BY471" s="421">
        <v>0</v>
      </c>
      <c r="BZ471" s="421">
        <v>0</v>
      </c>
      <c r="CA471" s="421">
        <v>0</v>
      </c>
      <c r="CB471" s="421">
        <v>0</v>
      </c>
      <c r="CC471" s="421">
        <v>0</v>
      </c>
      <c r="CD471" s="421">
        <v>0</v>
      </c>
      <c r="CE471" s="421">
        <v>0</v>
      </c>
      <c r="CF471" s="421">
        <v>0</v>
      </c>
      <c r="CG471" s="421">
        <v>0</v>
      </c>
      <c r="CH471" s="420"/>
    </row>
    <row r="472" spans="1:86" s="402" customFormat="1" ht="12" hidden="1" customHeight="1" outlineLevel="1">
      <c r="A472" s="22">
        <v>516</v>
      </c>
      <c r="B472" s="9" t="s">
        <v>551</v>
      </c>
      <c r="C472" s="421">
        <v>0</v>
      </c>
      <c r="D472" s="421">
        <v>0</v>
      </c>
      <c r="E472" s="421">
        <v>0</v>
      </c>
      <c r="F472" s="421">
        <v>0</v>
      </c>
      <c r="G472" s="421">
        <v>0</v>
      </c>
      <c r="H472" s="421">
        <v>0</v>
      </c>
      <c r="I472" s="421">
        <v>0</v>
      </c>
      <c r="J472" s="421">
        <v>0</v>
      </c>
      <c r="K472" s="421">
        <v>0</v>
      </c>
      <c r="L472" s="421">
        <v>0</v>
      </c>
      <c r="M472" s="421">
        <v>0</v>
      </c>
      <c r="N472" s="421">
        <v>0</v>
      </c>
      <c r="O472" s="421">
        <v>0</v>
      </c>
      <c r="P472" s="420"/>
      <c r="Q472" s="421">
        <v>0</v>
      </c>
      <c r="R472" s="421">
        <v>0</v>
      </c>
      <c r="S472" s="421">
        <v>0</v>
      </c>
      <c r="T472" s="421">
        <v>0</v>
      </c>
      <c r="U472" s="421">
        <v>0</v>
      </c>
      <c r="V472" s="421">
        <v>0</v>
      </c>
      <c r="W472" s="421">
        <v>0</v>
      </c>
      <c r="X472" s="421">
        <v>0</v>
      </c>
      <c r="Y472" s="421">
        <v>0</v>
      </c>
      <c r="Z472" s="421">
        <v>0</v>
      </c>
      <c r="AA472" s="421">
        <v>0</v>
      </c>
      <c r="AB472" s="421">
        <v>0</v>
      </c>
      <c r="AC472" s="421">
        <v>0</v>
      </c>
      <c r="AD472" s="420"/>
      <c r="AE472" s="421">
        <v>0</v>
      </c>
      <c r="AF472" s="421">
        <v>0</v>
      </c>
      <c r="AG472" s="421">
        <v>0</v>
      </c>
      <c r="AH472" s="421">
        <v>0</v>
      </c>
      <c r="AI472" s="421">
        <v>0</v>
      </c>
      <c r="AJ472" s="421">
        <v>0</v>
      </c>
      <c r="AK472" s="421">
        <v>0</v>
      </c>
      <c r="AL472" s="421">
        <v>0</v>
      </c>
      <c r="AM472" s="421">
        <v>0</v>
      </c>
      <c r="AN472" s="421">
        <v>0</v>
      </c>
      <c r="AO472" s="421">
        <v>0</v>
      </c>
      <c r="AP472" s="421">
        <v>0</v>
      </c>
      <c r="AQ472" s="421">
        <v>0</v>
      </c>
      <c r="AR472" s="420"/>
      <c r="AS472" s="421">
        <v>0</v>
      </c>
      <c r="AT472" s="421">
        <v>0</v>
      </c>
      <c r="AU472" s="421">
        <v>0</v>
      </c>
      <c r="AV472" s="421">
        <v>0</v>
      </c>
      <c r="AW472" s="421">
        <v>0</v>
      </c>
      <c r="AX472" s="421">
        <v>0</v>
      </c>
      <c r="AY472" s="421">
        <v>0</v>
      </c>
      <c r="AZ472" s="421">
        <v>0</v>
      </c>
      <c r="BA472" s="421">
        <v>0</v>
      </c>
      <c r="BB472" s="421">
        <v>0</v>
      </c>
      <c r="BC472" s="421">
        <v>0</v>
      </c>
      <c r="BD472" s="421">
        <v>0</v>
      </c>
      <c r="BE472" s="421">
        <v>0</v>
      </c>
      <c r="BF472" s="420"/>
      <c r="BG472" s="421">
        <v>0</v>
      </c>
      <c r="BH472" s="421">
        <v>0</v>
      </c>
      <c r="BI472" s="421">
        <v>0</v>
      </c>
      <c r="BJ472" s="421">
        <v>0</v>
      </c>
      <c r="BK472" s="421">
        <v>0</v>
      </c>
      <c r="BL472" s="421">
        <v>0</v>
      </c>
      <c r="BM472" s="421">
        <v>0</v>
      </c>
      <c r="BN472" s="421">
        <v>0</v>
      </c>
      <c r="BO472" s="421">
        <v>0</v>
      </c>
      <c r="BP472" s="421">
        <v>0</v>
      </c>
      <c r="BQ472" s="421">
        <v>0</v>
      </c>
      <c r="BR472" s="421">
        <v>0</v>
      </c>
      <c r="BS472" s="421">
        <v>0</v>
      </c>
      <c r="BT472" s="420"/>
      <c r="BU472" s="421">
        <v>0</v>
      </c>
      <c r="BV472" s="421">
        <v>0</v>
      </c>
      <c r="BW472" s="421">
        <v>0</v>
      </c>
      <c r="BX472" s="421">
        <v>0</v>
      </c>
      <c r="BY472" s="421">
        <v>0</v>
      </c>
      <c r="BZ472" s="421">
        <v>0</v>
      </c>
      <c r="CA472" s="421">
        <v>0</v>
      </c>
      <c r="CB472" s="421">
        <v>0</v>
      </c>
      <c r="CC472" s="421">
        <v>0</v>
      </c>
      <c r="CD472" s="421">
        <v>0</v>
      </c>
      <c r="CE472" s="421">
        <v>0</v>
      </c>
      <c r="CF472" s="421">
        <v>0</v>
      </c>
      <c r="CG472" s="421">
        <v>0</v>
      </c>
      <c r="CH472" s="420"/>
    </row>
    <row r="473" spans="1:86" s="402" customFormat="1" ht="12" hidden="1" customHeight="1" outlineLevel="1">
      <c r="A473" s="22">
        <v>520</v>
      </c>
      <c r="B473" s="9" t="s">
        <v>552</v>
      </c>
      <c r="C473" s="421">
        <v>0</v>
      </c>
      <c r="D473" s="421">
        <v>0</v>
      </c>
      <c r="E473" s="421">
        <v>0</v>
      </c>
      <c r="F473" s="421">
        <v>0</v>
      </c>
      <c r="G473" s="421">
        <v>0</v>
      </c>
      <c r="H473" s="421">
        <v>0</v>
      </c>
      <c r="I473" s="421">
        <v>0</v>
      </c>
      <c r="J473" s="421">
        <v>0</v>
      </c>
      <c r="K473" s="421">
        <v>0</v>
      </c>
      <c r="L473" s="421">
        <v>0</v>
      </c>
      <c r="M473" s="421">
        <v>0</v>
      </c>
      <c r="N473" s="421">
        <v>0</v>
      </c>
      <c r="O473" s="421">
        <v>0</v>
      </c>
      <c r="P473" s="420"/>
      <c r="Q473" s="421">
        <v>0</v>
      </c>
      <c r="R473" s="421">
        <v>0</v>
      </c>
      <c r="S473" s="421">
        <v>0</v>
      </c>
      <c r="T473" s="421">
        <v>0</v>
      </c>
      <c r="U473" s="421">
        <v>0</v>
      </c>
      <c r="V473" s="421">
        <v>0</v>
      </c>
      <c r="W473" s="421">
        <v>0</v>
      </c>
      <c r="X473" s="421">
        <v>0</v>
      </c>
      <c r="Y473" s="421">
        <v>0</v>
      </c>
      <c r="Z473" s="421">
        <v>0</v>
      </c>
      <c r="AA473" s="421">
        <v>0</v>
      </c>
      <c r="AB473" s="421">
        <v>0</v>
      </c>
      <c r="AC473" s="421">
        <v>0</v>
      </c>
      <c r="AD473" s="420"/>
      <c r="AE473" s="421">
        <v>0</v>
      </c>
      <c r="AF473" s="421">
        <v>0</v>
      </c>
      <c r="AG473" s="421">
        <v>0</v>
      </c>
      <c r="AH473" s="421">
        <v>0</v>
      </c>
      <c r="AI473" s="421">
        <v>0</v>
      </c>
      <c r="AJ473" s="421">
        <v>0</v>
      </c>
      <c r="AK473" s="421">
        <v>0</v>
      </c>
      <c r="AL473" s="421">
        <v>0</v>
      </c>
      <c r="AM473" s="421">
        <v>0</v>
      </c>
      <c r="AN473" s="421">
        <v>0</v>
      </c>
      <c r="AO473" s="421">
        <v>0</v>
      </c>
      <c r="AP473" s="421">
        <v>0</v>
      </c>
      <c r="AQ473" s="421">
        <v>0</v>
      </c>
      <c r="AR473" s="420"/>
      <c r="AS473" s="421">
        <v>0</v>
      </c>
      <c r="AT473" s="421">
        <v>0</v>
      </c>
      <c r="AU473" s="421">
        <v>0</v>
      </c>
      <c r="AV473" s="421">
        <v>0</v>
      </c>
      <c r="AW473" s="421">
        <v>0</v>
      </c>
      <c r="AX473" s="421">
        <v>0</v>
      </c>
      <c r="AY473" s="421">
        <v>0</v>
      </c>
      <c r="AZ473" s="421">
        <v>0</v>
      </c>
      <c r="BA473" s="421">
        <v>0</v>
      </c>
      <c r="BB473" s="421">
        <v>0</v>
      </c>
      <c r="BC473" s="421">
        <v>0</v>
      </c>
      <c r="BD473" s="421">
        <v>0</v>
      </c>
      <c r="BE473" s="421">
        <v>0</v>
      </c>
      <c r="BF473" s="420"/>
      <c r="BG473" s="421">
        <v>0</v>
      </c>
      <c r="BH473" s="421">
        <v>0</v>
      </c>
      <c r="BI473" s="421">
        <v>0</v>
      </c>
      <c r="BJ473" s="421">
        <v>0</v>
      </c>
      <c r="BK473" s="421">
        <v>0</v>
      </c>
      <c r="BL473" s="421">
        <v>0</v>
      </c>
      <c r="BM473" s="421">
        <v>0</v>
      </c>
      <c r="BN473" s="421">
        <v>0</v>
      </c>
      <c r="BO473" s="421">
        <v>0</v>
      </c>
      <c r="BP473" s="421">
        <v>0</v>
      </c>
      <c r="BQ473" s="421">
        <v>0</v>
      </c>
      <c r="BR473" s="421">
        <v>0</v>
      </c>
      <c r="BS473" s="421">
        <v>0</v>
      </c>
      <c r="BT473" s="420"/>
      <c r="BU473" s="421">
        <v>0</v>
      </c>
      <c r="BV473" s="421">
        <v>0</v>
      </c>
      <c r="BW473" s="421">
        <v>0</v>
      </c>
      <c r="BX473" s="421">
        <v>0</v>
      </c>
      <c r="BY473" s="421">
        <v>0</v>
      </c>
      <c r="BZ473" s="421">
        <v>0</v>
      </c>
      <c r="CA473" s="421">
        <v>0</v>
      </c>
      <c r="CB473" s="421">
        <v>0</v>
      </c>
      <c r="CC473" s="421">
        <v>0</v>
      </c>
      <c r="CD473" s="421">
        <v>0</v>
      </c>
      <c r="CE473" s="421">
        <v>0</v>
      </c>
      <c r="CF473" s="421">
        <v>0</v>
      </c>
      <c r="CG473" s="421">
        <v>0</v>
      </c>
      <c r="CH473" s="420"/>
    </row>
    <row r="474" spans="1:86" s="402" customFormat="1" ht="12" hidden="1" customHeight="1" outlineLevel="1">
      <c r="A474" s="22">
        <v>524</v>
      </c>
      <c r="B474" s="9" t="s">
        <v>553</v>
      </c>
      <c r="C474" s="421">
        <v>0</v>
      </c>
      <c r="D474" s="421">
        <v>0</v>
      </c>
      <c r="E474" s="421">
        <v>0</v>
      </c>
      <c r="F474" s="421">
        <v>0</v>
      </c>
      <c r="G474" s="421">
        <v>0</v>
      </c>
      <c r="H474" s="421">
        <v>0</v>
      </c>
      <c r="I474" s="421">
        <v>0</v>
      </c>
      <c r="J474" s="421">
        <v>0</v>
      </c>
      <c r="K474" s="421">
        <v>0</v>
      </c>
      <c r="L474" s="421">
        <v>0</v>
      </c>
      <c r="M474" s="421">
        <v>0</v>
      </c>
      <c r="N474" s="421">
        <v>0</v>
      </c>
      <c r="O474" s="421">
        <v>0</v>
      </c>
      <c r="P474" s="420"/>
      <c r="Q474" s="421">
        <v>0</v>
      </c>
      <c r="R474" s="421">
        <v>0</v>
      </c>
      <c r="S474" s="421">
        <v>0</v>
      </c>
      <c r="T474" s="421">
        <v>0</v>
      </c>
      <c r="U474" s="421">
        <v>0</v>
      </c>
      <c r="V474" s="421">
        <v>0</v>
      </c>
      <c r="W474" s="421">
        <v>0</v>
      </c>
      <c r="X474" s="421">
        <v>0</v>
      </c>
      <c r="Y474" s="421">
        <v>0</v>
      </c>
      <c r="Z474" s="421">
        <v>0</v>
      </c>
      <c r="AA474" s="421">
        <v>0</v>
      </c>
      <c r="AB474" s="421">
        <v>0</v>
      </c>
      <c r="AC474" s="421">
        <v>0</v>
      </c>
      <c r="AD474" s="420"/>
      <c r="AE474" s="421">
        <v>0</v>
      </c>
      <c r="AF474" s="421">
        <v>0</v>
      </c>
      <c r="AG474" s="421">
        <v>0</v>
      </c>
      <c r="AH474" s="421">
        <v>0</v>
      </c>
      <c r="AI474" s="421">
        <v>0</v>
      </c>
      <c r="AJ474" s="421">
        <v>0</v>
      </c>
      <c r="AK474" s="421">
        <v>0</v>
      </c>
      <c r="AL474" s="421">
        <v>0</v>
      </c>
      <c r="AM474" s="421">
        <v>0</v>
      </c>
      <c r="AN474" s="421">
        <v>0</v>
      </c>
      <c r="AO474" s="421">
        <v>0</v>
      </c>
      <c r="AP474" s="421">
        <v>0</v>
      </c>
      <c r="AQ474" s="421">
        <v>0</v>
      </c>
      <c r="AR474" s="420"/>
      <c r="AS474" s="421">
        <v>0</v>
      </c>
      <c r="AT474" s="421">
        <v>0</v>
      </c>
      <c r="AU474" s="421">
        <v>0</v>
      </c>
      <c r="AV474" s="421">
        <v>0</v>
      </c>
      <c r="AW474" s="421">
        <v>0</v>
      </c>
      <c r="AX474" s="421">
        <v>0</v>
      </c>
      <c r="AY474" s="421">
        <v>0</v>
      </c>
      <c r="AZ474" s="421">
        <v>0</v>
      </c>
      <c r="BA474" s="421">
        <v>0</v>
      </c>
      <c r="BB474" s="421">
        <v>0</v>
      </c>
      <c r="BC474" s="421">
        <v>0</v>
      </c>
      <c r="BD474" s="421">
        <v>0</v>
      </c>
      <c r="BE474" s="421">
        <v>0</v>
      </c>
      <c r="BF474" s="420"/>
      <c r="BG474" s="421">
        <v>0</v>
      </c>
      <c r="BH474" s="421">
        <v>0</v>
      </c>
      <c r="BI474" s="421">
        <v>0</v>
      </c>
      <c r="BJ474" s="421">
        <v>0</v>
      </c>
      <c r="BK474" s="421">
        <v>0</v>
      </c>
      <c r="BL474" s="421">
        <v>0</v>
      </c>
      <c r="BM474" s="421">
        <v>0</v>
      </c>
      <c r="BN474" s="421">
        <v>0</v>
      </c>
      <c r="BO474" s="421">
        <v>0</v>
      </c>
      <c r="BP474" s="421">
        <v>0</v>
      </c>
      <c r="BQ474" s="421">
        <v>0</v>
      </c>
      <c r="BR474" s="421">
        <v>0</v>
      </c>
      <c r="BS474" s="421">
        <v>0</v>
      </c>
      <c r="BT474" s="420"/>
      <c r="BU474" s="421">
        <v>0</v>
      </c>
      <c r="BV474" s="421">
        <v>0</v>
      </c>
      <c r="BW474" s="421">
        <v>0</v>
      </c>
      <c r="BX474" s="421">
        <v>0</v>
      </c>
      <c r="BY474" s="421">
        <v>0</v>
      </c>
      <c r="BZ474" s="421">
        <v>0</v>
      </c>
      <c r="CA474" s="421">
        <v>0</v>
      </c>
      <c r="CB474" s="421">
        <v>0</v>
      </c>
      <c r="CC474" s="421">
        <v>0</v>
      </c>
      <c r="CD474" s="421">
        <v>0</v>
      </c>
      <c r="CE474" s="421">
        <v>0</v>
      </c>
      <c r="CF474" s="421">
        <v>0</v>
      </c>
      <c r="CG474" s="421">
        <v>0</v>
      </c>
      <c r="CH474" s="420"/>
    </row>
    <row r="475" spans="1:86" s="402" customFormat="1" ht="12" hidden="1" customHeight="1" outlineLevel="1">
      <c r="A475" s="22">
        <v>524.1</v>
      </c>
      <c r="B475" s="9" t="s">
        <v>554</v>
      </c>
      <c r="C475" s="421">
        <v>0</v>
      </c>
      <c r="D475" s="421">
        <v>0</v>
      </c>
      <c r="E475" s="421">
        <v>0</v>
      </c>
      <c r="F475" s="421">
        <v>0</v>
      </c>
      <c r="G475" s="421">
        <v>0</v>
      </c>
      <c r="H475" s="421">
        <v>0</v>
      </c>
      <c r="I475" s="421">
        <v>0</v>
      </c>
      <c r="J475" s="421">
        <v>0</v>
      </c>
      <c r="K475" s="421">
        <v>0</v>
      </c>
      <c r="L475" s="421">
        <v>0</v>
      </c>
      <c r="M475" s="421">
        <v>0</v>
      </c>
      <c r="N475" s="421">
        <v>0</v>
      </c>
      <c r="O475" s="421">
        <v>0</v>
      </c>
      <c r="P475" s="420"/>
      <c r="Q475" s="421">
        <v>0</v>
      </c>
      <c r="R475" s="421">
        <v>0</v>
      </c>
      <c r="S475" s="421">
        <v>0</v>
      </c>
      <c r="T475" s="421">
        <v>0</v>
      </c>
      <c r="U475" s="421">
        <v>0</v>
      </c>
      <c r="V475" s="421">
        <v>0</v>
      </c>
      <c r="W475" s="421">
        <v>0</v>
      </c>
      <c r="X475" s="421">
        <v>0</v>
      </c>
      <c r="Y475" s="421">
        <v>0</v>
      </c>
      <c r="Z475" s="421">
        <v>0</v>
      </c>
      <c r="AA475" s="421">
        <v>0</v>
      </c>
      <c r="AB475" s="421">
        <v>0</v>
      </c>
      <c r="AC475" s="421">
        <v>0</v>
      </c>
      <c r="AD475" s="420"/>
      <c r="AE475" s="421">
        <v>0</v>
      </c>
      <c r="AF475" s="421">
        <v>0</v>
      </c>
      <c r="AG475" s="421">
        <v>0</v>
      </c>
      <c r="AH475" s="421">
        <v>0</v>
      </c>
      <c r="AI475" s="421">
        <v>0</v>
      </c>
      <c r="AJ475" s="421">
        <v>0</v>
      </c>
      <c r="AK475" s="421">
        <v>0</v>
      </c>
      <c r="AL475" s="421">
        <v>0</v>
      </c>
      <c r="AM475" s="421">
        <v>0</v>
      </c>
      <c r="AN475" s="421">
        <v>0</v>
      </c>
      <c r="AO475" s="421">
        <v>0</v>
      </c>
      <c r="AP475" s="421">
        <v>0</v>
      </c>
      <c r="AQ475" s="421">
        <v>0</v>
      </c>
      <c r="AR475" s="420"/>
      <c r="AS475" s="421">
        <v>0</v>
      </c>
      <c r="AT475" s="421">
        <v>0</v>
      </c>
      <c r="AU475" s="421">
        <v>0</v>
      </c>
      <c r="AV475" s="421">
        <v>0</v>
      </c>
      <c r="AW475" s="421">
        <v>0</v>
      </c>
      <c r="AX475" s="421">
        <v>0</v>
      </c>
      <c r="AY475" s="421">
        <v>0</v>
      </c>
      <c r="AZ475" s="421">
        <v>0</v>
      </c>
      <c r="BA475" s="421">
        <v>0</v>
      </c>
      <c r="BB475" s="421">
        <v>0</v>
      </c>
      <c r="BC475" s="421">
        <v>0</v>
      </c>
      <c r="BD475" s="421">
        <v>0</v>
      </c>
      <c r="BE475" s="421">
        <v>0</v>
      </c>
      <c r="BF475" s="420"/>
      <c r="BG475" s="421">
        <v>0</v>
      </c>
      <c r="BH475" s="421">
        <v>0</v>
      </c>
      <c r="BI475" s="421">
        <v>0</v>
      </c>
      <c r="BJ475" s="421">
        <v>0</v>
      </c>
      <c r="BK475" s="421">
        <v>0</v>
      </c>
      <c r="BL475" s="421">
        <v>0</v>
      </c>
      <c r="BM475" s="421">
        <v>0</v>
      </c>
      <c r="BN475" s="421">
        <v>0</v>
      </c>
      <c r="BO475" s="421">
        <v>0</v>
      </c>
      <c r="BP475" s="421">
        <v>0</v>
      </c>
      <c r="BQ475" s="421">
        <v>0</v>
      </c>
      <c r="BR475" s="421">
        <v>0</v>
      </c>
      <c r="BS475" s="421">
        <v>0</v>
      </c>
      <c r="BT475" s="420"/>
      <c r="BU475" s="421">
        <v>0</v>
      </c>
      <c r="BV475" s="421">
        <v>0</v>
      </c>
      <c r="BW475" s="421">
        <v>0</v>
      </c>
      <c r="BX475" s="421">
        <v>0</v>
      </c>
      <c r="BY475" s="421">
        <v>0</v>
      </c>
      <c r="BZ475" s="421">
        <v>0</v>
      </c>
      <c r="CA475" s="421">
        <v>0</v>
      </c>
      <c r="CB475" s="421">
        <v>0</v>
      </c>
      <c r="CC475" s="421">
        <v>0</v>
      </c>
      <c r="CD475" s="421">
        <v>0</v>
      </c>
      <c r="CE475" s="421">
        <v>0</v>
      </c>
      <c r="CF475" s="421">
        <v>0</v>
      </c>
      <c r="CG475" s="421">
        <v>0</v>
      </c>
      <c r="CH475" s="420"/>
    </row>
    <row r="476" spans="1:86" s="402" customFormat="1" ht="12" hidden="1" customHeight="1" outlineLevel="1">
      <c r="A476" s="22">
        <v>530</v>
      </c>
      <c r="B476" s="9" t="s">
        <v>555</v>
      </c>
      <c r="C476" s="421">
        <v>0</v>
      </c>
      <c r="D476" s="421">
        <v>0</v>
      </c>
      <c r="E476" s="421">
        <v>0</v>
      </c>
      <c r="F476" s="421">
        <v>0</v>
      </c>
      <c r="G476" s="421">
        <v>0</v>
      </c>
      <c r="H476" s="421">
        <v>0</v>
      </c>
      <c r="I476" s="421">
        <v>0</v>
      </c>
      <c r="J476" s="421">
        <v>0</v>
      </c>
      <c r="K476" s="421">
        <v>0</v>
      </c>
      <c r="L476" s="421">
        <v>0</v>
      </c>
      <c r="M476" s="421">
        <v>0</v>
      </c>
      <c r="N476" s="421">
        <v>0</v>
      </c>
      <c r="O476" s="421">
        <v>0</v>
      </c>
      <c r="P476" s="420"/>
      <c r="Q476" s="421">
        <v>0</v>
      </c>
      <c r="R476" s="421">
        <v>0</v>
      </c>
      <c r="S476" s="421">
        <v>0</v>
      </c>
      <c r="T476" s="421">
        <v>0</v>
      </c>
      <c r="U476" s="421">
        <v>0</v>
      </c>
      <c r="V476" s="421">
        <v>0</v>
      </c>
      <c r="W476" s="421">
        <v>0</v>
      </c>
      <c r="X476" s="421">
        <v>0</v>
      </c>
      <c r="Y476" s="421">
        <v>0</v>
      </c>
      <c r="Z476" s="421">
        <v>0</v>
      </c>
      <c r="AA476" s="421">
        <v>0</v>
      </c>
      <c r="AB476" s="421">
        <v>0</v>
      </c>
      <c r="AC476" s="421">
        <v>0</v>
      </c>
      <c r="AD476" s="420"/>
      <c r="AE476" s="421">
        <v>0</v>
      </c>
      <c r="AF476" s="421">
        <v>0</v>
      </c>
      <c r="AG476" s="421">
        <v>0</v>
      </c>
      <c r="AH476" s="421">
        <v>0</v>
      </c>
      <c r="AI476" s="421">
        <v>0</v>
      </c>
      <c r="AJ476" s="421">
        <v>0</v>
      </c>
      <c r="AK476" s="421">
        <v>0</v>
      </c>
      <c r="AL476" s="421">
        <v>0</v>
      </c>
      <c r="AM476" s="421">
        <v>0</v>
      </c>
      <c r="AN476" s="421">
        <v>0</v>
      </c>
      <c r="AO476" s="421">
        <v>0</v>
      </c>
      <c r="AP476" s="421">
        <v>0</v>
      </c>
      <c r="AQ476" s="421">
        <v>0</v>
      </c>
      <c r="AR476" s="420"/>
      <c r="AS476" s="421">
        <v>0</v>
      </c>
      <c r="AT476" s="421">
        <v>0</v>
      </c>
      <c r="AU476" s="421">
        <v>0</v>
      </c>
      <c r="AV476" s="421">
        <v>0</v>
      </c>
      <c r="AW476" s="421">
        <v>0</v>
      </c>
      <c r="AX476" s="421">
        <v>0</v>
      </c>
      <c r="AY476" s="421">
        <v>0</v>
      </c>
      <c r="AZ476" s="421">
        <v>0</v>
      </c>
      <c r="BA476" s="421">
        <v>0</v>
      </c>
      <c r="BB476" s="421">
        <v>0</v>
      </c>
      <c r="BC476" s="421">
        <v>0</v>
      </c>
      <c r="BD476" s="421">
        <v>0</v>
      </c>
      <c r="BE476" s="421">
        <v>0</v>
      </c>
      <c r="BF476" s="420"/>
      <c r="BG476" s="421">
        <v>0</v>
      </c>
      <c r="BH476" s="421">
        <v>0</v>
      </c>
      <c r="BI476" s="421">
        <v>0</v>
      </c>
      <c r="BJ476" s="421">
        <v>0</v>
      </c>
      <c r="BK476" s="421">
        <v>0</v>
      </c>
      <c r="BL476" s="421">
        <v>0</v>
      </c>
      <c r="BM476" s="421">
        <v>0</v>
      </c>
      <c r="BN476" s="421">
        <v>0</v>
      </c>
      <c r="BO476" s="421">
        <v>0</v>
      </c>
      <c r="BP476" s="421">
        <v>0</v>
      </c>
      <c r="BQ476" s="421">
        <v>0</v>
      </c>
      <c r="BR476" s="421">
        <v>0</v>
      </c>
      <c r="BS476" s="421">
        <v>0</v>
      </c>
      <c r="BT476" s="420"/>
      <c r="BU476" s="421">
        <v>0</v>
      </c>
      <c r="BV476" s="421">
        <v>0</v>
      </c>
      <c r="BW476" s="421">
        <v>0</v>
      </c>
      <c r="BX476" s="421">
        <v>0</v>
      </c>
      <c r="BY476" s="421">
        <v>0</v>
      </c>
      <c r="BZ476" s="421">
        <v>0</v>
      </c>
      <c r="CA476" s="421">
        <v>0</v>
      </c>
      <c r="CB476" s="421">
        <v>0</v>
      </c>
      <c r="CC476" s="421">
        <v>0</v>
      </c>
      <c r="CD476" s="421">
        <v>0</v>
      </c>
      <c r="CE476" s="421">
        <v>0</v>
      </c>
      <c r="CF476" s="421">
        <v>0</v>
      </c>
      <c r="CG476" s="421">
        <v>0</v>
      </c>
      <c r="CH476" s="420"/>
    </row>
    <row r="477" spans="1:86" s="402" customFormat="1" ht="12" hidden="1" customHeight="1" outlineLevel="1">
      <c r="A477" s="22">
        <v>533</v>
      </c>
      <c r="B477" s="9" t="s">
        <v>556</v>
      </c>
      <c r="C477" s="421">
        <v>0</v>
      </c>
      <c r="D477" s="421">
        <v>0</v>
      </c>
      <c r="E477" s="421">
        <v>0</v>
      </c>
      <c r="F477" s="421">
        <v>0</v>
      </c>
      <c r="G477" s="421">
        <v>0</v>
      </c>
      <c r="H477" s="421">
        <v>0</v>
      </c>
      <c r="I477" s="421">
        <v>0</v>
      </c>
      <c r="J477" s="421">
        <v>0</v>
      </c>
      <c r="K477" s="421">
        <v>0</v>
      </c>
      <c r="L477" s="421">
        <v>0</v>
      </c>
      <c r="M477" s="421">
        <v>0</v>
      </c>
      <c r="N477" s="421">
        <v>0</v>
      </c>
      <c r="O477" s="421">
        <v>0</v>
      </c>
      <c r="P477" s="420"/>
      <c r="Q477" s="421">
        <v>0</v>
      </c>
      <c r="R477" s="421">
        <v>0</v>
      </c>
      <c r="S477" s="421">
        <v>0</v>
      </c>
      <c r="T477" s="421">
        <v>0</v>
      </c>
      <c r="U477" s="421">
        <v>0</v>
      </c>
      <c r="V477" s="421">
        <v>0</v>
      </c>
      <c r="W477" s="421">
        <v>0</v>
      </c>
      <c r="X477" s="421">
        <v>0</v>
      </c>
      <c r="Y477" s="421">
        <v>0</v>
      </c>
      <c r="Z477" s="421">
        <v>0</v>
      </c>
      <c r="AA477" s="421">
        <v>0</v>
      </c>
      <c r="AB477" s="421">
        <v>0</v>
      </c>
      <c r="AC477" s="421">
        <v>0</v>
      </c>
      <c r="AD477" s="420"/>
      <c r="AE477" s="421">
        <v>0</v>
      </c>
      <c r="AF477" s="421">
        <v>0</v>
      </c>
      <c r="AG477" s="421">
        <v>0</v>
      </c>
      <c r="AH477" s="421">
        <v>0</v>
      </c>
      <c r="AI477" s="421">
        <v>0</v>
      </c>
      <c r="AJ477" s="421">
        <v>0</v>
      </c>
      <c r="AK477" s="421">
        <v>0</v>
      </c>
      <c r="AL477" s="421">
        <v>0</v>
      </c>
      <c r="AM477" s="421">
        <v>0</v>
      </c>
      <c r="AN477" s="421">
        <v>0</v>
      </c>
      <c r="AO477" s="421">
        <v>0</v>
      </c>
      <c r="AP477" s="421">
        <v>0</v>
      </c>
      <c r="AQ477" s="421">
        <v>0</v>
      </c>
      <c r="AR477" s="420"/>
      <c r="AS477" s="421">
        <v>0</v>
      </c>
      <c r="AT477" s="421">
        <v>0</v>
      </c>
      <c r="AU477" s="421">
        <v>0</v>
      </c>
      <c r="AV477" s="421">
        <v>0</v>
      </c>
      <c r="AW477" s="421">
        <v>0</v>
      </c>
      <c r="AX477" s="421">
        <v>0</v>
      </c>
      <c r="AY477" s="421">
        <v>0</v>
      </c>
      <c r="AZ477" s="421">
        <v>0</v>
      </c>
      <c r="BA477" s="421">
        <v>0</v>
      </c>
      <c r="BB477" s="421">
        <v>0</v>
      </c>
      <c r="BC477" s="421">
        <v>0</v>
      </c>
      <c r="BD477" s="421">
        <v>0</v>
      </c>
      <c r="BE477" s="421">
        <v>0</v>
      </c>
      <c r="BF477" s="420"/>
      <c r="BG477" s="421">
        <v>0</v>
      </c>
      <c r="BH477" s="421">
        <v>0</v>
      </c>
      <c r="BI477" s="421">
        <v>0</v>
      </c>
      <c r="BJ477" s="421">
        <v>0</v>
      </c>
      <c r="BK477" s="421">
        <v>0</v>
      </c>
      <c r="BL477" s="421">
        <v>0</v>
      </c>
      <c r="BM477" s="421">
        <v>0</v>
      </c>
      <c r="BN477" s="421">
        <v>0</v>
      </c>
      <c r="BO477" s="421">
        <v>0</v>
      </c>
      <c r="BP477" s="421">
        <v>0</v>
      </c>
      <c r="BQ477" s="421">
        <v>0</v>
      </c>
      <c r="BR477" s="421">
        <v>0</v>
      </c>
      <c r="BS477" s="421">
        <v>0</v>
      </c>
      <c r="BT477" s="420"/>
      <c r="BU477" s="421">
        <v>0</v>
      </c>
      <c r="BV477" s="421">
        <v>0</v>
      </c>
      <c r="BW477" s="421">
        <v>0</v>
      </c>
      <c r="BX477" s="421">
        <v>0</v>
      </c>
      <c r="BY477" s="421">
        <v>0</v>
      </c>
      <c r="BZ477" s="421">
        <v>0</v>
      </c>
      <c r="CA477" s="421">
        <v>0</v>
      </c>
      <c r="CB477" s="421">
        <v>0</v>
      </c>
      <c r="CC477" s="421">
        <v>0</v>
      </c>
      <c r="CD477" s="421">
        <v>0</v>
      </c>
      <c r="CE477" s="421">
        <v>0</v>
      </c>
      <c r="CF477" s="421">
        <v>0</v>
      </c>
      <c r="CG477" s="421">
        <v>0</v>
      </c>
      <c r="CH477" s="420"/>
    </row>
    <row r="478" spans="1:86" s="402" customFormat="1" ht="12" hidden="1" customHeight="1" outlineLevel="1">
      <c r="A478" s="22">
        <v>534</v>
      </c>
      <c r="B478" s="9" t="s">
        <v>557</v>
      </c>
      <c r="C478" s="421">
        <v>0</v>
      </c>
      <c r="D478" s="421">
        <v>0</v>
      </c>
      <c r="E478" s="421">
        <v>0</v>
      </c>
      <c r="F478" s="421">
        <v>0</v>
      </c>
      <c r="G478" s="421">
        <v>0</v>
      </c>
      <c r="H478" s="421">
        <v>0</v>
      </c>
      <c r="I478" s="421">
        <v>0</v>
      </c>
      <c r="J478" s="421">
        <v>0</v>
      </c>
      <c r="K478" s="421">
        <v>0</v>
      </c>
      <c r="L478" s="421">
        <v>0</v>
      </c>
      <c r="M478" s="421">
        <v>0</v>
      </c>
      <c r="N478" s="421">
        <v>0</v>
      </c>
      <c r="O478" s="421">
        <v>0</v>
      </c>
      <c r="P478" s="420"/>
      <c r="Q478" s="421">
        <v>0</v>
      </c>
      <c r="R478" s="421">
        <v>0</v>
      </c>
      <c r="S478" s="421">
        <v>0</v>
      </c>
      <c r="T478" s="421">
        <v>0</v>
      </c>
      <c r="U478" s="421">
        <v>0</v>
      </c>
      <c r="V478" s="421">
        <v>0</v>
      </c>
      <c r="W478" s="421">
        <v>0</v>
      </c>
      <c r="X478" s="421">
        <v>0</v>
      </c>
      <c r="Y478" s="421">
        <v>0</v>
      </c>
      <c r="Z478" s="421">
        <v>0</v>
      </c>
      <c r="AA478" s="421">
        <v>0</v>
      </c>
      <c r="AB478" s="421">
        <v>0</v>
      </c>
      <c r="AC478" s="421">
        <v>0</v>
      </c>
      <c r="AD478" s="420"/>
      <c r="AE478" s="421">
        <v>0</v>
      </c>
      <c r="AF478" s="421">
        <v>0</v>
      </c>
      <c r="AG478" s="421">
        <v>0</v>
      </c>
      <c r="AH478" s="421">
        <v>0</v>
      </c>
      <c r="AI478" s="421">
        <v>0</v>
      </c>
      <c r="AJ478" s="421">
        <v>0</v>
      </c>
      <c r="AK478" s="421">
        <v>0</v>
      </c>
      <c r="AL478" s="421">
        <v>0</v>
      </c>
      <c r="AM478" s="421">
        <v>0</v>
      </c>
      <c r="AN478" s="421">
        <v>0</v>
      </c>
      <c r="AO478" s="421">
        <v>0</v>
      </c>
      <c r="AP478" s="421">
        <v>0</v>
      </c>
      <c r="AQ478" s="421">
        <v>0</v>
      </c>
      <c r="AR478" s="420"/>
      <c r="AS478" s="421">
        <v>0</v>
      </c>
      <c r="AT478" s="421">
        <v>0</v>
      </c>
      <c r="AU478" s="421">
        <v>0</v>
      </c>
      <c r="AV478" s="421">
        <v>0</v>
      </c>
      <c r="AW478" s="421">
        <v>0</v>
      </c>
      <c r="AX478" s="421">
        <v>0</v>
      </c>
      <c r="AY478" s="421">
        <v>0</v>
      </c>
      <c r="AZ478" s="421">
        <v>0</v>
      </c>
      <c r="BA478" s="421">
        <v>0</v>
      </c>
      <c r="BB478" s="421">
        <v>0</v>
      </c>
      <c r="BC478" s="421">
        <v>0</v>
      </c>
      <c r="BD478" s="421">
        <v>0</v>
      </c>
      <c r="BE478" s="421">
        <v>0</v>
      </c>
      <c r="BF478" s="420"/>
      <c r="BG478" s="421">
        <v>0</v>
      </c>
      <c r="BH478" s="421">
        <v>0</v>
      </c>
      <c r="BI478" s="421">
        <v>0</v>
      </c>
      <c r="BJ478" s="421">
        <v>0</v>
      </c>
      <c r="BK478" s="421">
        <v>0</v>
      </c>
      <c r="BL478" s="421">
        <v>0</v>
      </c>
      <c r="BM478" s="421">
        <v>0</v>
      </c>
      <c r="BN478" s="421">
        <v>0</v>
      </c>
      <c r="BO478" s="421">
        <v>0</v>
      </c>
      <c r="BP478" s="421">
        <v>0</v>
      </c>
      <c r="BQ478" s="421">
        <v>0</v>
      </c>
      <c r="BR478" s="421">
        <v>0</v>
      </c>
      <c r="BS478" s="421">
        <v>0</v>
      </c>
      <c r="BT478" s="420"/>
      <c r="BU478" s="421">
        <v>0</v>
      </c>
      <c r="BV478" s="421">
        <v>0</v>
      </c>
      <c r="BW478" s="421">
        <v>0</v>
      </c>
      <c r="BX478" s="421">
        <v>0</v>
      </c>
      <c r="BY478" s="421">
        <v>0</v>
      </c>
      <c r="BZ478" s="421">
        <v>0</v>
      </c>
      <c r="CA478" s="421">
        <v>0</v>
      </c>
      <c r="CB478" s="421">
        <v>0</v>
      </c>
      <c r="CC478" s="421">
        <v>0</v>
      </c>
      <c r="CD478" s="421">
        <v>0</v>
      </c>
      <c r="CE478" s="421">
        <v>0</v>
      </c>
      <c r="CF478" s="421">
        <v>0</v>
      </c>
      <c r="CG478" s="421">
        <v>0</v>
      </c>
      <c r="CH478" s="420"/>
    </row>
    <row r="479" spans="1:86" s="402" customFormat="1" ht="12" hidden="1" customHeight="1" outlineLevel="1">
      <c r="A479" s="22">
        <v>535</v>
      </c>
      <c r="B479" s="9" t="s">
        <v>558</v>
      </c>
      <c r="C479" s="421">
        <v>0</v>
      </c>
      <c r="D479" s="421">
        <v>0</v>
      </c>
      <c r="E479" s="421">
        <v>0</v>
      </c>
      <c r="F479" s="421">
        <v>0</v>
      </c>
      <c r="G479" s="421">
        <v>0</v>
      </c>
      <c r="H479" s="421">
        <v>0</v>
      </c>
      <c r="I479" s="421">
        <v>0</v>
      </c>
      <c r="J479" s="421">
        <v>0</v>
      </c>
      <c r="K479" s="421">
        <v>0</v>
      </c>
      <c r="L479" s="421">
        <v>0</v>
      </c>
      <c r="M479" s="421">
        <v>0</v>
      </c>
      <c r="N479" s="421">
        <v>0</v>
      </c>
      <c r="O479" s="421">
        <v>0</v>
      </c>
      <c r="P479" s="420"/>
      <c r="Q479" s="421">
        <v>0</v>
      </c>
      <c r="R479" s="421">
        <v>0</v>
      </c>
      <c r="S479" s="421">
        <v>0</v>
      </c>
      <c r="T479" s="421">
        <v>0</v>
      </c>
      <c r="U479" s="421">
        <v>0</v>
      </c>
      <c r="V479" s="421">
        <v>0</v>
      </c>
      <c r="W479" s="421">
        <v>0</v>
      </c>
      <c r="X479" s="421">
        <v>0</v>
      </c>
      <c r="Y479" s="421">
        <v>0</v>
      </c>
      <c r="Z479" s="421">
        <v>0</v>
      </c>
      <c r="AA479" s="421">
        <v>0</v>
      </c>
      <c r="AB479" s="421">
        <v>0</v>
      </c>
      <c r="AC479" s="421">
        <v>0</v>
      </c>
      <c r="AD479" s="420"/>
      <c r="AE479" s="421">
        <v>0</v>
      </c>
      <c r="AF479" s="421">
        <v>0</v>
      </c>
      <c r="AG479" s="421">
        <v>0</v>
      </c>
      <c r="AH479" s="421">
        <v>0</v>
      </c>
      <c r="AI479" s="421">
        <v>0</v>
      </c>
      <c r="AJ479" s="421">
        <v>0</v>
      </c>
      <c r="AK479" s="421">
        <v>0</v>
      </c>
      <c r="AL479" s="421">
        <v>0</v>
      </c>
      <c r="AM479" s="421">
        <v>0</v>
      </c>
      <c r="AN479" s="421">
        <v>0</v>
      </c>
      <c r="AO479" s="421">
        <v>0</v>
      </c>
      <c r="AP479" s="421">
        <v>0</v>
      </c>
      <c r="AQ479" s="421">
        <v>0</v>
      </c>
      <c r="AR479" s="420"/>
      <c r="AS479" s="421">
        <v>0</v>
      </c>
      <c r="AT479" s="421">
        <v>0</v>
      </c>
      <c r="AU479" s="421">
        <v>0</v>
      </c>
      <c r="AV479" s="421">
        <v>0</v>
      </c>
      <c r="AW479" s="421">
        <v>0</v>
      </c>
      <c r="AX479" s="421">
        <v>0</v>
      </c>
      <c r="AY479" s="421">
        <v>0</v>
      </c>
      <c r="AZ479" s="421">
        <v>0</v>
      </c>
      <c r="BA479" s="421">
        <v>0</v>
      </c>
      <c r="BB479" s="421">
        <v>0</v>
      </c>
      <c r="BC479" s="421">
        <v>0</v>
      </c>
      <c r="BD479" s="421">
        <v>0</v>
      </c>
      <c r="BE479" s="421">
        <v>0</v>
      </c>
      <c r="BF479" s="420"/>
      <c r="BG479" s="421">
        <v>0</v>
      </c>
      <c r="BH479" s="421">
        <v>0</v>
      </c>
      <c r="BI479" s="421">
        <v>0</v>
      </c>
      <c r="BJ479" s="421">
        <v>0</v>
      </c>
      <c r="BK479" s="421">
        <v>0</v>
      </c>
      <c r="BL479" s="421">
        <v>0</v>
      </c>
      <c r="BM479" s="421">
        <v>0</v>
      </c>
      <c r="BN479" s="421">
        <v>0</v>
      </c>
      <c r="BO479" s="421">
        <v>0</v>
      </c>
      <c r="BP479" s="421">
        <v>0</v>
      </c>
      <c r="BQ479" s="421">
        <v>0</v>
      </c>
      <c r="BR479" s="421">
        <v>0</v>
      </c>
      <c r="BS479" s="421">
        <v>0</v>
      </c>
      <c r="BT479" s="420"/>
      <c r="BU479" s="421">
        <v>0</v>
      </c>
      <c r="BV479" s="421">
        <v>0</v>
      </c>
      <c r="BW479" s="421">
        <v>0</v>
      </c>
      <c r="BX479" s="421">
        <v>0</v>
      </c>
      <c r="BY479" s="421">
        <v>0</v>
      </c>
      <c r="BZ479" s="421">
        <v>0</v>
      </c>
      <c r="CA479" s="421">
        <v>0</v>
      </c>
      <c r="CB479" s="421">
        <v>0</v>
      </c>
      <c r="CC479" s="421">
        <v>0</v>
      </c>
      <c r="CD479" s="421">
        <v>0</v>
      </c>
      <c r="CE479" s="421">
        <v>0</v>
      </c>
      <c r="CF479" s="421">
        <v>0</v>
      </c>
      <c r="CG479" s="421">
        <v>0</v>
      </c>
      <c r="CH479" s="420"/>
    </row>
    <row r="480" spans="1:86" s="402" customFormat="1" ht="12" hidden="1" customHeight="1" outlineLevel="1">
      <c r="A480" s="22">
        <v>558</v>
      </c>
      <c r="B480" s="9" t="s">
        <v>559</v>
      </c>
      <c r="C480" s="421">
        <v>0</v>
      </c>
      <c r="D480" s="421">
        <v>0</v>
      </c>
      <c r="E480" s="421">
        <v>0</v>
      </c>
      <c r="F480" s="421">
        <v>0</v>
      </c>
      <c r="G480" s="421">
        <v>0</v>
      </c>
      <c r="H480" s="421">
        <v>0</v>
      </c>
      <c r="I480" s="421">
        <v>0</v>
      </c>
      <c r="J480" s="421">
        <v>0</v>
      </c>
      <c r="K480" s="421">
        <v>0</v>
      </c>
      <c r="L480" s="421">
        <v>0</v>
      </c>
      <c r="M480" s="421">
        <v>0</v>
      </c>
      <c r="N480" s="421">
        <v>0</v>
      </c>
      <c r="O480" s="421">
        <v>0</v>
      </c>
      <c r="P480" s="420"/>
      <c r="Q480" s="421">
        <v>0</v>
      </c>
      <c r="R480" s="421">
        <v>0</v>
      </c>
      <c r="S480" s="421">
        <v>0</v>
      </c>
      <c r="T480" s="421">
        <v>0</v>
      </c>
      <c r="U480" s="421">
        <v>0</v>
      </c>
      <c r="V480" s="421">
        <v>0</v>
      </c>
      <c r="W480" s="421">
        <v>0</v>
      </c>
      <c r="X480" s="421">
        <v>0</v>
      </c>
      <c r="Y480" s="421">
        <v>0</v>
      </c>
      <c r="Z480" s="421">
        <v>0</v>
      </c>
      <c r="AA480" s="421">
        <v>0</v>
      </c>
      <c r="AB480" s="421">
        <v>0</v>
      </c>
      <c r="AC480" s="421">
        <v>0</v>
      </c>
      <c r="AD480" s="420"/>
      <c r="AE480" s="421">
        <v>0</v>
      </c>
      <c r="AF480" s="421">
        <v>0</v>
      </c>
      <c r="AG480" s="421">
        <v>0</v>
      </c>
      <c r="AH480" s="421">
        <v>0</v>
      </c>
      <c r="AI480" s="421">
        <v>0</v>
      </c>
      <c r="AJ480" s="421">
        <v>0</v>
      </c>
      <c r="AK480" s="421">
        <v>0</v>
      </c>
      <c r="AL480" s="421">
        <v>0</v>
      </c>
      <c r="AM480" s="421">
        <v>0</v>
      </c>
      <c r="AN480" s="421">
        <v>0</v>
      </c>
      <c r="AO480" s="421">
        <v>0</v>
      </c>
      <c r="AP480" s="421">
        <v>0</v>
      </c>
      <c r="AQ480" s="421">
        <v>0</v>
      </c>
      <c r="AR480" s="420"/>
      <c r="AS480" s="421">
        <v>0</v>
      </c>
      <c r="AT480" s="421">
        <v>0</v>
      </c>
      <c r="AU480" s="421">
        <v>0</v>
      </c>
      <c r="AV480" s="421">
        <v>0</v>
      </c>
      <c r="AW480" s="421">
        <v>0</v>
      </c>
      <c r="AX480" s="421">
        <v>0</v>
      </c>
      <c r="AY480" s="421">
        <v>0</v>
      </c>
      <c r="AZ480" s="421">
        <v>0</v>
      </c>
      <c r="BA480" s="421">
        <v>0</v>
      </c>
      <c r="BB480" s="421">
        <v>0</v>
      </c>
      <c r="BC480" s="421">
        <v>0</v>
      </c>
      <c r="BD480" s="421">
        <v>0</v>
      </c>
      <c r="BE480" s="421">
        <v>0</v>
      </c>
      <c r="BF480" s="420"/>
      <c r="BG480" s="421">
        <v>0</v>
      </c>
      <c r="BH480" s="421">
        <v>0</v>
      </c>
      <c r="BI480" s="421">
        <v>0</v>
      </c>
      <c r="BJ480" s="421">
        <v>0</v>
      </c>
      <c r="BK480" s="421">
        <v>0</v>
      </c>
      <c r="BL480" s="421">
        <v>0</v>
      </c>
      <c r="BM480" s="421">
        <v>0</v>
      </c>
      <c r="BN480" s="421">
        <v>0</v>
      </c>
      <c r="BO480" s="421">
        <v>0</v>
      </c>
      <c r="BP480" s="421">
        <v>0</v>
      </c>
      <c r="BQ480" s="421">
        <v>0</v>
      </c>
      <c r="BR480" s="421">
        <v>0</v>
      </c>
      <c r="BS480" s="421">
        <v>0</v>
      </c>
      <c r="BT480" s="420"/>
      <c r="BU480" s="421">
        <v>0</v>
      </c>
      <c r="BV480" s="421">
        <v>0</v>
      </c>
      <c r="BW480" s="421">
        <v>0</v>
      </c>
      <c r="BX480" s="421">
        <v>0</v>
      </c>
      <c r="BY480" s="421">
        <v>0</v>
      </c>
      <c r="BZ480" s="421">
        <v>0</v>
      </c>
      <c r="CA480" s="421">
        <v>0</v>
      </c>
      <c r="CB480" s="421">
        <v>0</v>
      </c>
      <c r="CC480" s="421">
        <v>0</v>
      </c>
      <c r="CD480" s="421">
        <v>0</v>
      </c>
      <c r="CE480" s="421">
        <v>0</v>
      </c>
      <c r="CF480" s="421">
        <v>0</v>
      </c>
      <c r="CG480" s="421">
        <v>0</v>
      </c>
      <c r="CH480" s="420"/>
    </row>
    <row r="481" spans="1:86" s="402" customFormat="1" ht="12" hidden="1" customHeight="1" outlineLevel="1">
      <c r="A481" s="22">
        <v>590</v>
      </c>
      <c r="B481" s="9" t="s">
        <v>560</v>
      </c>
      <c r="C481" s="421">
        <v>0</v>
      </c>
      <c r="D481" s="421">
        <v>0</v>
      </c>
      <c r="E481" s="421">
        <v>0</v>
      </c>
      <c r="F481" s="421">
        <v>0</v>
      </c>
      <c r="G481" s="421">
        <v>0</v>
      </c>
      <c r="H481" s="421">
        <v>0</v>
      </c>
      <c r="I481" s="421">
        <v>0</v>
      </c>
      <c r="J481" s="421">
        <v>0</v>
      </c>
      <c r="K481" s="421">
        <v>0</v>
      </c>
      <c r="L481" s="421">
        <v>0</v>
      </c>
      <c r="M481" s="421">
        <v>0</v>
      </c>
      <c r="N481" s="421">
        <v>0</v>
      </c>
      <c r="O481" s="421">
        <v>0</v>
      </c>
      <c r="P481" s="420"/>
      <c r="Q481" s="421">
        <v>0</v>
      </c>
      <c r="R481" s="421">
        <v>0</v>
      </c>
      <c r="S481" s="421">
        <v>0</v>
      </c>
      <c r="T481" s="421">
        <v>0</v>
      </c>
      <c r="U481" s="421">
        <v>0</v>
      </c>
      <c r="V481" s="421">
        <v>0</v>
      </c>
      <c r="W481" s="421">
        <v>0</v>
      </c>
      <c r="X481" s="421">
        <v>0</v>
      </c>
      <c r="Y481" s="421">
        <v>0</v>
      </c>
      <c r="Z481" s="421">
        <v>0</v>
      </c>
      <c r="AA481" s="421">
        <v>0</v>
      </c>
      <c r="AB481" s="421">
        <v>0</v>
      </c>
      <c r="AC481" s="421">
        <v>0</v>
      </c>
      <c r="AD481" s="420"/>
      <c r="AE481" s="421">
        <v>0</v>
      </c>
      <c r="AF481" s="421">
        <v>0</v>
      </c>
      <c r="AG481" s="421">
        <v>0</v>
      </c>
      <c r="AH481" s="421">
        <v>0</v>
      </c>
      <c r="AI481" s="421">
        <v>0</v>
      </c>
      <c r="AJ481" s="421">
        <v>0</v>
      </c>
      <c r="AK481" s="421">
        <v>0</v>
      </c>
      <c r="AL481" s="421">
        <v>0</v>
      </c>
      <c r="AM481" s="421">
        <v>0</v>
      </c>
      <c r="AN481" s="421">
        <v>0</v>
      </c>
      <c r="AO481" s="421">
        <v>0</v>
      </c>
      <c r="AP481" s="421">
        <v>0</v>
      </c>
      <c r="AQ481" s="421">
        <v>0</v>
      </c>
      <c r="AR481" s="420"/>
      <c r="AS481" s="421">
        <v>0</v>
      </c>
      <c r="AT481" s="421">
        <v>0</v>
      </c>
      <c r="AU481" s="421">
        <v>0</v>
      </c>
      <c r="AV481" s="421">
        <v>0</v>
      </c>
      <c r="AW481" s="421">
        <v>0</v>
      </c>
      <c r="AX481" s="421">
        <v>0</v>
      </c>
      <c r="AY481" s="421">
        <v>0</v>
      </c>
      <c r="AZ481" s="421">
        <v>0</v>
      </c>
      <c r="BA481" s="421">
        <v>0</v>
      </c>
      <c r="BB481" s="421">
        <v>0</v>
      </c>
      <c r="BC481" s="421">
        <v>0</v>
      </c>
      <c r="BD481" s="421">
        <v>0</v>
      </c>
      <c r="BE481" s="421">
        <v>0</v>
      </c>
      <c r="BF481" s="420"/>
      <c r="BG481" s="421">
        <v>0</v>
      </c>
      <c r="BH481" s="421">
        <v>0</v>
      </c>
      <c r="BI481" s="421">
        <v>0</v>
      </c>
      <c r="BJ481" s="421">
        <v>0</v>
      </c>
      <c r="BK481" s="421">
        <v>0</v>
      </c>
      <c r="BL481" s="421">
        <v>0</v>
      </c>
      <c r="BM481" s="421">
        <v>0</v>
      </c>
      <c r="BN481" s="421">
        <v>0</v>
      </c>
      <c r="BO481" s="421">
        <v>0</v>
      </c>
      <c r="BP481" s="421">
        <v>0</v>
      </c>
      <c r="BQ481" s="421">
        <v>0</v>
      </c>
      <c r="BR481" s="421">
        <v>0</v>
      </c>
      <c r="BS481" s="421">
        <v>0</v>
      </c>
      <c r="BT481" s="420"/>
      <c r="BU481" s="421">
        <v>0</v>
      </c>
      <c r="BV481" s="421">
        <v>0</v>
      </c>
      <c r="BW481" s="421">
        <v>0</v>
      </c>
      <c r="BX481" s="421">
        <v>0</v>
      </c>
      <c r="BY481" s="421">
        <v>0</v>
      </c>
      <c r="BZ481" s="421">
        <v>0</v>
      </c>
      <c r="CA481" s="421">
        <v>0</v>
      </c>
      <c r="CB481" s="421">
        <v>0</v>
      </c>
      <c r="CC481" s="421">
        <v>0</v>
      </c>
      <c r="CD481" s="421">
        <v>0</v>
      </c>
      <c r="CE481" s="421">
        <v>0</v>
      </c>
      <c r="CF481" s="421">
        <v>0</v>
      </c>
      <c r="CG481" s="421">
        <v>0</v>
      </c>
      <c r="CH481" s="420"/>
    </row>
    <row r="482" spans="1:86" s="402" customFormat="1" ht="12" hidden="1" customHeight="1" outlineLevel="1">
      <c r="A482" s="22">
        <v>599</v>
      </c>
      <c r="B482" s="9" t="s">
        <v>561</v>
      </c>
      <c r="C482" s="421">
        <v>51373.89</v>
      </c>
      <c r="D482" s="421">
        <v>35300.160000000003</v>
      </c>
      <c r="E482" s="421">
        <v>-85425.54</v>
      </c>
      <c r="F482" s="421">
        <v>19752.849999999999</v>
      </c>
      <c r="G482" s="421">
        <v>4529.32</v>
      </c>
      <c r="H482" s="421">
        <v>-16276.63</v>
      </c>
      <c r="I482" s="421">
        <v>-3219.34</v>
      </c>
      <c r="J482" s="421">
        <v>11158.57</v>
      </c>
      <c r="K482" s="421">
        <v>47889.04</v>
      </c>
      <c r="L482" s="421">
        <v>0</v>
      </c>
      <c r="M482" s="421">
        <v>-65082.32</v>
      </c>
      <c r="N482" s="421">
        <v>0</v>
      </c>
      <c r="O482" s="421">
        <v>0</v>
      </c>
      <c r="P482" s="420"/>
      <c r="Q482" s="421">
        <v>0</v>
      </c>
      <c r="R482" s="421">
        <v>0</v>
      </c>
      <c r="S482" s="421">
        <v>0</v>
      </c>
      <c r="T482" s="421">
        <v>0</v>
      </c>
      <c r="U482" s="421">
        <v>0</v>
      </c>
      <c r="V482" s="421">
        <v>0</v>
      </c>
      <c r="W482" s="421">
        <v>0</v>
      </c>
      <c r="X482" s="421">
        <v>0</v>
      </c>
      <c r="Y482" s="421">
        <v>0</v>
      </c>
      <c r="Z482" s="421">
        <v>0</v>
      </c>
      <c r="AA482" s="421">
        <v>0</v>
      </c>
      <c r="AB482" s="421">
        <v>0</v>
      </c>
      <c r="AC482" s="421">
        <v>0</v>
      </c>
      <c r="AD482" s="420"/>
      <c r="AE482" s="421">
        <v>0</v>
      </c>
      <c r="AF482" s="421">
        <v>0</v>
      </c>
      <c r="AG482" s="421">
        <v>0</v>
      </c>
      <c r="AH482" s="421">
        <v>0</v>
      </c>
      <c r="AI482" s="421">
        <v>0</v>
      </c>
      <c r="AJ482" s="421">
        <v>0</v>
      </c>
      <c r="AK482" s="421">
        <v>0</v>
      </c>
      <c r="AL482" s="421">
        <v>0</v>
      </c>
      <c r="AM482" s="421">
        <v>0</v>
      </c>
      <c r="AN482" s="421">
        <v>0</v>
      </c>
      <c r="AO482" s="421">
        <v>0</v>
      </c>
      <c r="AP482" s="421">
        <v>0</v>
      </c>
      <c r="AQ482" s="421">
        <v>0</v>
      </c>
      <c r="AR482" s="420"/>
      <c r="AS482" s="421">
        <v>0</v>
      </c>
      <c r="AT482" s="421">
        <v>0</v>
      </c>
      <c r="AU482" s="421">
        <v>0</v>
      </c>
      <c r="AV482" s="421">
        <v>0</v>
      </c>
      <c r="AW482" s="421">
        <v>0</v>
      </c>
      <c r="AX482" s="421">
        <v>0</v>
      </c>
      <c r="AY482" s="421">
        <v>0</v>
      </c>
      <c r="AZ482" s="421">
        <v>0</v>
      </c>
      <c r="BA482" s="421">
        <v>0</v>
      </c>
      <c r="BB482" s="421">
        <v>0</v>
      </c>
      <c r="BC482" s="421">
        <v>0</v>
      </c>
      <c r="BD482" s="421">
        <v>0</v>
      </c>
      <c r="BE482" s="421">
        <v>0</v>
      </c>
      <c r="BF482" s="420"/>
      <c r="BG482" s="421">
        <v>0</v>
      </c>
      <c r="BH482" s="421">
        <v>0</v>
      </c>
      <c r="BI482" s="421">
        <v>0</v>
      </c>
      <c r="BJ482" s="421">
        <v>0</v>
      </c>
      <c r="BK482" s="421">
        <v>0</v>
      </c>
      <c r="BL482" s="421">
        <v>0</v>
      </c>
      <c r="BM482" s="421">
        <v>0</v>
      </c>
      <c r="BN482" s="421">
        <v>0</v>
      </c>
      <c r="BO482" s="421">
        <v>0</v>
      </c>
      <c r="BP482" s="421">
        <v>0</v>
      </c>
      <c r="BQ482" s="421">
        <v>0</v>
      </c>
      <c r="BR482" s="421">
        <v>0</v>
      </c>
      <c r="BS482" s="421">
        <v>0</v>
      </c>
      <c r="BT482" s="420"/>
      <c r="BU482" s="421">
        <v>0</v>
      </c>
      <c r="BV482" s="421">
        <v>0</v>
      </c>
      <c r="BW482" s="421">
        <v>0</v>
      </c>
      <c r="BX482" s="421">
        <v>0</v>
      </c>
      <c r="BY482" s="421">
        <v>0</v>
      </c>
      <c r="BZ482" s="421">
        <v>0</v>
      </c>
      <c r="CA482" s="421">
        <v>0</v>
      </c>
      <c r="CB482" s="421">
        <v>0</v>
      </c>
      <c r="CC482" s="421">
        <v>0</v>
      </c>
      <c r="CD482" s="421">
        <v>0</v>
      </c>
      <c r="CE482" s="421">
        <v>0</v>
      </c>
      <c r="CF482" s="421">
        <v>0</v>
      </c>
      <c r="CG482" s="421">
        <v>0</v>
      </c>
      <c r="CH482" s="420"/>
    </row>
    <row r="483" spans="1:86" s="402" customFormat="1" ht="12" hidden="1" customHeight="1" outlineLevel="1">
      <c r="A483" s="22">
        <v>599.1</v>
      </c>
      <c r="B483" s="9" t="s">
        <v>562</v>
      </c>
      <c r="C483" s="421">
        <v>0</v>
      </c>
      <c r="D483" s="421">
        <v>0</v>
      </c>
      <c r="E483" s="421">
        <v>0</v>
      </c>
      <c r="F483" s="421">
        <v>0</v>
      </c>
      <c r="G483" s="421">
        <v>0</v>
      </c>
      <c r="H483" s="421">
        <v>0</v>
      </c>
      <c r="I483" s="421">
        <v>0</v>
      </c>
      <c r="J483" s="421">
        <v>0</v>
      </c>
      <c r="K483" s="421">
        <v>0</v>
      </c>
      <c r="L483" s="421">
        <v>0</v>
      </c>
      <c r="M483" s="421">
        <v>0</v>
      </c>
      <c r="N483" s="421">
        <v>54916.41</v>
      </c>
      <c r="O483" s="421">
        <v>0</v>
      </c>
      <c r="P483" s="420"/>
      <c r="Q483" s="421">
        <v>0</v>
      </c>
      <c r="R483" s="421">
        <v>0</v>
      </c>
      <c r="S483" s="421">
        <v>0</v>
      </c>
      <c r="T483" s="421">
        <v>0</v>
      </c>
      <c r="U483" s="421">
        <v>0</v>
      </c>
      <c r="V483" s="421">
        <v>0</v>
      </c>
      <c r="W483" s="421">
        <v>0</v>
      </c>
      <c r="X483" s="421">
        <v>0</v>
      </c>
      <c r="Y483" s="421">
        <v>0</v>
      </c>
      <c r="Z483" s="421">
        <v>0</v>
      </c>
      <c r="AA483" s="421">
        <v>0</v>
      </c>
      <c r="AB483" s="421">
        <v>0</v>
      </c>
      <c r="AC483" s="421">
        <v>0</v>
      </c>
      <c r="AD483" s="420"/>
      <c r="AE483" s="421">
        <v>0</v>
      </c>
      <c r="AF483" s="421">
        <v>0</v>
      </c>
      <c r="AG483" s="421">
        <v>0</v>
      </c>
      <c r="AH483" s="421">
        <v>0</v>
      </c>
      <c r="AI483" s="421">
        <v>0</v>
      </c>
      <c r="AJ483" s="421">
        <v>0</v>
      </c>
      <c r="AK483" s="421">
        <v>0</v>
      </c>
      <c r="AL483" s="421">
        <v>0</v>
      </c>
      <c r="AM483" s="421">
        <v>0</v>
      </c>
      <c r="AN483" s="421">
        <v>0</v>
      </c>
      <c r="AO483" s="421">
        <v>0</v>
      </c>
      <c r="AP483" s="421">
        <v>0</v>
      </c>
      <c r="AQ483" s="421">
        <v>0</v>
      </c>
      <c r="AR483" s="420"/>
      <c r="AS483" s="421">
        <v>0</v>
      </c>
      <c r="AT483" s="421">
        <v>0</v>
      </c>
      <c r="AU483" s="421">
        <v>0</v>
      </c>
      <c r="AV483" s="421">
        <v>0</v>
      </c>
      <c r="AW483" s="421">
        <v>0</v>
      </c>
      <c r="AX483" s="421">
        <v>0</v>
      </c>
      <c r="AY483" s="421">
        <v>0</v>
      </c>
      <c r="AZ483" s="421">
        <v>0</v>
      </c>
      <c r="BA483" s="421">
        <v>0</v>
      </c>
      <c r="BB483" s="421">
        <v>0</v>
      </c>
      <c r="BC483" s="421">
        <v>0</v>
      </c>
      <c r="BD483" s="421">
        <v>0</v>
      </c>
      <c r="BE483" s="421">
        <v>0</v>
      </c>
      <c r="BF483" s="420"/>
      <c r="BG483" s="421">
        <v>0</v>
      </c>
      <c r="BH483" s="421">
        <v>0</v>
      </c>
      <c r="BI483" s="421">
        <v>0</v>
      </c>
      <c r="BJ483" s="421">
        <v>0</v>
      </c>
      <c r="BK483" s="421">
        <v>0</v>
      </c>
      <c r="BL483" s="421">
        <v>0</v>
      </c>
      <c r="BM483" s="421">
        <v>0</v>
      </c>
      <c r="BN483" s="421">
        <v>0</v>
      </c>
      <c r="BO483" s="421">
        <v>0</v>
      </c>
      <c r="BP483" s="421">
        <v>0</v>
      </c>
      <c r="BQ483" s="421">
        <v>0</v>
      </c>
      <c r="BR483" s="421">
        <v>0</v>
      </c>
      <c r="BS483" s="421">
        <v>0</v>
      </c>
      <c r="BT483" s="420"/>
      <c r="BU483" s="421">
        <v>0</v>
      </c>
      <c r="BV483" s="421">
        <v>0</v>
      </c>
      <c r="BW483" s="421">
        <v>0</v>
      </c>
      <c r="BX483" s="421">
        <v>0</v>
      </c>
      <c r="BY483" s="421">
        <v>0</v>
      </c>
      <c r="BZ483" s="421">
        <v>0</v>
      </c>
      <c r="CA483" s="421">
        <v>0</v>
      </c>
      <c r="CB483" s="421">
        <v>0</v>
      </c>
      <c r="CC483" s="421">
        <v>0</v>
      </c>
      <c r="CD483" s="421">
        <v>0</v>
      </c>
      <c r="CE483" s="421">
        <v>0</v>
      </c>
      <c r="CF483" s="421">
        <v>0</v>
      </c>
      <c r="CG483" s="421">
        <v>0</v>
      </c>
      <c r="CH483" s="420"/>
    </row>
    <row r="484" spans="1:86" ht="12" hidden="1" customHeight="1" outlineLevel="1">
      <c r="A484" s="22"/>
      <c r="C484" s="421"/>
      <c r="D484" s="421"/>
      <c r="E484" s="421"/>
      <c r="F484" s="421"/>
      <c r="G484" s="421"/>
      <c r="H484" s="421"/>
      <c r="I484" s="421"/>
      <c r="J484" s="421"/>
      <c r="K484" s="421"/>
      <c r="L484" s="421"/>
      <c r="M484" s="421"/>
      <c r="N484" s="421"/>
      <c r="O484" s="421"/>
      <c r="P484" s="422"/>
      <c r="Q484" s="421"/>
      <c r="R484" s="421"/>
      <c r="S484" s="421"/>
      <c r="T484" s="421"/>
      <c r="U484" s="421"/>
      <c r="V484" s="421"/>
      <c r="W484" s="421"/>
      <c r="X484" s="421"/>
      <c r="Y484" s="421"/>
      <c r="Z484" s="421"/>
      <c r="AA484" s="421"/>
      <c r="AB484" s="421"/>
      <c r="AC484" s="421"/>
      <c r="AD484" s="422"/>
      <c r="AE484" s="421"/>
      <c r="AF484" s="421"/>
      <c r="AG484" s="421"/>
      <c r="AH484" s="421"/>
      <c r="AI484" s="421"/>
      <c r="AJ484" s="421"/>
      <c r="AK484" s="421"/>
      <c r="AL484" s="421"/>
      <c r="AM484" s="421"/>
      <c r="AN484" s="421"/>
      <c r="AO484" s="421"/>
      <c r="AP484" s="421"/>
      <c r="AQ484" s="421"/>
      <c r="AR484" s="422"/>
      <c r="AS484" s="421"/>
      <c r="AT484" s="421"/>
      <c r="AU484" s="421"/>
      <c r="AV484" s="421"/>
      <c r="AW484" s="421"/>
      <c r="AX484" s="421"/>
      <c r="AY484" s="421"/>
      <c r="AZ484" s="421"/>
      <c r="BA484" s="421"/>
      <c r="BB484" s="421"/>
      <c r="BC484" s="421"/>
      <c r="BD484" s="421"/>
      <c r="BE484" s="421"/>
      <c r="BF484" s="422"/>
      <c r="BG484" s="421"/>
      <c r="BH484" s="421"/>
      <c r="BI484" s="421"/>
      <c r="BJ484" s="421"/>
      <c r="BK484" s="421"/>
      <c r="BL484" s="421"/>
      <c r="BM484" s="421"/>
      <c r="BN484" s="421"/>
      <c r="BO484" s="421"/>
      <c r="BP484" s="421"/>
      <c r="BQ484" s="421"/>
      <c r="BR484" s="421"/>
      <c r="BS484" s="421"/>
      <c r="BT484" s="422"/>
      <c r="BU484" s="421"/>
      <c r="BV484" s="421"/>
      <c r="BW484" s="421"/>
      <c r="BX484" s="421"/>
      <c r="BY484" s="421"/>
      <c r="BZ484" s="421"/>
      <c r="CA484" s="421"/>
      <c r="CB484" s="421"/>
      <c r="CC484" s="421"/>
      <c r="CD484" s="421"/>
      <c r="CE484" s="421"/>
      <c r="CF484" s="421"/>
      <c r="CG484" s="421"/>
      <c r="CH484" s="422"/>
    </row>
    <row r="485" spans="1:86" ht="12" customHeight="1" collapsed="1">
      <c r="A485" s="22"/>
      <c r="B485" s="1" t="s">
        <v>86</v>
      </c>
      <c r="C485" s="419">
        <f t="shared" ref="C485:O485" si="182">SUM(C455:C484)</f>
        <v>51373.89</v>
      </c>
      <c r="D485" s="419">
        <f t="shared" si="182"/>
        <v>35300.160000000003</v>
      </c>
      <c r="E485" s="419">
        <f t="shared" si="182"/>
        <v>-85425.54</v>
      </c>
      <c r="F485" s="419">
        <f t="shared" si="182"/>
        <v>19752.849999999999</v>
      </c>
      <c r="G485" s="419">
        <f t="shared" si="182"/>
        <v>4529.32</v>
      </c>
      <c r="H485" s="419">
        <f t="shared" si="182"/>
        <v>88555.26</v>
      </c>
      <c r="I485" s="419">
        <f t="shared" si="182"/>
        <v>20196.64</v>
      </c>
      <c r="J485" s="419">
        <f t="shared" si="182"/>
        <v>28887.55</v>
      </c>
      <c r="K485" s="419">
        <f t="shared" si="182"/>
        <v>65361.020000000004</v>
      </c>
      <c r="L485" s="419">
        <f t="shared" si="182"/>
        <v>23415.98</v>
      </c>
      <c r="M485" s="419">
        <f t="shared" si="182"/>
        <v>-47582.34</v>
      </c>
      <c r="N485" s="419">
        <f t="shared" si="182"/>
        <v>70363.41</v>
      </c>
      <c r="O485" s="419">
        <f t="shared" si="182"/>
        <v>415208.47982967901</v>
      </c>
      <c r="P485" s="422">
        <f>O485-SUM(C485:N485)</f>
        <v>140480.27982967894</v>
      </c>
      <c r="Q485" s="419">
        <f t="shared" ref="Q485:AC485" si="183">SUM(Q455:Q484)</f>
        <v>14463.2095469576</v>
      </c>
      <c r="R485" s="419">
        <f t="shared" si="183"/>
        <v>14463.2095469576</v>
      </c>
      <c r="S485" s="419">
        <f t="shared" si="183"/>
        <v>24512.608730836699</v>
      </c>
      <c r="T485" s="419">
        <f t="shared" si="183"/>
        <v>14463.2095469576</v>
      </c>
      <c r="U485" s="419">
        <f t="shared" si="183"/>
        <v>14463.2095469576</v>
      </c>
      <c r="V485" s="419">
        <f t="shared" si="183"/>
        <v>24512.608730836699</v>
      </c>
      <c r="W485" s="419">
        <f t="shared" si="183"/>
        <v>14463.2095469576</v>
      </c>
      <c r="X485" s="419">
        <f t="shared" si="183"/>
        <v>14463.2095469576</v>
      </c>
      <c r="Y485" s="419">
        <f t="shared" si="183"/>
        <v>24512.608730836699</v>
      </c>
      <c r="Z485" s="419">
        <f t="shared" si="183"/>
        <v>14463.2095469576</v>
      </c>
      <c r="AA485" s="419">
        <f t="shared" si="183"/>
        <v>14463.2095469576</v>
      </c>
      <c r="AB485" s="419">
        <f t="shared" si="183"/>
        <v>24512.608730836699</v>
      </c>
      <c r="AC485" s="419">
        <f t="shared" si="183"/>
        <v>213756.11129900842</v>
      </c>
      <c r="AD485" s="422">
        <f>AC485-SUM(Q485:AB485)</f>
        <v>8.149072527885437E-10</v>
      </c>
      <c r="AE485" s="419">
        <f t="shared" ref="AE485:AQ485" si="184">SUM(AE455:AE484)</f>
        <v>7474.9014497354601</v>
      </c>
      <c r="AF485" s="419">
        <f t="shared" si="184"/>
        <v>7474.9014497354601</v>
      </c>
      <c r="AG485" s="419">
        <f t="shared" si="184"/>
        <v>18629.734543841259</v>
      </c>
      <c r="AH485" s="419">
        <f t="shared" si="184"/>
        <v>7474.9014497354601</v>
      </c>
      <c r="AI485" s="419">
        <f t="shared" si="184"/>
        <v>7474.9014497354601</v>
      </c>
      <c r="AJ485" s="419">
        <f t="shared" si="184"/>
        <v>18629.734543841259</v>
      </c>
      <c r="AK485" s="419">
        <f t="shared" si="184"/>
        <v>7474.9014497354601</v>
      </c>
      <c r="AL485" s="419">
        <f t="shared" si="184"/>
        <v>7474.9014497354601</v>
      </c>
      <c r="AM485" s="419">
        <f t="shared" si="184"/>
        <v>18629.734543841259</v>
      </c>
      <c r="AN485" s="419">
        <f t="shared" si="184"/>
        <v>7474.9014497354601</v>
      </c>
      <c r="AO485" s="419">
        <f t="shared" si="184"/>
        <v>7474.9014497354601</v>
      </c>
      <c r="AP485" s="419">
        <f t="shared" si="184"/>
        <v>18629.734543841259</v>
      </c>
      <c r="AQ485" s="419">
        <f t="shared" si="184"/>
        <v>134318.1497732487</v>
      </c>
      <c r="AR485" s="422">
        <f>AQ485-SUM(AE485:AP485)</f>
        <v>0</v>
      </c>
      <c r="AS485" s="419">
        <f t="shared" ref="AS485:BE485" si="185">SUM(AS455:AS484)</f>
        <v>4797.9917043650803</v>
      </c>
      <c r="AT485" s="419">
        <f t="shared" si="185"/>
        <v>4797.9917043650803</v>
      </c>
      <c r="AU485" s="419">
        <f t="shared" si="185"/>
        <v>16175.92146035298</v>
      </c>
      <c r="AV485" s="419">
        <f t="shared" si="185"/>
        <v>4797.9917043650803</v>
      </c>
      <c r="AW485" s="419">
        <f t="shared" si="185"/>
        <v>4797.9917043650803</v>
      </c>
      <c r="AX485" s="419">
        <f t="shared" si="185"/>
        <v>16175.92146035298</v>
      </c>
      <c r="AY485" s="419">
        <f t="shared" si="185"/>
        <v>4797.9917043650803</v>
      </c>
      <c r="AZ485" s="419">
        <f t="shared" si="185"/>
        <v>4797.9917043650803</v>
      </c>
      <c r="BA485" s="419">
        <f t="shared" si="185"/>
        <v>16175.92146035298</v>
      </c>
      <c r="BB485" s="419">
        <f t="shared" si="185"/>
        <v>4797.9917043650803</v>
      </c>
      <c r="BC485" s="419">
        <f t="shared" si="185"/>
        <v>4797.9917043650803</v>
      </c>
      <c r="BD485" s="419">
        <f t="shared" si="185"/>
        <v>16175.92146035298</v>
      </c>
      <c r="BE485" s="419">
        <f t="shared" si="185"/>
        <v>103087.61947633259</v>
      </c>
      <c r="BF485" s="422">
        <f>BE485-SUM(AS485:BD485)</f>
        <v>0</v>
      </c>
      <c r="BG485" s="419">
        <f t="shared" ref="BG485:BS485" si="186">SUM(BG455:BG484)</f>
        <v>5006.1728720238098</v>
      </c>
      <c r="BH485" s="419">
        <f t="shared" si="186"/>
        <v>5006.1728720238098</v>
      </c>
      <c r="BI485" s="419">
        <f t="shared" si="186"/>
        <v>16611.661223131508</v>
      </c>
      <c r="BJ485" s="419">
        <f t="shared" si="186"/>
        <v>5006.1728720238098</v>
      </c>
      <c r="BK485" s="419">
        <f t="shared" si="186"/>
        <v>5006.1728720238098</v>
      </c>
      <c r="BL485" s="419">
        <f t="shared" si="186"/>
        <v>16611.661223131508</v>
      </c>
      <c r="BM485" s="419">
        <f t="shared" si="186"/>
        <v>5006.1728720238098</v>
      </c>
      <c r="BN485" s="419">
        <f t="shared" si="186"/>
        <v>5006.1728720238098</v>
      </c>
      <c r="BO485" s="419">
        <f t="shared" si="186"/>
        <v>16611.661223131508</v>
      </c>
      <c r="BP485" s="419">
        <f t="shared" si="186"/>
        <v>5006.1728720238098</v>
      </c>
      <c r="BQ485" s="419">
        <f t="shared" si="186"/>
        <v>5006.1728720238098</v>
      </c>
      <c r="BR485" s="419">
        <f t="shared" si="186"/>
        <v>16611.661223131508</v>
      </c>
      <c r="BS485" s="419">
        <f t="shared" si="186"/>
        <v>106496.0278687164</v>
      </c>
      <c r="BT485" s="422">
        <f>BS485-SUM(BG485:BR485)</f>
        <v>0</v>
      </c>
      <c r="BU485" s="419">
        <f t="shared" ref="BU485:CG485" si="187">SUM(BU455:BU484)</f>
        <v>0</v>
      </c>
      <c r="BV485" s="419">
        <f t="shared" si="187"/>
        <v>0</v>
      </c>
      <c r="BW485" s="419">
        <f t="shared" si="187"/>
        <v>11837.598118129799</v>
      </c>
      <c r="BX485" s="419">
        <f t="shared" si="187"/>
        <v>0</v>
      </c>
      <c r="BY485" s="419">
        <f t="shared" si="187"/>
        <v>0</v>
      </c>
      <c r="BZ485" s="419">
        <f t="shared" si="187"/>
        <v>11837.598118129799</v>
      </c>
      <c r="CA485" s="419">
        <f t="shared" si="187"/>
        <v>0</v>
      </c>
      <c r="CB485" s="419">
        <f t="shared" si="187"/>
        <v>0</v>
      </c>
      <c r="CC485" s="419">
        <f t="shared" si="187"/>
        <v>11837.598118129799</v>
      </c>
      <c r="CD485" s="419">
        <f t="shared" si="187"/>
        <v>0</v>
      </c>
      <c r="CE485" s="419">
        <f t="shared" si="187"/>
        <v>0</v>
      </c>
      <c r="CF485" s="419">
        <f t="shared" si="187"/>
        <v>11837.598118129799</v>
      </c>
      <c r="CG485" s="419">
        <f t="shared" si="187"/>
        <v>47350.392472519299</v>
      </c>
      <c r="CH485" s="422">
        <f>CG485-SUM(BU485:CF485)</f>
        <v>1.0186340659856796E-10</v>
      </c>
    </row>
    <row r="486" spans="1:86" ht="12" hidden="1" customHeight="1" outlineLevel="1">
      <c r="A486" s="5"/>
      <c r="B486" s="9"/>
      <c r="C486" s="419"/>
      <c r="D486" s="419"/>
      <c r="E486" s="419"/>
      <c r="F486" s="419"/>
      <c r="G486" s="419"/>
      <c r="H486" s="419"/>
      <c r="I486" s="419"/>
      <c r="J486" s="419"/>
      <c r="K486" s="419"/>
      <c r="L486" s="419"/>
      <c r="M486" s="419"/>
      <c r="N486" s="419"/>
      <c r="O486" s="419"/>
      <c r="P486" s="422"/>
      <c r="Q486" s="419"/>
      <c r="R486" s="419"/>
      <c r="S486" s="419"/>
      <c r="T486" s="419"/>
      <c r="U486" s="419"/>
      <c r="V486" s="419"/>
      <c r="W486" s="419"/>
      <c r="X486" s="419"/>
      <c r="Y486" s="419"/>
      <c r="Z486" s="419"/>
      <c r="AA486" s="419"/>
      <c r="AB486" s="419"/>
      <c r="AC486" s="419"/>
      <c r="AD486" s="422"/>
      <c r="AE486" s="419"/>
      <c r="AF486" s="419"/>
      <c r="AG486" s="419"/>
      <c r="AH486" s="419"/>
      <c r="AI486" s="419"/>
      <c r="AJ486" s="419"/>
      <c r="AK486" s="419"/>
      <c r="AL486" s="419"/>
      <c r="AM486" s="419"/>
      <c r="AN486" s="419"/>
      <c r="AO486" s="419"/>
      <c r="AP486" s="419"/>
      <c r="AQ486" s="419"/>
      <c r="AR486" s="422"/>
      <c r="AS486" s="419"/>
      <c r="AT486" s="419"/>
      <c r="AU486" s="419"/>
      <c r="AV486" s="419"/>
      <c r="AW486" s="419"/>
      <c r="AX486" s="419"/>
      <c r="AY486" s="419"/>
      <c r="AZ486" s="419"/>
      <c r="BA486" s="419"/>
      <c r="BB486" s="419"/>
      <c r="BC486" s="419"/>
      <c r="BD486" s="419"/>
      <c r="BE486" s="419"/>
      <c r="BF486" s="422"/>
      <c r="BG486" s="419"/>
      <c r="BH486" s="419"/>
      <c r="BI486" s="419"/>
      <c r="BJ486" s="419"/>
      <c r="BK486" s="419"/>
      <c r="BL486" s="419"/>
      <c r="BM486" s="419"/>
      <c r="BN486" s="419"/>
      <c r="BO486" s="419"/>
      <c r="BP486" s="419"/>
      <c r="BQ486" s="419"/>
      <c r="BR486" s="419"/>
      <c r="BS486" s="419"/>
      <c r="BT486" s="422"/>
      <c r="BU486" s="419"/>
      <c r="BV486" s="419"/>
      <c r="BW486" s="419"/>
      <c r="BX486" s="419"/>
      <c r="BY486" s="419"/>
      <c r="BZ486" s="419"/>
      <c r="CA486" s="419"/>
      <c r="CB486" s="419"/>
      <c r="CC486" s="419"/>
      <c r="CD486" s="419"/>
      <c r="CE486" s="419"/>
      <c r="CF486" s="419"/>
      <c r="CG486" s="419"/>
      <c r="CH486" s="422"/>
    </row>
    <row r="487" spans="1:86" ht="12" hidden="1" customHeight="1" outlineLevel="1">
      <c r="A487" s="21" t="s">
        <v>87</v>
      </c>
      <c r="C487" s="421"/>
      <c r="D487" s="421"/>
      <c r="E487" s="421"/>
      <c r="F487" s="421"/>
      <c r="G487" s="421"/>
      <c r="H487" s="421"/>
      <c r="I487" s="421"/>
      <c r="J487" s="421"/>
      <c r="K487" s="421"/>
      <c r="L487" s="421"/>
      <c r="M487" s="421"/>
      <c r="N487" s="421"/>
      <c r="O487" s="419"/>
      <c r="P487" s="422"/>
      <c r="Q487" s="421"/>
      <c r="R487" s="421"/>
      <c r="S487" s="421"/>
      <c r="T487" s="421"/>
      <c r="U487" s="421"/>
      <c r="V487" s="421"/>
      <c r="W487" s="421"/>
      <c r="X487" s="421"/>
      <c r="Y487" s="421"/>
      <c r="Z487" s="421"/>
      <c r="AA487" s="421"/>
      <c r="AB487" s="421"/>
      <c r="AC487" s="419"/>
      <c r="AD487" s="422"/>
      <c r="AE487" s="421"/>
      <c r="AF487" s="421"/>
      <c r="AG487" s="421"/>
      <c r="AH487" s="421"/>
      <c r="AI487" s="421"/>
      <c r="AJ487" s="421"/>
      <c r="AK487" s="421"/>
      <c r="AL487" s="421"/>
      <c r="AM487" s="421"/>
      <c r="AN487" s="421"/>
      <c r="AO487" s="421"/>
      <c r="AP487" s="421"/>
      <c r="AQ487" s="419"/>
      <c r="AR487" s="422"/>
      <c r="AS487" s="421"/>
      <c r="AT487" s="421"/>
      <c r="AU487" s="421"/>
      <c r="AV487" s="421"/>
      <c r="AW487" s="421"/>
      <c r="AX487" s="421"/>
      <c r="AY487" s="421"/>
      <c r="AZ487" s="421"/>
      <c r="BA487" s="421"/>
      <c r="BB487" s="421"/>
      <c r="BC487" s="421"/>
      <c r="BD487" s="421"/>
      <c r="BE487" s="419"/>
      <c r="BF487" s="422"/>
      <c r="BG487" s="421"/>
      <c r="BH487" s="421"/>
      <c r="BI487" s="421"/>
      <c r="BJ487" s="421"/>
      <c r="BK487" s="421"/>
      <c r="BL487" s="421"/>
      <c r="BM487" s="421"/>
      <c r="BN487" s="421"/>
      <c r="BO487" s="421"/>
      <c r="BP487" s="421"/>
      <c r="BQ487" s="421"/>
      <c r="BR487" s="421"/>
      <c r="BS487" s="419"/>
      <c r="BT487" s="422"/>
      <c r="BU487" s="421"/>
      <c r="BV487" s="421"/>
      <c r="BW487" s="421"/>
      <c r="BX487" s="421"/>
      <c r="BY487" s="421"/>
      <c r="BZ487" s="421"/>
      <c r="CA487" s="421"/>
      <c r="CB487" s="421"/>
      <c r="CC487" s="421"/>
      <c r="CD487" s="421"/>
      <c r="CE487" s="421"/>
      <c r="CF487" s="421"/>
      <c r="CG487" s="419"/>
      <c r="CH487" s="422"/>
    </row>
    <row r="488" spans="1:86" ht="12" hidden="1" customHeight="1" outlineLevel="1">
      <c r="A488" s="22" t="s">
        <v>25</v>
      </c>
      <c r="C488" s="421"/>
      <c r="D488" s="421"/>
      <c r="E488" s="421"/>
      <c r="F488" s="421"/>
      <c r="G488" s="421"/>
      <c r="H488" s="421"/>
      <c r="I488" s="421"/>
      <c r="J488" s="421"/>
      <c r="K488" s="421"/>
      <c r="L488" s="421"/>
      <c r="M488" s="421"/>
      <c r="N488" s="421"/>
      <c r="O488" s="421"/>
      <c r="P488" s="422">
        <f t="shared" ref="P488" si="188">O488-SUM(C488:N488)</f>
        <v>0</v>
      </c>
      <c r="Q488" s="421"/>
      <c r="R488" s="421"/>
      <c r="S488" s="421"/>
      <c r="T488" s="421"/>
      <c r="U488" s="421"/>
      <c r="V488" s="421"/>
      <c r="W488" s="421"/>
      <c r="X488" s="421"/>
      <c r="Y488" s="421"/>
      <c r="Z488" s="421"/>
      <c r="AA488" s="421"/>
      <c r="AB488" s="421"/>
      <c r="AC488" s="421"/>
      <c r="AD488" s="422">
        <f t="shared" ref="AD488" si="189">AC488-SUM(Q488:AB488)</f>
        <v>0</v>
      </c>
      <c r="AE488" s="421"/>
      <c r="AF488" s="421"/>
      <c r="AG488" s="421"/>
      <c r="AH488" s="421"/>
      <c r="AI488" s="421"/>
      <c r="AJ488" s="421"/>
      <c r="AK488" s="421"/>
      <c r="AL488" s="421"/>
      <c r="AM488" s="421"/>
      <c r="AN488" s="421"/>
      <c r="AO488" s="421"/>
      <c r="AP488" s="421"/>
      <c r="AQ488" s="421"/>
      <c r="AR488" s="422">
        <f t="shared" ref="AR488" si="190">AQ488-SUM(AE488:AP488)</f>
        <v>0</v>
      </c>
      <c r="AS488" s="421"/>
      <c r="AT488" s="421"/>
      <c r="AU488" s="421"/>
      <c r="AV488" s="421"/>
      <c r="AW488" s="421"/>
      <c r="AX488" s="421"/>
      <c r="AY488" s="421"/>
      <c r="AZ488" s="421"/>
      <c r="BA488" s="421"/>
      <c r="BB488" s="421"/>
      <c r="BC488" s="421"/>
      <c r="BD488" s="421"/>
      <c r="BE488" s="421"/>
      <c r="BF488" s="422">
        <f t="shared" ref="BF488" si="191">BE488-SUM(AS488:BD488)</f>
        <v>0</v>
      </c>
      <c r="BG488" s="421"/>
      <c r="BH488" s="421"/>
      <c r="BI488" s="421"/>
      <c r="BJ488" s="421"/>
      <c r="BK488" s="421"/>
      <c r="BL488" s="421"/>
      <c r="BM488" s="421"/>
      <c r="BN488" s="421"/>
      <c r="BO488" s="421"/>
      <c r="BP488" s="421"/>
      <c r="BQ488" s="421"/>
      <c r="BR488" s="421"/>
      <c r="BS488" s="421"/>
      <c r="BT488" s="422">
        <f t="shared" ref="BT488" si="192">BS488-SUM(BG488:BR488)</f>
        <v>0</v>
      </c>
      <c r="BU488" s="421"/>
      <c r="BV488" s="421"/>
      <c r="BW488" s="421"/>
      <c r="BX488" s="421"/>
      <c r="BY488" s="421"/>
      <c r="BZ488" s="421"/>
      <c r="CA488" s="421"/>
      <c r="CB488" s="421"/>
      <c r="CC488" s="421"/>
      <c r="CD488" s="421"/>
      <c r="CE488" s="421"/>
      <c r="CF488" s="421"/>
      <c r="CG488" s="421"/>
      <c r="CH488" s="422">
        <f t="shared" ref="CH488" si="193">CG488-SUM(BU488:CF488)</f>
        <v>0</v>
      </c>
    </row>
    <row r="489" spans="1:86" s="402" customFormat="1" ht="12" hidden="1" customHeight="1" outlineLevel="1">
      <c r="A489" s="22">
        <v>600</v>
      </c>
      <c r="B489" s="402" t="s">
        <v>87</v>
      </c>
      <c r="C489" s="421">
        <v>0</v>
      </c>
      <c r="D489" s="421">
        <v>0</v>
      </c>
      <c r="E489" s="421">
        <v>0</v>
      </c>
      <c r="F489" s="421">
        <v>0</v>
      </c>
      <c r="G489" s="421">
        <v>0</v>
      </c>
      <c r="H489" s="421">
        <v>0</v>
      </c>
      <c r="I489" s="421">
        <v>0</v>
      </c>
      <c r="J489" s="421">
        <v>0</v>
      </c>
      <c r="K489" s="421">
        <v>0</v>
      </c>
      <c r="L489" s="421">
        <v>0</v>
      </c>
      <c r="M489" s="421">
        <v>0</v>
      </c>
      <c r="N489" s="421">
        <v>0</v>
      </c>
      <c r="O489" s="421">
        <v>0</v>
      </c>
      <c r="P489" s="422">
        <f t="shared" ref="P489:P504" si="194">O489-SUM(C489:N489)</f>
        <v>0</v>
      </c>
      <c r="Q489" s="421">
        <v>0</v>
      </c>
      <c r="R489" s="421">
        <v>0</v>
      </c>
      <c r="S489" s="421">
        <v>0</v>
      </c>
      <c r="T489" s="421">
        <v>0</v>
      </c>
      <c r="U489" s="421">
        <v>0</v>
      </c>
      <c r="V489" s="421">
        <v>0</v>
      </c>
      <c r="W489" s="421">
        <v>0</v>
      </c>
      <c r="X489" s="421">
        <v>0</v>
      </c>
      <c r="Y489" s="421">
        <v>0</v>
      </c>
      <c r="Z489" s="421">
        <v>0</v>
      </c>
      <c r="AA489" s="421">
        <v>0</v>
      </c>
      <c r="AB489" s="421">
        <v>0</v>
      </c>
      <c r="AC489" s="421">
        <v>0</v>
      </c>
      <c r="AD489" s="422">
        <f t="shared" ref="AD489:AD504" si="195">AC489-SUM(Q489:AB489)</f>
        <v>0</v>
      </c>
      <c r="AE489" s="421">
        <v>0</v>
      </c>
      <c r="AF489" s="421">
        <v>0</v>
      </c>
      <c r="AG489" s="421">
        <v>0</v>
      </c>
      <c r="AH489" s="421">
        <v>0</v>
      </c>
      <c r="AI489" s="421">
        <v>0</v>
      </c>
      <c r="AJ489" s="421">
        <v>0</v>
      </c>
      <c r="AK489" s="421">
        <v>0</v>
      </c>
      <c r="AL489" s="421">
        <v>0</v>
      </c>
      <c r="AM489" s="421">
        <v>0</v>
      </c>
      <c r="AN489" s="421">
        <v>0</v>
      </c>
      <c r="AO489" s="421">
        <v>0</v>
      </c>
      <c r="AP489" s="421">
        <v>0</v>
      </c>
      <c r="AQ489" s="421">
        <v>0</v>
      </c>
      <c r="AR489" s="422">
        <f t="shared" ref="AR489:AR504" si="196">AQ489-SUM(AE489:AP489)</f>
        <v>0</v>
      </c>
      <c r="AS489" s="421">
        <v>0</v>
      </c>
      <c r="AT489" s="421">
        <v>0</v>
      </c>
      <c r="AU489" s="421">
        <v>0</v>
      </c>
      <c r="AV489" s="421">
        <v>0</v>
      </c>
      <c r="AW489" s="421">
        <v>0</v>
      </c>
      <c r="AX489" s="421">
        <v>0</v>
      </c>
      <c r="AY489" s="421">
        <v>0</v>
      </c>
      <c r="AZ489" s="421">
        <v>0</v>
      </c>
      <c r="BA489" s="421">
        <v>0</v>
      </c>
      <c r="BB489" s="421">
        <v>0</v>
      </c>
      <c r="BC489" s="421">
        <v>0</v>
      </c>
      <c r="BD489" s="421">
        <v>0</v>
      </c>
      <c r="BE489" s="421">
        <v>0</v>
      </c>
      <c r="BF489" s="422">
        <f t="shared" ref="BF489:BF504" si="197">BE489-SUM(AS489:BD489)</f>
        <v>0</v>
      </c>
      <c r="BG489" s="421">
        <v>0</v>
      </c>
      <c r="BH489" s="421">
        <v>0</v>
      </c>
      <c r="BI489" s="421">
        <v>0</v>
      </c>
      <c r="BJ489" s="421">
        <v>0</v>
      </c>
      <c r="BK489" s="421">
        <v>0</v>
      </c>
      <c r="BL489" s="421">
        <v>0</v>
      </c>
      <c r="BM489" s="421">
        <v>0</v>
      </c>
      <c r="BN489" s="421">
        <v>0</v>
      </c>
      <c r="BO489" s="421">
        <v>0</v>
      </c>
      <c r="BP489" s="421">
        <v>0</v>
      </c>
      <c r="BQ489" s="421">
        <v>0</v>
      </c>
      <c r="BR489" s="421">
        <v>0</v>
      </c>
      <c r="BS489" s="421">
        <v>0</v>
      </c>
      <c r="BT489" s="422">
        <f t="shared" ref="BT489:BT504" si="198">BS489-SUM(BG489:BR489)</f>
        <v>0</v>
      </c>
      <c r="BU489" s="421">
        <v>0</v>
      </c>
      <c r="BV489" s="421">
        <v>0</v>
      </c>
      <c r="BW489" s="421">
        <v>0</v>
      </c>
      <c r="BX489" s="421">
        <v>0</v>
      </c>
      <c r="BY489" s="421">
        <v>0</v>
      </c>
      <c r="BZ489" s="421">
        <v>0</v>
      </c>
      <c r="CA489" s="421">
        <v>0</v>
      </c>
      <c r="CB489" s="421">
        <v>0</v>
      </c>
      <c r="CC489" s="421">
        <v>0</v>
      </c>
      <c r="CD489" s="421">
        <v>0</v>
      </c>
      <c r="CE489" s="421">
        <v>0</v>
      </c>
      <c r="CF489" s="421">
        <v>0</v>
      </c>
      <c r="CG489" s="421">
        <v>0</v>
      </c>
      <c r="CH489" s="422">
        <f t="shared" ref="CH489:CH504" si="199">CG489-SUM(BU489:CF489)</f>
        <v>0</v>
      </c>
    </row>
    <row r="490" spans="1:86" s="402" customFormat="1" ht="12" hidden="1" customHeight="1" outlineLevel="1">
      <c r="A490" s="22">
        <v>601</v>
      </c>
      <c r="B490" s="402" t="s">
        <v>563</v>
      </c>
      <c r="C490" s="421">
        <v>0</v>
      </c>
      <c r="D490" s="421">
        <v>0</v>
      </c>
      <c r="E490" s="421">
        <v>0</v>
      </c>
      <c r="F490" s="421">
        <v>0</v>
      </c>
      <c r="G490" s="421">
        <v>0</v>
      </c>
      <c r="H490" s="421">
        <v>0</v>
      </c>
      <c r="I490" s="421">
        <v>0</v>
      </c>
      <c r="J490" s="421">
        <v>0</v>
      </c>
      <c r="K490" s="421">
        <v>0</v>
      </c>
      <c r="L490" s="421">
        <v>0</v>
      </c>
      <c r="M490" s="421">
        <v>0</v>
      </c>
      <c r="N490" s="421">
        <v>0</v>
      </c>
      <c r="O490" s="421"/>
      <c r="P490" s="422">
        <f t="shared" si="194"/>
        <v>0</v>
      </c>
      <c r="Q490" s="421">
        <v>0</v>
      </c>
      <c r="R490" s="421">
        <v>0</v>
      </c>
      <c r="S490" s="421">
        <v>0</v>
      </c>
      <c r="T490" s="421">
        <v>0</v>
      </c>
      <c r="U490" s="421">
        <v>0</v>
      </c>
      <c r="V490" s="421">
        <v>0</v>
      </c>
      <c r="W490" s="421">
        <v>0</v>
      </c>
      <c r="X490" s="421">
        <v>0</v>
      </c>
      <c r="Y490" s="421">
        <v>0</v>
      </c>
      <c r="Z490" s="421">
        <v>0</v>
      </c>
      <c r="AA490" s="421">
        <v>0</v>
      </c>
      <c r="AB490" s="421">
        <v>0</v>
      </c>
      <c r="AC490" s="421"/>
      <c r="AD490" s="422">
        <f t="shared" si="195"/>
        <v>0</v>
      </c>
      <c r="AE490" s="421">
        <v>0</v>
      </c>
      <c r="AF490" s="421">
        <v>0</v>
      </c>
      <c r="AG490" s="421">
        <v>0</v>
      </c>
      <c r="AH490" s="421">
        <v>0</v>
      </c>
      <c r="AI490" s="421">
        <v>0</v>
      </c>
      <c r="AJ490" s="421">
        <v>0</v>
      </c>
      <c r="AK490" s="421">
        <v>0</v>
      </c>
      <c r="AL490" s="421">
        <v>0</v>
      </c>
      <c r="AM490" s="421">
        <v>0</v>
      </c>
      <c r="AN490" s="421">
        <v>0</v>
      </c>
      <c r="AO490" s="421">
        <v>0</v>
      </c>
      <c r="AP490" s="421">
        <v>0</v>
      </c>
      <c r="AQ490" s="421"/>
      <c r="AR490" s="422">
        <f t="shared" si="196"/>
        <v>0</v>
      </c>
      <c r="AS490" s="421">
        <v>0</v>
      </c>
      <c r="AT490" s="421">
        <v>0</v>
      </c>
      <c r="AU490" s="421">
        <v>0</v>
      </c>
      <c r="AV490" s="421">
        <v>0</v>
      </c>
      <c r="AW490" s="421">
        <v>0</v>
      </c>
      <c r="AX490" s="421">
        <v>0</v>
      </c>
      <c r="AY490" s="421">
        <v>0</v>
      </c>
      <c r="AZ490" s="421">
        <v>0</v>
      </c>
      <c r="BA490" s="421">
        <v>0</v>
      </c>
      <c r="BB490" s="421">
        <v>0</v>
      </c>
      <c r="BC490" s="421">
        <v>0</v>
      </c>
      <c r="BD490" s="421">
        <v>0</v>
      </c>
      <c r="BE490" s="421"/>
      <c r="BF490" s="422">
        <f t="shared" si="197"/>
        <v>0</v>
      </c>
      <c r="BG490" s="421">
        <v>0</v>
      </c>
      <c r="BH490" s="421">
        <v>0</v>
      </c>
      <c r="BI490" s="421">
        <v>0</v>
      </c>
      <c r="BJ490" s="421">
        <v>0</v>
      </c>
      <c r="BK490" s="421">
        <v>0</v>
      </c>
      <c r="BL490" s="421">
        <v>0</v>
      </c>
      <c r="BM490" s="421">
        <v>0</v>
      </c>
      <c r="BN490" s="421">
        <v>0</v>
      </c>
      <c r="BO490" s="421">
        <v>0</v>
      </c>
      <c r="BP490" s="421">
        <v>0</v>
      </c>
      <c r="BQ490" s="421">
        <v>0</v>
      </c>
      <c r="BR490" s="421">
        <v>0</v>
      </c>
      <c r="BS490" s="421"/>
      <c r="BT490" s="422">
        <f t="shared" si="198"/>
        <v>0</v>
      </c>
      <c r="BU490" s="421">
        <v>0</v>
      </c>
      <c r="BV490" s="421">
        <v>0</v>
      </c>
      <c r="BW490" s="421">
        <v>0</v>
      </c>
      <c r="BX490" s="421">
        <v>0</v>
      </c>
      <c r="BY490" s="421">
        <v>0</v>
      </c>
      <c r="BZ490" s="421">
        <v>0</v>
      </c>
      <c r="CA490" s="421">
        <v>0</v>
      </c>
      <c r="CB490" s="421">
        <v>0</v>
      </c>
      <c r="CC490" s="421">
        <v>0</v>
      </c>
      <c r="CD490" s="421">
        <v>0</v>
      </c>
      <c r="CE490" s="421">
        <v>0</v>
      </c>
      <c r="CF490" s="421">
        <v>0</v>
      </c>
      <c r="CG490" s="421"/>
      <c r="CH490" s="422">
        <f t="shared" si="199"/>
        <v>0</v>
      </c>
    </row>
    <row r="491" spans="1:86" s="402" customFormat="1" ht="12" hidden="1" customHeight="1" outlineLevel="1">
      <c r="A491" s="22">
        <v>602</v>
      </c>
      <c r="B491" s="402" t="s">
        <v>564</v>
      </c>
      <c r="C491" s="421">
        <v>0</v>
      </c>
      <c r="D491" s="421">
        <v>0</v>
      </c>
      <c r="E491" s="421">
        <v>0</v>
      </c>
      <c r="F491" s="421">
        <v>0</v>
      </c>
      <c r="G491" s="421">
        <v>0</v>
      </c>
      <c r="H491" s="421">
        <v>0</v>
      </c>
      <c r="I491" s="421">
        <v>0</v>
      </c>
      <c r="J491" s="421">
        <v>0</v>
      </c>
      <c r="K491" s="421">
        <v>0</v>
      </c>
      <c r="L491" s="421">
        <v>0</v>
      </c>
      <c r="M491" s="421">
        <v>0</v>
      </c>
      <c r="N491" s="421">
        <v>0</v>
      </c>
      <c r="O491" s="421"/>
      <c r="P491" s="422">
        <f t="shared" si="194"/>
        <v>0</v>
      </c>
      <c r="Q491" s="421">
        <v>0</v>
      </c>
      <c r="R491" s="421">
        <v>0</v>
      </c>
      <c r="S491" s="421">
        <v>0</v>
      </c>
      <c r="T491" s="421">
        <v>0</v>
      </c>
      <c r="U491" s="421">
        <v>0</v>
      </c>
      <c r="V491" s="421">
        <v>0</v>
      </c>
      <c r="W491" s="421">
        <v>0</v>
      </c>
      <c r="X491" s="421">
        <v>0</v>
      </c>
      <c r="Y491" s="421">
        <v>0</v>
      </c>
      <c r="Z491" s="421">
        <v>0</v>
      </c>
      <c r="AA491" s="421">
        <v>0</v>
      </c>
      <c r="AB491" s="421">
        <v>0</v>
      </c>
      <c r="AC491" s="421"/>
      <c r="AD491" s="422">
        <f t="shared" si="195"/>
        <v>0</v>
      </c>
      <c r="AE491" s="421">
        <v>0</v>
      </c>
      <c r="AF491" s="421">
        <v>0</v>
      </c>
      <c r="AG491" s="421">
        <v>0</v>
      </c>
      <c r="AH491" s="421">
        <v>0</v>
      </c>
      <c r="AI491" s="421">
        <v>0</v>
      </c>
      <c r="AJ491" s="421">
        <v>0</v>
      </c>
      <c r="AK491" s="421">
        <v>0</v>
      </c>
      <c r="AL491" s="421">
        <v>0</v>
      </c>
      <c r="AM491" s="421">
        <v>0</v>
      </c>
      <c r="AN491" s="421">
        <v>0</v>
      </c>
      <c r="AO491" s="421">
        <v>0</v>
      </c>
      <c r="AP491" s="421">
        <v>0</v>
      </c>
      <c r="AQ491" s="421"/>
      <c r="AR491" s="422">
        <f t="shared" si="196"/>
        <v>0</v>
      </c>
      <c r="AS491" s="421">
        <v>0</v>
      </c>
      <c r="AT491" s="421">
        <v>0</v>
      </c>
      <c r="AU491" s="421">
        <v>0</v>
      </c>
      <c r="AV491" s="421">
        <v>0</v>
      </c>
      <c r="AW491" s="421">
        <v>0</v>
      </c>
      <c r="AX491" s="421">
        <v>0</v>
      </c>
      <c r="AY491" s="421">
        <v>0</v>
      </c>
      <c r="AZ491" s="421">
        <v>0</v>
      </c>
      <c r="BA491" s="421">
        <v>0</v>
      </c>
      <c r="BB491" s="421">
        <v>0</v>
      </c>
      <c r="BC491" s="421">
        <v>0</v>
      </c>
      <c r="BD491" s="421">
        <v>0</v>
      </c>
      <c r="BE491" s="421"/>
      <c r="BF491" s="422">
        <f t="shared" si="197"/>
        <v>0</v>
      </c>
      <c r="BG491" s="421">
        <v>0</v>
      </c>
      <c r="BH491" s="421">
        <v>0</v>
      </c>
      <c r="BI491" s="421">
        <v>0</v>
      </c>
      <c r="BJ491" s="421">
        <v>0</v>
      </c>
      <c r="BK491" s="421">
        <v>0</v>
      </c>
      <c r="BL491" s="421">
        <v>0</v>
      </c>
      <c r="BM491" s="421">
        <v>0</v>
      </c>
      <c r="BN491" s="421">
        <v>0</v>
      </c>
      <c r="BO491" s="421">
        <v>0</v>
      </c>
      <c r="BP491" s="421">
        <v>0</v>
      </c>
      <c r="BQ491" s="421">
        <v>0</v>
      </c>
      <c r="BR491" s="421">
        <v>0</v>
      </c>
      <c r="BS491" s="421"/>
      <c r="BT491" s="422">
        <f t="shared" si="198"/>
        <v>0</v>
      </c>
      <c r="BU491" s="421">
        <v>0</v>
      </c>
      <c r="BV491" s="421">
        <v>0</v>
      </c>
      <c r="BW491" s="421">
        <v>0</v>
      </c>
      <c r="BX491" s="421">
        <v>0</v>
      </c>
      <c r="BY491" s="421">
        <v>0</v>
      </c>
      <c r="BZ491" s="421">
        <v>0</v>
      </c>
      <c r="CA491" s="421">
        <v>0</v>
      </c>
      <c r="CB491" s="421">
        <v>0</v>
      </c>
      <c r="CC491" s="421">
        <v>0</v>
      </c>
      <c r="CD491" s="421">
        <v>0</v>
      </c>
      <c r="CE491" s="421">
        <v>0</v>
      </c>
      <c r="CF491" s="421">
        <v>0</v>
      </c>
      <c r="CG491" s="421"/>
      <c r="CH491" s="422">
        <f t="shared" si="199"/>
        <v>0</v>
      </c>
    </row>
    <row r="492" spans="1:86" s="402" customFormat="1" ht="12" hidden="1" customHeight="1" outlineLevel="1">
      <c r="A492" s="22">
        <v>603</v>
      </c>
      <c r="B492" s="402" t="s">
        <v>565</v>
      </c>
      <c r="C492" s="421">
        <v>0</v>
      </c>
      <c r="D492" s="421">
        <v>0</v>
      </c>
      <c r="E492" s="421">
        <v>0</v>
      </c>
      <c r="F492" s="421">
        <v>0</v>
      </c>
      <c r="G492" s="421">
        <v>0</v>
      </c>
      <c r="H492" s="421">
        <v>0</v>
      </c>
      <c r="I492" s="421">
        <v>0</v>
      </c>
      <c r="J492" s="421">
        <v>0</v>
      </c>
      <c r="K492" s="421">
        <v>0</v>
      </c>
      <c r="L492" s="421">
        <v>0</v>
      </c>
      <c r="M492" s="421">
        <v>0</v>
      </c>
      <c r="N492" s="421">
        <v>0</v>
      </c>
      <c r="O492" s="421">
        <v>0</v>
      </c>
      <c r="P492" s="422">
        <f t="shared" si="194"/>
        <v>0</v>
      </c>
      <c r="Q492" s="421">
        <v>0</v>
      </c>
      <c r="R492" s="421">
        <v>0</v>
      </c>
      <c r="S492" s="421">
        <v>0</v>
      </c>
      <c r="T492" s="421">
        <v>0</v>
      </c>
      <c r="U492" s="421">
        <v>0</v>
      </c>
      <c r="V492" s="421">
        <v>0</v>
      </c>
      <c r="W492" s="421">
        <v>0</v>
      </c>
      <c r="X492" s="421">
        <v>0</v>
      </c>
      <c r="Y492" s="421">
        <v>0</v>
      </c>
      <c r="Z492" s="421">
        <v>0</v>
      </c>
      <c r="AA492" s="421">
        <v>0</v>
      </c>
      <c r="AB492" s="421">
        <v>0</v>
      </c>
      <c r="AC492" s="421">
        <v>0</v>
      </c>
      <c r="AD492" s="422">
        <f t="shared" si="195"/>
        <v>0</v>
      </c>
      <c r="AE492" s="421">
        <v>0</v>
      </c>
      <c r="AF492" s="421">
        <v>0</v>
      </c>
      <c r="AG492" s="421">
        <v>0</v>
      </c>
      <c r="AH492" s="421">
        <v>0</v>
      </c>
      <c r="AI492" s="421">
        <v>0</v>
      </c>
      <c r="AJ492" s="421">
        <v>0</v>
      </c>
      <c r="AK492" s="421">
        <v>0</v>
      </c>
      <c r="AL492" s="421">
        <v>0</v>
      </c>
      <c r="AM492" s="421">
        <v>0</v>
      </c>
      <c r="AN492" s="421">
        <v>0</v>
      </c>
      <c r="AO492" s="421">
        <v>0</v>
      </c>
      <c r="AP492" s="421">
        <v>0</v>
      </c>
      <c r="AQ492" s="421">
        <v>0</v>
      </c>
      <c r="AR492" s="422">
        <f t="shared" si="196"/>
        <v>0</v>
      </c>
      <c r="AS492" s="421">
        <v>0</v>
      </c>
      <c r="AT492" s="421">
        <v>0</v>
      </c>
      <c r="AU492" s="421">
        <v>0</v>
      </c>
      <c r="AV492" s="421">
        <v>0</v>
      </c>
      <c r="AW492" s="421">
        <v>0</v>
      </c>
      <c r="AX492" s="421">
        <v>0</v>
      </c>
      <c r="AY492" s="421">
        <v>0</v>
      </c>
      <c r="AZ492" s="421">
        <v>0</v>
      </c>
      <c r="BA492" s="421">
        <v>0</v>
      </c>
      <c r="BB492" s="421">
        <v>0</v>
      </c>
      <c r="BC492" s="421">
        <v>0</v>
      </c>
      <c r="BD492" s="421">
        <v>0</v>
      </c>
      <c r="BE492" s="421">
        <v>0</v>
      </c>
      <c r="BF492" s="422">
        <f t="shared" si="197"/>
        <v>0</v>
      </c>
      <c r="BG492" s="421">
        <v>0</v>
      </c>
      <c r="BH492" s="421">
        <v>0</v>
      </c>
      <c r="BI492" s="421">
        <v>0</v>
      </c>
      <c r="BJ492" s="421">
        <v>0</v>
      </c>
      <c r="BK492" s="421">
        <v>0</v>
      </c>
      <c r="BL492" s="421">
        <v>0</v>
      </c>
      <c r="BM492" s="421">
        <v>0</v>
      </c>
      <c r="BN492" s="421">
        <v>0</v>
      </c>
      <c r="BO492" s="421">
        <v>0</v>
      </c>
      <c r="BP492" s="421">
        <v>0</v>
      </c>
      <c r="BQ492" s="421">
        <v>0</v>
      </c>
      <c r="BR492" s="421">
        <v>0</v>
      </c>
      <c r="BS492" s="421">
        <v>0</v>
      </c>
      <c r="BT492" s="422">
        <f t="shared" si="198"/>
        <v>0</v>
      </c>
      <c r="BU492" s="421">
        <v>0</v>
      </c>
      <c r="BV492" s="421">
        <v>0</v>
      </c>
      <c r="BW492" s="421">
        <v>0</v>
      </c>
      <c r="BX492" s="421">
        <v>0</v>
      </c>
      <c r="BY492" s="421">
        <v>0</v>
      </c>
      <c r="BZ492" s="421">
        <v>0</v>
      </c>
      <c r="CA492" s="421">
        <v>0</v>
      </c>
      <c r="CB492" s="421">
        <v>0</v>
      </c>
      <c r="CC492" s="421">
        <v>0</v>
      </c>
      <c r="CD492" s="421">
        <v>0</v>
      </c>
      <c r="CE492" s="421">
        <v>0</v>
      </c>
      <c r="CF492" s="421">
        <v>0</v>
      </c>
      <c r="CG492" s="421">
        <v>0</v>
      </c>
      <c r="CH492" s="422">
        <f t="shared" si="199"/>
        <v>0</v>
      </c>
    </row>
    <row r="493" spans="1:86" s="402" customFormat="1" ht="12" hidden="1" customHeight="1" outlineLevel="1">
      <c r="A493" s="22">
        <v>604</v>
      </c>
      <c r="B493" s="402" t="s">
        <v>566</v>
      </c>
      <c r="C493" s="421">
        <v>2046.06</v>
      </c>
      <c r="D493" s="421">
        <v>2055.73</v>
      </c>
      <c r="E493" s="421">
        <v>2000.87</v>
      </c>
      <c r="F493" s="421">
        <v>1881.28</v>
      </c>
      <c r="G493" s="421">
        <v>1882.94</v>
      </c>
      <c r="H493" s="421">
        <v>1770.29</v>
      </c>
      <c r="I493" s="421">
        <v>1771.52</v>
      </c>
      <c r="J493" s="421">
        <v>1708.15</v>
      </c>
      <c r="K493" s="421">
        <v>1548.9</v>
      </c>
      <c r="L493" s="421">
        <v>1597.08</v>
      </c>
      <c r="M493" s="421">
        <v>1489</v>
      </c>
      <c r="N493" s="421">
        <v>16681.259999999998</v>
      </c>
      <c r="O493" s="421">
        <v>21243.22</v>
      </c>
      <c r="P493" s="422">
        <f t="shared" si="194"/>
        <v>-15189.86</v>
      </c>
      <c r="Q493" s="421">
        <v>1116.5278567692301</v>
      </c>
      <c r="R493" s="421">
        <v>1065.0955052732199</v>
      </c>
      <c r="S493" s="421">
        <v>1013.49319988702</v>
      </c>
      <c r="T493" s="421">
        <v>961.72037901228305</v>
      </c>
      <c r="U493" s="421">
        <v>909.77647919487003</v>
      </c>
      <c r="V493" s="421">
        <v>857.66093511877204</v>
      </c>
      <c r="W493" s="421">
        <v>805.37317959993902</v>
      </c>
      <c r="X493" s="421">
        <v>752.91264358010699</v>
      </c>
      <c r="Y493" s="421">
        <v>700.278756120607</v>
      </c>
      <c r="Z493" s="421">
        <v>647.47094439615103</v>
      </c>
      <c r="AA493" s="421">
        <v>594.48863368859895</v>
      </c>
      <c r="AB493" s="421">
        <v>541.33124738070296</v>
      </c>
      <c r="AC493" s="421">
        <v>9966.1297600215094</v>
      </c>
      <c r="AD493" s="422">
        <f t="shared" si="195"/>
        <v>0</v>
      </c>
      <c r="AE493" s="421">
        <v>487.99820694982901</v>
      </c>
      <c r="AF493" s="421">
        <v>434.48893196166699</v>
      </c>
      <c r="AG493" s="421">
        <v>380.802840063909</v>
      </c>
      <c r="AH493" s="421">
        <v>326.93934697991301</v>
      </c>
      <c r="AI493" s="421">
        <v>272.89786650234402</v>
      </c>
      <c r="AJ493" s="421">
        <v>218.677810486792</v>
      </c>
      <c r="AK493" s="421">
        <v>164.278588845375</v>
      </c>
      <c r="AL493" s="421">
        <v>109.699609540317</v>
      </c>
      <c r="AM493" s="421">
        <v>54.940278577498702</v>
      </c>
      <c r="AN493" s="421">
        <v>0</v>
      </c>
      <c r="AO493" s="421">
        <v>0</v>
      </c>
      <c r="AP493" s="421">
        <v>0</v>
      </c>
      <c r="AQ493" s="421">
        <v>2450.72347990765</v>
      </c>
      <c r="AR493" s="422">
        <f t="shared" si="196"/>
        <v>5.4569682106375694E-12</v>
      </c>
      <c r="AS493" s="421">
        <v>0</v>
      </c>
      <c r="AT493" s="421">
        <v>0</v>
      </c>
      <c r="AU493" s="421">
        <v>0</v>
      </c>
      <c r="AV493" s="421">
        <v>0</v>
      </c>
      <c r="AW493" s="421">
        <v>0</v>
      </c>
      <c r="AX493" s="421">
        <v>0</v>
      </c>
      <c r="AY493" s="421">
        <v>0</v>
      </c>
      <c r="AZ493" s="421">
        <v>0</v>
      </c>
      <c r="BA493" s="421">
        <v>0</v>
      </c>
      <c r="BB493" s="421">
        <v>0</v>
      </c>
      <c r="BC493" s="421">
        <v>0</v>
      </c>
      <c r="BD493" s="421">
        <v>0</v>
      </c>
      <c r="BE493" s="421">
        <v>0</v>
      </c>
      <c r="BF493" s="422">
        <f t="shared" si="197"/>
        <v>0</v>
      </c>
      <c r="BG493" s="421">
        <v>0</v>
      </c>
      <c r="BH493" s="421">
        <v>0</v>
      </c>
      <c r="BI493" s="421">
        <v>0</v>
      </c>
      <c r="BJ493" s="421">
        <v>0</v>
      </c>
      <c r="BK493" s="421">
        <v>0</v>
      </c>
      <c r="BL493" s="421">
        <v>0</v>
      </c>
      <c r="BM493" s="421">
        <v>0</v>
      </c>
      <c r="BN493" s="421">
        <v>0</v>
      </c>
      <c r="BO493" s="421">
        <v>0</v>
      </c>
      <c r="BP493" s="421">
        <v>0</v>
      </c>
      <c r="BQ493" s="421">
        <v>0</v>
      </c>
      <c r="BR493" s="421">
        <v>0</v>
      </c>
      <c r="BS493" s="421">
        <v>0</v>
      </c>
      <c r="BT493" s="422">
        <f t="shared" si="198"/>
        <v>0</v>
      </c>
      <c r="BU493" s="421">
        <v>0</v>
      </c>
      <c r="BV493" s="421">
        <v>0</v>
      </c>
      <c r="BW493" s="421">
        <v>0</v>
      </c>
      <c r="BX493" s="421">
        <v>0</v>
      </c>
      <c r="BY493" s="421">
        <v>0</v>
      </c>
      <c r="BZ493" s="421">
        <v>0</v>
      </c>
      <c r="CA493" s="421">
        <v>0</v>
      </c>
      <c r="CB493" s="421">
        <v>0</v>
      </c>
      <c r="CC493" s="421">
        <v>0</v>
      </c>
      <c r="CD493" s="421">
        <v>0</v>
      </c>
      <c r="CE493" s="421">
        <v>0</v>
      </c>
      <c r="CF493" s="421">
        <v>0</v>
      </c>
      <c r="CG493" s="421">
        <v>0</v>
      </c>
      <c r="CH493" s="422">
        <f t="shared" si="199"/>
        <v>0</v>
      </c>
    </row>
    <row r="494" spans="1:86" s="402" customFormat="1" ht="12" hidden="1" customHeight="1" outlineLevel="1">
      <c r="A494" s="22">
        <v>610</v>
      </c>
      <c r="B494" s="402" t="s">
        <v>567</v>
      </c>
      <c r="C494" s="421">
        <v>0</v>
      </c>
      <c r="D494" s="421">
        <v>0</v>
      </c>
      <c r="E494" s="421">
        <v>0</v>
      </c>
      <c r="F494" s="421">
        <v>0</v>
      </c>
      <c r="G494" s="421">
        <v>0</v>
      </c>
      <c r="H494" s="421">
        <v>0</v>
      </c>
      <c r="I494" s="421">
        <v>0</v>
      </c>
      <c r="J494" s="421">
        <v>0</v>
      </c>
      <c r="K494" s="421">
        <v>0</v>
      </c>
      <c r="L494" s="421">
        <v>0</v>
      </c>
      <c r="M494" s="421">
        <v>0</v>
      </c>
      <c r="N494" s="421">
        <v>0</v>
      </c>
      <c r="O494" s="421"/>
      <c r="P494" s="422">
        <f t="shared" si="194"/>
        <v>0</v>
      </c>
      <c r="Q494" s="421">
        <v>0</v>
      </c>
      <c r="R494" s="421">
        <v>0</v>
      </c>
      <c r="S494" s="421">
        <v>0</v>
      </c>
      <c r="T494" s="421">
        <v>0</v>
      </c>
      <c r="U494" s="421">
        <v>0</v>
      </c>
      <c r="V494" s="421">
        <v>0</v>
      </c>
      <c r="W494" s="421">
        <v>0</v>
      </c>
      <c r="X494" s="421">
        <v>0</v>
      </c>
      <c r="Y494" s="421">
        <v>0</v>
      </c>
      <c r="Z494" s="421">
        <v>0</v>
      </c>
      <c r="AA494" s="421">
        <v>0</v>
      </c>
      <c r="AB494" s="421">
        <v>0</v>
      </c>
      <c r="AC494" s="421"/>
      <c r="AD494" s="422">
        <f t="shared" si="195"/>
        <v>0</v>
      </c>
      <c r="AE494" s="421">
        <v>0</v>
      </c>
      <c r="AF494" s="421">
        <v>0</v>
      </c>
      <c r="AG494" s="421">
        <v>0</v>
      </c>
      <c r="AH494" s="421">
        <v>0</v>
      </c>
      <c r="AI494" s="421">
        <v>0</v>
      </c>
      <c r="AJ494" s="421">
        <v>0</v>
      </c>
      <c r="AK494" s="421">
        <v>0</v>
      </c>
      <c r="AL494" s="421">
        <v>0</v>
      </c>
      <c r="AM494" s="421">
        <v>0</v>
      </c>
      <c r="AN494" s="421">
        <v>0</v>
      </c>
      <c r="AO494" s="421">
        <v>0</v>
      </c>
      <c r="AP494" s="421">
        <v>0</v>
      </c>
      <c r="AQ494" s="421"/>
      <c r="AR494" s="422">
        <f t="shared" si="196"/>
        <v>0</v>
      </c>
      <c r="AS494" s="421">
        <v>0</v>
      </c>
      <c r="AT494" s="421">
        <v>0</v>
      </c>
      <c r="AU494" s="421">
        <v>0</v>
      </c>
      <c r="AV494" s="421">
        <v>0</v>
      </c>
      <c r="AW494" s="421">
        <v>0</v>
      </c>
      <c r="AX494" s="421">
        <v>0</v>
      </c>
      <c r="AY494" s="421">
        <v>0</v>
      </c>
      <c r="AZ494" s="421">
        <v>0</v>
      </c>
      <c r="BA494" s="421">
        <v>0</v>
      </c>
      <c r="BB494" s="421">
        <v>0</v>
      </c>
      <c r="BC494" s="421">
        <v>0</v>
      </c>
      <c r="BD494" s="421">
        <v>0</v>
      </c>
      <c r="BE494" s="421"/>
      <c r="BF494" s="422">
        <f t="shared" si="197"/>
        <v>0</v>
      </c>
      <c r="BG494" s="421">
        <v>0</v>
      </c>
      <c r="BH494" s="421">
        <v>0</v>
      </c>
      <c r="BI494" s="421">
        <v>0</v>
      </c>
      <c r="BJ494" s="421">
        <v>0</v>
      </c>
      <c r="BK494" s="421">
        <v>0</v>
      </c>
      <c r="BL494" s="421">
        <v>0</v>
      </c>
      <c r="BM494" s="421">
        <v>0</v>
      </c>
      <c r="BN494" s="421">
        <v>0</v>
      </c>
      <c r="BO494" s="421">
        <v>0</v>
      </c>
      <c r="BP494" s="421">
        <v>0</v>
      </c>
      <c r="BQ494" s="421">
        <v>0</v>
      </c>
      <c r="BR494" s="421">
        <v>0</v>
      </c>
      <c r="BS494" s="421"/>
      <c r="BT494" s="422">
        <f t="shared" si="198"/>
        <v>0</v>
      </c>
      <c r="BU494" s="421">
        <v>0</v>
      </c>
      <c r="BV494" s="421">
        <v>0</v>
      </c>
      <c r="BW494" s="421">
        <v>0</v>
      </c>
      <c r="BX494" s="421">
        <v>0</v>
      </c>
      <c r="BY494" s="421">
        <v>0</v>
      </c>
      <c r="BZ494" s="421">
        <v>0</v>
      </c>
      <c r="CA494" s="421">
        <v>0</v>
      </c>
      <c r="CB494" s="421">
        <v>0</v>
      </c>
      <c r="CC494" s="421">
        <v>0</v>
      </c>
      <c r="CD494" s="421">
        <v>0</v>
      </c>
      <c r="CE494" s="421">
        <v>0</v>
      </c>
      <c r="CF494" s="421">
        <v>0</v>
      </c>
      <c r="CG494" s="421"/>
      <c r="CH494" s="422">
        <f t="shared" si="199"/>
        <v>0</v>
      </c>
    </row>
    <row r="495" spans="1:86" s="402" customFormat="1" ht="12" hidden="1" customHeight="1" outlineLevel="1">
      <c r="A495" s="22">
        <v>611</v>
      </c>
      <c r="B495" s="402" t="s">
        <v>568</v>
      </c>
      <c r="C495" s="421">
        <v>0</v>
      </c>
      <c r="D495" s="421">
        <v>0</v>
      </c>
      <c r="E495" s="421">
        <v>0</v>
      </c>
      <c r="F495" s="421">
        <v>0</v>
      </c>
      <c r="G495" s="421">
        <v>0</v>
      </c>
      <c r="H495" s="421">
        <v>0</v>
      </c>
      <c r="I495" s="421">
        <v>0</v>
      </c>
      <c r="J495" s="421">
        <v>0</v>
      </c>
      <c r="K495" s="421">
        <v>0</v>
      </c>
      <c r="L495" s="421">
        <v>0</v>
      </c>
      <c r="M495" s="421">
        <v>0</v>
      </c>
      <c r="N495" s="421">
        <v>0</v>
      </c>
      <c r="O495" s="421">
        <v>0</v>
      </c>
      <c r="P495" s="422">
        <f t="shared" si="194"/>
        <v>0</v>
      </c>
      <c r="Q495" s="421">
        <v>0</v>
      </c>
      <c r="R495" s="421">
        <v>0</v>
      </c>
      <c r="S495" s="421">
        <v>0</v>
      </c>
      <c r="T495" s="421">
        <v>0</v>
      </c>
      <c r="U495" s="421">
        <v>0</v>
      </c>
      <c r="V495" s="421">
        <v>0</v>
      </c>
      <c r="W495" s="421">
        <v>0</v>
      </c>
      <c r="X495" s="421">
        <v>0</v>
      </c>
      <c r="Y495" s="421">
        <v>0</v>
      </c>
      <c r="Z495" s="421">
        <v>0</v>
      </c>
      <c r="AA495" s="421">
        <v>0</v>
      </c>
      <c r="AB495" s="421">
        <v>0</v>
      </c>
      <c r="AC495" s="421">
        <v>0</v>
      </c>
      <c r="AD495" s="422">
        <f t="shared" si="195"/>
        <v>0</v>
      </c>
      <c r="AE495" s="421">
        <v>0</v>
      </c>
      <c r="AF495" s="421">
        <v>0</v>
      </c>
      <c r="AG495" s="421">
        <v>0</v>
      </c>
      <c r="AH495" s="421">
        <v>0</v>
      </c>
      <c r="AI495" s="421">
        <v>0</v>
      </c>
      <c r="AJ495" s="421">
        <v>0</v>
      </c>
      <c r="AK495" s="421">
        <v>0</v>
      </c>
      <c r="AL495" s="421">
        <v>0</v>
      </c>
      <c r="AM495" s="421">
        <v>0</v>
      </c>
      <c r="AN495" s="421">
        <v>0</v>
      </c>
      <c r="AO495" s="421">
        <v>0</v>
      </c>
      <c r="AP495" s="421">
        <v>0</v>
      </c>
      <c r="AQ495" s="421">
        <v>0</v>
      </c>
      <c r="AR495" s="422">
        <f t="shared" si="196"/>
        <v>0</v>
      </c>
      <c r="AS495" s="421">
        <v>0</v>
      </c>
      <c r="AT495" s="421">
        <v>0</v>
      </c>
      <c r="AU495" s="421">
        <v>0</v>
      </c>
      <c r="AV495" s="421">
        <v>0</v>
      </c>
      <c r="AW495" s="421">
        <v>0</v>
      </c>
      <c r="AX495" s="421">
        <v>0</v>
      </c>
      <c r="AY495" s="421">
        <v>0</v>
      </c>
      <c r="AZ495" s="421">
        <v>0</v>
      </c>
      <c r="BA495" s="421">
        <v>0</v>
      </c>
      <c r="BB495" s="421">
        <v>0</v>
      </c>
      <c r="BC495" s="421">
        <v>0</v>
      </c>
      <c r="BD495" s="421">
        <v>0</v>
      </c>
      <c r="BE495" s="421">
        <v>0</v>
      </c>
      <c r="BF495" s="422">
        <f t="shared" si="197"/>
        <v>0</v>
      </c>
      <c r="BG495" s="421">
        <v>0</v>
      </c>
      <c r="BH495" s="421">
        <v>0</v>
      </c>
      <c r="BI495" s="421">
        <v>0</v>
      </c>
      <c r="BJ495" s="421">
        <v>0</v>
      </c>
      <c r="BK495" s="421">
        <v>0</v>
      </c>
      <c r="BL495" s="421">
        <v>0</v>
      </c>
      <c r="BM495" s="421">
        <v>0</v>
      </c>
      <c r="BN495" s="421">
        <v>0</v>
      </c>
      <c r="BO495" s="421">
        <v>0</v>
      </c>
      <c r="BP495" s="421">
        <v>0</v>
      </c>
      <c r="BQ495" s="421">
        <v>0</v>
      </c>
      <c r="BR495" s="421">
        <v>0</v>
      </c>
      <c r="BS495" s="421">
        <v>0</v>
      </c>
      <c r="BT495" s="422">
        <f t="shared" si="198"/>
        <v>0</v>
      </c>
      <c r="BU495" s="421">
        <v>0</v>
      </c>
      <c r="BV495" s="421">
        <v>0</v>
      </c>
      <c r="BW495" s="421">
        <v>0</v>
      </c>
      <c r="BX495" s="421">
        <v>0</v>
      </c>
      <c r="BY495" s="421">
        <v>0</v>
      </c>
      <c r="BZ495" s="421">
        <v>0</v>
      </c>
      <c r="CA495" s="421">
        <v>0</v>
      </c>
      <c r="CB495" s="421">
        <v>0</v>
      </c>
      <c r="CC495" s="421">
        <v>0</v>
      </c>
      <c r="CD495" s="421">
        <v>0</v>
      </c>
      <c r="CE495" s="421">
        <v>0</v>
      </c>
      <c r="CF495" s="421">
        <v>0</v>
      </c>
      <c r="CG495" s="421">
        <v>0</v>
      </c>
      <c r="CH495" s="422">
        <f t="shared" si="199"/>
        <v>0</v>
      </c>
    </row>
    <row r="496" spans="1:86" s="402" customFormat="1" ht="12" hidden="1" customHeight="1" outlineLevel="1">
      <c r="A496" s="22">
        <v>612</v>
      </c>
      <c r="B496" s="402" t="s">
        <v>569</v>
      </c>
      <c r="C496" s="421">
        <v>0</v>
      </c>
      <c r="D496" s="421">
        <v>0</v>
      </c>
      <c r="E496" s="421">
        <v>0</v>
      </c>
      <c r="F496" s="421">
        <v>0</v>
      </c>
      <c r="G496" s="421">
        <v>0</v>
      </c>
      <c r="H496" s="421">
        <v>0</v>
      </c>
      <c r="I496" s="421">
        <v>0</v>
      </c>
      <c r="J496" s="421">
        <v>0</v>
      </c>
      <c r="K496" s="421">
        <v>0</v>
      </c>
      <c r="L496" s="421">
        <v>0</v>
      </c>
      <c r="M496" s="421">
        <v>0</v>
      </c>
      <c r="N496" s="421">
        <v>0</v>
      </c>
      <c r="O496" s="421"/>
      <c r="P496" s="422">
        <f t="shared" si="194"/>
        <v>0</v>
      </c>
      <c r="Q496" s="421">
        <v>0</v>
      </c>
      <c r="R496" s="421">
        <v>0</v>
      </c>
      <c r="S496" s="421">
        <v>0</v>
      </c>
      <c r="T496" s="421">
        <v>0</v>
      </c>
      <c r="U496" s="421">
        <v>0</v>
      </c>
      <c r="V496" s="421">
        <v>0</v>
      </c>
      <c r="W496" s="421">
        <v>0</v>
      </c>
      <c r="X496" s="421">
        <v>0</v>
      </c>
      <c r="Y496" s="421">
        <v>0</v>
      </c>
      <c r="Z496" s="421">
        <v>0</v>
      </c>
      <c r="AA496" s="421">
        <v>0</v>
      </c>
      <c r="AB496" s="421">
        <v>0</v>
      </c>
      <c r="AC496" s="421"/>
      <c r="AD496" s="422">
        <f t="shared" si="195"/>
        <v>0</v>
      </c>
      <c r="AE496" s="421">
        <v>0</v>
      </c>
      <c r="AF496" s="421">
        <v>0</v>
      </c>
      <c r="AG496" s="421">
        <v>0</v>
      </c>
      <c r="AH496" s="421">
        <v>0</v>
      </c>
      <c r="AI496" s="421">
        <v>0</v>
      </c>
      <c r="AJ496" s="421">
        <v>0</v>
      </c>
      <c r="AK496" s="421">
        <v>0</v>
      </c>
      <c r="AL496" s="421">
        <v>0</v>
      </c>
      <c r="AM496" s="421">
        <v>0</v>
      </c>
      <c r="AN496" s="421">
        <v>0</v>
      </c>
      <c r="AO496" s="421">
        <v>0</v>
      </c>
      <c r="AP496" s="421">
        <v>0</v>
      </c>
      <c r="AQ496" s="421"/>
      <c r="AR496" s="422">
        <f t="shared" si="196"/>
        <v>0</v>
      </c>
      <c r="AS496" s="421">
        <v>0</v>
      </c>
      <c r="AT496" s="421">
        <v>0</v>
      </c>
      <c r="AU496" s="421">
        <v>0</v>
      </c>
      <c r="AV496" s="421">
        <v>0</v>
      </c>
      <c r="AW496" s="421">
        <v>0</v>
      </c>
      <c r="AX496" s="421">
        <v>0</v>
      </c>
      <c r="AY496" s="421">
        <v>0</v>
      </c>
      <c r="AZ496" s="421">
        <v>0</v>
      </c>
      <c r="BA496" s="421">
        <v>0</v>
      </c>
      <c r="BB496" s="421">
        <v>0</v>
      </c>
      <c r="BC496" s="421">
        <v>0</v>
      </c>
      <c r="BD496" s="421">
        <v>0</v>
      </c>
      <c r="BE496" s="421"/>
      <c r="BF496" s="422">
        <f t="shared" si="197"/>
        <v>0</v>
      </c>
      <c r="BG496" s="421">
        <v>0</v>
      </c>
      <c r="BH496" s="421">
        <v>0</v>
      </c>
      <c r="BI496" s="421">
        <v>0</v>
      </c>
      <c r="BJ496" s="421">
        <v>0</v>
      </c>
      <c r="BK496" s="421">
        <v>0</v>
      </c>
      <c r="BL496" s="421">
        <v>0</v>
      </c>
      <c r="BM496" s="421">
        <v>0</v>
      </c>
      <c r="BN496" s="421">
        <v>0</v>
      </c>
      <c r="BO496" s="421">
        <v>0</v>
      </c>
      <c r="BP496" s="421">
        <v>0</v>
      </c>
      <c r="BQ496" s="421">
        <v>0</v>
      </c>
      <c r="BR496" s="421">
        <v>0</v>
      </c>
      <c r="BS496" s="421"/>
      <c r="BT496" s="422">
        <f t="shared" si="198"/>
        <v>0</v>
      </c>
      <c r="BU496" s="421">
        <v>0</v>
      </c>
      <c r="BV496" s="421">
        <v>0</v>
      </c>
      <c r="BW496" s="421">
        <v>0</v>
      </c>
      <c r="BX496" s="421">
        <v>0</v>
      </c>
      <c r="BY496" s="421">
        <v>0</v>
      </c>
      <c r="BZ496" s="421">
        <v>0</v>
      </c>
      <c r="CA496" s="421">
        <v>0</v>
      </c>
      <c r="CB496" s="421">
        <v>0</v>
      </c>
      <c r="CC496" s="421">
        <v>0</v>
      </c>
      <c r="CD496" s="421">
        <v>0</v>
      </c>
      <c r="CE496" s="421">
        <v>0</v>
      </c>
      <c r="CF496" s="421">
        <v>0</v>
      </c>
      <c r="CG496" s="421"/>
      <c r="CH496" s="422">
        <f t="shared" si="199"/>
        <v>0</v>
      </c>
    </row>
    <row r="497" spans="1:86" s="402" customFormat="1" ht="12" hidden="1" customHeight="1" outlineLevel="1">
      <c r="A497" s="22">
        <v>613</v>
      </c>
      <c r="B497" s="402" t="s">
        <v>570</v>
      </c>
      <c r="C497" s="421">
        <v>0</v>
      </c>
      <c r="D497" s="421">
        <v>0</v>
      </c>
      <c r="E497" s="421">
        <v>0</v>
      </c>
      <c r="F497" s="421">
        <v>0</v>
      </c>
      <c r="G497" s="421">
        <v>0</v>
      </c>
      <c r="H497" s="421">
        <v>0</v>
      </c>
      <c r="I497" s="421">
        <v>0</v>
      </c>
      <c r="J497" s="421">
        <v>0</v>
      </c>
      <c r="K497" s="421">
        <v>0</v>
      </c>
      <c r="L497" s="421">
        <v>0</v>
      </c>
      <c r="M497" s="421">
        <v>0</v>
      </c>
      <c r="N497" s="421">
        <v>0</v>
      </c>
      <c r="O497" s="421">
        <v>0</v>
      </c>
      <c r="P497" s="422">
        <f t="shared" si="194"/>
        <v>0</v>
      </c>
      <c r="Q497" s="421">
        <v>0</v>
      </c>
      <c r="R497" s="421">
        <v>0</v>
      </c>
      <c r="S497" s="421">
        <v>0</v>
      </c>
      <c r="T497" s="421">
        <v>0</v>
      </c>
      <c r="U497" s="421">
        <v>0</v>
      </c>
      <c r="V497" s="421">
        <v>0</v>
      </c>
      <c r="W497" s="421">
        <v>0</v>
      </c>
      <c r="X497" s="421">
        <v>0</v>
      </c>
      <c r="Y497" s="421">
        <v>0</v>
      </c>
      <c r="Z497" s="421">
        <v>0</v>
      </c>
      <c r="AA497" s="421">
        <v>0</v>
      </c>
      <c r="AB497" s="421">
        <v>0</v>
      </c>
      <c r="AC497" s="421">
        <v>0</v>
      </c>
      <c r="AD497" s="422">
        <f t="shared" si="195"/>
        <v>0</v>
      </c>
      <c r="AE497" s="421">
        <v>0</v>
      </c>
      <c r="AF497" s="421">
        <v>0</v>
      </c>
      <c r="AG497" s="421">
        <v>0</v>
      </c>
      <c r="AH497" s="421">
        <v>0</v>
      </c>
      <c r="AI497" s="421">
        <v>0</v>
      </c>
      <c r="AJ497" s="421">
        <v>0</v>
      </c>
      <c r="AK497" s="421">
        <v>0</v>
      </c>
      <c r="AL497" s="421">
        <v>0</v>
      </c>
      <c r="AM497" s="421">
        <v>0</v>
      </c>
      <c r="AN497" s="421">
        <v>0</v>
      </c>
      <c r="AO497" s="421">
        <v>0</v>
      </c>
      <c r="AP497" s="421">
        <v>0</v>
      </c>
      <c r="AQ497" s="421">
        <v>0</v>
      </c>
      <c r="AR497" s="422">
        <f t="shared" si="196"/>
        <v>0</v>
      </c>
      <c r="AS497" s="421">
        <v>0</v>
      </c>
      <c r="AT497" s="421">
        <v>0</v>
      </c>
      <c r="AU497" s="421">
        <v>0</v>
      </c>
      <c r="AV497" s="421">
        <v>0</v>
      </c>
      <c r="AW497" s="421">
        <v>0</v>
      </c>
      <c r="AX497" s="421">
        <v>0</v>
      </c>
      <c r="AY497" s="421">
        <v>0</v>
      </c>
      <c r="AZ497" s="421">
        <v>0</v>
      </c>
      <c r="BA497" s="421">
        <v>0</v>
      </c>
      <c r="BB497" s="421">
        <v>0</v>
      </c>
      <c r="BC497" s="421">
        <v>0</v>
      </c>
      <c r="BD497" s="421">
        <v>0</v>
      </c>
      <c r="BE497" s="421">
        <v>0</v>
      </c>
      <c r="BF497" s="422">
        <f t="shared" si="197"/>
        <v>0</v>
      </c>
      <c r="BG497" s="421">
        <v>0</v>
      </c>
      <c r="BH497" s="421">
        <v>0</v>
      </c>
      <c r="BI497" s="421">
        <v>0</v>
      </c>
      <c r="BJ497" s="421">
        <v>0</v>
      </c>
      <c r="BK497" s="421">
        <v>0</v>
      </c>
      <c r="BL497" s="421">
        <v>0</v>
      </c>
      <c r="BM497" s="421">
        <v>0</v>
      </c>
      <c r="BN497" s="421">
        <v>0</v>
      </c>
      <c r="BO497" s="421">
        <v>0</v>
      </c>
      <c r="BP497" s="421">
        <v>0</v>
      </c>
      <c r="BQ497" s="421">
        <v>0</v>
      </c>
      <c r="BR497" s="421">
        <v>0</v>
      </c>
      <c r="BS497" s="421">
        <v>0</v>
      </c>
      <c r="BT497" s="422">
        <f t="shared" si="198"/>
        <v>0</v>
      </c>
      <c r="BU497" s="421">
        <v>0</v>
      </c>
      <c r="BV497" s="421">
        <v>0</v>
      </c>
      <c r="BW497" s="421">
        <v>0</v>
      </c>
      <c r="BX497" s="421">
        <v>0</v>
      </c>
      <c r="BY497" s="421">
        <v>0</v>
      </c>
      <c r="BZ497" s="421">
        <v>0</v>
      </c>
      <c r="CA497" s="421">
        <v>0</v>
      </c>
      <c r="CB497" s="421">
        <v>0</v>
      </c>
      <c r="CC497" s="421">
        <v>0</v>
      </c>
      <c r="CD497" s="421">
        <v>0</v>
      </c>
      <c r="CE497" s="421">
        <v>0</v>
      </c>
      <c r="CF497" s="421">
        <v>0</v>
      </c>
      <c r="CG497" s="421">
        <v>0</v>
      </c>
      <c r="CH497" s="422">
        <f t="shared" si="199"/>
        <v>0</v>
      </c>
    </row>
    <row r="498" spans="1:86" s="402" customFormat="1" ht="12" hidden="1" customHeight="1" outlineLevel="1">
      <c r="A498" s="22">
        <v>613.1</v>
      </c>
      <c r="B498" s="402" t="s">
        <v>571</v>
      </c>
      <c r="C498" s="421">
        <v>0</v>
      </c>
      <c r="D498" s="421">
        <v>0</v>
      </c>
      <c r="E498" s="421">
        <v>0</v>
      </c>
      <c r="F498" s="421">
        <v>0</v>
      </c>
      <c r="G498" s="421">
        <v>0</v>
      </c>
      <c r="H498" s="421">
        <v>0</v>
      </c>
      <c r="I498" s="421">
        <v>0</v>
      </c>
      <c r="J498" s="421">
        <v>0</v>
      </c>
      <c r="K498" s="421">
        <v>0</v>
      </c>
      <c r="L498" s="421">
        <v>0</v>
      </c>
      <c r="M498" s="421">
        <v>0</v>
      </c>
      <c r="N498" s="421">
        <v>0</v>
      </c>
      <c r="O498" s="421">
        <v>0</v>
      </c>
      <c r="P498" s="422">
        <f t="shared" si="194"/>
        <v>0</v>
      </c>
      <c r="Q498" s="421">
        <v>0</v>
      </c>
      <c r="R498" s="421">
        <v>0</v>
      </c>
      <c r="S498" s="421">
        <v>0</v>
      </c>
      <c r="T498" s="421">
        <v>0</v>
      </c>
      <c r="U498" s="421">
        <v>0</v>
      </c>
      <c r="V498" s="421">
        <v>0</v>
      </c>
      <c r="W498" s="421">
        <v>0</v>
      </c>
      <c r="X498" s="421">
        <v>0</v>
      </c>
      <c r="Y498" s="421">
        <v>0</v>
      </c>
      <c r="Z498" s="421">
        <v>0</v>
      </c>
      <c r="AA498" s="421">
        <v>0</v>
      </c>
      <c r="AB498" s="421">
        <v>0</v>
      </c>
      <c r="AC498" s="421">
        <v>0</v>
      </c>
      <c r="AD498" s="422">
        <f t="shared" si="195"/>
        <v>0</v>
      </c>
      <c r="AE498" s="421">
        <v>0</v>
      </c>
      <c r="AF498" s="421">
        <v>0</v>
      </c>
      <c r="AG498" s="421">
        <v>0</v>
      </c>
      <c r="AH498" s="421">
        <v>0</v>
      </c>
      <c r="AI498" s="421">
        <v>0</v>
      </c>
      <c r="AJ498" s="421">
        <v>0</v>
      </c>
      <c r="AK498" s="421">
        <v>0</v>
      </c>
      <c r="AL498" s="421">
        <v>0</v>
      </c>
      <c r="AM498" s="421">
        <v>0</v>
      </c>
      <c r="AN498" s="421">
        <v>0</v>
      </c>
      <c r="AO498" s="421">
        <v>0</v>
      </c>
      <c r="AP498" s="421">
        <v>0</v>
      </c>
      <c r="AQ498" s="421">
        <v>0</v>
      </c>
      <c r="AR498" s="422">
        <f t="shared" si="196"/>
        <v>0</v>
      </c>
      <c r="AS498" s="421">
        <v>0</v>
      </c>
      <c r="AT498" s="421">
        <v>0</v>
      </c>
      <c r="AU498" s="421">
        <v>0</v>
      </c>
      <c r="AV498" s="421">
        <v>0</v>
      </c>
      <c r="AW498" s="421">
        <v>0</v>
      </c>
      <c r="AX498" s="421">
        <v>0</v>
      </c>
      <c r="AY498" s="421">
        <v>0</v>
      </c>
      <c r="AZ498" s="421">
        <v>0</v>
      </c>
      <c r="BA498" s="421">
        <v>0</v>
      </c>
      <c r="BB498" s="421">
        <v>0</v>
      </c>
      <c r="BC498" s="421">
        <v>0</v>
      </c>
      <c r="BD498" s="421">
        <v>0</v>
      </c>
      <c r="BE498" s="421">
        <v>0</v>
      </c>
      <c r="BF498" s="422">
        <f t="shared" si="197"/>
        <v>0</v>
      </c>
      <c r="BG498" s="421">
        <v>0</v>
      </c>
      <c r="BH498" s="421">
        <v>0</v>
      </c>
      <c r="BI498" s="421">
        <v>0</v>
      </c>
      <c r="BJ498" s="421">
        <v>0</v>
      </c>
      <c r="BK498" s="421">
        <v>0</v>
      </c>
      <c r="BL498" s="421">
        <v>0</v>
      </c>
      <c r="BM498" s="421">
        <v>0</v>
      </c>
      <c r="BN498" s="421">
        <v>0</v>
      </c>
      <c r="BO498" s="421">
        <v>0</v>
      </c>
      <c r="BP498" s="421">
        <v>0</v>
      </c>
      <c r="BQ498" s="421">
        <v>0</v>
      </c>
      <c r="BR498" s="421">
        <v>0</v>
      </c>
      <c r="BS498" s="421">
        <v>0</v>
      </c>
      <c r="BT498" s="422">
        <f t="shared" si="198"/>
        <v>0</v>
      </c>
      <c r="BU498" s="421">
        <v>0</v>
      </c>
      <c r="BV498" s="421">
        <v>0</v>
      </c>
      <c r="BW498" s="421">
        <v>0</v>
      </c>
      <c r="BX498" s="421">
        <v>0</v>
      </c>
      <c r="BY498" s="421">
        <v>0</v>
      </c>
      <c r="BZ498" s="421">
        <v>0</v>
      </c>
      <c r="CA498" s="421">
        <v>0</v>
      </c>
      <c r="CB498" s="421">
        <v>0</v>
      </c>
      <c r="CC498" s="421">
        <v>0</v>
      </c>
      <c r="CD498" s="421">
        <v>0</v>
      </c>
      <c r="CE498" s="421">
        <v>0</v>
      </c>
      <c r="CF498" s="421">
        <v>0</v>
      </c>
      <c r="CG498" s="421">
        <v>0</v>
      </c>
      <c r="CH498" s="422">
        <f t="shared" si="199"/>
        <v>0</v>
      </c>
    </row>
    <row r="499" spans="1:86" s="402" customFormat="1" ht="12" hidden="1" customHeight="1" outlineLevel="1">
      <c r="A499" s="22">
        <v>613.20000000000005</v>
      </c>
      <c r="B499" s="402" t="s">
        <v>572</v>
      </c>
      <c r="C499" s="421">
        <v>0</v>
      </c>
      <c r="D499" s="421">
        <v>0</v>
      </c>
      <c r="E499" s="421">
        <v>0</v>
      </c>
      <c r="F499" s="421">
        <v>0</v>
      </c>
      <c r="G499" s="421">
        <v>0</v>
      </c>
      <c r="H499" s="421">
        <v>0</v>
      </c>
      <c r="I499" s="421">
        <v>0</v>
      </c>
      <c r="J499" s="421">
        <v>0</v>
      </c>
      <c r="K499" s="421">
        <v>0</v>
      </c>
      <c r="L499" s="421">
        <v>0</v>
      </c>
      <c r="M499" s="421">
        <v>0</v>
      </c>
      <c r="N499" s="421">
        <v>0</v>
      </c>
      <c r="O499" s="421">
        <v>0</v>
      </c>
      <c r="P499" s="422">
        <f t="shared" si="194"/>
        <v>0</v>
      </c>
      <c r="Q499" s="421">
        <v>0</v>
      </c>
      <c r="R499" s="421">
        <v>0</v>
      </c>
      <c r="S499" s="421">
        <v>0</v>
      </c>
      <c r="T499" s="421">
        <v>0</v>
      </c>
      <c r="U499" s="421">
        <v>0</v>
      </c>
      <c r="V499" s="421">
        <v>0</v>
      </c>
      <c r="W499" s="421">
        <v>0</v>
      </c>
      <c r="X499" s="421">
        <v>0</v>
      </c>
      <c r="Y499" s="421">
        <v>0</v>
      </c>
      <c r="Z499" s="421">
        <v>0</v>
      </c>
      <c r="AA499" s="421">
        <v>0</v>
      </c>
      <c r="AB499" s="421">
        <v>0</v>
      </c>
      <c r="AC499" s="421">
        <v>0</v>
      </c>
      <c r="AD499" s="422">
        <f t="shared" si="195"/>
        <v>0</v>
      </c>
      <c r="AE499" s="421">
        <v>0</v>
      </c>
      <c r="AF499" s="421">
        <v>0</v>
      </c>
      <c r="AG499" s="421">
        <v>0</v>
      </c>
      <c r="AH499" s="421">
        <v>0</v>
      </c>
      <c r="AI499" s="421">
        <v>0</v>
      </c>
      <c r="AJ499" s="421">
        <v>0</v>
      </c>
      <c r="AK499" s="421">
        <v>0</v>
      </c>
      <c r="AL499" s="421">
        <v>0</v>
      </c>
      <c r="AM499" s="421">
        <v>0</v>
      </c>
      <c r="AN499" s="421">
        <v>0</v>
      </c>
      <c r="AO499" s="421">
        <v>0</v>
      </c>
      <c r="AP499" s="421">
        <v>0</v>
      </c>
      <c r="AQ499" s="421">
        <v>0</v>
      </c>
      <c r="AR499" s="422">
        <f t="shared" si="196"/>
        <v>0</v>
      </c>
      <c r="AS499" s="421">
        <v>0</v>
      </c>
      <c r="AT499" s="421">
        <v>0</v>
      </c>
      <c r="AU499" s="421">
        <v>0</v>
      </c>
      <c r="AV499" s="421">
        <v>0</v>
      </c>
      <c r="AW499" s="421">
        <v>0</v>
      </c>
      <c r="AX499" s="421">
        <v>0</v>
      </c>
      <c r="AY499" s="421">
        <v>0</v>
      </c>
      <c r="AZ499" s="421">
        <v>0</v>
      </c>
      <c r="BA499" s="421">
        <v>0</v>
      </c>
      <c r="BB499" s="421">
        <v>0</v>
      </c>
      <c r="BC499" s="421">
        <v>0</v>
      </c>
      <c r="BD499" s="421">
        <v>0</v>
      </c>
      <c r="BE499" s="421">
        <v>0</v>
      </c>
      <c r="BF499" s="422">
        <f t="shared" si="197"/>
        <v>0</v>
      </c>
      <c r="BG499" s="421">
        <v>0</v>
      </c>
      <c r="BH499" s="421">
        <v>0</v>
      </c>
      <c r="BI499" s="421">
        <v>0</v>
      </c>
      <c r="BJ499" s="421">
        <v>0</v>
      </c>
      <c r="BK499" s="421">
        <v>0</v>
      </c>
      <c r="BL499" s="421">
        <v>0</v>
      </c>
      <c r="BM499" s="421">
        <v>0</v>
      </c>
      <c r="BN499" s="421">
        <v>0</v>
      </c>
      <c r="BO499" s="421">
        <v>0</v>
      </c>
      <c r="BP499" s="421">
        <v>0</v>
      </c>
      <c r="BQ499" s="421">
        <v>0</v>
      </c>
      <c r="BR499" s="421">
        <v>0</v>
      </c>
      <c r="BS499" s="421">
        <v>0</v>
      </c>
      <c r="BT499" s="422">
        <f t="shared" si="198"/>
        <v>0</v>
      </c>
      <c r="BU499" s="421">
        <v>0</v>
      </c>
      <c r="BV499" s="421">
        <v>0</v>
      </c>
      <c r="BW499" s="421">
        <v>0</v>
      </c>
      <c r="BX499" s="421">
        <v>0</v>
      </c>
      <c r="BY499" s="421">
        <v>0</v>
      </c>
      <c r="BZ499" s="421">
        <v>0</v>
      </c>
      <c r="CA499" s="421">
        <v>0</v>
      </c>
      <c r="CB499" s="421">
        <v>0</v>
      </c>
      <c r="CC499" s="421">
        <v>0</v>
      </c>
      <c r="CD499" s="421">
        <v>0</v>
      </c>
      <c r="CE499" s="421">
        <v>0</v>
      </c>
      <c r="CF499" s="421">
        <v>0</v>
      </c>
      <c r="CG499" s="421">
        <v>0</v>
      </c>
      <c r="CH499" s="422">
        <f t="shared" si="199"/>
        <v>0</v>
      </c>
    </row>
    <row r="500" spans="1:86" s="402" customFormat="1" ht="12" hidden="1" customHeight="1" outlineLevel="1">
      <c r="A500" s="22">
        <v>613.29999999999995</v>
      </c>
      <c r="B500" s="402" t="s">
        <v>573</v>
      </c>
      <c r="C500" s="421">
        <v>0</v>
      </c>
      <c r="D500" s="421">
        <v>0</v>
      </c>
      <c r="E500" s="421">
        <v>0</v>
      </c>
      <c r="F500" s="421">
        <v>0</v>
      </c>
      <c r="G500" s="421">
        <v>0</v>
      </c>
      <c r="H500" s="421">
        <v>0</v>
      </c>
      <c r="I500" s="421">
        <v>0</v>
      </c>
      <c r="J500" s="421">
        <v>0</v>
      </c>
      <c r="K500" s="421">
        <v>0</v>
      </c>
      <c r="L500" s="421">
        <v>0</v>
      </c>
      <c r="M500" s="421">
        <v>0</v>
      </c>
      <c r="N500" s="421">
        <v>0</v>
      </c>
      <c r="O500" s="421">
        <v>0</v>
      </c>
      <c r="P500" s="422">
        <f t="shared" si="194"/>
        <v>0</v>
      </c>
      <c r="Q500" s="421">
        <v>0</v>
      </c>
      <c r="R500" s="421">
        <v>0</v>
      </c>
      <c r="S500" s="421">
        <v>0</v>
      </c>
      <c r="T500" s="421">
        <v>0</v>
      </c>
      <c r="U500" s="421">
        <v>0</v>
      </c>
      <c r="V500" s="421">
        <v>0</v>
      </c>
      <c r="W500" s="421">
        <v>0</v>
      </c>
      <c r="X500" s="421">
        <v>0</v>
      </c>
      <c r="Y500" s="421">
        <v>0</v>
      </c>
      <c r="Z500" s="421">
        <v>0</v>
      </c>
      <c r="AA500" s="421">
        <v>0</v>
      </c>
      <c r="AB500" s="421">
        <v>0</v>
      </c>
      <c r="AC500" s="421">
        <v>0</v>
      </c>
      <c r="AD500" s="422">
        <f t="shared" si="195"/>
        <v>0</v>
      </c>
      <c r="AE500" s="421">
        <v>0</v>
      </c>
      <c r="AF500" s="421">
        <v>0</v>
      </c>
      <c r="AG500" s="421">
        <v>0</v>
      </c>
      <c r="AH500" s="421">
        <v>0</v>
      </c>
      <c r="AI500" s="421">
        <v>0</v>
      </c>
      <c r="AJ500" s="421">
        <v>0</v>
      </c>
      <c r="AK500" s="421">
        <v>0</v>
      </c>
      <c r="AL500" s="421">
        <v>0</v>
      </c>
      <c r="AM500" s="421">
        <v>0</v>
      </c>
      <c r="AN500" s="421">
        <v>0</v>
      </c>
      <c r="AO500" s="421">
        <v>0</v>
      </c>
      <c r="AP500" s="421">
        <v>0</v>
      </c>
      <c r="AQ500" s="421">
        <v>0</v>
      </c>
      <c r="AR500" s="422">
        <f t="shared" si="196"/>
        <v>0</v>
      </c>
      <c r="AS500" s="421">
        <v>0</v>
      </c>
      <c r="AT500" s="421">
        <v>0</v>
      </c>
      <c r="AU500" s="421">
        <v>0</v>
      </c>
      <c r="AV500" s="421">
        <v>0</v>
      </c>
      <c r="AW500" s="421">
        <v>0</v>
      </c>
      <c r="AX500" s="421">
        <v>0</v>
      </c>
      <c r="AY500" s="421">
        <v>0</v>
      </c>
      <c r="AZ500" s="421">
        <v>0</v>
      </c>
      <c r="BA500" s="421">
        <v>0</v>
      </c>
      <c r="BB500" s="421">
        <v>0</v>
      </c>
      <c r="BC500" s="421">
        <v>0</v>
      </c>
      <c r="BD500" s="421">
        <v>0</v>
      </c>
      <c r="BE500" s="421">
        <v>0</v>
      </c>
      <c r="BF500" s="422">
        <f t="shared" si="197"/>
        <v>0</v>
      </c>
      <c r="BG500" s="421">
        <v>0</v>
      </c>
      <c r="BH500" s="421">
        <v>0</v>
      </c>
      <c r="BI500" s="421">
        <v>0</v>
      </c>
      <c r="BJ500" s="421">
        <v>0</v>
      </c>
      <c r="BK500" s="421">
        <v>0</v>
      </c>
      <c r="BL500" s="421">
        <v>0</v>
      </c>
      <c r="BM500" s="421">
        <v>0</v>
      </c>
      <c r="BN500" s="421">
        <v>0</v>
      </c>
      <c r="BO500" s="421">
        <v>0</v>
      </c>
      <c r="BP500" s="421">
        <v>0</v>
      </c>
      <c r="BQ500" s="421">
        <v>0</v>
      </c>
      <c r="BR500" s="421">
        <v>0</v>
      </c>
      <c r="BS500" s="421">
        <v>0</v>
      </c>
      <c r="BT500" s="422">
        <f t="shared" si="198"/>
        <v>0</v>
      </c>
      <c r="BU500" s="421">
        <v>0</v>
      </c>
      <c r="BV500" s="421">
        <v>0</v>
      </c>
      <c r="BW500" s="421">
        <v>0</v>
      </c>
      <c r="BX500" s="421">
        <v>0</v>
      </c>
      <c r="BY500" s="421">
        <v>0</v>
      </c>
      <c r="BZ500" s="421">
        <v>0</v>
      </c>
      <c r="CA500" s="421">
        <v>0</v>
      </c>
      <c r="CB500" s="421">
        <v>0</v>
      </c>
      <c r="CC500" s="421">
        <v>0</v>
      </c>
      <c r="CD500" s="421">
        <v>0</v>
      </c>
      <c r="CE500" s="421">
        <v>0</v>
      </c>
      <c r="CF500" s="421">
        <v>0</v>
      </c>
      <c r="CG500" s="421">
        <v>0</v>
      </c>
      <c r="CH500" s="422">
        <f t="shared" si="199"/>
        <v>0</v>
      </c>
    </row>
    <row r="501" spans="1:86" s="402" customFormat="1" ht="12" hidden="1" customHeight="1" outlineLevel="1">
      <c r="A501" s="22">
        <v>613.4</v>
      </c>
      <c r="B501" s="402" t="s">
        <v>574</v>
      </c>
      <c r="C501" s="421">
        <v>0</v>
      </c>
      <c r="D501" s="421">
        <v>0</v>
      </c>
      <c r="E501" s="421">
        <v>0</v>
      </c>
      <c r="F501" s="421">
        <v>0</v>
      </c>
      <c r="G501" s="421">
        <v>0</v>
      </c>
      <c r="H501" s="421">
        <v>0</v>
      </c>
      <c r="I501" s="421">
        <v>0</v>
      </c>
      <c r="J501" s="421">
        <v>0</v>
      </c>
      <c r="K501" s="421">
        <v>0</v>
      </c>
      <c r="L501" s="421">
        <v>0</v>
      </c>
      <c r="M501" s="421">
        <v>0</v>
      </c>
      <c r="N501" s="421">
        <v>0</v>
      </c>
      <c r="O501" s="421">
        <v>0</v>
      </c>
      <c r="P501" s="422">
        <f t="shared" si="194"/>
        <v>0</v>
      </c>
      <c r="Q501" s="421">
        <v>0</v>
      </c>
      <c r="R501" s="421">
        <v>0</v>
      </c>
      <c r="S501" s="421">
        <v>0</v>
      </c>
      <c r="T501" s="421">
        <v>0</v>
      </c>
      <c r="U501" s="421">
        <v>0</v>
      </c>
      <c r="V501" s="421">
        <v>0</v>
      </c>
      <c r="W501" s="421">
        <v>0</v>
      </c>
      <c r="X501" s="421">
        <v>0</v>
      </c>
      <c r="Y501" s="421">
        <v>0</v>
      </c>
      <c r="Z501" s="421">
        <v>0</v>
      </c>
      <c r="AA501" s="421">
        <v>0</v>
      </c>
      <c r="AB501" s="421">
        <v>0</v>
      </c>
      <c r="AC501" s="421">
        <v>0</v>
      </c>
      <c r="AD501" s="422">
        <f t="shared" si="195"/>
        <v>0</v>
      </c>
      <c r="AE501" s="421">
        <v>0</v>
      </c>
      <c r="AF501" s="421">
        <v>0</v>
      </c>
      <c r="AG501" s="421">
        <v>0</v>
      </c>
      <c r="AH501" s="421">
        <v>0</v>
      </c>
      <c r="AI501" s="421">
        <v>0</v>
      </c>
      <c r="AJ501" s="421">
        <v>0</v>
      </c>
      <c r="AK501" s="421">
        <v>0</v>
      </c>
      <c r="AL501" s="421">
        <v>0</v>
      </c>
      <c r="AM501" s="421">
        <v>0</v>
      </c>
      <c r="AN501" s="421">
        <v>0</v>
      </c>
      <c r="AO501" s="421">
        <v>0</v>
      </c>
      <c r="AP501" s="421">
        <v>0</v>
      </c>
      <c r="AQ501" s="421">
        <v>0</v>
      </c>
      <c r="AR501" s="422">
        <f t="shared" si="196"/>
        <v>0</v>
      </c>
      <c r="AS501" s="421">
        <v>0</v>
      </c>
      <c r="AT501" s="421">
        <v>0</v>
      </c>
      <c r="AU501" s="421">
        <v>0</v>
      </c>
      <c r="AV501" s="421">
        <v>0</v>
      </c>
      <c r="AW501" s="421">
        <v>0</v>
      </c>
      <c r="AX501" s="421">
        <v>0</v>
      </c>
      <c r="AY501" s="421">
        <v>0</v>
      </c>
      <c r="AZ501" s="421">
        <v>0</v>
      </c>
      <c r="BA501" s="421">
        <v>0</v>
      </c>
      <c r="BB501" s="421">
        <v>0</v>
      </c>
      <c r="BC501" s="421">
        <v>0</v>
      </c>
      <c r="BD501" s="421">
        <v>0</v>
      </c>
      <c r="BE501" s="421">
        <v>0</v>
      </c>
      <c r="BF501" s="422">
        <f t="shared" si="197"/>
        <v>0</v>
      </c>
      <c r="BG501" s="421">
        <v>0</v>
      </c>
      <c r="BH501" s="421">
        <v>0</v>
      </c>
      <c r="BI501" s="421">
        <v>0</v>
      </c>
      <c r="BJ501" s="421">
        <v>0</v>
      </c>
      <c r="BK501" s="421">
        <v>0</v>
      </c>
      <c r="BL501" s="421">
        <v>0</v>
      </c>
      <c r="BM501" s="421">
        <v>0</v>
      </c>
      <c r="BN501" s="421">
        <v>0</v>
      </c>
      <c r="BO501" s="421">
        <v>0</v>
      </c>
      <c r="BP501" s="421">
        <v>0</v>
      </c>
      <c r="BQ501" s="421">
        <v>0</v>
      </c>
      <c r="BR501" s="421">
        <v>0</v>
      </c>
      <c r="BS501" s="421">
        <v>0</v>
      </c>
      <c r="BT501" s="422">
        <f t="shared" si="198"/>
        <v>0</v>
      </c>
      <c r="BU501" s="421">
        <v>0</v>
      </c>
      <c r="BV501" s="421">
        <v>0</v>
      </c>
      <c r="BW501" s="421">
        <v>0</v>
      </c>
      <c r="BX501" s="421">
        <v>0</v>
      </c>
      <c r="BY501" s="421">
        <v>0</v>
      </c>
      <c r="BZ501" s="421">
        <v>0</v>
      </c>
      <c r="CA501" s="421">
        <v>0</v>
      </c>
      <c r="CB501" s="421">
        <v>0</v>
      </c>
      <c r="CC501" s="421">
        <v>0</v>
      </c>
      <c r="CD501" s="421">
        <v>0</v>
      </c>
      <c r="CE501" s="421">
        <v>0</v>
      </c>
      <c r="CF501" s="421">
        <v>0</v>
      </c>
      <c r="CG501" s="421">
        <v>0</v>
      </c>
      <c r="CH501" s="422">
        <f t="shared" si="199"/>
        <v>0</v>
      </c>
    </row>
    <row r="502" spans="1:86" s="402" customFormat="1" ht="12" hidden="1" customHeight="1" outlineLevel="1">
      <c r="A502" s="22">
        <v>613.5</v>
      </c>
      <c r="B502" s="402" t="s">
        <v>575</v>
      </c>
      <c r="C502" s="421">
        <v>0</v>
      </c>
      <c r="D502" s="421">
        <v>0</v>
      </c>
      <c r="E502" s="421">
        <v>0</v>
      </c>
      <c r="F502" s="421">
        <v>0</v>
      </c>
      <c r="G502" s="421">
        <v>0</v>
      </c>
      <c r="H502" s="421">
        <v>0</v>
      </c>
      <c r="I502" s="421">
        <v>0</v>
      </c>
      <c r="J502" s="421">
        <v>0</v>
      </c>
      <c r="K502" s="421">
        <v>0</v>
      </c>
      <c r="L502" s="421">
        <v>0</v>
      </c>
      <c r="M502" s="421">
        <v>0</v>
      </c>
      <c r="N502" s="421">
        <v>0</v>
      </c>
      <c r="O502" s="421">
        <v>0</v>
      </c>
      <c r="P502" s="422">
        <f t="shared" si="194"/>
        <v>0</v>
      </c>
      <c r="Q502" s="421">
        <v>0</v>
      </c>
      <c r="R502" s="421">
        <v>0</v>
      </c>
      <c r="S502" s="421">
        <v>0</v>
      </c>
      <c r="T502" s="421">
        <v>0</v>
      </c>
      <c r="U502" s="421">
        <v>0</v>
      </c>
      <c r="V502" s="421">
        <v>0</v>
      </c>
      <c r="W502" s="421">
        <v>0</v>
      </c>
      <c r="X502" s="421">
        <v>0</v>
      </c>
      <c r="Y502" s="421">
        <v>0</v>
      </c>
      <c r="Z502" s="421">
        <v>0</v>
      </c>
      <c r="AA502" s="421">
        <v>0</v>
      </c>
      <c r="AB502" s="421">
        <v>0</v>
      </c>
      <c r="AC502" s="421">
        <v>0</v>
      </c>
      <c r="AD502" s="422">
        <f t="shared" si="195"/>
        <v>0</v>
      </c>
      <c r="AE502" s="421">
        <v>0</v>
      </c>
      <c r="AF502" s="421">
        <v>0</v>
      </c>
      <c r="AG502" s="421">
        <v>0</v>
      </c>
      <c r="AH502" s="421">
        <v>0</v>
      </c>
      <c r="AI502" s="421">
        <v>0</v>
      </c>
      <c r="AJ502" s="421">
        <v>0</v>
      </c>
      <c r="AK502" s="421">
        <v>0</v>
      </c>
      <c r="AL502" s="421">
        <v>0</v>
      </c>
      <c r="AM502" s="421">
        <v>0</v>
      </c>
      <c r="AN502" s="421">
        <v>0</v>
      </c>
      <c r="AO502" s="421">
        <v>0</v>
      </c>
      <c r="AP502" s="421">
        <v>0</v>
      </c>
      <c r="AQ502" s="421">
        <v>0</v>
      </c>
      <c r="AR502" s="422">
        <f t="shared" si="196"/>
        <v>0</v>
      </c>
      <c r="AS502" s="421">
        <v>0</v>
      </c>
      <c r="AT502" s="421">
        <v>0</v>
      </c>
      <c r="AU502" s="421">
        <v>0</v>
      </c>
      <c r="AV502" s="421">
        <v>0</v>
      </c>
      <c r="AW502" s="421">
        <v>0</v>
      </c>
      <c r="AX502" s="421">
        <v>0</v>
      </c>
      <c r="AY502" s="421">
        <v>0</v>
      </c>
      <c r="AZ502" s="421">
        <v>0</v>
      </c>
      <c r="BA502" s="421">
        <v>0</v>
      </c>
      <c r="BB502" s="421">
        <v>0</v>
      </c>
      <c r="BC502" s="421">
        <v>0</v>
      </c>
      <c r="BD502" s="421">
        <v>0</v>
      </c>
      <c r="BE502" s="421">
        <v>0</v>
      </c>
      <c r="BF502" s="422">
        <f t="shared" si="197"/>
        <v>0</v>
      </c>
      <c r="BG502" s="421">
        <v>0</v>
      </c>
      <c r="BH502" s="421">
        <v>0</v>
      </c>
      <c r="BI502" s="421">
        <v>0</v>
      </c>
      <c r="BJ502" s="421">
        <v>0</v>
      </c>
      <c r="BK502" s="421">
        <v>0</v>
      </c>
      <c r="BL502" s="421">
        <v>0</v>
      </c>
      <c r="BM502" s="421">
        <v>0</v>
      </c>
      <c r="BN502" s="421">
        <v>0</v>
      </c>
      <c r="BO502" s="421">
        <v>0</v>
      </c>
      <c r="BP502" s="421">
        <v>0</v>
      </c>
      <c r="BQ502" s="421">
        <v>0</v>
      </c>
      <c r="BR502" s="421">
        <v>0</v>
      </c>
      <c r="BS502" s="421">
        <v>0</v>
      </c>
      <c r="BT502" s="422">
        <f t="shared" si="198"/>
        <v>0</v>
      </c>
      <c r="BU502" s="421">
        <v>0</v>
      </c>
      <c r="BV502" s="421">
        <v>0</v>
      </c>
      <c r="BW502" s="421">
        <v>0</v>
      </c>
      <c r="BX502" s="421">
        <v>0</v>
      </c>
      <c r="BY502" s="421">
        <v>0</v>
      </c>
      <c r="BZ502" s="421">
        <v>0</v>
      </c>
      <c r="CA502" s="421">
        <v>0</v>
      </c>
      <c r="CB502" s="421">
        <v>0</v>
      </c>
      <c r="CC502" s="421">
        <v>0</v>
      </c>
      <c r="CD502" s="421">
        <v>0</v>
      </c>
      <c r="CE502" s="421">
        <v>0</v>
      </c>
      <c r="CF502" s="421">
        <v>0</v>
      </c>
      <c r="CG502" s="421">
        <v>0</v>
      </c>
      <c r="CH502" s="422">
        <f t="shared" si="199"/>
        <v>0</v>
      </c>
    </row>
    <row r="503" spans="1:86" s="402" customFormat="1" ht="12" hidden="1" customHeight="1" outlineLevel="1">
      <c r="A503" s="22">
        <v>620</v>
      </c>
      <c r="B503" s="402" t="s">
        <v>576</v>
      </c>
      <c r="C503" s="421">
        <v>0</v>
      </c>
      <c r="D503" s="421">
        <v>0</v>
      </c>
      <c r="E503" s="421">
        <v>0</v>
      </c>
      <c r="F503" s="421">
        <v>0</v>
      </c>
      <c r="G503" s="421">
        <v>0</v>
      </c>
      <c r="H503" s="421">
        <v>0</v>
      </c>
      <c r="I503" s="421">
        <v>0</v>
      </c>
      <c r="J503" s="421">
        <v>0</v>
      </c>
      <c r="K503" s="421">
        <v>0</v>
      </c>
      <c r="L503" s="421">
        <v>0</v>
      </c>
      <c r="M503" s="421">
        <v>0</v>
      </c>
      <c r="N503" s="421">
        <v>0</v>
      </c>
      <c r="O503" s="421"/>
      <c r="P503" s="422">
        <f t="shared" si="194"/>
        <v>0</v>
      </c>
      <c r="Q503" s="421">
        <v>0</v>
      </c>
      <c r="R503" s="421">
        <v>0</v>
      </c>
      <c r="S503" s="421">
        <v>0</v>
      </c>
      <c r="T503" s="421">
        <v>0</v>
      </c>
      <c r="U503" s="421">
        <v>0</v>
      </c>
      <c r="V503" s="421">
        <v>0</v>
      </c>
      <c r="W503" s="421">
        <v>0</v>
      </c>
      <c r="X503" s="421">
        <v>0</v>
      </c>
      <c r="Y503" s="421">
        <v>0</v>
      </c>
      <c r="Z503" s="421">
        <v>0</v>
      </c>
      <c r="AA503" s="421">
        <v>0</v>
      </c>
      <c r="AB503" s="421">
        <v>0</v>
      </c>
      <c r="AC503" s="421"/>
      <c r="AD503" s="422">
        <f t="shared" si="195"/>
        <v>0</v>
      </c>
      <c r="AE503" s="421">
        <v>0</v>
      </c>
      <c r="AF503" s="421">
        <v>0</v>
      </c>
      <c r="AG503" s="421">
        <v>0</v>
      </c>
      <c r="AH503" s="421">
        <v>0</v>
      </c>
      <c r="AI503" s="421">
        <v>0</v>
      </c>
      <c r="AJ503" s="421">
        <v>0</v>
      </c>
      <c r="AK503" s="421">
        <v>0</v>
      </c>
      <c r="AL503" s="421">
        <v>0</v>
      </c>
      <c r="AM503" s="421">
        <v>0</v>
      </c>
      <c r="AN503" s="421">
        <v>0</v>
      </c>
      <c r="AO503" s="421">
        <v>0</v>
      </c>
      <c r="AP503" s="421">
        <v>0</v>
      </c>
      <c r="AQ503" s="421"/>
      <c r="AR503" s="422">
        <f t="shared" si="196"/>
        <v>0</v>
      </c>
      <c r="AS503" s="421">
        <v>0</v>
      </c>
      <c r="AT503" s="421">
        <v>0</v>
      </c>
      <c r="AU503" s="421">
        <v>0</v>
      </c>
      <c r="AV503" s="421">
        <v>0</v>
      </c>
      <c r="AW503" s="421">
        <v>0</v>
      </c>
      <c r="AX503" s="421">
        <v>0</v>
      </c>
      <c r="AY503" s="421">
        <v>0</v>
      </c>
      <c r="AZ503" s="421">
        <v>0</v>
      </c>
      <c r="BA503" s="421">
        <v>0</v>
      </c>
      <c r="BB503" s="421">
        <v>0</v>
      </c>
      <c r="BC503" s="421">
        <v>0</v>
      </c>
      <c r="BD503" s="421">
        <v>0</v>
      </c>
      <c r="BE503" s="421"/>
      <c r="BF503" s="422">
        <f t="shared" si="197"/>
        <v>0</v>
      </c>
      <c r="BG503" s="421">
        <v>0</v>
      </c>
      <c r="BH503" s="421">
        <v>0</v>
      </c>
      <c r="BI503" s="421">
        <v>0</v>
      </c>
      <c r="BJ503" s="421">
        <v>0</v>
      </c>
      <c r="BK503" s="421">
        <v>0</v>
      </c>
      <c r="BL503" s="421">
        <v>0</v>
      </c>
      <c r="BM503" s="421">
        <v>0</v>
      </c>
      <c r="BN503" s="421">
        <v>0</v>
      </c>
      <c r="BO503" s="421">
        <v>0</v>
      </c>
      <c r="BP503" s="421">
        <v>0</v>
      </c>
      <c r="BQ503" s="421">
        <v>0</v>
      </c>
      <c r="BR503" s="421">
        <v>0</v>
      </c>
      <c r="BS503" s="421"/>
      <c r="BT503" s="422">
        <f t="shared" si="198"/>
        <v>0</v>
      </c>
      <c r="BU503" s="421">
        <v>0</v>
      </c>
      <c r="BV503" s="421">
        <v>0</v>
      </c>
      <c r="BW503" s="421">
        <v>0</v>
      </c>
      <c r="BX503" s="421">
        <v>0</v>
      </c>
      <c r="BY503" s="421">
        <v>0</v>
      </c>
      <c r="BZ503" s="421">
        <v>0</v>
      </c>
      <c r="CA503" s="421">
        <v>0</v>
      </c>
      <c r="CB503" s="421">
        <v>0</v>
      </c>
      <c r="CC503" s="421">
        <v>0</v>
      </c>
      <c r="CD503" s="421">
        <v>0</v>
      </c>
      <c r="CE503" s="421">
        <v>0</v>
      </c>
      <c r="CF503" s="421">
        <v>0</v>
      </c>
      <c r="CG503" s="421"/>
      <c r="CH503" s="422">
        <f t="shared" si="199"/>
        <v>0</v>
      </c>
    </row>
    <row r="504" spans="1:86" s="402" customFormat="1" ht="12" hidden="1" customHeight="1" outlineLevel="1">
      <c r="A504" s="22">
        <v>699</v>
      </c>
      <c r="B504" s="402" t="s">
        <v>577</v>
      </c>
      <c r="C504" s="421">
        <v>0</v>
      </c>
      <c r="D504" s="421">
        <v>0</v>
      </c>
      <c r="E504" s="421">
        <v>0</v>
      </c>
      <c r="F504" s="421">
        <v>0</v>
      </c>
      <c r="G504" s="421">
        <v>0</v>
      </c>
      <c r="H504" s="421">
        <v>0</v>
      </c>
      <c r="I504" s="421">
        <v>0</v>
      </c>
      <c r="J504" s="421">
        <v>0</v>
      </c>
      <c r="K504" s="421">
        <v>0</v>
      </c>
      <c r="L504" s="421">
        <v>0</v>
      </c>
      <c r="M504" s="421">
        <v>0</v>
      </c>
      <c r="N504" s="421">
        <v>0</v>
      </c>
      <c r="O504" s="421">
        <v>0</v>
      </c>
      <c r="P504" s="422">
        <f t="shared" si="194"/>
        <v>0</v>
      </c>
      <c r="Q504" s="421">
        <v>0</v>
      </c>
      <c r="R504" s="421">
        <v>0</v>
      </c>
      <c r="S504" s="421">
        <v>0</v>
      </c>
      <c r="T504" s="421">
        <v>0</v>
      </c>
      <c r="U504" s="421">
        <v>0</v>
      </c>
      <c r="V504" s="421">
        <v>0</v>
      </c>
      <c r="W504" s="421">
        <v>0</v>
      </c>
      <c r="X504" s="421">
        <v>0</v>
      </c>
      <c r="Y504" s="421">
        <v>0</v>
      </c>
      <c r="Z504" s="421">
        <v>0</v>
      </c>
      <c r="AA504" s="421">
        <v>0</v>
      </c>
      <c r="AB504" s="421">
        <v>0</v>
      </c>
      <c r="AC504" s="421">
        <v>0</v>
      </c>
      <c r="AD504" s="422">
        <f t="shared" si="195"/>
        <v>0</v>
      </c>
      <c r="AE504" s="421">
        <v>0</v>
      </c>
      <c r="AF504" s="421">
        <v>0</v>
      </c>
      <c r="AG504" s="421">
        <v>0</v>
      </c>
      <c r="AH504" s="421">
        <v>0</v>
      </c>
      <c r="AI504" s="421">
        <v>0</v>
      </c>
      <c r="AJ504" s="421">
        <v>0</v>
      </c>
      <c r="AK504" s="421">
        <v>0</v>
      </c>
      <c r="AL504" s="421">
        <v>0</v>
      </c>
      <c r="AM504" s="421">
        <v>0</v>
      </c>
      <c r="AN504" s="421">
        <v>0</v>
      </c>
      <c r="AO504" s="421">
        <v>0</v>
      </c>
      <c r="AP504" s="421">
        <v>0</v>
      </c>
      <c r="AQ504" s="421">
        <v>0</v>
      </c>
      <c r="AR504" s="422">
        <f t="shared" si="196"/>
        <v>0</v>
      </c>
      <c r="AS504" s="421">
        <v>0</v>
      </c>
      <c r="AT504" s="421">
        <v>0</v>
      </c>
      <c r="AU504" s="421">
        <v>0</v>
      </c>
      <c r="AV504" s="421">
        <v>0</v>
      </c>
      <c r="AW504" s="421">
        <v>0</v>
      </c>
      <c r="AX504" s="421">
        <v>0</v>
      </c>
      <c r="AY504" s="421">
        <v>0</v>
      </c>
      <c r="AZ504" s="421">
        <v>0</v>
      </c>
      <c r="BA504" s="421">
        <v>0</v>
      </c>
      <c r="BB504" s="421">
        <v>0</v>
      </c>
      <c r="BC504" s="421">
        <v>0</v>
      </c>
      <c r="BD504" s="421">
        <v>0</v>
      </c>
      <c r="BE504" s="421">
        <v>0</v>
      </c>
      <c r="BF504" s="422">
        <f t="shared" si="197"/>
        <v>0</v>
      </c>
      <c r="BG504" s="421">
        <v>0</v>
      </c>
      <c r="BH504" s="421">
        <v>0</v>
      </c>
      <c r="BI504" s="421">
        <v>0</v>
      </c>
      <c r="BJ504" s="421">
        <v>0</v>
      </c>
      <c r="BK504" s="421">
        <v>0</v>
      </c>
      <c r="BL504" s="421">
        <v>0</v>
      </c>
      <c r="BM504" s="421">
        <v>0</v>
      </c>
      <c r="BN504" s="421">
        <v>0</v>
      </c>
      <c r="BO504" s="421">
        <v>0</v>
      </c>
      <c r="BP504" s="421">
        <v>0</v>
      </c>
      <c r="BQ504" s="421">
        <v>0</v>
      </c>
      <c r="BR504" s="421">
        <v>0</v>
      </c>
      <c r="BS504" s="421">
        <v>0</v>
      </c>
      <c r="BT504" s="422">
        <f t="shared" si="198"/>
        <v>0</v>
      </c>
      <c r="BU504" s="421">
        <v>0</v>
      </c>
      <c r="BV504" s="421">
        <v>0</v>
      </c>
      <c r="BW504" s="421">
        <v>0</v>
      </c>
      <c r="BX504" s="421">
        <v>0</v>
      </c>
      <c r="BY504" s="421">
        <v>0</v>
      </c>
      <c r="BZ504" s="421">
        <v>0</v>
      </c>
      <c r="CA504" s="421">
        <v>0</v>
      </c>
      <c r="CB504" s="421">
        <v>0</v>
      </c>
      <c r="CC504" s="421">
        <v>0</v>
      </c>
      <c r="CD504" s="421">
        <v>0</v>
      </c>
      <c r="CE504" s="421">
        <v>0</v>
      </c>
      <c r="CF504" s="421">
        <v>0</v>
      </c>
      <c r="CG504" s="421">
        <v>0</v>
      </c>
      <c r="CH504" s="422">
        <f t="shared" si="199"/>
        <v>0</v>
      </c>
    </row>
    <row r="505" spans="1:86" ht="12" hidden="1" customHeight="1" outlineLevel="1">
      <c r="A505" s="22"/>
      <c r="C505" s="421"/>
      <c r="D505" s="421"/>
      <c r="E505" s="421"/>
      <c r="F505" s="421"/>
      <c r="G505" s="421"/>
      <c r="H505" s="421"/>
      <c r="I505" s="421"/>
      <c r="J505" s="421"/>
      <c r="K505" s="421"/>
      <c r="L505" s="421"/>
      <c r="M505" s="421"/>
      <c r="N505" s="421"/>
      <c r="O505" s="421"/>
      <c r="P505" s="422"/>
      <c r="Q505" s="421"/>
      <c r="R505" s="421"/>
      <c r="S505" s="421"/>
      <c r="T505" s="421"/>
      <c r="U505" s="421"/>
      <c r="V505" s="421"/>
      <c r="W505" s="421"/>
      <c r="X505" s="421"/>
      <c r="Y505" s="421"/>
      <c r="Z505" s="421"/>
      <c r="AA505" s="421"/>
      <c r="AB505" s="421"/>
      <c r="AC505" s="421"/>
      <c r="AD505" s="422"/>
      <c r="AE505" s="421"/>
      <c r="AF505" s="421"/>
      <c r="AG505" s="421"/>
      <c r="AH505" s="421"/>
      <c r="AI505" s="421"/>
      <c r="AJ505" s="421"/>
      <c r="AK505" s="421"/>
      <c r="AL505" s="421"/>
      <c r="AM505" s="421"/>
      <c r="AN505" s="421"/>
      <c r="AO505" s="421"/>
      <c r="AP505" s="421"/>
      <c r="AQ505" s="421"/>
      <c r="AR505" s="422"/>
      <c r="AS505" s="421"/>
      <c r="AT505" s="421"/>
      <c r="AU505" s="421"/>
      <c r="AV505" s="421"/>
      <c r="AW505" s="421"/>
      <c r="AX505" s="421"/>
      <c r="AY505" s="421"/>
      <c r="AZ505" s="421"/>
      <c r="BA505" s="421"/>
      <c r="BB505" s="421"/>
      <c r="BC505" s="421"/>
      <c r="BD505" s="421"/>
      <c r="BE505" s="421"/>
      <c r="BF505" s="422"/>
      <c r="BG505" s="421"/>
      <c r="BH505" s="421"/>
      <c r="BI505" s="421"/>
      <c r="BJ505" s="421"/>
      <c r="BK505" s="421"/>
      <c r="BL505" s="421"/>
      <c r="BM505" s="421"/>
      <c r="BN505" s="421"/>
      <c r="BO505" s="421"/>
      <c r="BP505" s="421"/>
      <c r="BQ505" s="421"/>
      <c r="BR505" s="421"/>
      <c r="BS505" s="421"/>
      <c r="BT505" s="422"/>
      <c r="BU505" s="421"/>
      <c r="BV505" s="421"/>
      <c r="BW505" s="421"/>
      <c r="BX505" s="421"/>
      <c r="BY505" s="421"/>
      <c r="BZ505" s="421"/>
      <c r="CA505" s="421"/>
      <c r="CB505" s="421"/>
      <c r="CC505" s="421"/>
      <c r="CD505" s="421"/>
      <c r="CE505" s="421"/>
      <c r="CF505" s="421"/>
      <c r="CG505" s="421"/>
      <c r="CH505" s="422"/>
    </row>
    <row r="506" spans="1:86" ht="12" customHeight="1" collapsed="1">
      <c r="A506" s="5"/>
      <c r="B506" s="1" t="s">
        <v>87</v>
      </c>
      <c r="C506" s="419">
        <f t="shared" ref="C506:O506" si="200">SUM(C488:C505)</f>
        <v>2046.06</v>
      </c>
      <c r="D506" s="419">
        <f t="shared" si="200"/>
        <v>2055.73</v>
      </c>
      <c r="E506" s="419">
        <f t="shared" si="200"/>
        <v>2000.87</v>
      </c>
      <c r="F506" s="419">
        <f t="shared" si="200"/>
        <v>1881.28</v>
      </c>
      <c r="G506" s="419">
        <f t="shared" si="200"/>
        <v>1882.94</v>
      </c>
      <c r="H506" s="419">
        <f t="shared" si="200"/>
        <v>1770.29</v>
      </c>
      <c r="I506" s="419">
        <f t="shared" si="200"/>
        <v>1771.52</v>
      </c>
      <c r="J506" s="419">
        <f t="shared" si="200"/>
        <v>1708.15</v>
      </c>
      <c r="K506" s="419">
        <f t="shared" si="200"/>
        <v>1548.9</v>
      </c>
      <c r="L506" s="419">
        <f t="shared" si="200"/>
        <v>1597.08</v>
      </c>
      <c r="M506" s="419">
        <f t="shared" si="200"/>
        <v>1489</v>
      </c>
      <c r="N506" s="419">
        <f t="shared" si="200"/>
        <v>16681.259999999998</v>
      </c>
      <c r="O506" s="419">
        <f t="shared" si="200"/>
        <v>21243.22</v>
      </c>
      <c r="P506" s="422">
        <f>O506-SUM(C506:N506)</f>
        <v>-15189.86</v>
      </c>
      <c r="Q506" s="419">
        <f t="shared" ref="Q506:AC506" si="201">SUM(Q488:Q505)</f>
        <v>1116.5278567692301</v>
      </c>
      <c r="R506" s="419">
        <f t="shared" si="201"/>
        <v>1065.0955052732199</v>
      </c>
      <c r="S506" s="419">
        <f t="shared" si="201"/>
        <v>1013.49319988702</v>
      </c>
      <c r="T506" s="419">
        <f t="shared" si="201"/>
        <v>961.72037901228305</v>
      </c>
      <c r="U506" s="419">
        <f t="shared" si="201"/>
        <v>909.77647919487003</v>
      </c>
      <c r="V506" s="419">
        <f t="shared" si="201"/>
        <v>857.66093511877204</v>
      </c>
      <c r="W506" s="419">
        <f t="shared" si="201"/>
        <v>805.37317959993902</v>
      </c>
      <c r="X506" s="419">
        <f t="shared" si="201"/>
        <v>752.91264358010699</v>
      </c>
      <c r="Y506" s="419">
        <f t="shared" si="201"/>
        <v>700.278756120607</v>
      </c>
      <c r="Z506" s="419">
        <f t="shared" si="201"/>
        <v>647.47094439615103</v>
      </c>
      <c r="AA506" s="419">
        <f t="shared" si="201"/>
        <v>594.48863368859895</v>
      </c>
      <c r="AB506" s="419">
        <f t="shared" si="201"/>
        <v>541.33124738070296</v>
      </c>
      <c r="AC506" s="419">
        <f t="shared" si="201"/>
        <v>9966.1297600215094</v>
      </c>
      <c r="AD506" s="422">
        <f>AC506-SUM(Q506:AB506)</f>
        <v>0</v>
      </c>
      <c r="AE506" s="419">
        <f t="shared" ref="AE506:AQ506" si="202">SUM(AE488:AE505)</f>
        <v>487.99820694982901</v>
      </c>
      <c r="AF506" s="419">
        <f t="shared" si="202"/>
        <v>434.48893196166699</v>
      </c>
      <c r="AG506" s="419">
        <f t="shared" si="202"/>
        <v>380.802840063909</v>
      </c>
      <c r="AH506" s="419">
        <f t="shared" si="202"/>
        <v>326.93934697991301</v>
      </c>
      <c r="AI506" s="419">
        <f t="shared" si="202"/>
        <v>272.89786650234402</v>
      </c>
      <c r="AJ506" s="419">
        <f t="shared" si="202"/>
        <v>218.677810486792</v>
      </c>
      <c r="AK506" s="419">
        <f t="shared" si="202"/>
        <v>164.278588845375</v>
      </c>
      <c r="AL506" s="419">
        <f t="shared" si="202"/>
        <v>109.699609540317</v>
      </c>
      <c r="AM506" s="419">
        <f t="shared" si="202"/>
        <v>54.940278577498702</v>
      </c>
      <c r="AN506" s="419">
        <f t="shared" si="202"/>
        <v>0</v>
      </c>
      <c r="AO506" s="419">
        <f t="shared" si="202"/>
        <v>0</v>
      </c>
      <c r="AP506" s="419">
        <f t="shared" si="202"/>
        <v>0</v>
      </c>
      <c r="AQ506" s="419">
        <f t="shared" si="202"/>
        <v>2450.72347990765</v>
      </c>
      <c r="AR506" s="422">
        <f>AQ506-SUM(AE506:AP506)</f>
        <v>5.4569682106375694E-12</v>
      </c>
      <c r="AS506" s="419">
        <f t="shared" ref="AS506:BE506" si="203">SUM(AS488:AS505)</f>
        <v>0</v>
      </c>
      <c r="AT506" s="419">
        <f t="shared" si="203"/>
        <v>0</v>
      </c>
      <c r="AU506" s="419">
        <f t="shared" si="203"/>
        <v>0</v>
      </c>
      <c r="AV506" s="419">
        <f t="shared" si="203"/>
        <v>0</v>
      </c>
      <c r="AW506" s="419">
        <f t="shared" si="203"/>
        <v>0</v>
      </c>
      <c r="AX506" s="419">
        <f t="shared" si="203"/>
        <v>0</v>
      </c>
      <c r="AY506" s="419">
        <f t="shared" si="203"/>
        <v>0</v>
      </c>
      <c r="AZ506" s="419">
        <f t="shared" si="203"/>
        <v>0</v>
      </c>
      <c r="BA506" s="419">
        <f t="shared" si="203"/>
        <v>0</v>
      </c>
      <c r="BB506" s="419">
        <f t="shared" si="203"/>
        <v>0</v>
      </c>
      <c r="BC506" s="419">
        <f t="shared" si="203"/>
        <v>0</v>
      </c>
      <c r="BD506" s="419">
        <f t="shared" si="203"/>
        <v>0</v>
      </c>
      <c r="BE506" s="419">
        <f t="shared" si="203"/>
        <v>0</v>
      </c>
      <c r="BF506" s="422">
        <f>BE506-SUM(AS506:BD506)</f>
        <v>0</v>
      </c>
      <c r="BG506" s="419">
        <f t="shared" ref="BG506:BS506" si="204">SUM(BG488:BG505)</f>
        <v>0</v>
      </c>
      <c r="BH506" s="419">
        <f t="shared" si="204"/>
        <v>0</v>
      </c>
      <c r="BI506" s="419">
        <f t="shared" si="204"/>
        <v>0</v>
      </c>
      <c r="BJ506" s="419">
        <f t="shared" si="204"/>
        <v>0</v>
      </c>
      <c r="BK506" s="419">
        <f t="shared" si="204"/>
        <v>0</v>
      </c>
      <c r="BL506" s="419">
        <f t="shared" si="204"/>
        <v>0</v>
      </c>
      <c r="BM506" s="419">
        <f t="shared" si="204"/>
        <v>0</v>
      </c>
      <c r="BN506" s="419">
        <f t="shared" si="204"/>
        <v>0</v>
      </c>
      <c r="BO506" s="419">
        <f t="shared" si="204"/>
        <v>0</v>
      </c>
      <c r="BP506" s="419">
        <f t="shared" si="204"/>
        <v>0</v>
      </c>
      <c r="BQ506" s="419">
        <f t="shared" si="204"/>
        <v>0</v>
      </c>
      <c r="BR506" s="419">
        <f t="shared" si="204"/>
        <v>0</v>
      </c>
      <c r="BS506" s="419">
        <f t="shared" si="204"/>
        <v>0</v>
      </c>
      <c r="BT506" s="422">
        <f>BS506-SUM(BG506:BR506)</f>
        <v>0</v>
      </c>
      <c r="BU506" s="419">
        <f t="shared" ref="BU506:CG506" si="205">SUM(BU488:BU505)</f>
        <v>0</v>
      </c>
      <c r="BV506" s="419">
        <f t="shared" si="205"/>
        <v>0</v>
      </c>
      <c r="BW506" s="419">
        <f t="shared" si="205"/>
        <v>0</v>
      </c>
      <c r="BX506" s="419">
        <f t="shared" si="205"/>
        <v>0</v>
      </c>
      <c r="BY506" s="419">
        <f t="shared" si="205"/>
        <v>0</v>
      </c>
      <c r="BZ506" s="419">
        <f t="shared" si="205"/>
        <v>0</v>
      </c>
      <c r="CA506" s="419">
        <f t="shared" si="205"/>
        <v>0</v>
      </c>
      <c r="CB506" s="419">
        <f t="shared" si="205"/>
        <v>0</v>
      </c>
      <c r="CC506" s="419">
        <f t="shared" si="205"/>
        <v>0</v>
      </c>
      <c r="CD506" s="419">
        <f t="shared" si="205"/>
        <v>0</v>
      </c>
      <c r="CE506" s="419">
        <f t="shared" si="205"/>
        <v>0</v>
      </c>
      <c r="CF506" s="419">
        <f t="shared" si="205"/>
        <v>0</v>
      </c>
      <c r="CG506" s="419">
        <f t="shared" si="205"/>
        <v>0</v>
      </c>
      <c r="CH506" s="422">
        <f>CG506-SUM(BU506:CF506)</f>
        <v>0</v>
      </c>
    </row>
    <row r="507" spans="1:86" ht="12" hidden="1" customHeight="1" outlineLevel="1">
      <c r="A507" s="5"/>
      <c r="B507" s="11"/>
      <c r="C507" s="419"/>
      <c r="D507" s="419"/>
      <c r="E507" s="419"/>
      <c r="F507" s="419"/>
      <c r="G507" s="419"/>
      <c r="H507" s="419"/>
      <c r="I507" s="419"/>
      <c r="J507" s="419"/>
      <c r="K507" s="419"/>
      <c r="L507" s="419"/>
      <c r="M507" s="419"/>
      <c r="N507" s="419"/>
      <c r="O507" s="419"/>
      <c r="P507" s="422"/>
      <c r="Q507" s="419"/>
      <c r="R507" s="419"/>
      <c r="S507" s="419"/>
      <c r="T507" s="419"/>
      <c r="U507" s="419"/>
      <c r="V507" s="419"/>
      <c r="W507" s="419"/>
      <c r="X507" s="419"/>
      <c r="Y507" s="419"/>
      <c r="Z507" s="419"/>
      <c r="AA507" s="419"/>
      <c r="AB507" s="419"/>
      <c r="AC507" s="419"/>
      <c r="AD507" s="422"/>
      <c r="AE507" s="419"/>
      <c r="AF507" s="419"/>
      <c r="AG507" s="419"/>
      <c r="AH507" s="419"/>
      <c r="AI507" s="419"/>
      <c r="AJ507" s="419"/>
      <c r="AK507" s="419"/>
      <c r="AL507" s="419"/>
      <c r="AM507" s="419"/>
      <c r="AN507" s="419"/>
      <c r="AO507" s="419"/>
      <c r="AP507" s="419"/>
      <c r="AQ507" s="419"/>
      <c r="AR507" s="422"/>
      <c r="AS507" s="419"/>
      <c r="AT507" s="419"/>
      <c r="AU507" s="419"/>
      <c r="AV507" s="419"/>
      <c r="AW507" s="419"/>
      <c r="AX507" s="419"/>
      <c r="AY507" s="419"/>
      <c r="AZ507" s="419"/>
      <c r="BA507" s="419"/>
      <c r="BB507" s="419"/>
      <c r="BC507" s="419"/>
      <c r="BD507" s="419"/>
      <c r="BE507" s="419"/>
      <c r="BF507" s="422"/>
      <c r="BG507" s="419"/>
      <c r="BH507" s="419"/>
      <c r="BI507" s="419"/>
      <c r="BJ507" s="419"/>
      <c r="BK507" s="419"/>
      <c r="BL507" s="419"/>
      <c r="BM507" s="419"/>
      <c r="BN507" s="419"/>
      <c r="BO507" s="419"/>
      <c r="BP507" s="419"/>
      <c r="BQ507" s="419"/>
      <c r="BR507" s="419"/>
      <c r="BS507" s="419"/>
      <c r="BT507" s="422"/>
      <c r="BU507" s="419"/>
      <c r="BV507" s="419"/>
      <c r="BW507" s="419"/>
      <c r="BX507" s="419"/>
      <c r="BY507" s="419"/>
      <c r="BZ507" s="419"/>
      <c r="CA507" s="419"/>
      <c r="CB507" s="419"/>
      <c r="CC507" s="419"/>
      <c r="CD507" s="419"/>
      <c r="CE507" s="419"/>
      <c r="CF507" s="419"/>
      <c r="CG507" s="419"/>
      <c r="CH507" s="422"/>
    </row>
    <row r="508" spans="1:86" ht="12" hidden="1" customHeight="1" outlineLevel="1">
      <c r="A508" s="21" t="s">
        <v>88</v>
      </c>
      <c r="C508" s="419"/>
      <c r="D508" s="419"/>
      <c r="E508" s="419"/>
      <c r="F508" s="419"/>
      <c r="G508" s="419"/>
      <c r="H508" s="419"/>
      <c r="I508" s="419"/>
      <c r="J508" s="419"/>
      <c r="K508" s="419"/>
      <c r="L508" s="419"/>
      <c r="M508" s="419"/>
      <c r="N508" s="419"/>
      <c r="O508" s="419"/>
      <c r="P508" s="422"/>
      <c r="Q508" s="419"/>
      <c r="R508" s="419"/>
      <c r="S508" s="419"/>
      <c r="T508" s="419"/>
      <c r="U508" s="419"/>
      <c r="V508" s="419"/>
      <c r="W508" s="419"/>
      <c r="X508" s="419"/>
      <c r="Y508" s="419"/>
      <c r="Z508" s="419"/>
      <c r="AA508" s="419"/>
      <c r="AB508" s="419"/>
      <c r="AC508" s="419"/>
      <c r="AD508" s="422"/>
      <c r="AE508" s="419"/>
      <c r="AF508" s="419"/>
      <c r="AG508" s="419"/>
      <c r="AH508" s="419"/>
      <c r="AI508" s="419"/>
      <c r="AJ508" s="419"/>
      <c r="AK508" s="419"/>
      <c r="AL508" s="419"/>
      <c r="AM508" s="419"/>
      <c r="AN508" s="419"/>
      <c r="AO508" s="419"/>
      <c r="AP508" s="419"/>
      <c r="AQ508" s="419"/>
      <c r="AR508" s="422"/>
      <c r="AS508" s="419"/>
      <c r="AT508" s="419"/>
      <c r="AU508" s="419"/>
      <c r="AV508" s="419"/>
      <c r="AW508" s="419"/>
      <c r="AX508" s="419"/>
      <c r="AY508" s="419"/>
      <c r="AZ508" s="419"/>
      <c r="BA508" s="419"/>
      <c r="BB508" s="419"/>
      <c r="BC508" s="419"/>
      <c r="BD508" s="419"/>
      <c r="BE508" s="419"/>
      <c r="BF508" s="422"/>
      <c r="BG508" s="419"/>
      <c r="BH508" s="419"/>
      <c r="BI508" s="419"/>
      <c r="BJ508" s="419"/>
      <c r="BK508" s="419"/>
      <c r="BL508" s="419"/>
      <c r="BM508" s="419"/>
      <c r="BN508" s="419"/>
      <c r="BO508" s="419"/>
      <c r="BP508" s="419"/>
      <c r="BQ508" s="419"/>
      <c r="BR508" s="419"/>
      <c r="BS508" s="419"/>
      <c r="BT508" s="422"/>
      <c r="BU508" s="419"/>
      <c r="BV508" s="419"/>
      <c r="BW508" s="419"/>
      <c r="BX508" s="419"/>
      <c r="BY508" s="419"/>
      <c r="BZ508" s="419"/>
      <c r="CA508" s="419"/>
      <c r="CB508" s="419"/>
      <c r="CC508" s="419"/>
      <c r="CD508" s="419"/>
      <c r="CE508" s="419"/>
      <c r="CF508" s="419"/>
      <c r="CG508" s="419"/>
      <c r="CH508" s="422"/>
    </row>
    <row r="509" spans="1:86" ht="12" hidden="1" customHeight="1" outlineLevel="1">
      <c r="A509" s="22" t="s">
        <v>25</v>
      </c>
      <c r="C509" s="421"/>
      <c r="D509" s="421"/>
      <c r="E509" s="421"/>
      <c r="F509" s="421"/>
      <c r="G509" s="421"/>
      <c r="H509" s="421"/>
      <c r="I509" s="421"/>
      <c r="J509" s="421"/>
      <c r="K509" s="421"/>
      <c r="L509" s="421"/>
      <c r="M509" s="421"/>
      <c r="N509" s="421"/>
      <c r="O509" s="421"/>
      <c r="P509" s="422">
        <f t="shared" ref="P509:P531" si="206">O509-SUM(C509:N509)</f>
        <v>0</v>
      </c>
      <c r="Q509" s="421"/>
      <c r="R509" s="421"/>
      <c r="S509" s="421"/>
      <c r="T509" s="421"/>
      <c r="U509" s="421"/>
      <c r="V509" s="421"/>
      <c r="W509" s="421"/>
      <c r="X509" s="421"/>
      <c r="Y509" s="421"/>
      <c r="Z509" s="421"/>
      <c r="AA509" s="421"/>
      <c r="AB509" s="421"/>
      <c r="AC509" s="421"/>
      <c r="AD509" s="422">
        <f t="shared" ref="AD509:AD531" si="207">AC509-SUM(Q509:AB509)</f>
        <v>0</v>
      </c>
      <c r="AE509" s="421"/>
      <c r="AF509" s="421"/>
      <c r="AG509" s="421"/>
      <c r="AH509" s="421"/>
      <c r="AI509" s="421"/>
      <c r="AJ509" s="421"/>
      <c r="AK509" s="421"/>
      <c r="AL509" s="421"/>
      <c r="AM509" s="421"/>
      <c r="AN509" s="421"/>
      <c r="AO509" s="421"/>
      <c r="AP509" s="421"/>
      <c r="AQ509" s="421"/>
      <c r="AR509" s="422">
        <f t="shared" ref="AR509:AR531" si="208">AQ509-SUM(AE509:AP509)</f>
        <v>0</v>
      </c>
      <c r="AS509" s="421"/>
      <c r="AT509" s="421"/>
      <c r="AU509" s="421"/>
      <c r="AV509" s="421"/>
      <c r="AW509" s="421"/>
      <c r="AX509" s="421"/>
      <c r="AY509" s="421"/>
      <c r="AZ509" s="421"/>
      <c r="BA509" s="421"/>
      <c r="BB509" s="421"/>
      <c r="BC509" s="421"/>
      <c r="BD509" s="421"/>
      <c r="BE509" s="421"/>
      <c r="BF509" s="422">
        <f t="shared" ref="BF509:BF531" si="209">BE509-SUM(AS509:BD509)</f>
        <v>0</v>
      </c>
      <c r="BG509" s="421"/>
      <c r="BH509" s="421"/>
      <c r="BI509" s="421"/>
      <c r="BJ509" s="421"/>
      <c r="BK509" s="421"/>
      <c r="BL509" s="421"/>
      <c r="BM509" s="421"/>
      <c r="BN509" s="421"/>
      <c r="BO509" s="421"/>
      <c r="BP509" s="421"/>
      <c r="BQ509" s="421"/>
      <c r="BR509" s="421"/>
      <c r="BS509" s="421"/>
      <c r="BT509" s="422">
        <f t="shared" ref="BT509:BT531" si="210">BS509-SUM(BG509:BR509)</f>
        <v>0</v>
      </c>
      <c r="BU509" s="421"/>
      <c r="BV509" s="421"/>
      <c r="BW509" s="421"/>
      <c r="BX509" s="421"/>
      <c r="BY509" s="421"/>
      <c r="BZ509" s="421"/>
      <c r="CA509" s="421"/>
      <c r="CB509" s="421"/>
      <c r="CC509" s="421"/>
      <c r="CD509" s="421"/>
      <c r="CE509" s="421"/>
      <c r="CF509" s="421"/>
      <c r="CG509" s="421"/>
      <c r="CH509" s="422">
        <f t="shared" ref="CH509:CH531" si="211">CG509-SUM(BU509:CF509)</f>
        <v>0</v>
      </c>
    </row>
    <row r="510" spans="1:86" s="402" customFormat="1" ht="12" hidden="1" customHeight="1" outlineLevel="1">
      <c r="A510" s="22">
        <v>700</v>
      </c>
      <c r="B510" s="402" t="s">
        <v>578</v>
      </c>
      <c r="C510" s="421">
        <v>0</v>
      </c>
      <c r="D510" s="421">
        <v>0</v>
      </c>
      <c r="E510" s="421">
        <v>0</v>
      </c>
      <c r="F510" s="421">
        <v>0</v>
      </c>
      <c r="G510" s="421">
        <v>0</v>
      </c>
      <c r="H510" s="421">
        <v>0</v>
      </c>
      <c r="I510" s="421">
        <v>0</v>
      </c>
      <c r="J510" s="421">
        <v>0</v>
      </c>
      <c r="K510" s="421">
        <v>0</v>
      </c>
      <c r="L510" s="421">
        <v>0</v>
      </c>
      <c r="M510" s="421">
        <v>0</v>
      </c>
      <c r="N510" s="421">
        <v>0</v>
      </c>
      <c r="O510" s="421">
        <v>0</v>
      </c>
      <c r="P510" s="422">
        <f t="shared" ref="P510:P529" si="212">O510-SUM(C510:N510)</f>
        <v>0</v>
      </c>
      <c r="Q510" s="421">
        <v>0</v>
      </c>
      <c r="R510" s="421">
        <v>0</v>
      </c>
      <c r="S510" s="421">
        <v>0</v>
      </c>
      <c r="T510" s="421">
        <v>0</v>
      </c>
      <c r="U510" s="421">
        <v>0</v>
      </c>
      <c r="V510" s="421">
        <v>0</v>
      </c>
      <c r="W510" s="421">
        <v>0</v>
      </c>
      <c r="X510" s="421">
        <v>0</v>
      </c>
      <c r="Y510" s="421">
        <v>0</v>
      </c>
      <c r="Z510" s="421">
        <v>0</v>
      </c>
      <c r="AA510" s="421">
        <v>0</v>
      </c>
      <c r="AB510" s="421">
        <v>0</v>
      </c>
      <c r="AC510" s="421">
        <v>0</v>
      </c>
      <c r="AD510" s="422">
        <f t="shared" ref="AD510:AD529" si="213">AC510-SUM(Q510:AB510)</f>
        <v>0</v>
      </c>
      <c r="AE510" s="421">
        <v>0</v>
      </c>
      <c r="AF510" s="421">
        <v>0</v>
      </c>
      <c r="AG510" s="421">
        <v>0</v>
      </c>
      <c r="AH510" s="421">
        <v>0</v>
      </c>
      <c r="AI510" s="421">
        <v>0</v>
      </c>
      <c r="AJ510" s="421">
        <v>0</v>
      </c>
      <c r="AK510" s="421">
        <v>0</v>
      </c>
      <c r="AL510" s="421">
        <v>0</v>
      </c>
      <c r="AM510" s="421">
        <v>0</v>
      </c>
      <c r="AN510" s="421">
        <v>0</v>
      </c>
      <c r="AO510" s="421">
        <v>0</v>
      </c>
      <c r="AP510" s="421">
        <v>0</v>
      </c>
      <c r="AQ510" s="421">
        <v>0</v>
      </c>
      <c r="AR510" s="422">
        <f t="shared" ref="AR510:AR529" si="214">AQ510-SUM(AE510:AP510)</f>
        <v>0</v>
      </c>
      <c r="AS510" s="421">
        <v>0</v>
      </c>
      <c r="AT510" s="421">
        <v>0</v>
      </c>
      <c r="AU510" s="421">
        <v>0</v>
      </c>
      <c r="AV510" s="421">
        <v>0</v>
      </c>
      <c r="AW510" s="421">
        <v>0</v>
      </c>
      <c r="AX510" s="421">
        <v>0</v>
      </c>
      <c r="AY510" s="421">
        <v>0</v>
      </c>
      <c r="AZ510" s="421">
        <v>0</v>
      </c>
      <c r="BA510" s="421">
        <v>0</v>
      </c>
      <c r="BB510" s="421">
        <v>0</v>
      </c>
      <c r="BC510" s="421">
        <v>0</v>
      </c>
      <c r="BD510" s="421">
        <v>0</v>
      </c>
      <c r="BE510" s="421">
        <v>0</v>
      </c>
      <c r="BF510" s="422">
        <f t="shared" ref="BF510:BF529" si="215">BE510-SUM(AS510:BD510)</f>
        <v>0</v>
      </c>
      <c r="BG510" s="421">
        <v>0</v>
      </c>
      <c r="BH510" s="421">
        <v>0</v>
      </c>
      <c r="BI510" s="421">
        <v>0</v>
      </c>
      <c r="BJ510" s="421">
        <v>0</v>
      </c>
      <c r="BK510" s="421">
        <v>0</v>
      </c>
      <c r="BL510" s="421">
        <v>0</v>
      </c>
      <c r="BM510" s="421">
        <v>0</v>
      </c>
      <c r="BN510" s="421">
        <v>0</v>
      </c>
      <c r="BO510" s="421">
        <v>0</v>
      </c>
      <c r="BP510" s="421">
        <v>0</v>
      </c>
      <c r="BQ510" s="421">
        <v>0</v>
      </c>
      <c r="BR510" s="421">
        <v>0</v>
      </c>
      <c r="BS510" s="421">
        <v>0</v>
      </c>
      <c r="BT510" s="422">
        <f t="shared" ref="BT510:BT529" si="216">BS510-SUM(BG510:BR510)</f>
        <v>0</v>
      </c>
      <c r="BU510" s="421">
        <v>0</v>
      </c>
      <c r="BV510" s="421">
        <v>0</v>
      </c>
      <c r="BW510" s="421">
        <v>0</v>
      </c>
      <c r="BX510" s="421">
        <v>0</v>
      </c>
      <c r="BY510" s="421">
        <v>0</v>
      </c>
      <c r="BZ510" s="421">
        <v>0</v>
      </c>
      <c r="CA510" s="421">
        <v>0</v>
      </c>
      <c r="CB510" s="421">
        <v>0</v>
      </c>
      <c r="CC510" s="421">
        <v>0</v>
      </c>
      <c r="CD510" s="421">
        <v>0</v>
      </c>
      <c r="CE510" s="421">
        <v>0</v>
      </c>
      <c r="CF510" s="421">
        <v>0</v>
      </c>
      <c r="CG510" s="421">
        <v>0</v>
      </c>
      <c r="CH510" s="422">
        <f t="shared" ref="CH510:CH529" si="217">CG510-SUM(BU510:CF510)</f>
        <v>0</v>
      </c>
    </row>
    <row r="511" spans="1:86" s="402" customFormat="1" ht="12" hidden="1" customHeight="1" outlineLevel="1">
      <c r="A511" s="22">
        <v>701</v>
      </c>
      <c r="B511" s="402" t="s">
        <v>579</v>
      </c>
      <c r="C511" s="421">
        <v>0</v>
      </c>
      <c r="D511" s="421">
        <v>0</v>
      </c>
      <c r="E511" s="421">
        <v>0</v>
      </c>
      <c r="F511" s="421">
        <v>0</v>
      </c>
      <c r="G511" s="421">
        <v>0</v>
      </c>
      <c r="H511" s="421">
        <v>0</v>
      </c>
      <c r="I511" s="421">
        <v>0</v>
      </c>
      <c r="J511" s="421">
        <v>0</v>
      </c>
      <c r="K511" s="421">
        <v>0</v>
      </c>
      <c r="L511" s="421">
        <v>0</v>
      </c>
      <c r="M511" s="421">
        <v>0</v>
      </c>
      <c r="N511" s="421">
        <v>0</v>
      </c>
      <c r="O511" s="421">
        <v>0</v>
      </c>
      <c r="P511" s="422">
        <f t="shared" si="212"/>
        <v>0</v>
      </c>
      <c r="Q511" s="421">
        <v>0</v>
      </c>
      <c r="R511" s="421">
        <v>0</v>
      </c>
      <c r="S511" s="421">
        <v>0</v>
      </c>
      <c r="T511" s="421">
        <v>0</v>
      </c>
      <c r="U511" s="421">
        <v>0</v>
      </c>
      <c r="V511" s="421">
        <v>0</v>
      </c>
      <c r="W511" s="421">
        <v>0</v>
      </c>
      <c r="X511" s="421">
        <v>0</v>
      </c>
      <c r="Y511" s="421">
        <v>0</v>
      </c>
      <c r="Z511" s="421">
        <v>0</v>
      </c>
      <c r="AA511" s="421">
        <v>0</v>
      </c>
      <c r="AB511" s="421">
        <v>0</v>
      </c>
      <c r="AC511" s="421">
        <v>0</v>
      </c>
      <c r="AD511" s="422">
        <f t="shared" si="213"/>
        <v>0</v>
      </c>
      <c r="AE511" s="421">
        <v>0</v>
      </c>
      <c r="AF511" s="421">
        <v>0</v>
      </c>
      <c r="AG511" s="421">
        <v>0</v>
      </c>
      <c r="AH511" s="421">
        <v>0</v>
      </c>
      <c r="AI511" s="421">
        <v>0</v>
      </c>
      <c r="AJ511" s="421">
        <v>0</v>
      </c>
      <c r="AK511" s="421">
        <v>0</v>
      </c>
      <c r="AL511" s="421">
        <v>0</v>
      </c>
      <c r="AM511" s="421">
        <v>0</v>
      </c>
      <c r="AN511" s="421">
        <v>0</v>
      </c>
      <c r="AO511" s="421">
        <v>0</v>
      </c>
      <c r="AP511" s="421">
        <v>0</v>
      </c>
      <c r="AQ511" s="421">
        <v>0</v>
      </c>
      <c r="AR511" s="422">
        <f t="shared" si="214"/>
        <v>0</v>
      </c>
      <c r="AS511" s="421">
        <v>0</v>
      </c>
      <c r="AT511" s="421">
        <v>0</v>
      </c>
      <c r="AU511" s="421">
        <v>0</v>
      </c>
      <c r="AV511" s="421">
        <v>0</v>
      </c>
      <c r="AW511" s="421">
        <v>0</v>
      </c>
      <c r="AX511" s="421">
        <v>0</v>
      </c>
      <c r="AY511" s="421">
        <v>0</v>
      </c>
      <c r="AZ511" s="421">
        <v>0</v>
      </c>
      <c r="BA511" s="421">
        <v>0</v>
      </c>
      <c r="BB511" s="421">
        <v>0</v>
      </c>
      <c r="BC511" s="421">
        <v>0</v>
      </c>
      <c r="BD511" s="421">
        <v>0</v>
      </c>
      <c r="BE511" s="421">
        <v>0</v>
      </c>
      <c r="BF511" s="422">
        <f t="shared" si="215"/>
        <v>0</v>
      </c>
      <c r="BG511" s="421">
        <v>0</v>
      </c>
      <c r="BH511" s="421">
        <v>0</v>
      </c>
      <c r="BI511" s="421">
        <v>0</v>
      </c>
      <c r="BJ511" s="421">
        <v>0</v>
      </c>
      <c r="BK511" s="421">
        <v>0</v>
      </c>
      <c r="BL511" s="421">
        <v>0</v>
      </c>
      <c r="BM511" s="421">
        <v>0</v>
      </c>
      <c r="BN511" s="421">
        <v>0</v>
      </c>
      <c r="BO511" s="421">
        <v>0</v>
      </c>
      <c r="BP511" s="421">
        <v>0</v>
      </c>
      <c r="BQ511" s="421">
        <v>0</v>
      </c>
      <c r="BR511" s="421">
        <v>0</v>
      </c>
      <c r="BS511" s="421">
        <v>0</v>
      </c>
      <c r="BT511" s="422">
        <f t="shared" si="216"/>
        <v>0</v>
      </c>
      <c r="BU511" s="421">
        <v>0</v>
      </c>
      <c r="BV511" s="421">
        <v>0</v>
      </c>
      <c r="BW511" s="421">
        <v>0</v>
      </c>
      <c r="BX511" s="421">
        <v>0</v>
      </c>
      <c r="BY511" s="421">
        <v>0</v>
      </c>
      <c r="BZ511" s="421">
        <v>0</v>
      </c>
      <c r="CA511" s="421">
        <v>0</v>
      </c>
      <c r="CB511" s="421">
        <v>0</v>
      </c>
      <c r="CC511" s="421">
        <v>0</v>
      </c>
      <c r="CD511" s="421">
        <v>0</v>
      </c>
      <c r="CE511" s="421">
        <v>0</v>
      </c>
      <c r="CF511" s="421">
        <v>0</v>
      </c>
      <c r="CG511" s="421">
        <v>0</v>
      </c>
      <c r="CH511" s="422">
        <f t="shared" si="217"/>
        <v>0</v>
      </c>
    </row>
    <row r="512" spans="1:86" s="402" customFormat="1" ht="12" hidden="1" customHeight="1" outlineLevel="1">
      <c r="A512" s="22">
        <v>704</v>
      </c>
      <c r="B512" s="402" t="s">
        <v>580</v>
      </c>
      <c r="C512" s="421">
        <v>0</v>
      </c>
      <c r="D512" s="421">
        <v>0</v>
      </c>
      <c r="E512" s="421">
        <v>0</v>
      </c>
      <c r="F512" s="421">
        <v>0</v>
      </c>
      <c r="G512" s="421">
        <v>0</v>
      </c>
      <c r="H512" s="421">
        <v>0</v>
      </c>
      <c r="I512" s="421">
        <v>0</v>
      </c>
      <c r="J512" s="421">
        <v>0</v>
      </c>
      <c r="K512" s="421">
        <v>0</v>
      </c>
      <c r="L512" s="421">
        <v>0</v>
      </c>
      <c r="M512" s="421">
        <v>0</v>
      </c>
      <c r="N512" s="421">
        <v>0</v>
      </c>
      <c r="O512" s="421">
        <v>0</v>
      </c>
      <c r="P512" s="422">
        <f t="shared" si="212"/>
        <v>0</v>
      </c>
      <c r="Q512" s="421">
        <v>0</v>
      </c>
      <c r="R512" s="421">
        <v>0</v>
      </c>
      <c r="S512" s="421">
        <v>0</v>
      </c>
      <c r="T512" s="421">
        <v>0</v>
      </c>
      <c r="U512" s="421">
        <v>0</v>
      </c>
      <c r="V512" s="421">
        <v>0</v>
      </c>
      <c r="W512" s="421">
        <v>0</v>
      </c>
      <c r="X512" s="421">
        <v>0</v>
      </c>
      <c r="Y512" s="421">
        <v>0</v>
      </c>
      <c r="Z512" s="421">
        <v>0</v>
      </c>
      <c r="AA512" s="421">
        <v>0</v>
      </c>
      <c r="AB512" s="421">
        <v>0</v>
      </c>
      <c r="AC512" s="421">
        <v>0</v>
      </c>
      <c r="AD512" s="422">
        <f t="shared" si="213"/>
        <v>0</v>
      </c>
      <c r="AE512" s="421">
        <v>0</v>
      </c>
      <c r="AF512" s="421">
        <v>0</v>
      </c>
      <c r="AG512" s="421">
        <v>0</v>
      </c>
      <c r="AH512" s="421">
        <v>0</v>
      </c>
      <c r="AI512" s="421">
        <v>0</v>
      </c>
      <c r="AJ512" s="421">
        <v>0</v>
      </c>
      <c r="AK512" s="421">
        <v>0</v>
      </c>
      <c r="AL512" s="421">
        <v>0</v>
      </c>
      <c r="AM512" s="421">
        <v>0</v>
      </c>
      <c r="AN512" s="421">
        <v>0</v>
      </c>
      <c r="AO512" s="421">
        <v>0</v>
      </c>
      <c r="AP512" s="421">
        <v>0</v>
      </c>
      <c r="AQ512" s="421">
        <v>0</v>
      </c>
      <c r="AR512" s="422">
        <f t="shared" si="214"/>
        <v>0</v>
      </c>
      <c r="AS512" s="421">
        <v>0</v>
      </c>
      <c r="AT512" s="421">
        <v>0</v>
      </c>
      <c r="AU512" s="421">
        <v>0</v>
      </c>
      <c r="AV512" s="421">
        <v>0</v>
      </c>
      <c r="AW512" s="421">
        <v>0</v>
      </c>
      <c r="AX512" s="421">
        <v>0</v>
      </c>
      <c r="AY512" s="421">
        <v>0</v>
      </c>
      <c r="AZ512" s="421">
        <v>0</v>
      </c>
      <c r="BA512" s="421">
        <v>0</v>
      </c>
      <c r="BB512" s="421">
        <v>0</v>
      </c>
      <c r="BC512" s="421">
        <v>0</v>
      </c>
      <c r="BD512" s="421">
        <v>0</v>
      </c>
      <c r="BE512" s="421">
        <v>0</v>
      </c>
      <c r="BF512" s="422">
        <f t="shared" si="215"/>
        <v>0</v>
      </c>
      <c r="BG512" s="421">
        <v>0</v>
      </c>
      <c r="BH512" s="421">
        <v>0</v>
      </c>
      <c r="BI512" s="421">
        <v>0</v>
      </c>
      <c r="BJ512" s="421">
        <v>0</v>
      </c>
      <c r="BK512" s="421">
        <v>0</v>
      </c>
      <c r="BL512" s="421">
        <v>0</v>
      </c>
      <c r="BM512" s="421">
        <v>0</v>
      </c>
      <c r="BN512" s="421">
        <v>0</v>
      </c>
      <c r="BO512" s="421">
        <v>0</v>
      </c>
      <c r="BP512" s="421">
        <v>0</v>
      </c>
      <c r="BQ512" s="421">
        <v>0</v>
      </c>
      <c r="BR512" s="421">
        <v>0</v>
      </c>
      <c r="BS512" s="421">
        <v>0</v>
      </c>
      <c r="BT512" s="422">
        <f t="shared" si="216"/>
        <v>0</v>
      </c>
      <c r="BU512" s="421">
        <v>0</v>
      </c>
      <c r="BV512" s="421">
        <v>0</v>
      </c>
      <c r="BW512" s="421">
        <v>0</v>
      </c>
      <c r="BX512" s="421">
        <v>0</v>
      </c>
      <c r="BY512" s="421">
        <v>0</v>
      </c>
      <c r="BZ512" s="421">
        <v>0</v>
      </c>
      <c r="CA512" s="421">
        <v>0</v>
      </c>
      <c r="CB512" s="421">
        <v>0</v>
      </c>
      <c r="CC512" s="421">
        <v>0</v>
      </c>
      <c r="CD512" s="421">
        <v>0</v>
      </c>
      <c r="CE512" s="421">
        <v>0</v>
      </c>
      <c r="CF512" s="421">
        <v>0</v>
      </c>
      <c r="CG512" s="421">
        <v>0</v>
      </c>
      <c r="CH512" s="422">
        <f t="shared" si="217"/>
        <v>0</v>
      </c>
    </row>
    <row r="513" spans="1:86" s="402" customFormat="1" ht="12" hidden="1" customHeight="1" outlineLevel="1">
      <c r="A513" s="22">
        <v>706</v>
      </c>
      <c r="B513" s="402" t="s">
        <v>581</v>
      </c>
      <c r="C513" s="421">
        <v>0</v>
      </c>
      <c r="D513" s="421">
        <v>0</v>
      </c>
      <c r="E513" s="421">
        <v>0</v>
      </c>
      <c r="F513" s="421">
        <v>0</v>
      </c>
      <c r="G513" s="421">
        <v>0</v>
      </c>
      <c r="H513" s="421">
        <v>0</v>
      </c>
      <c r="I513" s="421">
        <v>0</v>
      </c>
      <c r="J513" s="421">
        <v>0</v>
      </c>
      <c r="K513" s="421">
        <v>0</v>
      </c>
      <c r="L513" s="421">
        <v>0</v>
      </c>
      <c r="M513" s="421">
        <v>0</v>
      </c>
      <c r="N513" s="421">
        <v>0</v>
      </c>
      <c r="O513" s="421">
        <v>0</v>
      </c>
      <c r="P513" s="422">
        <f t="shared" si="212"/>
        <v>0</v>
      </c>
      <c r="Q513" s="421">
        <v>0</v>
      </c>
      <c r="R513" s="421">
        <v>0</v>
      </c>
      <c r="S513" s="421">
        <v>0</v>
      </c>
      <c r="T513" s="421">
        <v>0</v>
      </c>
      <c r="U513" s="421">
        <v>0</v>
      </c>
      <c r="V513" s="421">
        <v>0</v>
      </c>
      <c r="W513" s="421">
        <v>0</v>
      </c>
      <c r="X513" s="421">
        <v>0</v>
      </c>
      <c r="Y513" s="421">
        <v>0</v>
      </c>
      <c r="Z513" s="421">
        <v>0</v>
      </c>
      <c r="AA513" s="421">
        <v>0</v>
      </c>
      <c r="AB513" s="421">
        <v>0</v>
      </c>
      <c r="AC513" s="421">
        <v>0</v>
      </c>
      <c r="AD513" s="422">
        <f t="shared" si="213"/>
        <v>0</v>
      </c>
      <c r="AE513" s="421">
        <v>0</v>
      </c>
      <c r="AF513" s="421">
        <v>0</v>
      </c>
      <c r="AG513" s="421">
        <v>0</v>
      </c>
      <c r="AH513" s="421">
        <v>0</v>
      </c>
      <c r="AI513" s="421">
        <v>0</v>
      </c>
      <c r="AJ513" s="421">
        <v>0</v>
      </c>
      <c r="AK513" s="421">
        <v>0</v>
      </c>
      <c r="AL513" s="421">
        <v>0</v>
      </c>
      <c r="AM513" s="421">
        <v>0</v>
      </c>
      <c r="AN513" s="421">
        <v>0</v>
      </c>
      <c r="AO513" s="421">
        <v>0</v>
      </c>
      <c r="AP513" s="421">
        <v>0</v>
      </c>
      <c r="AQ513" s="421">
        <v>0</v>
      </c>
      <c r="AR513" s="422">
        <f t="shared" si="214"/>
        <v>0</v>
      </c>
      <c r="AS513" s="421">
        <v>0</v>
      </c>
      <c r="AT513" s="421">
        <v>0</v>
      </c>
      <c r="AU513" s="421">
        <v>0</v>
      </c>
      <c r="AV513" s="421">
        <v>0</v>
      </c>
      <c r="AW513" s="421">
        <v>0</v>
      </c>
      <c r="AX513" s="421">
        <v>0</v>
      </c>
      <c r="AY513" s="421">
        <v>0</v>
      </c>
      <c r="AZ513" s="421">
        <v>0</v>
      </c>
      <c r="BA513" s="421">
        <v>0</v>
      </c>
      <c r="BB513" s="421">
        <v>0</v>
      </c>
      <c r="BC513" s="421">
        <v>0</v>
      </c>
      <c r="BD513" s="421">
        <v>0</v>
      </c>
      <c r="BE513" s="421">
        <v>0</v>
      </c>
      <c r="BF513" s="422">
        <f t="shared" si="215"/>
        <v>0</v>
      </c>
      <c r="BG513" s="421">
        <v>0</v>
      </c>
      <c r="BH513" s="421">
        <v>0</v>
      </c>
      <c r="BI513" s="421">
        <v>0</v>
      </c>
      <c r="BJ513" s="421">
        <v>0</v>
      </c>
      <c r="BK513" s="421">
        <v>0</v>
      </c>
      <c r="BL513" s="421">
        <v>0</v>
      </c>
      <c r="BM513" s="421">
        <v>0</v>
      </c>
      <c r="BN513" s="421">
        <v>0</v>
      </c>
      <c r="BO513" s="421">
        <v>0</v>
      </c>
      <c r="BP513" s="421">
        <v>0</v>
      </c>
      <c r="BQ513" s="421">
        <v>0</v>
      </c>
      <c r="BR513" s="421">
        <v>0</v>
      </c>
      <c r="BS513" s="421">
        <v>0</v>
      </c>
      <c r="BT513" s="422">
        <f t="shared" si="216"/>
        <v>0</v>
      </c>
      <c r="BU513" s="421">
        <v>0</v>
      </c>
      <c r="BV513" s="421">
        <v>0</v>
      </c>
      <c r="BW513" s="421">
        <v>0</v>
      </c>
      <c r="BX513" s="421">
        <v>0</v>
      </c>
      <c r="BY513" s="421">
        <v>0</v>
      </c>
      <c r="BZ513" s="421">
        <v>0</v>
      </c>
      <c r="CA513" s="421">
        <v>0</v>
      </c>
      <c r="CB513" s="421">
        <v>0</v>
      </c>
      <c r="CC513" s="421">
        <v>0</v>
      </c>
      <c r="CD513" s="421">
        <v>0</v>
      </c>
      <c r="CE513" s="421">
        <v>0</v>
      </c>
      <c r="CF513" s="421">
        <v>0</v>
      </c>
      <c r="CG513" s="421">
        <v>0</v>
      </c>
      <c r="CH513" s="422">
        <f t="shared" si="217"/>
        <v>0</v>
      </c>
    </row>
    <row r="514" spans="1:86" s="402" customFormat="1" ht="12" hidden="1" customHeight="1" outlineLevel="1">
      <c r="A514" s="22">
        <v>707</v>
      </c>
      <c r="B514" s="402" t="s">
        <v>582</v>
      </c>
      <c r="C514" s="421">
        <v>0</v>
      </c>
      <c r="D514" s="421">
        <v>0</v>
      </c>
      <c r="E514" s="421">
        <v>0</v>
      </c>
      <c r="F514" s="421">
        <v>0</v>
      </c>
      <c r="G514" s="421">
        <v>0</v>
      </c>
      <c r="H514" s="421">
        <v>0</v>
      </c>
      <c r="I514" s="421">
        <v>0</v>
      </c>
      <c r="J514" s="421">
        <v>0</v>
      </c>
      <c r="K514" s="421">
        <v>0</v>
      </c>
      <c r="L514" s="421">
        <v>0</v>
      </c>
      <c r="M514" s="421">
        <v>0</v>
      </c>
      <c r="N514" s="421">
        <v>0</v>
      </c>
      <c r="O514" s="421">
        <v>0</v>
      </c>
      <c r="P514" s="422">
        <f t="shared" si="212"/>
        <v>0</v>
      </c>
      <c r="Q514" s="421">
        <v>0</v>
      </c>
      <c r="R514" s="421">
        <v>0</v>
      </c>
      <c r="S514" s="421">
        <v>0</v>
      </c>
      <c r="T514" s="421">
        <v>0</v>
      </c>
      <c r="U514" s="421">
        <v>0</v>
      </c>
      <c r="V514" s="421">
        <v>0</v>
      </c>
      <c r="W514" s="421">
        <v>0</v>
      </c>
      <c r="X514" s="421">
        <v>0</v>
      </c>
      <c r="Y514" s="421">
        <v>0</v>
      </c>
      <c r="Z514" s="421">
        <v>0</v>
      </c>
      <c r="AA514" s="421">
        <v>0</v>
      </c>
      <c r="AB514" s="421">
        <v>0</v>
      </c>
      <c r="AC514" s="421">
        <v>0</v>
      </c>
      <c r="AD514" s="422">
        <f t="shared" si="213"/>
        <v>0</v>
      </c>
      <c r="AE514" s="421">
        <v>0</v>
      </c>
      <c r="AF514" s="421">
        <v>0</v>
      </c>
      <c r="AG514" s="421">
        <v>0</v>
      </c>
      <c r="AH514" s="421">
        <v>0</v>
      </c>
      <c r="AI514" s="421">
        <v>0</v>
      </c>
      <c r="AJ514" s="421">
        <v>0</v>
      </c>
      <c r="AK514" s="421">
        <v>0</v>
      </c>
      <c r="AL514" s="421">
        <v>0</v>
      </c>
      <c r="AM514" s="421">
        <v>0</v>
      </c>
      <c r="AN514" s="421">
        <v>0</v>
      </c>
      <c r="AO514" s="421">
        <v>0</v>
      </c>
      <c r="AP514" s="421">
        <v>0</v>
      </c>
      <c r="AQ514" s="421">
        <v>0</v>
      </c>
      <c r="AR514" s="422">
        <f t="shared" si="214"/>
        <v>0</v>
      </c>
      <c r="AS514" s="421">
        <v>0</v>
      </c>
      <c r="AT514" s="421">
        <v>0</v>
      </c>
      <c r="AU514" s="421">
        <v>0</v>
      </c>
      <c r="AV514" s="421">
        <v>0</v>
      </c>
      <c r="AW514" s="421">
        <v>0</v>
      </c>
      <c r="AX514" s="421">
        <v>0</v>
      </c>
      <c r="AY514" s="421">
        <v>0</v>
      </c>
      <c r="AZ514" s="421">
        <v>0</v>
      </c>
      <c r="BA514" s="421">
        <v>0</v>
      </c>
      <c r="BB514" s="421">
        <v>0</v>
      </c>
      <c r="BC514" s="421">
        <v>0</v>
      </c>
      <c r="BD514" s="421">
        <v>0</v>
      </c>
      <c r="BE514" s="421">
        <v>0</v>
      </c>
      <c r="BF514" s="422">
        <f t="shared" si="215"/>
        <v>0</v>
      </c>
      <c r="BG514" s="421">
        <v>0</v>
      </c>
      <c r="BH514" s="421">
        <v>0</v>
      </c>
      <c r="BI514" s="421">
        <v>0</v>
      </c>
      <c r="BJ514" s="421">
        <v>0</v>
      </c>
      <c r="BK514" s="421">
        <v>0</v>
      </c>
      <c r="BL514" s="421">
        <v>0</v>
      </c>
      <c r="BM514" s="421">
        <v>0</v>
      </c>
      <c r="BN514" s="421">
        <v>0</v>
      </c>
      <c r="BO514" s="421">
        <v>0</v>
      </c>
      <c r="BP514" s="421">
        <v>0</v>
      </c>
      <c r="BQ514" s="421">
        <v>0</v>
      </c>
      <c r="BR514" s="421">
        <v>0</v>
      </c>
      <c r="BS514" s="421">
        <v>0</v>
      </c>
      <c r="BT514" s="422">
        <f t="shared" si="216"/>
        <v>0</v>
      </c>
      <c r="BU514" s="421">
        <v>0</v>
      </c>
      <c r="BV514" s="421">
        <v>0</v>
      </c>
      <c r="BW514" s="421">
        <v>0</v>
      </c>
      <c r="BX514" s="421">
        <v>0</v>
      </c>
      <c r="BY514" s="421">
        <v>0</v>
      </c>
      <c r="BZ514" s="421">
        <v>0</v>
      </c>
      <c r="CA514" s="421">
        <v>0</v>
      </c>
      <c r="CB514" s="421">
        <v>0</v>
      </c>
      <c r="CC514" s="421">
        <v>0</v>
      </c>
      <c r="CD514" s="421">
        <v>0</v>
      </c>
      <c r="CE514" s="421">
        <v>0</v>
      </c>
      <c r="CF514" s="421">
        <v>0</v>
      </c>
      <c r="CG514" s="421">
        <v>0</v>
      </c>
      <c r="CH514" s="422">
        <f t="shared" si="217"/>
        <v>0</v>
      </c>
    </row>
    <row r="515" spans="1:86" s="402" customFormat="1" ht="12" hidden="1" customHeight="1" outlineLevel="1">
      <c r="A515" s="22">
        <v>709</v>
      </c>
      <c r="B515" s="402" t="s">
        <v>583</v>
      </c>
      <c r="C515" s="421">
        <v>0</v>
      </c>
      <c r="D515" s="421">
        <v>0</v>
      </c>
      <c r="E515" s="421">
        <v>0</v>
      </c>
      <c r="F515" s="421">
        <v>0</v>
      </c>
      <c r="G515" s="421">
        <v>0</v>
      </c>
      <c r="H515" s="421">
        <v>0</v>
      </c>
      <c r="I515" s="421">
        <v>0</v>
      </c>
      <c r="J515" s="421">
        <v>0</v>
      </c>
      <c r="K515" s="421">
        <v>0</v>
      </c>
      <c r="L515" s="421">
        <v>0</v>
      </c>
      <c r="M515" s="421">
        <v>0</v>
      </c>
      <c r="N515" s="421">
        <v>0</v>
      </c>
      <c r="O515" s="421">
        <v>0</v>
      </c>
      <c r="P515" s="422">
        <f t="shared" si="212"/>
        <v>0</v>
      </c>
      <c r="Q515" s="421">
        <v>0</v>
      </c>
      <c r="R515" s="421">
        <v>0</v>
      </c>
      <c r="S515" s="421">
        <v>0</v>
      </c>
      <c r="T515" s="421">
        <v>0</v>
      </c>
      <c r="U515" s="421">
        <v>0</v>
      </c>
      <c r="V515" s="421">
        <v>0</v>
      </c>
      <c r="W515" s="421">
        <v>0</v>
      </c>
      <c r="X515" s="421">
        <v>0</v>
      </c>
      <c r="Y515" s="421">
        <v>0</v>
      </c>
      <c r="Z515" s="421">
        <v>0</v>
      </c>
      <c r="AA515" s="421">
        <v>0</v>
      </c>
      <c r="AB515" s="421">
        <v>0</v>
      </c>
      <c r="AC515" s="421">
        <v>0</v>
      </c>
      <c r="AD515" s="422">
        <f t="shared" si="213"/>
        <v>0</v>
      </c>
      <c r="AE515" s="421">
        <v>0</v>
      </c>
      <c r="AF515" s="421">
        <v>0</v>
      </c>
      <c r="AG515" s="421">
        <v>0</v>
      </c>
      <c r="AH515" s="421">
        <v>0</v>
      </c>
      <c r="AI515" s="421">
        <v>0</v>
      </c>
      <c r="AJ515" s="421">
        <v>0</v>
      </c>
      <c r="AK515" s="421">
        <v>0</v>
      </c>
      <c r="AL515" s="421">
        <v>0</v>
      </c>
      <c r="AM515" s="421">
        <v>0</v>
      </c>
      <c r="AN515" s="421">
        <v>0</v>
      </c>
      <c r="AO515" s="421">
        <v>0</v>
      </c>
      <c r="AP515" s="421">
        <v>0</v>
      </c>
      <c r="AQ515" s="421">
        <v>0</v>
      </c>
      <c r="AR515" s="422">
        <f t="shared" si="214"/>
        <v>0</v>
      </c>
      <c r="AS515" s="421">
        <v>0</v>
      </c>
      <c r="AT515" s="421">
        <v>0</v>
      </c>
      <c r="AU515" s="421">
        <v>0</v>
      </c>
      <c r="AV515" s="421">
        <v>0</v>
      </c>
      <c r="AW515" s="421">
        <v>0</v>
      </c>
      <c r="AX515" s="421">
        <v>0</v>
      </c>
      <c r="AY515" s="421">
        <v>0</v>
      </c>
      <c r="AZ515" s="421">
        <v>0</v>
      </c>
      <c r="BA515" s="421">
        <v>0</v>
      </c>
      <c r="BB515" s="421">
        <v>0</v>
      </c>
      <c r="BC515" s="421">
        <v>0</v>
      </c>
      <c r="BD515" s="421">
        <v>0</v>
      </c>
      <c r="BE515" s="421">
        <v>0</v>
      </c>
      <c r="BF515" s="422">
        <f t="shared" si="215"/>
        <v>0</v>
      </c>
      <c r="BG515" s="421">
        <v>0</v>
      </c>
      <c r="BH515" s="421">
        <v>0</v>
      </c>
      <c r="BI515" s="421">
        <v>0</v>
      </c>
      <c r="BJ515" s="421">
        <v>0</v>
      </c>
      <c r="BK515" s="421">
        <v>0</v>
      </c>
      <c r="BL515" s="421">
        <v>0</v>
      </c>
      <c r="BM515" s="421">
        <v>0</v>
      </c>
      <c r="BN515" s="421">
        <v>0</v>
      </c>
      <c r="BO515" s="421">
        <v>0</v>
      </c>
      <c r="BP515" s="421">
        <v>0</v>
      </c>
      <c r="BQ515" s="421">
        <v>0</v>
      </c>
      <c r="BR515" s="421">
        <v>0</v>
      </c>
      <c r="BS515" s="421">
        <v>0</v>
      </c>
      <c r="BT515" s="422">
        <f t="shared" si="216"/>
        <v>0</v>
      </c>
      <c r="BU515" s="421">
        <v>0</v>
      </c>
      <c r="BV515" s="421">
        <v>0</v>
      </c>
      <c r="BW515" s="421">
        <v>0</v>
      </c>
      <c r="BX515" s="421">
        <v>0</v>
      </c>
      <c r="BY515" s="421">
        <v>0</v>
      </c>
      <c r="BZ515" s="421">
        <v>0</v>
      </c>
      <c r="CA515" s="421">
        <v>0</v>
      </c>
      <c r="CB515" s="421">
        <v>0</v>
      </c>
      <c r="CC515" s="421">
        <v>0</v>
      </c>
      <c r="CD515" s="421">
        <v>0</v>
      </c>
      <c r="CE515" s="421">
        <v>0</v>
      </c>
      <c r="CF515" s="421">
        <v>0</v>
      </c>
      <c r="CG515" s="421">
        <v>0</v>
      </c>
      <c r="CH515" s="422">
        <f t="shared" si="217"/>
        <v>0</v>
      </c>
    </row>
    <row r="516" spans="1:86" s="402" customFormat="1" ht="12" hidden="1" customHeight="1" outlineLevel="1">
      <c r="A516" s="22">
        <v>710</v>
      </c>
      <c r="B516" s="402" t="s">
        <v>584</v>
      </c>
      <c r="C516" s="421">
        <v>0</v>
      </c>
      <c r="D516" s="421">
        <v>0</v>
      </c>
      <c r="E516" s="421">
        <v>0</v>
      </c>
      <c r="F516" s="421">
        <v>0</v>
      </c>
      <c r="G516" s="421">
        <v>0</v>
      </c>
      <c r="H516" s="421">
        <v>0</v>
      </c>
      <c r="I516" s="421">
        <v>0</v>
      </c>
      <c r="J516" s="421">
        <v>0</v>
      </c>
      <c r="K516" s="421">
        <v>0</v>
      </c>
      <c r="L516" s="421">
        <v>0</v>
      </c>
      <c r="M516" s="421">
        <v>0</v>
      </c>
      <c r="N516" s="421">
        <v>0</v>
      </c>
      <c r="O516" s="421">
        <v>0</v>
      </c>
      <c r="P516" s="422">
        <f t="shared" si="212"/>
        <v>0</v>
      </c>
      <c r="Q516" s="421">
        <v>0</v>
      </c>
      <c r="R516" s="421">
        <v>0</v>
      </c>
      <c r="S516" s="421">
        <v>0</v>
      </c>
      <c r="T516" s="421">
        <v>0</v>
      </c>
      <c r="U516" s="421">
        <v>0</v>
      </c>
      <c r="V516" s="421">
        <v>0</v>
      </c>
      <c r="W516" s="421">
        <v>0</v>
      </c>
      <c r="X516" s="421">
        <v>0</v>
      </c>
      <c r="Y516" s="421">
        <v>0</v>
      </c>
      <c r="Z516" s="421">
        <v>0</v>
      </c>
      <c r="AA516" s="421">
        <v>0</v>
      </c>
      <c r="AB516" s="421">
        <v>0</v>
      </c>
      <c r="AC516" s="421">
        <v>0</v>
      </c>
      <c r="AD516" s="422">
        <f t="shared" si="213"/>
        <v>0</v>
      </c>
      <c r="AE516" s="421">
        <v>0</v>
      </c>
      <c r="AF516" s="421">
        <v>0</v>
      </c>
      <c r="AG516" s="421">
        <v>0</v>
      </c>
      <c r="AH516" s="421">
        <v>0</v>
      </c>
      <c r="AI516" s="421">
        <v>0</v>
      </c>
      <c r="AJ516" s="421">
        <v>0</v>
      </c>
      <c r="AK516" s="421">
        <v>0</v>
      </c>
      <c r="AL516" s="421">
        <v>0</v>
      </c>
      <c r="AM516" s="421">
        <v>0</v>
      </c>
      <c r="AN516" s="421">
        <v>0</v>
      </c>
      <c r="AO516" s="421">
        <v>0</v>
      </c>
      <c r="AP516" s="421">
        <v>0</v>
      </c>
      <c r="AQ516" s="421">
        <v>0</v>
      </c>
      <c r="AR516" s="422">
        <f t="shared" si="214"/>
        <v>0</v>
      </c>
      <c r="AS516" s="421">
        <v>0</v>
      </c>
      <c r="AT516" s="421">
        <v>0</v>
      </c>
      <c r="AU516" s="421">
        <v>0</v>
      </c>
      <c r="AV516" s="421">
        <v>0</v>
      </c>
      <c r="AW516" s="421">
        <v>0</v>
      </c>
      <c r="AX516" s="421">
        <v>0</v>
      </c>
      <c r="AY516" s="421">
        <v>0</v>
      </c>
      <c r="AZ516" s="421">
        <v>0</v>
      </c>
      <c r="BA516" s="421">
        <v>0</v>
      </c>
      <c r="BB516" s="421">
        <v>0</v>
      </c>
      <c r="BC516" s="421">
        <v>0</v>
      </c>
      <c r="BD516" s="421">
        <v>0</v>
      </c>
      <c r="BE516" s="421">
        <v>0</v>
      </c>
      <c r="BF516" s="422">
        <f t="shared" si="215"/>
        <v>0</v>
      </c>
      <c r="BG516" s="421">
        <v>0</v>
      </c>
      <c r="BH516" s="421">
        <v>0</v>
      </c>
      <c r="BI516" s="421">
        <v>0</v>
      </c>
      <c r="BJ516" s="421">
        <v>0</v>
      </c>
      <c r="BK516" s="421">
        <v>0</v>
      </c>
      <c r="BL516" s="421">
        <v>0</v>
      </c>
      <c r="BM516" s="421">
        <v>0</v>
      </c>
      <c r="BN516" s="421">
        <v>0</v>
      </c>
      <c r="BO516" s="421">
        <v>0</v>
      </c>
      <c r="BP516" s="421">
        <v>0</v>
      </c>
      <c r="BQ516" s="421">
        <v>0</v>
      </c>
      <c r="BR516" s="421">
        <v>0</v>
      </c>
      <c r="BS516" s="421">
        <v>0</v>
      </c>
      <c r="BT516" s="422">
        <f t="shared" si="216"/>
        <v>0</v>
      </c>
      <c r="BU516" s="421">
        <v>0</v>
      </c>
      <c r="BV516" s="421">
        <v>0</v>
      </c>
      <c r="BW516" s="421">
        <v>0</v>
      </c>
      <c r="BX516" s="421">
        <v>0</v>
      </c>
      <c r="BY516" s="421">
        <v>0</v>
      </c>
      <c r="BZ516" s="421">
        <v>0</v>
      </c>
      <c r="CA516" s="421">
        <v>0</v>
      </c>
      <c r="CB516" s="421">
        <v>0</v>
      </c>
      <c r="CC516" s="421">
        <v>0</v>
      </c>
      <c r="CD516" s="421">
        <v>0</v>
      </c>
      <c r="CE516" s="421">
        <v>0</v>
      </c>
      <c r="CF516" s="421">
        <v>0</v>
      </c>
      <c r="CG516" s="421">
        <v>0</v>
      </c>
      <c r="CH516" s="422">
        <f t="shared" si="217"/>
        <v>0</v>
      </c>
    </row>
    <row r="517" spans="1:86" s="402" customFormat="1" ht="12" hidden="1" customHeight="1" outlineLevel="1">
      <c r="A517" s="22">
        <v>711</v>
      </c>
      <c r="B517" s="402" t="s">
        <v>585</v>
      </c>
      <c r="C517" s="421">
        <v>5504.82</v>
      </c>
      <c r="D517" s="421">
        <v>1621.57</v>
      </c>
      <c r="E517" s="421">
        <v>886.31</v>
      </c>
      <c r="F517" s="421">
        <v>0</v>
      </c>
      <c r="G517" s="421">
        <v>600.05999999999995</v>
      </c>
      <c r="H517" s="421">
        <v>428.86</v>
      </c>
      <c r="I517" s="421">
        <v>1351.55</v>
      </c>
      <c r="J517" s="421">
        <v>0</v>
      </c>
      <c r="K517" s="421">
        <v>181.97</v>
      </c>
      <c r="L517" s="421">
        <v>0</v>
      </c>
      <c r="M517" s="421">
        <v>0</v>
      </c>
      <c r="N517" s="421">
        <v>0</v>
      </c>
      <c r="O517" s="421">
        <v>10575.14</v>
      </c>
      <c r="P517" s="422">
        <f t="shared" si="212"/>
        <v>0</v>
      </c>
      <c r="Q517" s="421">
        <v>7200</v>
      </c>
      <c r="R517" s="421">
        <v>7200</v>
      </c>
      <c r="S517" s="421">
        <v>360</v>
      </c>
      <c r="T517" s="421">
        <v>360</v>
      </c>
      <c r="U517" s="421">
        <v>360</v>
      </c>
      <c r="V517" s="421">
        <v>360</v>
      </c>
      <c r="W517" s="421">
        <v>360</v>
      </c>
      <c r="X517" s="421">
        <v>360</v>
      </c>
      <c r="Y517" s="421">
        <v>360</v>
      </c>
      <c r="Z517" s="421">
        <v>360</v>
      </c>
      <c r="AA517" s="421">
        <v>360</v>
      </c>
      <c r="AB517" s="421">
        <v>360</v>
      </c>
      <c r="AC517" s="421">
        <v>18000</v>
      </c>
      <c r="AD517" s="422">
        <f t="shared" si="213"/>
        <v>0</v>
      </c>
      <c r="AE517" s="421">
        <v>2000</v>
      </c>
      <c r="AF517" s="421">
        <v>2000</v>
      </c>
      <c r="AG517" s="421">
        <v>100</v>
      </c>
      <c r="AH517" s="421">
        <v>100</v>
      </c>
      <c r="AI517" s="421">
        <v>100</v>
      </c>
      <c r="AJ517" s="421">
        <v>100</v>
      </c>
      <c r="AK517" s="421">
        <v>100</v>
      </c>
      <c r="AL517" s="421">
        <v>100</v>
      </c>
      <c r="AM517" s="421">
        <v>100</v>
      </c>
      <c r="AN517" s="421">
        <v>100</v>
      </c>
      <c r="AO517" s="421">
        <v>100</v>
      </c>
      <c r="AP517" s="421">
        <v>100</v>
      </c>
      <c r="AQ517" s="421">
        <v>5000</v>
      </c>
      <c r="AR517" s="422">
        <f t="shared" si="214"/>
        <v>0</v>
      </c>
      <c r="AS517" s="421">
        <v>2040</v>
      </c>
      <c r="AT517" s="421">
        <v>2040</v>
      </c>
      <c r="AU517" s="421">
        <v>102</v>
      </c>
      <c r="AV517" s="421">
        <v>102</v>
      </c>
      <c r="AW517" s="421">
        <v>102</v>
      </c>
      <c r="AX517" s="421">
        <v>102</v>
      </c>
      <c r="AY517" s="421">
        <v>102</v>
      </c>
      <c r="AZ517" s="421">
        <v>102</v>
      </c>
      <c r="BA517" s="421">
        <v>102</v>
      </c>
      <c r="BB517" s="421">
        <v>102</v>
      </c>
      <c r="BC517" s="421">
        <v>102</v>
      </c>
      <c r="BD517" s="421">
        <v>102</v>
      </c>
      <c r="BE517" s="421">
        <v>5100</v>
      </c>
      <c r="BF517" s="422">
        <f t="shared" si="215"/>
        <v>0</v>
      </c>
      <c r="BG517" s="421">
        <v>2080.8000000000002</v>
      </c>
      <c r="BH517" s="421">
        <v>2080.8000000000002</v>
      </c>
      <c r="BI517" s="421">
        <v>104.04</v>
      </c>
      <c r="BJ517" s="421">
        <v>104.04</v>
      </c>
      <c r="BK517" s="421">
        <v>104.04</v>
      </c>
      <c r="BL517" s="421">
        <v>104.04</v>
      </c>
      <c r="BM517" s="421">
        <v>104.04</v>
      </c>
      <c r="BN517" s="421">
        <v>104.04</v>
      </c>
      <c r="BO517" s="421">
        <v>104.04</v>
      </c>
      <c r="BP517" s="421">
        <v>104.04</v>
      </c>
      <c r="BQ517" s="421">
        <v>104.04</v>
      </c>
      <c r="BR517" s="421">
        <v>104.04</v>
      </c>
      <c r="BS517" s="421">
        <v>5202</v>
      </c>
      <c r="BT517" s="422">
        <f t="shared" si="216"/>
        <v>0</v>
      </c>
      <c r="BU517" s="421">
        <v>2122.4160000000002</v>
      </c>
      <c r="BV517" s="421">
        <v>2122.4160000000002</v>
      </c>
      <c r="BW517" s="421">
        <v>106.1208</v>
      </c>
      <c r="BX517" s="421">
        <v>106.1208</v>
      </c>
      <c r="BY517" s="421">
        <v>106.1208</v>
      </c>
      <c r="BZ517" s="421">
        <v>106.1208</v>
      </c>
      <c r="CA517" s="421">
        <v>106.1208</v>
      </c>
      <c r="CB517" s="421">
        <v>106.1208</v>
      </c>
      <c r="CC517" s="421">
        <v>106.1208</v>
      </c>
      <c r="CD517" s="421">
        <v>106.1208</v>
      </c>
      <c r="CE517" s="421">
        <v>106.1208</v>
      </c>
      <c r="CF517" s="421">
        <v>106.1208</v>
      </c>
      <c r="CG517" s="421">
        <v>5306.04</v>
      </c>
      <c r="CH517" s="422">
        <f t="shared" si="217"/>
        <v>0</v>
      </c>
    </row>
    <row r="518" spans="1:86" s="402" customFormat="1" ht="12" hidden="1" customHeight="1" outlineLevel="1">
      <c r="A518" s="22">
        <v>715</v>
      </c>
      <c r="B518" s="402" t="s">
        <v>586</v>
      </c>
      <c r="C518" s="421">
        <v>0</v>
      </c>
      <c r="D518" s="421">
        <v>0</v>
      </c>
      <c r="E518" s="421">
        <v>0</v>
      </c>
      <c r="F518" s="421">
        <v>0</v>
      </c>
      <c r="G518" s="421">
        <v>0</v>
      </c>
      <c r="H518" s="421">
        <v>0</v>
      </c>
      <c r="I518" s="421">
        <v>0</v>
      </c>
      <c r="J518" s="421">
        <v>0</v>
      </c>
      <c r="K518" s="421">
        <v>0</v>
      </c>
      <c r="L518" s="421">
        <v>0</v>
      </c>
      <c r="M518" s="421">
        <v>0</v>
      </c>
      <c r="N518" s="421">
        <v>0</v>
      </c>
      <c r="O518" s="421">
        <v>0</v>
      </c>
      <c r="P518" s="422">
        <f t="shared" si="212"/>
        <v>0</v>
      </c>
      <c r="Q518" s="421">
        <v>0</v>
      </c>
      <c r="R518" s="421">
        <v>0</v>
      </c>
      <c r="S518" s="421">
        <v>0</v>
      </c>
      <c r="T518" s="421">
        <v>0</v>
      </c>
      <c r="U518" s="421">
        <v>0</v>
      </c>
      <c r="V518" s="421">
        <v>0</v>
      </c>
      <c r="W518" s="421">
        <v>0</v>
      </c>
      <c r="X518" s="421">
        <v>0</v>
      </c>
      <c r="Y518" s="421">
        <v>0</v>
      </c>
      <c r="Z518" s="421">
        <v>0</v>
      </c>
      <c r="AA518" s="421">
        <v>0</v>
      </c>
      <c r="AB518" s="421">
        <v>0</v>
      </c>
      <c r="AC518" s="421">
        <v>0</v>
      </c>
      <c r="AD518" s="422">
        <f t="shared" si="213"/>
        <v>0</v>
      </c>
      <c r="AE518" s="421">
        <v>0</v>
      </c>
      <c r="AF518" s="421">
        <v>0</v>
      </c>
      <c r="AG518" s="421">
        <v>0</v>
      </c>
      <c r="AH518" s="421">
        <v>0</v>
      </c>
      <c r="AI518" s="421">
        <v>0</v>
      </c>
      <c r="AJ518" s="421">
        <v>0</v>
      </c>
      <c r="AK518" s="421">
        <v>0</v>
      </c>
      <c r="AL518" s="421">
        <v>0</v>
      </c>
      <c r="AM518" s="421">
        <v>0</v>
      </c>
      <c r="AN518" s="421">
        <v>0</v>
      </c>
      <c r="AO518" s="421">
        <v>0</v>
      </c>
      <c r="AP518" s="421">
        <v>0</v>
      </c>
      <c r="AQ518" s="421">
        <v>0</v>
      </c>
      <c r="AR518" s="422">
        <f t="shared" si="214"/>
        <v>0</v>
      </c>
      <c r="AS518" s="421">
        <v>0</v>
      </c>
      <c r="AT518" s="421">
        <v>0</v>
      </c>
      <c r="AU518" s="421">
        <v>0</v>
      </c>
      <c r="AV518" s="421">
        <v>0</v>
      </c>
      <c r="AW518" s="421">
        <v>0</v>
      </c>
      <c r="AX518" s="421">
        <v>0</v>
      </c>
      <c r="AY518" s="421">
        <v>0</v>
      </c>
      <c r="AZ518" s="421">
        <v>0</v>
      </c>
      <c r="BA518" s="421">
        <v>0</v>
      </c>
      <c r="BB518" s="421">
        <v>0</v>
      </c>
      <c r="BC518" s="421">
        <v>0</v>
      </c>
      <c r="BD518" s="421">
        <v>0</v>
      </c>
      <c r="BE518" s="421">
        <v>0</v>
      </c>
      <c r="BF518" s="422">
        <f t="shared" si="215"/>
        <v>0</v>
      </c>
      <c r="BG518" s="421">
        <v>0</v>
      </c>
      <c r="BH518" s="421">
        <v>0</v>
      </c>
      <c r="BI518" s="421">
        <v>0</v>
      </c>
      <c r="BJ518" s="421">
        <v>0</v>
      </c>
      <c r="BK518" s="421">
        <v>0</v>
      </c>
      <c r="BL518" s="421">
        <v>0</v>
      </c>
      <c r="BM518" s="421">
        <v>0</v>
      </c>
      <c r="BN518" s="421">
        <v>0</v>
      </c>
      <c r="BO518" s="421">
        <v>0</v>
      </c>
      <c r="BP518" s="421">
        <v>0</v>
      </c>
      <c r="BQ518" s="421">
        <v>0</v>
      </c>
      <c r="BR518" s="421">
        <v>0</v>
      </c>
      <c r="BS518" s="421">
        <v>0</v>
      </c>
      <c r="BT518" s="422">
        <f t="shared" si="216"/>
        <v>0</v>
      </c>
      <c r="BU518" s="421">
        <v>0</v>
      </c>
      <c r="BV518" s="421">
        <v>0</v>
      </c>
      <c r="BW518" s="421">
        <v>0</v>
      </c>
      <c r="BX518" s="421">
        <v>0</v>
      </c>
      <c r="BY518" s="421">
        <v>0</v>
      </c>
      <c r="BZ518" s="421">
        <v>0</v>
      </c>
      <c r="CA518" s="421">
        <v>0</v>
      </c>
      <c r="CB518" s="421">
        <v>0</v>
      </c>
      <c r="CC518" s="421">
        <v>0</v>
      </c>
      <c r="CD518" s="421">
        <v>0</v>
      </c>
      <c r="CE518" s="421">
        <v>0</v>
      </c>
      <c r="CF518" s="421">
        <v>0</v>
      </c>
      <c r="CG518" s="421">
        <v>0</v>
      </c>
      <c r="CH518" s="422">
        <f t="shared" si="217"/>
        <v>0</v>
      </c>
    </row>
    <row r="519" spans="1:86" s="402" customFormat="1" ht="12" hidden="1" customHeight="1" outlineLevel="1">
      <c r="A519" s="22">
        <v>717</v>
      </c>
      <c r="B519" s="402" t="s">
        <v>587</v>
      </c>
      <c r="C519" s="421">
        <v>0</v>
      </c>
      <c r="D519" s="421">
        <v>0</v>
      </c>
      <c r="E519" s="421">
        <v>0</v>
      </c>
      <c r="F519" s="421">
        <v>0</v>
      </c>
      <c r="G519" s="421">
        <v>0</v>
      </c>
      <c r="H519" s="421">
        <v>0</v>
      </c>
      <c r="I519" s="421">
        <v>0</v>
      </c>
      <c r="J519" s="421">
        <v>0</v>
      </c>
      <c r="K519" s="421">
        <v>0</v>
      </c>
      <c r="L519" s="421">
        <v>0</v>
      </c>
      <c r="M519" s="421">
        <v>0</v>
      </c>
      <c r="N519" s="421">
        <v>0</v>
      </c>
      <c r="O519" s="421">
        <v>0</v>
      </c>
      <c r="P519" s="422">
        <f t="shared" si="212"/>
        <v>0</v>
      </c>
      <c r="Q519" s="421">
        <v>0</v>
      </c>
      <c r="R519" s="421">
        <v>0</v>
      </c>
      <c r="S519" s="421">
        <v>0</v>
      </c>
      <c r="T519" s="421">
        <v>0</v>
      </c>
      <c r="U519" s="421">
        <v>0</v>
      </c>
      <c r="V519" s="421">
        <v>0</v>
      </c>
      <c r="W519" s="421">
        <v>0</v>
      </c>
      <c r="X519" s="421">
        <v>0</v>
      </c>
      <c r="Y519" s="421">
        <v>0</v>
      </c>
      <c r="Z519" s="421">
        <v>0</v>
      </c>
      <c r="AA519" s="421">
        <v>0</v>
      </c>
      <c r="AB519" s="421">
        <v>0</v>
      </c>
      <c r="AC519" s="421">
        <v>0</v>
      </c>
      <c r="AD519" s="422">
        <f t="shared" si="213"/>
        <v>0</v>
      </c>
      <c r="AE519" s="421">
        <v>0</v>
      </c>
      <c r="AF519" s="421">
        <v>0</v>
      </c>
      <c r="AG519" s="421">
        <v>0</v>
      </c>
      <c r="AH519" s="421">
        <v>0</v>
      </c>
      <c r="AI519" s="421">
        <v>0</v>
      </c>
      <c r="AJ519" s="421">
        <v>0</v>
      </c>
      <c r="AK519" s="421">
        <v>0</v>
      </c>
      <c r="AL519" s="421">
        <v>0</v>
      </c>
      <c r="AM519" s="421">
        <v>0</v>
      </c>
      <c r="AN519" s="421">
        <v>0</v>
      </c>
      <c r="AO519" s="421">
        <v>0</v>
      </c>
      <c r="AP519" s="421">
        <v>0</v>
      </c>
      <c r="AQ519" s="421">
        <v>0</v>
      </c>
      <c r="AR519" s="422">
        <f t="shared" si="214"/>
        <v>0</v>
      </c>
      <c r="AS519" s="421">
        <v>0</v>
      </c>
      <c r="AT519" s="421">
        <v>0</v>
      </c>
      <c r="AU519" s="421">
        <v>0</v>
      </c>
      <c r="AV519" s="421">
        <v>0</v>
      </c>
      <c r="AW519" s="421">
        <v>0</v>
      </c>
      <c r="AX519" s="421">
        <v>0</v>
      </c>
      <c r="AY519" s="421">
        <v>0</v>
      </c>
      <c r="AZ519" s="421">
        <v>0</v>
      </c>
      <c r="BA519" s="421">
        <v>0</v>
      </c>
      <c r="BB519" s="421">
        <v>0</v>
      </c>
      <c r="BC519" s="421">
        <v>0</v>
      </c>
      <c r="BD519" s="421">
        <v>0</v>
      </c>
      <c r="BE519" s="421">
        <v>0</v>
      </c>
      <c r="BF519" s="422">
        <f t="shared" si="215"/>
        <v>0</v>
      </c>
      <c r="BG519" s="421">
        <v>0</v>
      </c>
      <c r="BH519" s="421">
        <v>0</v>
      </c>
      <c r="BI519" s="421">
        <v>0</v>
      </c>
      <c r="BJ519" s="421">
        <v>0</v>
      </c>
      <c r="BK519" s="421">
        <v>0</v>
      </c>
      <c r="BL519" s="421">
        <v>0</v>
      </c>
      <c r="BM519" s="421">
        <v>0</v>
      </c>
      <c r="BN519" s="421">
        <v>0</v>
      </c>
      <c r="BO519" s="421">
        <v>0</v>
      </c>
      <c r="BP519" s="421">
        <v>0</v>
      </c>
      <c r="BQ519" s="421">
        <v>0</v>
      </c>
      <c r="BR519" s="421">
        <v>0</v>
      </c>
      <c r="BS519" s="421">
        <v>0</v>
      </c>
      <c r="BT519" s="422">
        <f t="shared" si="216"/>
        <v>0</v>
      </c>
      <c r="BU519" s="421">
        <v>0</v>
      </c>
      <c r="BV519" s="421">
        <v>0</v>
      </c>
      <c r="BW519" s="421">
        <v>0</v>
      </c>
      <c r="BX519" s="421">
        <v>0</v>
      </c>
      <c r="BY519" s="421">
        <v>0</v>
      </c>
      <c r="BZ519" s="421">
        <v>0</v>
      </c>
      <c r="CA519" s="421">
        <v>0</v>
      </c>
      <c r="CB519" s="421">
        <v>0</v>
      </c>
      <c r="CC519" s="421">
        <v>0</v>
      </c>
      <c r="CD519" s="421">
        <v>0</v>
      </c>
      <c r="CE519" s="421">
        <v>0</v>
      </c>
      <c r="CF519" s="421">
        <v>0</v>
      </c>
      <c r="CG519" s="421">
        <v>0</v>
      </c>
      <c r="CH519" s="422">
        <f t="shared" si="217"/>
        <v>0</v>
      </c>
    </row>
    <row r="520" spans="1:86" s="402" customFormat="1" ht="12" hidden="1" customHeight="1" outlineLevel="1">
      <c r="A520" s="22">
        <v>719</v>
      </c>
      <c r="B520" s="402" t="s">
        <v>588</v>
      </c>
      <c r="C520" s="421">
        <v>0</v>
      </c>
      <c r="D520" s="421">
        <v>0</v>
      </c>
      <c r="E520" s="421">
        <v>0</v>
      </c>
      <c r="F520" s="421">
        <v>0</v>
      </c>
      <c r="G520" s="421">
        <v>0</v>
      </c>
      <c r="H520" s="421">
        <v>0</v>
      </c>
      <c r="I520" s="421">
        <v>0</v>
      </c>
      <c r="J520" s="421">
        <v>0</v>
      </c>
      <c r="K520" s="421">
        <v>0</v>
      </c>
      <c r="L520" s="421">
        <v>0</v>
      </c>
      <c r="M520" s="421">
        <v>0</v>
      </c>
      <c r="N520" s="421">
        <v>0</v>
      </c>
      <c r="O520" s="421">
        <v>0</v>
      </c>
      <c r="P520" s="422">
        <f t="shared" si="212"/>
        <v>0</v>
      </c>
      <c r="Q520" s="421">
        <v>0</v>
      </c>
      <c r="R520" s="421">
        <v>0</v>
      </c>
      <c r="S520" s="421">
        <v>0</v>
      </c>
      <c r="T520" s="421">
        <v>0</v>
      </c>
      <c r="U520" s="421">
        <v>0</v>
      </c>
      <c r="V520" s="421">
        <v>0</v>
      </c>
      <c r="W520" s="421">
        <v>0</v>
      </c>
      <c r="X520" s="421">
        <v>0</v>
      </c>
      <c r="Y520" s="421">
        <v>0</v>
      </c>
      <c r="Z520" s="421">
        <v>0</v>
      </c>
      <c r="AA520" s="421">
        <v>0</v>
      </c>
      <c r="AB520" s="421">
        <v>0</v>
      </c>
      <c r="AC520" s="421">
        <v>0</v>
      </c>
      <c r="AD520" s="422">
        <f t="shared" si="213"/>
        <v>0</v>
      </c>
      <c r="AE520" s="421">
        <v>0</v>
      </c>
      <c r="AF520" s="421">
        <v>0</v>
      </c>
      <c r="AG520" s="421">
        <v>0</v>
      </c>
      <c r="AH520" s="421">
        <v>0</v>
      </c>
      <c r="AI520" s="421">
        <v>0</v>
      </c>
      <c r="AJ520" s="421">
        <v>0</v>
      </c>
      <c r="AK520" s="421">
        <v>0</v>
      </c>
      <c r="AL520" s="421">
        <v>0</v>
      </c>
      <c r="AM520" s="421">
        <v>0</v>
      </c>
      <c r="AN520" s="421">
        <v>0</v>
      </c>
      <c r="AO520" s="421">
        <v>0</v>
      </c>
      <c r="AP520" s="421">
        <v>0</v>
      </c>
      <c r="AQ520" s="421">
        <v>0</v>
      </c>
      <c r="AR520" s="422">
        <f t="shared" si="214"/>
        <v>0</v>
      </c>
      <c r="AS520" s="421">
        <v>0</v>
      </c>
      <c r="AT520" s="421">
        <v>0</v>
      </c>
      <c r="AU520" s="421">
        <v>0</v>
      </c>
      <c r="AV520" s="421">
        <v>0</v>
      </c>
      <c r="AW520" s="421">
        <v>0</v>
      </c>
      <c r="AX520" s="421">
        <v>0</v>
      </c>
      <c r="AY520" s="421">
        <v>0</v>
      </c>
      <c r="AZ520" s="421">
        <v>0</v>
      </c>
      <c r="BA520" s="421">
        <v>0</v>
      </c>
      <c r="BB520" s="421">
        <v>0</v>
      </c>
      <c r="BC520" s="421">
        <v>0</v>
      </c>
      <c r="BD520" s="421">
        <v>0</v>
      </c>
      <c r="BE520" s="421">
        <v>0</v>
      </c>
      <c r="BF520" s="422">
        <f t="shared" si="215"/>
        <v>0</v>
      </c>
      <c r="BG520" s="421">
        <v>0</v>
      </c>
      <c r="BH520" s="421">
        <v>0</v>
      </c>
      <c r="BI520" s="421">
        <v>0</v>
      </c>
      <c r="BJ520" s="421">
        <v>0</v>
      </c>
      <c r="BK520" s="421">
        <v>0</v>
      </c>
      <c r="BL520" s="421">
        <v>0</v>
      </c>
      <c r="BM520" s="421">
        <v>0</v>
      </c>
      <c r="BN520" s="421">
        <v>0</v>
      </c>
      <c r="BO520" s="421">
        <v>0</v>
      </c>
      <c r="BP520" s="421">
        <v>0</v>
      </c>
      <c r="BQ520" s="421">
        <v>0</v>
      </c>
      <c r="BR520" s="421">
        <v>0</v>
      </c>
      <c r="BS520" s="421">
        <v>0</v>
      </c>
      <c r="BT520" s="422">
        <f t="shared" si="216"/>
        <v>0</v>
      </c>
      <c r="BU520" s="421">
        <v>0</v>
      </c>
      <c r="BV520" s="421">
        <v>0</v>
      </c>
      <c r="BW520" s="421">
        <v>0</v>
      </c>
      <c r="BX520" s="421">
        <v>0</v>
      </c>
      <c r="BY520" s="421">
        <v>0</v>
      </c>
      <c r="BZ520" s="421">
        <v>0</v>
      </c>
      <c r="CA520" s="421">
        <v>0</v>
      </c>
      <c r="CB520" s="421">
        <v>0</v>
      </c>
      <c r="CC520" s="421">
        <v>0</v>
      </c>
      <c r="CD520" s="421">
        <v>0</v>
      </c>
      <c r="CE520" s="421">
        <v>0</v>
      </c>
      <c r="CF520" s="421">
        <v>0</v>
      </c>
      <c r="CG520" s="421">
        <v>0</v>
      </c>
      <c r="CH520" s="422">
        <f t="shared" si="217"/>
        <v>0</v>
      </c>
    </row>
    <row r="521" spans="1:86" s="402" customFormat="1" ht="12" hidden="1" customHeight="1" outlineLevel="1">
      <c r="A521" s="22">
        <v>720</v>
      </c>
      <c r="B521" s="402" t="s">
        <v>589</v>
      </c>
      <c r="C521" s="421">
        <v>0</v>
      </c>
      <c r="D521" s="421">
        <v>0</v>
      </c>
      <c r="E521" s="421">
        <v>0</v>
      </c>
      <c r="F521" s="421">
        <v>0</v>
      </c>
      <c r="G521" s="421">
        <v>0</v>
      </c>
      <c r="H521" s="421">
        <v>0</v>
      </c>
      <c r="I521" s="421">
        <v>0</v>
      </c>
      <c r="J521" s="421">
        <v>0</v>
      </c>
      <c r="K521" s="421">
        <v>0</v>
      </c>
      <c r="L521" s="421">
        <v>0</v>
      </c>
      <c r="M521" s="421">
        <v>0</v>
      </c>
      <c r="N521" s="421">
        <v>0</v>
      </c>
      <c r="O521" s="421">
        <v>0</v>
      </c>
      <c r="P521" s="422">
        <f t="shared" si="212"/>
        <v>0</v>
      </c>
      <c r="Q521" s="421">
        <v>0</v>
      </c>
      <c r="R521" s="421">
        <v>0</v>
      </c>
      <c r="S521" s="421">
        <v>0</v>
      </c>
      <c r="T521" s="421">
        <v>0</v>
      </c>
      <c r="U521" s="421">
        <v>0</v>
      </c>
      <c r="V521" s="421">
        <v>0</v>
      </c>
      <c r="W521" s="421">
        <v>0</v>
      </c>
      <c r="X521" s="421">
        <v>0</v>
      </c>
      <c r="Y521" s="421">
        <v>0</v>
      </c>
      <c r="Z521" s="421">
        <v>0</v>
      </c>
      <c r="AA521" s="421">
        <v>0</v>
      </c>
      <c r="AB521" s="421">
        <v>0</v>
      </c>
      <c r="AC521" s="421">
        <v>0</v>
      </c>
      <c r="AD521" s="422">
        <f t="shared" si="213"/>
        <v>0</v>
      </c>
      <c r="AE521" s="421">
        <v>0</v>
      </c>
      <c r="AF521" s="421">
        <v>0</v>
      </c>
      <c r="AG521" s="421">
        <v>0</v>
      </c>
      <c r="AH521" s="421">
        <v>0</v>
      </c>
      <c r="AI521" s="421">
        <v>0</v>
      </c>
      <c r="AJ521" s="421">
        <v>0</v>
      </c>
      <c r="AK521" s="421">
        <v>0</v>
      </c>
      <c r="AL521" s="421">
        <v>0</v>
      </c>
      <c r="AM521" s="421">
        <v>0</v>
      </c>
      <c r="AN521" s="421">
        <v>0</v>
      </c>
      <c r="AO521" s="421">
        <v>0</v>
      </c>
      <c r="AP521" s="421">
        <v>0</v>
      </c>
      <c r="AQ521" s="421">
        <v>0</v>
      </c>
      <c r="AR521" s="422">
        <f t="shared" si="214"/>
        <v>0</v>
      </c>
      <c r="AS521" s="421">
        <v>0</v>
      </c>
      <c r="AT521" s="421">
        <v>0</v>
      </c>
      <c r="AU521" s="421">
        <v>0</v>
      </c>
      <c r="AV521" s="421">
        <v>0</v>
      </c>
      <c r="AW521" s="421">
        <v>0</v>
      </c>
      <c r="AX521" s="421">
        <v>0</v>
      </c>
      <c r="AY521" s="421">
        <v>0</v>
      </c>
      <c r="AZ521" s="421">
        <v>0</v>
      </c>
      <c r="BA521" s="421">
        <v>0</v>
      </c>
      <c r="BB521" s="421">
        <v>0</v>
      </c>
      <c r="BC521" s="421">
        <v>0</v>
      </c>
      <c r="BD521" s="421">
        <v>0</v>
      </c>
      <c r="BE521" s="421">
        <v>0</v>
      </c>
      <c r="BF521" s="422">
        <f t="shared" si="215"/>
        <v>0</v>
      </c>
      <c r="BG521" s="421">
        <v>0</v>
      </c>
      <c r="BH521" s="421">
        <v>0</v>
      </c>
      <c r="BI521" s="421">
        <v>0</v>
      </c>
      <c r="BJ521" s="421">
        <v>0</v>
      </c>
      <c r="BK521" s="421">
        <v>0</v>
      </c>
      <c r="BL521" s="421">
        <v>0</v>
      </c>
      <c r="BM521" s="421">
        <v>0</v>
      </c>
      <c r="BN521" s="421">
        <v>0</v>
      </c>
      <c r="BO521" s="421">
        <v>0</v>
      </c>
      <c r="BP521" s="421">
        <v>0</v>
      </c>
      <c r="BQ521" s="421">
        <v>0</v>
      </c>
      <c r="BR521" s="421">
        <v>0</v>
      </c>
      <c r="BS521" s="421">
        <v>0</v>
      </c>
      <c r="BT521" s="422">
        <f t="shared" si="216"/>
        <v>0</v>
      </c>
      <c r="BU521" s="421">
        <v>0</v>
      </c>
      <c r="BV521" s="421">
        <v>0</v>
      </c>
      <c r="BW521" s="421">
        <v>0</v>
      </c>
      <c r="BX521" s="421">
        <v>0</v>
      </c>
      <c r="BY521" s="421">
        <v>0</v>
      </c>
      <c r="BZ521" s="421">
        <v>0</v>
      </c>
      <c r="CA521" s="421">
        <v>0</v>
      </c>
      <c r="CB521" s="421">
        <v>0</v>
      </c>
      <c r="CC521" s="421">
        <v>0</v>
      </c>
      <c r="CD521" s="421">
        <v>0</v>
      </c>
      <c r="CE521" s="421">
        <v>0</v>
      </c>
      <c r="CF521" s="421">
        <v>0</v>
      </c>
      <c r="CG521" s="421">
        <v>0</v>
      </c>
      <c r="CH521" s="422">
        <f t="shared" si="217"/>
        <v>0</v>
      </c>
    </row>
    <row r="522" spans="1:86" s="402" customFormat="1" ht="12" hidden="1" customHeight="1" outlineLevel="1">
      <c r="A522" s="22">
        <v>722</v>
      </c>
      <c r="B522" s="402" t="s">
        <v>590</v>
      </c>
      <c r="C522" s="421">
        <v>0</v>
      </c>
      <c r="D522" s="421">
        <v>0</v>
      </c>
      <c r="E522" s="421">
        <v>0</v>
      </c>
      <c r="F522" s="421">
        <v>0</v>
      </c>
      <c r="G522" s="421">
        <v>0</v>
      </c>
      <c r="H522" s="421">
        <v>0</v>
      </c>
      <c r="I522" s="421">
        <v>0</v>
      </c>
      <c r="J522" s="421">
        <v>0</v>
      </c>
      <c r="K522" s="421">
        <v>0</v>
      </c>
      <c r="L522" s="421">
        <v>0</v>
      </c>
      <c r="M522" s="421">
        <v>0</v>
      </c>
      <c r="N522" s="421">
        <v>0</v>
      </c>
      <c r="O522" s="421">
        <v>0</v>
      </c>
      <c r="P522" s="422">
        <f t="shared" si="212"/>
        <v>0</v>
      </c>
      <c r="Q522" s="421">
        <v>0</v>
      </c>
      <c r="R522" s="421">
        <v>0</v>
      </c>
      <c r="S522" s="421">
        <v>0</v>
      </c>
      <c r="T522" s="421">
        <v>0</v>
      </c>
      <c r="U522" s="421">
        <v>0</v>
      </c>
      <c r="V522" s="421">
        <v>0</v>
      </c>
      <c r="W522" s="421">
        <v>0</v>
      </c>
      <c r="X522" s="421">
        <v>0</v>
      </c>
      <c r="Y522" s="421">
        <v>0</v>
      </c>
      <c r="Z522" s="421">
        <v>0</v>
      </c>
      <c r="AA522" s="421">
        <v>0</v>
      </c>
      <c r="AB522" s="421">
        <v>0</v>
      </c>
      <c r="AC522" s="421">
        <v>0</v>
      </c>
      <c r="AD522" s="422">
        <f t="shared" si="213"/>
        <v>0</v>
      </c>
      <c r="AE522" s="421">
        <v>0</v>
      </c>
      <c r="AF522" s="421">
        <v>0</v>
      </c>
      <c r="AG522" s="421">
        <v>0</v>
      </c>
      <c r="AH522" s="421">
        <v>0</v>
      </c>
      <c r="AI522" s="421">
        <v>0</v>
      </c>
      <c r="AJ522" s="421">
        <v>0</v>
      </c>
      <c r="AK522" s="421">
        <v>0</v>
      </c>
      <c r="AL522" s="421">
        <v>0</v>
      </c>
      <c r="AM522" s="421">
        <v>0</v>
      </c>
      <c r="AN522" s="421">
        <v>0</v>
      </c>
      <c r="AO522" s="421">
        <v>0</v>
      </c>
      <c r="AP522" s="421">
        <v>0</v>
      </c>
      <c r="AQ522" s="421">
        <v>0</v>
      </c>
      <c r="AR522" s="422">
        <f t="shared" si="214"/>
        <v>0</v>
      </c>
      <c r="AS522" s="421">
        <v>0</v>
      </c>
      <c r="AT522" s="421">
        <v>0</v>
      </c>
      <c r="AU522" s="421">
        <v>0</v>
      </c>
      <c r="AV522" s="421">
        <v>0</v>
      </c>
      <c r="AW522" s="421">
        <v>0</v>
      </c>
      <c r="AX522" s="421">
        <v>0</v>
      </c>
      <c r="AY522" s="421">
        <v>0</v>
      </c>
      <c r="AZ522" s="421">
        <v>0</v>
      </c>
      <c r="BA522" s="421">
        <v>0</v>
      </c>
      <c r="BB522" s="421">
        <v>0</v>
      </c>
      <c r="BC522" s="421">
        <v>0</v>
      </c>
      <c r="BD522" s="421">
        <v>0</v>
      </c>
      <c r="BE522" s="421">
        <v>0</v>
      </c>
      <c r="BF522" s="422">
        <f t="shared" si="215"/>
        <v>0</v>
      </c>
      <c r="BG522" s="421">
        <v>0</v>
      </c>
      <c r="BH522" s="421">
        <v>0</v>
      </c>
      <c r="BI522" s="421">
        <v>0</v>
      </c>
      <c r="BJ522" s="421">
        <v>0</v>
      </c>
      <c r="BK522" s="421">
        <v>0</v>
      </c>
      <c r="BL522" s="421">
        <v>0</v>
      </c>
      <c r="BM522" s="421">
        <v>0</v>
      </c>
      <c r="BN522" s="421">
        <v>0</v>
      </c>
      <c r="BO522" s="421">
        <v>0</v>
      </c>
      <c r="BP522" s="421">
        <v>0</v>
      </c>
      <c r="BQ522" s="421">
        <v>0</v>
      </c>
      <c r="BR522" s="421">
        <v>0</v>
      </c>
      <c r="BS522" s="421">
        <v>0</v>
      </c>
      <c r="BT522" s="422">
        <f t="shared" si="216"/>
        <v>0</v>
      </c>
      <c r="BU522" s="421">
        <v>0</v>
      </c>
      <c r="BV522" s="421">
        <v>0</v>
      </c>
      <c r="BW522" s="421">
        <v>0</v>
      </c>
      <c r="BX522" s="421">
        <v>0</v>
      </c>
      <c r="BY522" s="421">
        <v>0</v>
      </c>
      <c r="BZ522" s="421">
        <v>0</v>
      </c>
      <c r="CA522" s="421">
        <v>0</v>
      </c>
      <c r="CB522" s="421">
        <v>0</v>
      </c>
      <c r="CC522" s="421">
        <v>0</v>
      </c>
      <c r="CD522" s="421">
        <v>0</v>
      </c>
      <c r="CE522" s="421">
        <v>0</v>
      </c>
      <c r="CF522" s="421">
        <v>0</v>
      </c>
      <c r="CG522" s="421">
        <v>0</v>
      </c>
      <c r="CH522" s="422">
        <f t="shared" si="217"/>
        <v>0</v>
      </c>
    </row>
    <row r="523" spans="1:86" s="402" customFormat="1" ht="12" hidden="1" customHeight="1" outlineLevel="1">
      <c r="A523" s="22">
        <v>724</v>
      </c>
      <c r="B523" s="402" t="s">
        <v>591</v>
      </c>
      <c r="C523" s="421">
        <v>0</v>
      </c>
      <c r="D523" s="421">
        <v>0</v>
      </c>
      <c r="E523" s="421">
        <v>0</v>
      </c>
      <c r="F523" s="421">
        <v>0</v>
      </c>
      <c r="G523" s="421">
        <v>0</v>
      </c>
      <c r="H523" s="421">
        <v>0</v>
      </c>
      <c r="I523" s="421">
        <v>0</v>
      </c>
      <c r="J523" s="421">
        <v>0</v>
      </c>
      <c r="K523" s="421">
        <v>0</v>
      </c>
      <c r="L523" s="421">
        <v>0</v>
      </c>
      <c r="M523" s="421">
        <v>0</v>
      </c>
      <c r="N523" s="421">
        <v>0</v>
      </c>
      <c r="O523" s="421">
        <v>0</v>
      </c>
      <c r="P523" s="422">
        <f t="shared" si="212"/>
        <v>0</v>
      </c>
      <c r="Q523" s="421">
        <v>6000</v>
      </c>
      <c r="R523" s="421">
        <v>6000</v>
      </c>
      <c r="S523" s="421">
        <v>300</v>
      </c>
      <c r="T523" s="421">
        <v>300</v>
      </c>
      <c r="U523" s="421">
        <v>300</v>
      </c>
      <c r="V523" s="421">
        <v>300</v>
      </c>
      <c r="W523" s="421">
        <v>300</v>
      </c>
      <c r="X523" s="421">
        <v>300</v>
      </c>
      <c r="Y523" s="421">
        <v>300</v>
      </c>
      <c r="Z523" s="421">
        <v>300</v>
      </c>
      <c r="AA523" s="421">
        <v>300</v>
      </c>
      <c r="AB523" s="421">
        <v>300</v>
      </c>
      <c r="AC523" s="421">
        <v>15000</v>
      </c>
      <c r="AD523" s="422">
        <f t="shared" si="213"/>
        <v>0</v>
      </c>
      <c r="AE523" s="421">
        <v>0</v>
      </c>
      <c r="AF523" s="421">
        <v>0</v>
      </c>
      <c r="AG523" s="421">
        <v>0</v>
      </c>
      <c r="AH523" s="421">
        <v>0</v>
      </c>
      <c r="AI523" s="421">
        <v>0</v>
      </c>
      <c r="AJ523" s="421">
        <v>0</v>
      </c>
      <c r="AK523" s="421">
        <v>0</v>
      </c>
      <c r="AL523" s="421">
        <v>0</v>
      </c>
      <c r="AM523" s="421">
        <v>0</v>
      </c>
      <c r="AN523" s="421">
        <v>0</v>
      </c>
      <c r="AO523" s="421">
        <v>0</v>
      </c>
      <c r="AP523" s="421">
        <v>0</v>
      </c>
      <c r="AQ523" s="421">
        <v>0</v>
      </c>
      <c r="AR523" s="422">
        <f t="shared" si="214"/>
        <v>0</v>
      </c>
      <c r="AS523" s="421">
        <v>0</v>
      </c>
      <c r="AT523" s="421">
        <v>0</v>
      </c>
      <c r="AU523" s="421">
        <v>0</v>
      </c>
      <c r="AV523" s="421">
        <v>0</v>
      </c>
      <c r="AW523" s="421">
        <v>0</v>
      </c>
      <c r="AX523" s="421">
        <v>0</v>
      </c>
      <c r="AY523" s="421">
        <v>0</v>
      </c>
      <c r="AZ523" s="421">
        <v>0</v>
      </c>
      <c r="BA523" s="421">
        <v>0</v>
      </c>
      <c r="BB523" s="421">
        <v>0</v>
      </c>
      <c r="BC523" s="421">
        <v>0</v>
      </c>
      <c r="BD523" s="421">
        <v>0</v>
      </c>
      <c r="BE523" s="421">
        <v>0</v>
      </c>
      <c r="BF523" s="422">
        <f t="shared" si="215"/>
        <v>0</v>
      </c>
      <c r="BG523" s="421">
        <v>0</v>
      </c>
      <c r="BH523" s="421">
        <v>0</v>
      </c>
      <c r="BI523" s="421">
        <v>0</v>
      </c>
      <c r="BJ523" s="421">
        <v>0</v>
      </c>
      <c r="BK523" s="421">
        <v>0</v>
      </c>
      <c r="BL523" s="421">
        <v>0</v>
      </c>
      <c r="BM523" s="421">
        <v>0</v>
      </c>
      <c r="BN523" s="421">
        <v>0</v>
      </c>
      <c r="BO523" s="421">
        <v>0</v>
      </c>
      <c r="BP523" s="421">
        <v>0</v>
      </c>
      <c r="BQ523" s="421">
        <v>0</v>
      </c>
      <c r="BR523" s="421">
        <v>0</v>
      </c>
      <c r="BS523" s="421">
        <v>0</v>
      </c>
      <c r="BT523" s="422">
        <f t="shared" si="216"/>
        <v>0</v>
      </c>
      <c r="BU523" s="421">
        <v>0</v>
      </c>
      <c r="BV523" s="421">
        <v>0</v>
      </c>
      <c r="BW523" s="421">
        <v>0</v>
      </c>
      <c r="BX523" s="421">
        <v>0</v>
      </c>
      <c r="BY523" s="421">
        <v>0</v>
      </c>
      <c r="BZ523" s="421">
        <v>0</v>
      </c>
      <c r="CA523" s="421">
        <v>0</v>
      </c>
      <c r="CB523" s="421">
        <v>0</v>
      </c>
      <c r="CC523" s="421">
        <v>0</v>
      </c>
      <c r="CD523" s="421">
        <v>0</v>
      </c>
      <c r="CE523" s="421">
        <v>0</v>
      </c>
      <c r="CF523" s="421">
        <v>0</v>
      </c>
      <c r="CG523" s="421">
        <v>0</v>
      </c>
      <c r="CH523" s="422">
        <f t="shared" si="217"/>
        <v>0</v>
      </c>
    </row>
    <row r="524" spans="1:86" s="402" customFormat="1" ht="12" hidden="1" customHeight="1" outlineLevel="1">
      <c r="A524" s="22">
        <v>725</v>
      </c>
      <c r="B524" s="402" t="s">
        <v>592</v>
      </c>
      <c r="C524" s="421">
        <v>0</v>
      </c>
      <c r="D524" s="421">
        <v>0</v>
      </c>
      <c r="E524" s="421">
        <v>0</v>
      </c>
      <c r="F524" s="421">
        <v>0</v>
      </c>
      <c r="G524" s="421">
        <v>0</v>
      </c>
      <c r="H524" s="421">
        <v>0</v>
      </c>
      <c r="I524" s="421">
        <v>0</v>
      </c>
      <c r="J524" s="421">
        <v>0</v>
      </c>
      <c r="K524" s="421">
        <v>0</v>
      </c>
      <c r="L524" s="421">
        <v>0</v>
      </c>
      <c r="M524" s="421">
        <v>0</v>
      </c>
      <c r="N524" s="421">
        <v>0</v>
      </c>
      <c r="O524" s="421">
        <v>0</v>
      </c>
      <c r="P524" s="422">
        <f t="shared" si="212"/>
        <v>0</v>
      </c>
      <c r="Q524" s="421">
        <v>0</v>
      </c>
      <c r="R524" s="421">
        <v>0</v>
      </c>
      <c r="S524" s="421">
        <v>0</v>
      </c>
      <c r="T524" s="421">
        <v>0</v>
      </c>
      <c r="U524" s="421">
        <v>0</v>
      </c>
      <c r="V524" s="421">
        <v>0</v>
      </c>
      <c r="W524" s="421">
        <v>0</v>
      </c>
      <c r="X524" s="421">
        <v>0</v>
      </c>
      <c r="Y524" s="421">
        <v>0</v>
      </c>
      <c r="Z524" s="421">
        <v>0</v>
      </c>
      <c r="AA524" s="421">
        <v>0</v>
      </c>
      <c r="AB524" s="421">
        <v>0</v>
      </c>
      <c r="AC524" s="421">
        <v>0</v>
      </c>
      <c r="AD524" s="422">
        <f t="shared" si="213"/>
        <v>0</v>
      </c>
      <c r="AE524" s="421">
        <v>0</v>
      </c>
      <c r="AF524" s="421">
        <v>0</v>
      </c>
      <c r="AG524" s="421">
        <v>0</v>
      </c>
      <c r="AH524" s="421">
        <v>0</v>
      </c>
      <c r="AI524" s="421">
        <v>0</v>
      </c>
      <c r="AJ524" s="421">
        <v>0</v>
      </c>
      <c r="AK524" s="421">
        <v>0</v>
      </c>
      <c r="AL524" s="421">
        <v>0</v>
      </c>
      <c r="AM524" s="421">
        <v>0</v>
      </c>
      <c r="AN524" s="421">
        <v>0</v>
      </c>
      <c r="AO524" s="421">
        <v>0</v>
      </c>
      <c r="AP524" s="421">
        <v>0</v>
      </c>
      <c r="AQ524" s="421">
        <v>0</v>
      </c>
      <c r="AR524" s="422">
        <f t="shared" si="214"/>
        <v>0</v>
      </c>
      <c r="AS524" s="421">
        <v>0</v>
      </c>
      <c r="AT524" s="421">
        <v>0</v>
      </c>
      <c r="AU524" s="421">
        <v>0</v>
      </c>
      <c r="AV524" s="421">
        <v>0</v>
      </c>
      <c r="AW524" s="421">
        <v>0</v>
      </c>
      <c r="AX524" s="421">
        <v>0</v>
      </c>
      <c r="AY524" s="421">
        <v>0</v>
      </c>
      <c r="AZ524" s="421">
        <v>0</v>
      </c>
      <c r="BA524" s="421">
        <v>0</v>
      </c>
      <c r="BB524" s="421">
        <v>0</v>
      </c>
      <c r="BC524" s="421">
        <v>0</v>
      </c>
      <c r="BD524" s="421">
        <v>0</v>
      </c>
      <c r="BE524" s="421">
        <v>0</v>
      </c>
      <c r="BF524" s="422">
        <f t="shared" si="215"/>
        <v>0</v>
      </c>
      <c r="BG524" s="421">
        <v>0</v>
      </c>
      <c r="BH524" s="421">
        <v>0</v>
      </c>
      <c r="BI524" s="421">
        <v>0</v>
      </c>
      <c r="BJ524" s="421">
        <v>0</v>
      </c>
      <c r="BK524" s="421">
        <v>0</v>
      </c>
      <c r="BL524" s="421">
        <v>0</v>
      </c>
      <c r="BM524" s="421">
        <v>0</v>
      </c>
      <c r="BN524" s="421">
        <v>0</v>
      </c>
      <c r="BO524" s="421">
        <v>0</v>
      </c>
      <c r="BP524" s="421">
        <v>0</v>
      </c>
      <c r="BQ524" s="421">
        <v>0</v>
      </c>
      <c r="BR524" s="421">
        <v>0</v>
      </c>
      <c r="BS524" s="421">
        <v>0</v>
      </c>
      <c r="BT524" s="422">
        <f t="shared" si="216"/>
        <v>0</v>
      </c>
      <c r="BU524" s="421">
        <v>0</v>
      </c>
      <c r="BV524" s="421">
        <v>0</v>
      </c>
      <c r="BW524" s="421">
        <v>0</v>
      </c>
      <c r="BX524" s="421">
        <v>0</v>
      </c>
      <c r="BY524" s="421">
        <v>0</v>
      </c>
      <c r="BZ524" s="421">
        <v>0</v>
      </c>
      <c r="CA524" s="421">
        <v>0</v>
      </c>
      <c r="CB524" s="421">
        <v>0</v>
      </c>
      <c r="CC524" s="421">
        <v>0</v>
      </c>
      <c r="CD524" s="421">
        <v>0</v>
      </c>
      <c r="CE524" s="421">
        <v>0</v>
      </c>
      <c r="CF524" s="421">
        <v>0</v>
      </c>
      <c r="CG524" s="421">
        <v>0</v>
      </c>
      <c r="CH524" s="422">
        <f t="shared" si="217"/>
        <v>0</v>
      </c>
    </row>
    <row r="525" spans="1:86" s="402" customFormat="1" ht="12" hidden="1" customHeight="1" outlineLevel="1">
      <c r="A525" s="22">
        <v>729</v>
      </c>
      <c r="B525" s="402" t="s">
        <v>593</v>
      </c>
      <c r="C525" s="421">
        <v>0</v>
      </c>
      <c r="D525" s="421">
        <v>0</v>
      </c>
      <c r="E525" s="421">
        <v>0</v>
      </c>
      <c r="F525" s="421">
        <v>0</v>
      </c>
      <c r="G525" s="421">
        <v>0</v>
      </c>
      <c r="H525" s="421">
        <v>0</v>
      </c>
      <c r="I525" s="421">
        <v>0</v>
      </c>
      <c r="J525" s="421">
        <v>0</v>
      </c>
      <c r="K525" s="421">
        <v>0</v>
      </c>
      <c r="L525" s="421">
        <v>0</v>
      </c>
      <c r="M525" s="421">
        <v>0</v>
      </c>
      <c r="N525" s="421">
        <v>0</v>
      </c>
      <c r="O525" s="421">
        <v>0</v>
      </c>
      <c r="P525" s="422">
        <f t="shared" si="212"/>
        <v>0</v>
      </c>
      <c r="Q525" s="421">
        <v>0</v>
      </c>
      <c r="R525" s="421">
        <v>0</v>
      </c>
      <c r="S525" s="421">
        <v>0</v>
      </c>
      <c r="T525" s="421">
        <v>0</v>
      </c>
      <c r="U525" s="421">
        <v>0</v>
      </c>
      <c r="V525" s="421">
        <v>0</v>
      </c>
      <c r="W525" s="421">
        <v>0</v>
      </c>
      <c r="X525" s="421">
        <v>0</v>
      </c>
      <c r="Y525" s="421">
        <v>0</v>
      </c>
      <c r="Z525" s="421">
        <v>0</v>
      </c>
      <c r="AA525" s="421">
        <v>0</v>
      </c>
      <c r="AB525" s="421">
        <v>0</v>
      </c>
      <c r="AC525" s="421">
        <v>0</v>
      </c>
      <c r="AD525" s="422">
        <f t="shared" si="213"/>
        <v>0</v>
      </c>
      <c r="AE525" s="421">
        <v>0</v>
      </c>
      <c r="AF525" s="421">
        <v>0</v>
      </c>
      <c r="AG525" s="421">
        <v>0</v>
      </c>
      <c r="AH525" s="421">
        <v>0</v>
      </c>
      <c r="AI525" s="421">
        <v>0</v>
      </c>
      <c r="AJ525" s="421">
        <v>0</v>
      </c>
      <c r="AK525" s="421">
        <v>0</v>
      </c>
      <c r="AL525" s="421">
        <v>0</v>
      </c>
      <c r="AM525" s="421">
        <v>0</v>
      </c>
      <c r="AN525" s="421">
        <v>0</v>
      </c>
      <c r="AO525" s="421">
        <v>0</v>
      </c>
      <c r="AP525" s="421">
        <v>0</v>
      </c>
      <c r="AQ525" s="421">
        <v>0</v>
      </c>
      <c r="AR525" s="422">
        <f t="shared" si="214"/>
        <v>0</v>
      </c>
      <c r="AS525" s="421">
        <v>0</v>
      </c>
      <c r="AT525" s="421">
        <v>0</v>
      </c>
      <c r="AU525" s="421">
        <v>0</v>
      </c>
      <c r="AV525" s="421">
        <v>0</v>
      </c>
      <c r="AW525" s="421">
        <v>0</v>
      </c>
      <c r="AX525" s="421">
        <v>0</v>
      </c>
      <c r="AY525" s="421">
        <v>0</v>
      </c>
      <c r="AZ525" s="421">
        <v>0</v>
      </c>
      <c r="BA525" s="421">
        <v>0</v>
      </c>
      <c r="BB525" s="421">
        <v>0</v>
      </c>
      <c r="BC525" s="421">
        <v>0</v>
      </c>
      <c r="BD525" s="421">
        <v>0</v>
      </c>
      <c r="BE525" s="421">
        <v>0</v>
      </c>
      <c r="BF525" s="422">
        <f t="shared" si="215"/>
        <v>0</v>
      </c>
      <c r="BG525" s="421">
        <v>0</v>
      </c>
      <c r="BH525" s="421">
        <v>0</v>
      </c>
      <c r="BI525" s="421">
        <v>0</v>
      </c>
      <c r="BJ525" s="421">
        <v>0</v>
      </c>
      <c r="BK525" s="421">
        <v>0</v>
      </c>
      <c r="BL525" s="421">
        <v>0</v>
      </c>
      <c r="BM525" s="421">
        <v>0</v>
      </c>
      <c r="BN525" s="421">
        <v>0</v>
      </c>
      <c r="BO525" s="421">
        <v>0</v>
      </c>
      <c r="BP525" s="421">
        <v>0</v>
      </c>
      <c r="BQ525" s="421">
        <v>0</v>
      </c>
      <c r="BR525" s="421">
        <v>0</v>
      </c>
      <c r="BS525" s="421">
        <v>0</v>
      </c>
      <c r="BT525" s="422">
        <f t="shared" si="216"/>
        <v>0</v>
      </c>
      <c r="BU525" s="421">
        <v>0</v>
      </c>
      <c r="BV525" s="421">
        <v>0</v>
      </c>
      <c r="BW525" s="421">
        <v>0</v>
      </c>
      <c r="BX525" s="421">
        <v>0</v>
      </c>
      <c r="BY525" s="421">
        <v>0</v>
      </c>
      <c r="BZ525" s="421">
        <v>0</v>
      </c>
      <c r="CA525" s="421">
        <v>0</v>
      </c>
      <c r="CB525" s="421">
        <v>0</v>
      </c>
      <c r="CC525" s="421">
        <v>0</v>
      </c>
      <c r="CD525" s="421">
        <v>0</v>
      </c>
      <c r="CE525" s="421">
        <v>0</v>
      </c>
      <c r="CF525" s="421">
        <v>0</v>
      </c>
      <c r="CG525" s="421">
        <v>0</v>
      </c>
      <c r="CH525" s="422">
        <f t="shared" si="217"/>
        <v>0</v>
      </c>
    </row>
    <row r="526" spans="1:86" s="402" customFormat="1" ht="12" hidden="1" customHeight="1" outlineLevel="1">
      <c r="A526" s="22">
        <v>730</v>
      </c>
      <c r="B526" s="402" t="s">
        <v>594</v>
      </c>
      <c r="C526" s="421">
        <v>0</v>
      </c>
      <c r="D526" s="421">
        <v>0</v>
      </c>
      <c r="E526" s="421">
        <v>0</v>
      </c>
      <c r="F526" s="421">
        <v>0</v>
      </c>
      <c r="G526" s="421">
        <v>0</v>
      </c>
      <c r="H526" s="421">
        <v>0</v>
      </c>
      <c r="I526" s="421">
        <v>0</v>
      </c>
      <c r="J526" s="421">
        <v>0</v>
      </c>
      <c r="K526" s="421">
        <v>0</v>
      </c>
      <c r="L526" s="421">
        <v>0</v>
      </c>
      <c r="M526" s="421">
        <v>0</v>
      </c>
      <c r="N526" s="421">
        <v>0</v>
      </c>
      <c r="O526" s="421">
        <v>0</v>
      </c>
      <c r="P526" s="422">
        <f t="shared" si="212"/>
        <v>0</v>
      </c>
      <c r="Q526" s="421">
        <v>0</v>
      </c>
      <c r="R526" s="421">
        <v>0</v>
      </c>
      <c r="S526" s="421">
        <v>0</v>
      </c>
      <c r="T526" s="421">
        <v>0</v>
      </c>
      <c r="U526" s="421">
        <v>0</v>
      </c>
      <c r="V526" s="421">
        <v>0</v>
      </c>
      <c r="W526" s="421">
        <v>0</v>
      </c>
      <c r="X526" s="421">
        <v>0</v>
      </c>
      <c r="Y526" s="421">
        <v>0</v>
      </c>
      <c r="Z526" s="421">
        <v>0</v>
      </c>
      <c r="AA526" s="421">
        <v>0</v>
      </c>
      <c r="AB526" s="421">
        <v>0</v>
      </c>
      <c r="AC526" s="421">
        <v>0</v>
      </c>
      <c r="AD526" s="422">
        <f t="shared" si="213"/>
        <v>0</v>
      </c>
      <c r="AE526" s="421">
        <v>0</v>
      </c>
      <c r="AF526" s="421">
        <v>0</v>
      </c>
      <c r="AG526" s="421">
        <v>0</v>
      </c>
      <c r="AH526" s="421">
        <v>0</v>
      </c>
      <c r="AI526" s="421">
        <v>0</v>
      </c>
      <c r="AJ526" s="421">
        <v>0</v>
      </c>
      <c r="AK526" s="421">
        <v>0</v>
      </c>
      <c r="AL526" s="421">
        <v>0</v>
      </c>
      <c r="AM526" s="421">
        <v>0</v>
      </c>
      <c r="AN526" s="421">
        <v>0</v>
      </c>
      <c r="AO526" s="421">
        <v>0</v>
      </c>
      <c r="AP526" s="421">
        <v>0</v>
      </c>
      <c r="AQ526" s="421">
        <v>0</v>
      </c>
      <c r="AR526" s="422">
        <f t="shared" si="214"/>
        <v>0</v>
      </c>
      <c r="AS526" s="421">
        <v>0</v>
      </c>
      <c r="AT526" s="421">
        <v>0</v>
      </c>
      <c r="AU526" s="421">
        <v>0</v>
      </c>
      <c r="AV526" s="421">
        <v>0</v>
      </c>
      <c r="AW526" s="421">
        <v>0</v>
      </c>
      <c r="AX526" s="421">
        <v>0</v>
      </c>
      <c r="AY526" s="421">
        <v>0</v>
      </c>
      <c r="AZ526" s="421">
        <v>0</v>
      </c>
      <c r="BA526" s="421">
        <v>0</v>
      </c>
      <c r="BB526" s="421">
        <v>0</v>
      </c>
      <c r="BC526" s="421">
        <v>0</v>
      </c>
      <c r="BD526" s="421">
        <v>0</v>
      </c>
      <c r="BE526" s="421">
        <v>0</v>
      </c>
      <c r="BF526" s="422">
        <f t="shared" si="215"/>
        <v>0</v>
      </c>
      <c r="BG526" s="421">
        <v>0</v>
      </c>
      <c r="BH526" s="421">
        <v>0</v>
      </c>
      <c r="BI526" s="421">
        <v>0</v>
      </c>
      <c r="BJ526" s="421">
        <v>0</v>
      </c>
      <c r="BK526" s="421">
        <v>0</v>
      </c>
      <c r="BL526" s="421">
        <v>0</v>
      </c>
      <c r="BM526" s="421">
        <v>0</v>
      </c>
      <c r="BN526" s="421">
        <v>0</v>
      </c>
      <c r="BO526" s="421">
        <v>0</v>
      </c>
      <c r="BP526" s="421">
        <v>0</v>
      </c>
      <c r="BQ526" s="421">
        <v>0</v>
      </c>
      <c r="BR526" s="421">
        <v>0</v>
      </c>
      <c r="BS526" s="421">
        <v>0</v>
      </c>
      <c r="BT526" s="422">
        <f t="shared" si="216"/>
        <v>0</v>
      </c>
      <c r="BU526" s="421">
        <v>0</v>
      </c>
      <c r="BV526" s="421">
        <v>0</v>
      </c>
      <c r="BW526" s="421">
        <v>0</v>
      </c>
      <c r="BX526" s="421">
        <v>0</v>
      </c>
      <c r="BY526" s="421">
        <v>0</v>
      </c>
      <c r="BZ526" s="421">
        <v>0</v>
      </c>
      <c r="CA526" s="421">
        <v>0</v>
      </c>
      <c r="CB526" s="421">
        <v>0</v>
      </c>
      <c r="CC526" s="421">
        <v>0</v>
      </c>
      <c r="CD526" s="421">
        <v>0</v>
      </c>
      <c r="CE526" s="421">
        <v>0</v>
      </c>
      <c r="CF526" s="421">
        <v>0</v>
      </c>
      <c r="CG526" s="421">
        <v>0</v>
      </c>
      <c r="CH526" s="422">
        <f t="shared" si="217"/>
        <v>0</v>
      </c>
    </row>
    <row r="527" spans="1:86" s="402" customFormat="1" ht="12" hidden="1" customHeight="1" outlineLevel="1">
      <c r="A527" s="22">
        <v>735</v>
      </c>
      <c r="B527" s="402" t="s">
        <v>595</v>
      </c>
      <c r="C527" s="421">
        <v>0</v>
      </c>
      <c r="D527" s="421">
        <v>0</v>
      </c>
      <c r="E527" s="421">
        <v>0</v>
      </c>
      <c r="F527" s="421">
        <v>0</v>
      </c>
      <c r="G527" s="421">
        <v>0</v>
      </c>
      <c r="H527" s="421">
        <v>0</v>
      </c>
      <c r="I527" s="421">
        <v>0</v>
      </c>
      <c r="J527" s="421">
        <v>0</v>
      </c>
      <c r="K527" s="421">
        <v>0</v>
      </c>
      <c r="L527" s="421">
        <v>0</v>
      </c>
      <c r="M527" s="421">
        <v>0</v>
      </c>
      <c r="N527" s="421">
        <v>0</v>
      </c>
      <c r="O527" s="421">
        <v>0</v>
      </c>
      <c r="P527" s="422">
        <f t="shared" si="212"/>
        <v>0</v>
      </c>
      <c r="Q527" s="421">
        <v>0</v>
      </c>
      <c r="R527" s="421">
        <v>0</v>
      </c>
      <c r="S527" s="421">
        <v>0</v>
      </c>
      <c r="T527" s="421">
        <v>0</v>
      </c>
      <c r="U527" s="421">
        <v>0</v>
      </c>
      <c r="V527" s="421">
        <v>0</v>
      </c>
      <c r="W527" s="421">
        <v>0</v>
      </c>
      <c r="X527" s="421">
        <v>0</v>
      </c>
      <c r="Y527" s="421">
        <v>0</v>
      </c>
      <c r="Z527" s="421">
        <v>0</v>
      </c>
      <c r="AA527" s="421">
        <v>0</v>
      </c>
      <c r="AB527" s="421">
        <v>0</v>
      </c>
      <c r="AC527" s="421">
        <v>0</v>
      </c>
      <c r="AD527" s="422">
        <f t="shared" si="213"/>
        <v>0</v>
      </c>
      <c r="AE527" s="421">
        <v>0</v>
      </c>
      <c r="AF527" s="421">
        <v>0</v>
      </c>
      <c r="AG527" s="421">
        <v>0</v>
      </c>
      <c r="AH527" s="421">
        <v>0</v>
      </c>
      <c r="AI527" s="421">
        <v>0</v>
      </c>
      <c r="AJ527" s="421">
        <v>0</v>
      </c>
      <c r="AK527" s="421">
        <v>0</v>
      </c>
      <c r="AL527" s="421">
        <v>0</v>
      </c>
      <c r="AM527" s="421">
        <v>0</v>
      </c>
      <c r="AN527" s="421">
        <v>0</v>
      </c>
      <c r="AO527" s="421">
        <v>0</v>
      </c>
      <c r="AP527" s="421">
        <v>0</v>
      </c>
      <c r="AQ527" s="421">
        <v>0</v>
      </c>
      <c r="AR527" s="422">
        <f t="shared" si="214"/>
        <v>0</v>
      </c>
      <c r="AS527" s="421">
        <v>0</v>
      </c>
      <c r="AT527" s="421">
        <v>0</v>
      </c>
      <c r="AU527" s="421">
        <v>0</v>
      </c>
      <c r="AV527" s="421">
        <v>0</v>
      </c>
      <c r="AW527" s="421">
        <v>0</v>
      </c>
      <c r="AX527" s="421">
        <v>0</v>
      </c>
      <c r="AY527" s="421">
        <v>0</v>
      </c>
      <c r="AZ527" s="421">
        <v>0</v>
      </c>
      <c r="BA527" s="421">
        <v>0</v>
      </c>
      <c r="BB527" s="421">
        <v>0</v>
      </c>
      <c r="BC527" s="421">
        <v>0</v>
      </c>
      <c r="BD527" s="421">
        <v>0</v>
      </c>
      <c r="BE527" s="421">
        <v>0</v>
      </c>
      <c r="BF527" s="422">
        <f t="shared" si="215"/>
        <v>0</v>
      </c>
      <c r="BG527" s="421">
        <v>0</v>
      </c>
      <c r="BH527" s="421">
        <v>0</v>
      </c>
      <c r="BI527" s="421">
        <v>0</v>
      </c>
      <c r="BJ527" s="421">
        <v>0</v>
      </c>
      <c r="BK527" s="421">
        <v>0</v>
      </c>
      <c r="BL527" s="421">
        <v>0</v>
      </c>
      <c r="BM527" s="421">
        <v>0</v>
      </c>
      <c r="BN527" s="421">
        <v>0</v>
      </c>
      <c r="BO527" s="421">
        <v>0</v>
      </c>
      <c r="BP527" s="421">
        <v>0</v>
      </c>
      <c r="BQ527" s="421">
        <v>0</v>
      </c>
      <c r="BR527" s="421">
        <v>0</v>
      </c>
      <c r="BS527" s="421">
        <v>0</v>
      </c>
      <c r="BT527" s="422">
        <f t="shared" si="216"/>
        <v>0</v>
      </c>
      <c r="BU527" s="421">
        <v>0</v>
      </c>
      <c r="BV527" s="421">
        <v>0</v>
      </c>
      <c r="BW527" s="421">
        <v>0</v>
      </c>
      <c r="BX527" s="421">
        <v>0</v>
      </c>
      <c r="BY527" s="421">
        <v>0</v>
      </c>
      <c r="BZ527" s="421">
        <v>0</v>
      </c>
      <c r="CA527" s="421">
        <v>0</v>
      </c>
      <c r="CB527" s="421">
        <v>0</v>
      </c>
      <c r="CC527" s="421">
        <v>0</v>
      </c>
      <c r="CD527" s="421">
        <v>0</v>
      </c>
      <c r="CE527" s="421">
        <v>0</v>
      </c>
      <c r="CF527" s="421">
        <v>0</v>
      </c>
      <c r="CG527" s="421">
        <v>0</v>
      </c>
      <c r="CH527" s="422">
        <f t="shared" si="217"/>
        <v>0</v>
      </c>
    </row>
    <row r="528" spans="1:86" s="402" customFormat="1" ht="12" hidden="1" customHeight="1" outlineLevel="1">
      <c r="A528" s="22">
        <v>790</v>
      </c>
      <c r="B528" s="402" t="s">
        <v>596</v>
      </c>
      <c r="C528" s="421">
        <v>0</v>
      </c>
      <c r="D528" s="421">
        <v>0</v>
      </c>
      <c r="E528" s="421">
        <v>0</v>
      </c>
      <c r="F528" s="421">
        <v>0</v>
      </c>
      <c r="G528" s="421">
        <v>0</v>
      </c>
      <c r="H528" s="421">
        <v>0</v>
      </c>
      <c r="I528" s="421">
        <v>0</v>
      </c>
      <c r="J528" s="421">
        <v>0</v>
      </c>
      <c r="K528" s="421">
        <v>0</v>
      </c>
      <c r="L528" s="421">
        <v>0</v>
      </c>
      <c r="M528" s="421">
        <v>0</v>
      </c>
      <c r="N528" s="421">
        <v>0</v>
      </c>
      <c r="O528" s="421">
        <v>0</v>
      </c>
      <c r="P528" s="422">
        <f t="shared" si="212"/>
        <v>0</v>
      </c>
      <c r="Q528" s="421">
        <v>0</v>
      </c>
      <c r="R528" s="421">
        <v>0</v>
      </c>
      <c r="S528" s="421">
        <v>0</v>
      </c>
      <c r="T528" s="421">
        <v>0</v>
      </c>
      <c r="U528" s="421">
        <v>0</v>
      </c>
      <c r="V528" s="421">
        <v>0</v>
      </c>
      <c r="W528" s="421">
        <v>0</v>
      </c>
      <c r="X528" s="421">
        <v>0</v>
      </c>
      <c r="Y528" s="421">
        <v>0</v>
      </c>
      <c r="Z528" s="421">
        <v>0</v>
      </c>
      <c r="AA528" s="421">
        <v>0</v>
      </c>
      <c r="AB528" s="421">
        <v>0</v>
      </c>
      <c r="AC528" s="421">
        <v>0</v>
      </c>
      <c r="AD528" s="422">
        <f t="shared" si="213"/>
        <v>0</v>
      </c>
      <c r="AE528" s="421">
        <v>0</v>
      </c>
      <c r="AF528" s="421">
        <v>0</v>
      </c>
      <c r="AG528" s="421">
        <v>0</v>
      </c>
      <c r="AH528" s="421">
        <v>0</v>
      </c>
      <c r="AI528" s="421">
        <v>0</v>
      </c>
      <c r="AJ528" s="421">
        <v>0</v>
      </c>
      <c r="AK528" s="421">
        <v>0</v>
      </c>
      <c r="AL528" s="421">
        <v>0</v>
      </c>
      <c r="AM528" s="421">
        <v>0</v>
      </c>
      <c r="AN528" s="421">
        <v>0</v>
      </c>
      <c r="AO528" s="421">
        <v>0</v>
      </c>
      <c r="AP528" s="421">
        <v>0</v>
      </c>
      <c r="AQ528" s="421">
        <v>0</v>
      </c>
      <c r="AR528" s="422">
        <f t="shared" si="214"/>
        <v>0</v>
      </c>
      <c r="AS528" s="421">
        <v>0</v>
      </c>
      <c r="AT528" s="421">
        <v>0</v>
      </c>
      <c r="AU528" s="421">
        <v>0</v>
      </c>
      <c r="AV528" s="421">
        <v>0</v>
      </c>
      <c r="AW528" s="421">
        <v>0</v>
      </c>
      <c r="AX528" s="421">
        <v>0</v>
      </c>
      <c r="AY528" s="421">
        <v>0</v>
      </c>
      <c r="AZ528" s="421">
        <v>0</v>
      </c>
      <c r="BA528" s="421">
        <v>0</v>
      </c>
      <c r="BB528" s="421">
        <v>0</v>
      </c>
      <c r="BC528" s="421">
        <v>0</v>
      </c>
      <c r="BD528" s="421">
        <v>0</v>
      </c>
      <c r="BE528" s="421">
        <v>0</v>
      </c>
      <c r="BF528" s="422">
        <f t="shared" si="215"/>
        <v>0</v>
      </c>
      <c r="BG528" s="421">
        <v>0</v>
      </c>
      <c r="BH528" s="421">
        <v>0</v>
      </c>
      <c r="BI528" s="421">
        <v>0</v>
      </c>
      <c r="BJ528" s="421">
        <v>0</v>
      </c>
      <c r="BK528" s="421">
        <v>0</v>
      </c>
      <c r="BL528" s="421">
        <v>0</v>
      </c>
      <c r="BM528" s="421">
        <v>0</v>
      </c>
      <c r="BN528" s="421">
        <v>0</v>
      </c>
      <c r="BO528" s="421">
        <v>0</v>
      </c>
      <c r="BP528" s="421">
        <v>0</v>
      </c>
      <c r="BQ528" s="421">
        <v>0</v>
      </c>
      <c r="BR528" s="421">
        <v>0</v>
      </c>
      <c r="BS528" s="421">
        <v>0</v>
      </c>
      <c r="BT528" s="422">
        <f t="shared" si="216"/>
        <v>0</v>
      </c>
      <c r="BU528" s="421">
        <v>0</v>
      </c>
      <c r="BV528" s="421">
        <v>0</v>
      </c>
      <c r="BW528" s="421">
        <v>0</v>
      </c>
      <c r="BX528" s="421">
        <v>0</v>
      </c>
      <c r="BY528" s="421">
        <v>0</v>
      </c>
      <c r="BZ528" s="421">
        <v>0</v>
      </c>
      <c r="CA528" s="421">
        <v>0</v>
      </c>
      <c r="CB528" s="421">
        <v>0</v>
      </c>
      <c r="CC528" s="421">
        <v>0</v>
      </c>
      <c r="CD528" s="421">
        <v>0</v>
      </c>
      <c r="CE528" s="421">
        <v>0</v>
      </c>
      <c r="CF528" s="421">
        <v>0</v>
      </c>
      <c r="CG528" s="421">
        <v>0</v>
      </c>
      <c r="CH528" s="422">
        <f t="shared" si="217"/>
        <v>0</v>
      </c>
    </row>
    <row r="529" spans="1:86" s="402" customFormat="1" ht="12" hidden="1" customHeight="1" outlineLevel="1">
      <c r="A529" s="22">
        <v>799</v>
      </c>
      <c r="B529" s="402" t="s">
        <v>597</v>
      </c>
      <c r="C529" s="421">
        <v>0</v>
      </c>
      <c r="D529" s="421">
        <v>0</v>
      </c>
      <c r="E529" s="421">
        <v>0</v>
      </c>
      <c r="F529" s="421">
        <v>0</v>
      </c>
      <c r="G529" s="421">
        <v>0</v>
      </c>
      <c r="H529" s="421">
        <v>0</v>
      </c>
      <c r="I529" s="421">
        <v>0</v>
      </c>
      <c r="J529" s="421">
        <v>0</v>
      </c>
      <c r="K529" s="421">
        <v>0</v>
      </c>
      <c r="L529" s="421">
        <v>0</v>
      </c>
      <c r="M529" s="421">
        <v>0</v>
      </c>
      <c r="N529" s="421">
        <v>0</v>
      </c>
      <c r="O529" s="421">
        <v>0</v>
      </c>
      <c r="P529" s="422">
        <f t="shared" si="212"/>
        <v>0</v>
      </c>
      <c r="Q529" s="421">
        <v>0</v>
      </c>
      <c r="R529" s="421">
        <v>0</v>
      </c>
      <c r="S529" s="421">
        <v>0</v>
      </c>
      <c r="T529" s="421">
        <v>0</v>
      </c>
      <c r="U529" s="421">
        <v>0</v>
      </c>
      <c r="V529" s="421">
        <v>0</v>
      </c>
      <c r="W529" s="421">
        <v>0</v>
      </c>
      <c r="X529" s="421">
        <v>0</v>
      </c>
      <c r="Y529" s="421">
        <v>0</v>
      </c>
      <c r="Z529" s="421">
        <v>0</v>
      </c>
      <c r="AA529" s="421">
        <v>0</v>
      </c>
      <c r="AB529" s="421">
        <v>0</v>
      </c>
      <c r="AC529" s="421">
        <v>0</v>
      </c>
      <c r="AD529" s="422">
        <f t="shared" si="213"/>
        <v>0</v>
      </c>
      <c r="AE529" s="421">
        <v>0</v>
      </c>
      <c r="AF529" s="421">
        <v>0</v>
      </c>
      <c r="AG529" s="421">
        <v>0</v>
      </c>
      <c r="AH529" s="421">
        <v>0</v>
      </c>
      <c r="AI529" s="421">
        <v>0</v>
      </c>
      <c r="AJ529" s="421">
        <v>0</v>
      </c>
      <c r="AK529" s="421">
        <v>0</v>
      </c>
      <c r="AL529" s="421">
        <v>0</v>
      </c>
      <c r="AM529" s="421">
        <v>0</v>
      </c>
      <c r="AN529" s="421">
        <v>0</v>
      </c>
      <c r="AO529" s="421">
        <v>0</v>
      </c>
      <c r="AP529" s="421">
        <v>0</v>
      </c>
      <c r="AQ529" s="421">
        <v>0</v>
      </c>
      <c r="AR529" s="422">
        <f t="shared" si="214"/>
        <v>0</v>
      </c>
      <c r="AS529" s="421">
        <v>0</v>
      </c>
      <c r="AT529" s="421">
        <v>0</v>
      </c>
      <c r="AU529" s="421">
        <v>0</v>
      </c>
      <c r="AV529" s="421">
        <v>0</v>
      </c>
      <c r="AW529" s="421">
        <v>0</v>
      </c>
      <c r="AX529" s="421">
        <v>0</v>
      </c>
      <c r="AY529" s="421">
        <v>0</v>
      </c>
      <c r="AZ529" s="421">
        <v>0</v>
      </c>
      <c r="BA529" s="421">
        <v>0</v>
      </c>
      <c r="BB529" s="421">
        <v>0</v>
      </c>
      <c r="BC529" s="421">
        <v>0</v>
      </c>
      <c r="BD529" s="421">
        <v>0</v>
      </c>
      <c r="BE529" s="421">
        <v>0</v>
      </c>
      <c r="BF529" s="422">
        <f t="shared" si="215"/>
        <v>0</v>
      </c>
      <c r="BG529" s="421">
        <v>0</v>
      </c>
      <c r="BH529" s="421">
        <v>0</v>
      </c>
      <c r="BI529" s="421">
        <v>0</v>
      </c>
      <c r="BJ529" s="421">
        <v>0</v>
      </c>
      <c r="BK529" s="421">
        <v>0</v>
      </c>
      <c r="BL529" s="421">
        <v>0</v>
      </c>
      <c r="BM529" s="421">
        <v>0</v>
      </c>
      <c r="BN529" s="421">
        <v>0</v>
      </c>
      <c r="BO529" s="421">
        <v>0</v>
      </c>
      <c r="BP529" s="421">
        <v>0</v>
      </c>
      <c r="BQ529" s="421">
        <v>0</v>
      </c>
      <c r="BR529" s="421">
        <v>0</v>
      </c>
      <c r="BS529" s="421">
        <v>0</v>
      </c>
      <c r="BT529" s="422">
        <f t="shared" si="216"/>
        <v>0</v>
      </c>
      <c r="BU529" s="421">
        <v>0</v>
      </c>
      <c r="BV529" s="421">
        <v>0</v>
      </c>
      <c r="BW529" s="421">
        <v>0</v>
      </c>
      <c r="BX529" s="421">
        <v>0</v>
      </c>
      <c r="BY529" s="421">
        <v>0</v>
      </c>
      <c r="BZ529" s="421">
        <v>0</v>
      </c>
      <c r="CA529" s="421">
        <v>0</v>
      </c>
      <c r="CB529" s="421">
        <v>0</v>
      </c>
      <c r="CC529" s="421">
        <v>0</v>
      </c>
      <c r="CD529" s="421">
        <v>0</v>
      </c>
      <c r="CE529" s="421">
        <v>0</v>
      </c>
      <c r="CF529" s="421">
        <v>0</v>
      </c>
      <c r="CG529" s="421">
        <v>0</v>
      </c>
      <c r="CH529" s="422">
        <f t="shared" si="217"/>
        <v>0</v>
      </c>
    </row>
    <row r="530" spans="1:86" ht="12" hidden="1" customHeight="1" outlineLevel="1">
      <c r="A530" s="22"/>
      <c r="C530" s="421"/>
      <c r="D530" s="421"/>
      <c r="E530" s="421"/>
      <c r="F530" s="421"/>
      <c r="G530" s="421"/>
      <c r="H530" s="421"/>
      <c r="I530" s="421"/>
      <c r="J530" s="421"/>
      <c r="K530" s="421"/>
      <c r="L530" s="421"/>
      <c r="M530" s="421"/>
      <c r="N530" s="421"/>
      <c r="O530" s="421"/>
      <c r="P530" s="422"/>
      <c r="Q530" s="421"/>
      <c r="R530" s="421"/>
      <c r="S530" s="421"/>
      <c r="T530" s="421"/>
      <c r="U530" s="421"/>
      <c r="V530" s="421"/>
      <c r="W530" s="421"/>
      <c r="X530" s="421"/>
      <c r="Y530" s="421"/>
      <c r="Z530" s="421"/>
      <c r="AA530" s="421"/>
      <c r="AB530" s="421"/>
      <c r="AC530" s="421"/>
      <c r="AD530" s="422"/>
      <c r="AE530" s="421"/>
      <c r="AF530" s="421"/>
      <c r="AG530" s="421"/>
      <c r="AH530" s="421"/>
      <c r="AI530" s="421"/>
      <c r="AJ530" s="421"/>
      <c r="AK530" s="421"/>
      <c r="AL530" s="421"/>
      <c r="AM530" s="421"/>
      <c r="AN530" s="421"/>
      <c r="AO530" s="421"/>
      <c r="AP530" s="421"/>
      <c r="AQ530" s="421"/>
      <c r="AR530" s="422"/>
      <c r="AS530" s="421"/>
      <c r="AT530" s="421"/>
      <c r="AU530" s="421"/>
      <c r="AV530" s="421"/>
      <c r="AW530" s="421"/>
      <c r="AX530" s="421"/>
      <c r="AY530" s="421"/>
      <c r="AZ530" s="421"/>
      <c r="BA530" s="421"/>
      <c r="BB530" s="421"/>
      <c r="BC530" s="421"/>
      <c r="BD530" s="421"/>
      <c r="BE530" s="421"/>
      <c r="BF530" s="422"/>
      <c r="BG530" s="421"/>
      <c r="BH530" s="421"/>
      <c r="BI530" s="421"/>
      <c r="BJ530" s="421"/>
      <c r="BK530" s="421"/>
      <c r="BL530" s="421"/>
      <c r="BM530" s="421"/>
      <c r="BN530" s="421"/>
      <c r="BO530" s="421"/>
      <c r="BP530" s="421"/>
      <c r="BQ530" s="421"/>
      <c r="BR530" s="421"/>
      <c r="BS530" s="421"/>
      <c r="BT530" s="422"/>
      <c r="BU530" s="421"/>
      <c r="BV530" s="421"/>
      <c r="BW530" s="421"/>
      <c r="BX530" s="421"/>
      <c r="BY530" s="421"/>
      <c r="BZ530" s="421"/>
      <c r="CA530" s="421"/>
      <c r="CB530" s="421"/>
      <c r="CC530" s="421"/>
      <c r="CD530" s="421"/>
      <c r="CE530" s="421"/>
      <c r="CF530" s="421"/>
      <c r="CG530" s="421"/>
      <c r="CH530" s="422"/>
    </row>
    <row r="531" spans="1:86" ht="12" customHeight="1" collapsed="1">
      <c r="A531" s="20"/>
      <c r="B531" s="1" t="s">
        <v>88</v>
      </c>
      <c r="C531" s="419">
        <f t="shared" ref="C531:O531" si="218">SUM(C509:C530)</f>
        <v>5504.82</v>
      </c>
      <c r="D531" s="419">
        <f t="shared" si="218"/>
        <v>1621.57</v>
      </c>
      <c r="E531" s="419">
        <f t="shared" si="218"/>
        <v>886.31</v>
      </c>
      <c r="F531" s="419">
        <f t="shared" si="218"/>
        <v>0</v>
      </c>
      <c r="G531" s="419">
        <f t="shared" si="218"/>
        <v>600.05999999999995</v>
      </c>
      <c r="H531" s="419">
        <f t="shared" si="218"/>
        <v>428.86</v>
      </c>
      <c r="I531" s="419">
        <f t="shared" si="218"/>
        <v>1351.55</v>
      </c>
      <c r="J531" s="419">
        <f t="shared" si="218"/>
        <v>0</v>
      </c>
      <c r="K531" s="419">
        <f t="shared" si="218"/>
        <v>181.97</v>
      </c>
      <c r="L531" s="419">
        <f t="shared" si="218"/>
        <v>0</v>
      </c>
      <c r="M531" s="419">
        <f t="shared" si="218"/>
        <v>0</v>
      </c>
      <c r="N531" s="419">
        <f t="shared" si="218"/>
        <v>0</v>
      </c>
      <c r="O531" s="419">
        <f t="shared" si="218"/>
        <v>10575.14</v>
      </c>
      <c r="P531" s="422">
        <f t="shared" si="206"/>
        <v>0</v>
      </c>
      <c r="Q531" s="419">
        <f t="shared" ref="Q531:AC531" si="219">SUM(Q509:Q530)</f>
        <v>13200</v>
      </c>
      <c r="R531" s="419">
        <f t="shared" si="219"/>
        <v>13200</v>
      </c>
      <c r="S531" s="419">
        <f t="shared" si="219"/>
        <v>660</v>
      </c>
      <c r="T531" s="419">
        <f t="shared" si="219"/>
        <v>660</v>
      </c>
      <c r="U531" s="419">
        <f t="shared" si="219"/>
        <v>660</v>
      </c>
      <c r="V531" s="419">
        <f t="shared" si="219"/>
        <v>660</v>
      </c>
      <c r="W531" s="419">
        <f t="shared" si="219"/>
        <v>660</v>
      </c>
      <c r="X531" s="419">
        <f t="shared" si="219"/>
        <v>660</v>
      </c>
      <c r="Y531" s="419">
        <f t="shared" si="219"/>
        <v>660</v>
      </c>
      <c r="Z531" s="419">
        <f t="shared" si="219"/>
        <v>660</v>
      </c>
      <c r="AA531" s="419">
        <f t="shared" si="219"/>
        <v>660</v>
      </c>
      <c r="AB531" s="419">
        <f t="shared" si="219"/>
        <v>660</v>
      </c>
      <c r="AC531" s="419">
        <f t="shared" si="219"/>
        <v>33000</v>
      </c>
      <c r="AD531" s="422">
        <f t="shared" si="207"/>
        <v>0</v>
      </c>
      <c r="AE531" s="419">
        <f t="shared" ref="AE531:AQ531" si="220">SUM(AE509:AE530)</f>
        <v>2000</v>
      </c>
      <c r="AF531" s="419">
        <f t="shared" si="220"/>
        <v>2000</v>
      </c>
      <c r="AG531" s="419">
        <f t="shared" si="220"/>
        <v>100</v>
      </c>
      <c r="AH531" s="419">
        <f t="shared" si="220"/>
        <v>100</v>
      </c>
      <c r="AI531" s="419">
        <f t="shared" si="220"/>
        <v>100</v>
      </c>
      <c r="AJ531" s="419">
        <f t="shared" si="220"/>
        <v>100</v>
      </c>
      <c r="AK531" s="419">
        <f t="shared" si="220"/>
        <v>100</v>
      </c>
      <c r="AL531" s="419">
        <f t="shared" si="220"/>
        <v>100</v>
      </c>
      <c r="AM531" s="419">
        <f t="shared" si="220"/>
        <v>100</v>
      </c>
      <c r="AN531" s="419">
        <f t="shared" si="220"/>
        <v>100</v>
      </c>
      <c r="AO531" s="419">
        <f t="shared" si="220"/>
        <v>100</v>
      </c>
      <c r="AP531" s="419">
        <f t="shared" si="220"/>
        <v>100</v>
      </c>
      <c r="AQ531" s="419">
        <f t="shared" si="220"/>
        <v>5000</v>
      </c>
      <c r="AR531" s="422">
        <f t="shared" si="208"/>
        <v>0</v>
      </c>
      <c r="AS531" s="419">
        <f t="shared" ref="AS531:BE531" si="221">SUM(AS509:AS530)</f>
        <v>2040</v>
      </c>
      <c r="AT531" s="419">
        <f t="shared" si="221"/>
        <v>2040</v>
      </c>
      <c r="AU531" s="419">
        <f t="shared" si="221"/>
        <v>102</v>
      </c>
      <c r="AV531" s="419">
        <f t="shared" si="221"/>
        <v>102</v>
      </c>
      <c r="AW531" s="419">
        <f t="shared" si="221"/>
        <v>102</v>
      </c>
      <c r="AX531" s="419">
        <f t="shared" si="221"/>
        <v>102</v>
      </c>
      <c r="AY531" s="419">
        <f t="shared" si="221"/>
        <v>102</v>
      </c>
      <c r="AZ531" s="419">
        <f t="shared" si="221"/>
        <v>102</v>
      </c>
      <c r="BA531" s="419">
        <f t="shared" si="221"/>
        <v>102</v>
      </c>
      <c r="BB531" s="419">
        <f t="shared" si="221"/>
        <v>102</v>
      </c>
      <c r="BC531" s="419">
        <f t="shared" si="221"/>
        <v>102</v>
      </c>
      <c r="BD531" s="419">
        <f t="shared" si="221"/>
        <v>102</v>
      </c>
      <c r="BE531" s="419">
        <f t="shared" si="221"/>
        <v>5100</v>
      </c>
      <c r="BF531" s="422">
        <f t="shared" si="209"/>
        <v>0</v>
      </c>
      <c r="BG531" s="419">
        <f t="shared" ref="BG531:BS531" si="222">SUM(BG509:BG530)</f>
        <v>2080.8000000000002</v>
      </c>
      <c r="BH531" s="419">
        <f t="shared" si="222"/>
        <v>2080.8000000000002</v>
      </c>
      <c r="BI531" s="419">
        <f t="shared" si="222"/>
        <v>104.04</v>
      </c>
      <c r="BJ531" s="419">
        <f t="shared" si="222"/>
        <v>104.04</v>
      </c>
      <c r="BK531" s="419">
        <f t="shared" si="222"/>
        <v>104.04</v>
      </c>
      <c r="BL531" s="419">
        <f t="shared" si="222"/>
        <v>104.04</v>
      </c>
      <c r="BM531" s="419">
        <f t="shared" si="222"/>
        <v>104.04</v>
      </c>
      <c r="BN531" s="419">
        <f t="shared" si="222"/>
        <v>104.04</v>
      </c>
      <c r="BO531" s="419">
        <f t="shared" si="222"/>
        <v>104.04</v>
      </c>
      <c r="BP531" s="419">
        <f t="shared" si="222"/>
        <v>104.04</v>
      </c>
      <c r="BQ531" s="419">
        <f t="shared" si="222"/>
        <v>104.04</v>
      </c>
      <c r="BR531" s="419">
        <f t="shared" si="222"/>
        <v>104.04</v>
      </c>
      <c r="BS531" s="419">
        <f t="shared" si="222"/>
        <v>5202</v>
      </c>
      <c r="BT531" s="422">
        <f t="shared" si="210"/>
        <v>0</v>
      </c>
      <c r="BU531" s="419">
        <f t="shared" ref="BU531:CG531" si="223">SUM(BU509:BU530)</f>
        <v>2122.4160000000002</v>
      </c>
      <c r="BV531" s="419">
        <f t="shared" si="223"/>
        <v>2122.4160000000002</v>
      </c>
      <c r="BW531" s="419">
        <f t="shared" si="223"/>
        <v>106.1208</v>
      </c>
      <c r="BX531" s="419">
        <f t="shared" si="223"/>
        <v>106.1208</v>
      </c>
      <c r="BY531" s="419">
        <f t="shared" si="223"/>
        <v>106.1208</v>
      </c>
      <c r="BZ531" s="419">
        <f t="shared" si="223"/>
        <v>106.1208</v>
      </c>
      <c r="CA531" s="419">
        <f t="shared" si="223"/>
        <v>106.1208</v>
      </c>
      <c r="CB531" s="419">
        <f t="shared" si="223"/>
        <v>106.1208</v>
      </c>
      <c r="CC531" s="419">
        <f t="shared" si="223"/>
        <v>106.1208</v>
      </c>
      <c r="CD531" s="419">
        <f t="shared" si="223"/>
        <v>106.1208</v>
      </c>
      <c r="CE531" s="419">
        <f t="shared" si="223"/>
        <v>106.1208</v>
      </c>
      <c r="CF531" s="419">
        <f t="shared" si="223"/>
        <v>106.1208</v>
      </c>
      <c r="CG531" s="419">
        <f t="shared" si="223"/>
        <v>5306.04</v>
      </c>
      <c r="CH531" s="422">
        <f t="shared" si="211"/>
        <v>0</v>
      </c>
    </row>
    <row r="532" spans="1:86" ht="12" hidden="1" customHeight="1">
      <c r="A532" s="23" t="s">
        <v>25</v>
      </c>
      <c r="B532" s="9" t="s">
        <v>25</v>
      </c>
      <c r="C532" s="421"/>
      <c r="D532" s="421" t="s">
        <v>25</v>
      </c>
      <c r="E532" s="421" t="s">
        <v>25</v>
      </c>
      <c r="F532" s="421" t="s">
        <v>25</v>
      </c>
      <c r="G532" s="421" t="s">
        <v>25</v>
      </c>
      <c r="H532" s="421" t="s">
        <v>25</v>
      </c>
      <c r="I532" s="421" t="s">
        <v>25</v>
      </c>
      <c r="J532" s="421" t="s">
        <v>25</v>
      </c>
      <c r="K532" s="421" t="s">
        <v>25</v>
      </c>
      <c r="L532" s="421" t="s">
        <v>25</v>
      </c>
      <c r="M532" s="421" t="s">
        <v>25</v>
      </c>
      <c r="N532" s="421" t="s">
        <v>25</v>
      </c>
      <c r="O532" s="421" t="s">
        <v>25</v>
      </c>
      <c r="P532" s="422" t="s">
        <v>25</v>
      </c>
      <c r="Q532" s="421"/>
      <c r="R532" s="421" t="s">
        <v>25</v>
      </c>
      <c r="S532" s="421" t="s">
        <v>25</v>
      </c>
      <c r="T532" s="421" t="s">
        <v>25</v>
      </c>
      <c r="U532" s="421" t="s">
        <v>25</v>
      </c>
      <c r="V532" s="421" t="s">
        <v>25</v>
      </c>
      <c r="W532" s="421" t="s">
        <v>25</v>
      </c>
      <c r="X532" s="421" t="s">
        <v>25</v>
      </c>
      <c r="Y532" s="421" t="s">
        <v>25</v>
      </c>
      <c r="Z532" s="421" t="s">
        <v>25</v>
      </c>
      <c r="AA532" s="421" t="s">
        <v>25</v>
      </c>
      <c r="AB532" s="421" t="s">
        <v>25</v>
      </c>
      <c r="AC532" s="421" t="s">
        <v>25</v>
      </c>
      <c r="AD532" s="422" t="s">
        <v>25</v>
      </c>
      <c r="AE532" s="421"/>
      <c r="AF532" s="421" t="s">
        <v>25</v>
      </c>
      <c r="AG532" s="421" t="s">
        <v>25</v>
      </c>
      <c r="AH532" s="421" t="s">
        <v>25</v>
      </c>
      <c r="AI532" s="421" t="s">
        <v>25</v>
      </c>
      <c r="AJ532" s="421" t="s">
        <v>25</v>
      </c>
      <c r="AK532" s="421" t="s">
        <v>25</v>
      </c>
      <c r="AL532" s="421" t="s">
        <v>25</v>
      </c>
      <c r="AM532" s="421" t="s">
        <v>25</v>
      </c>
      <c r="AN532" s="421" t="s">
        <v>25</v>
      </c>
      <c r="AO532" s="421" t="s">
        <v>25</v>
      </c>
      <c r="AP532" s="421" t="s">
        <v>25</v>
      </c>
      <c r="AQ532" s="421" t="s">
        <v>25</v>
      </c>
      <c r="AR532" s="422" t="s">
        <v>25</v>
      </c>
      <c r="AS532" s="421"/>
      <c r="AT532" s="421" t="s">
        <v>25</v>
      </c>
      <c r="AU532" s="421" t="s">
        <v>25</v>
      </c>
      <c r="AV532" s="421" t="s">
        <v>25</v>
      </c>
      <c r="AW532" s="421" t="s">
        <v>25</v>
      </c>
      <c r="AX532" s="421" t="s">
        <v>25</v>
      </c>
      <c r="AY532" s="421" t="s">
        <v>25</v>
      </c>
      <c r="AZ532" s="421" t="s">
        <v>25</v>
      </c>
      <c r="BA532" s="421" t="s">
        <v>25</v>
      </c>
      <c r="BB532" s="421" t="s">
        <v>25</v>
      </c>
      <c r="BC532" s="421" t="s">
        <v>25</v>
      </c>
      <c r="BD532" s="421" t="s">
        <v>25</v>
      </c>
      <c r="BE532" s="421" t="s">
        <v>25</v>
      </c>
      <c r="BF532" s="422" t="s">
        <v>25</v>
      </c>
      <c r="BG532" s="421"/>
      <c r="BH532" s="421" t="s">
        <v>25</v>
      </c>
      <c r="BI532" s="421" t="s">
        <v>25</v>
      </c>
      <c r="BJ532" s="421" t="s">
        <v>25</v>
      </c>
      <c r="BK532" s="421" t="s">
        <v>25</v>
      </c>
      <c r="BL532" s="421" t="s">
        <v>25</v>
      </c>
      <c r="BM532" s="421" t="s">
        <v>25</v>
      </c>
      <c r="BN532" s="421" t="s">
        <v>25</v>
      </c>
      <c r="BO532" s="421" t="s">
        <v>25</v>
      </c>
      <c r="BP532" s="421" t="s">
        <v>25</v>
      </c>
      <c r="BQ532" s="421" t="s">
        <v>25</v>
      </c>
      <c r="BR532" s="421" t="s">
        <v>25</v>
      </c>
      <c r="BS532" s="421" t="s">
        <v>25</v>
      </c>
      <c r="BT532" s="422" t="s">
        <v>25</v>
      </c>
      <c r="BU532" s="421"/>
      <c r="BV532" s="421" t="s">
        <v>25</v>
      </c>
      <c r="BW532" s="421" t="s">
        <v>25</v>
      </c>
      <c r="BX532" s="421" t="s">
        <v>25</v>
      </c>
      <c r="BY532" s="421" t="s">
        <v>25</v>
      </c>
      <c r="BZ532" s="421" t="s">
        <v>25</v>
      </c>
      <c r="CA532" s="421" t="s">
        <v>25</v>
      </c>
      <c r="CB532" s="421" t="s">
        <v>25</v>
      </c>
      <c r="CC532" s="421" t="s">
        <v>25</v>
      </c>
      <c r="CD532" s="421" t="s">
        <v>25</v>
      </c>
      <c r="CE532" s="421" t="s">
        <v>25</v>
      </c>
      <c r="CF532" s="421" t="s">
        <v>25</v>
      </c>
      <c r="CG532" s="421" t="s">
        <v>25</v>
      </c>
      <c r="CH532" s="422" t="s">
        <v>25</v>
      </c>
    </row>
    <row r="533" spans="1:86" ht="12" hidden="1" customHeight="1">
      <c r="A533" s="21" t="s">
        <v>89</v>
      </c>
      <c r="C533" s="419"/>
      <c r="D533" s="419"/>
      <c r="E533" s="419"/>
      <c r="F533" s="419"/>
      <c r="G533" s="419"/>
      <c r="H533" s="419"/>
      <c r="I533" s="419"/>
      <c r="J533" s="419"/>
      <c r="K533" s="419"/>
      <c r="L533" s="419"/>
      <c r="M533" s="419"/>
      <c r="N533" s="419"/>
      <c r="O533" s="419"/>
      <c r="P533" s="422"/>
      <c r="Q533" s="419"/>
      <c r="R533" s="419"/>
      <c r="S533" s="419"/>
      <c r="T533" s="419"/>
      <c r="U533" s="419"/>
      <c r="V533" s="419"/>
      <c r="W533" s="419"/>
      <c r="X533" s="419"/>
      <c r="Y533" s="419"/>
      <c r="Z533" s="419"/>
      <c r="AA533" s="419"/>
      <c r="AB533" s="419"/>
      <c r="AC533" s="419"/>
      <c r="AD533" s="422"/>
      <c r="AE533" s="419"/>
      <c r="AF533" s="419"/>
      <c r="AG533" s="419"/>
      <c r="AH533" s="419"/>
      <c r="AI533" s="419"/>
      <c r="AJ533" s="419"/>
      <c r="AK533" s="419"/>
      <c r="AL533" s="419"/>
      <c r="AM533" s="419"/>
      <c r="AN533" s="419"/>
      <c r="AO533" s="419"/>
      <c r="AP533" s="419"/>
      <c r="AQ533" s="419"/>
      <c r="AR533" s="422"/>
      <c r="AS533" s="419"/>
      <c r="AT533" s="419"/>
      <c r="AU533" s="419"/>
      <c r="AV533" s="419"/>
      <c r="AW533" s="419"/>
      <c r="AX533" s="419"/>
      <c r="AY533" s="419"/>
      <c r="AZ533" s="419"/>
      <c r="BA533" s="419"/>
      <c r="BB533" s="419"/>
      <c r="BC533" s="419"/>
      <c r="BD533" s="419"/>
      <c r="BE533" s="419"/>
      <c r="BF533" s="422"/>
      <c r="BG533" s="419"/>
      <c r="BH533" s="419"/>
      <c r="BI533" s="419"/>
      <c r="BJ533" s="419"/>
      <c r="BK533" s="419"/>
      <c r="BL533" s="419"/>
      <c r="BM533" s="419"/>
      <c r="BN533" s="419"/>
      <c r="BO533" s="419"/>
      <c r="BP533" s="419"/>
      <c r="BQ533" s="419"/>
      <c r="BR533" s="419"/>
      <c r="BS533" s="419"/>
      <c r="BT533" s="422"/>
      <c r="BU533" s="419"/>
      <c r="BV533" s="419"/>
      <c r="BW533" s="419"/>
      <c r="BX533" s="419"/>
      <c r="BY533" s="419"/>
      <c r="BZ533" s="419"/>
      <c r="CA533" s="419"/>
      <c r="CB533" s="419"/>
      <c r="CC533" s="419"/>
      <c r="CD533" s="419"/>
      <c r="CE533" s="419"/>
      <c r="CF533" s="419"/>
      <c r="CG533" s="419"/>
      <c r="CH533" s="422"/>
    </row>
    <row r="534" spans="1:86" ht="12" hidden="1" customHeight="1">
      <c r="A534" s="22">
        <v>0</v>
      </c>
      <c r="C534" s="421">
        <v>0</v>
      </c>
      <c r="D534" s="421">
        <v>0</v>
      </c>
      <c r="E534" s="421">
        <v>0</v>
      </c>
      <c r="F534" s="421">
        <v>0</v>
      </c>
      <c r="G534" s="421">
        <v>0</v>
      </c>
      <c r="H534" s="421">
        <v>0</v>
      </c>
      <c r="I534" s="421">
        <v>0</v>
      </c>
      <c r="J534" s="421">
        <v>0</v>
      </c>
      <c r="K534" s="421">
        <v>0</v>
      </c>
      <c r="L534" s="421">
        <v>0</v>
      </c>
      <c r="M534" s="421">
        <v>0</v>
      </c>
      <c r="N534" s="421">
        <v>0</v>
      </c>
      <c r="O534" s="421">
        <v>0</v>
      </c>
      <c r="P534" s="422">
        <f t="shared" ref="P534:P536" si="224">O534-SUM(C534:N534)</f>
        <v>0</v>
      </c>
      <c r="Q534" s="421">
        <v>0</v>
      </c>
      <c r="R534" s="421">
        <v>0</v>
      </c>
      <c r="S534" s="421">
        <v>0</v>
      </c>
      <c r="T534" s="421">
        <v>0</v>
      </c>
      <c r="U534" s="421">
        <v>0</v>
      </c>
      <c r="V534" s="421">
        <v>0</v>
      </c>
      <c r="W534" s="421">
        <v>0</v>
      </c>
      <c r="X534" s="421">
        <v>0</v>
      </c>
      <c r="Y534" s="421">
        <v>0</v>
      </c>
      <c r="Z534" s="421">
        <v>0</v>
      </c>
      <c r="AA534" s="421">
        <v>0</v>
      </c>
      <c r="AB534" s="421">
        <v>0</v>
      </c>
      <c r="AC534" s="421">
        <v>0</v>
      </c>
      <c r="AD534" s="422">
        <f t="shared" ref="AD534:AD536" si="225">AC534-SUM(Q534:AB534)</f>
        <v>0</v>
      </c>
      <c r="AE534" s="421">
        <v>0</v>
      </c>
      <c r="AF534" s="421">
        <v>0</v>
      </c>
      <c r="AG534" s="421">
        <v>0</v>
      </c>
      <c r="AH534" s="421">
        <v>0</v>
      </c>
      <c r="AI534" s="421">
        <v>0</v>
      </c>
      <c r="AJ534" s="421">
        <v>0</v>
      </c>
      <c r="AK534" s="421">
        <v>0</v>
      </c>
      <c r="AL534" s="421">
        <v>0</v>
      </c>
      <c r="AM534" s="421">
        <v>0</v>
      </c>
      <c r="AN534" s="421">
        <v>0</v>
      </c>
      <c r="AO534" s="421">
        <v>0</v>
      </c>
      <c r="AP534" s="421">
        <v>0</v>
      </c>
      <c r="AQ534" s="421">
        <v>0</v>
      </c>
      <c r="AR534" s="422">
        <f t="shared" ref="AR534:AR536" si="226">AQ534-SUM(AE534:AP534)</f>
        <v>0</v>
      </c>
      <c r="AS534" s="421">
        <v>0</v>
      </c>
      <c r="AT534" s="421">
        <v>0</v>
      </c>
      <c r="AU534" s="421">
        <v>0</v>
      </c>
      <c r="AV534" s="421">
        <v>0</v>
      </c>
      <c r="AW534" s="421">
        <v>0</v>
      </c>
      <c r="AX534" s="421">
        <v>0</v>
      </c>
      <c r="AY534" s="421">
        <v>0</v>
      </c>
      <c r="AZ534" s="421">
        <v>0</v>
      </c>
      <c r="BA534" s="421">
        <v>0</v>
      </c>
      <c r="BB534" s="421">
        <v>0</v>
      </c>
      <c r="BC534" s="421">
        <v>0</v>
      </c>
      <c r="BD534" s="421">
        <v>0</v>
      </c>
      <c r="BE534" s="421">
        <v>0</v>
      </c>
      <c r="BF534" s="422">
        <f t="shared" ref="BF534:BF536" si="227">BE534-SUM(AS534:BD534)</f>
        <v>0</v>
      </c>
      <c r="BG534" s="421">
        <v>0</v>
      </c>
      <c r="BH534" s="421">
        <v>0</v>
      </c>
      <c r="BI534" s="421">
        <v>0</v>
      </c>
      <c r="BJ534" s="421">
        <v>0</v>
      </c>
      <c r="BK534" s="421">
        <v>0</v>
      </c>
      <c r="BL534" s="421">
        <v>0</v>
      </c>
      <c r="BM534" s="421">
        <v>0</v>
      </c>
      <c r="BN534" s="421">
        <v>0</v>
      </c>
      <c r="BO534" s="421">
        <v>0</v>
      </c>
      <c r="BP534" s="421">
        <v>0</v>
      </c>
      <c r="BQ534" s="421">
        <v>0</v>
      </c>
      <c r="BR534" s="421">
        <v>0</v>
      </c>
      <c r="BS534" s="421">
        <v>0</v>
      </c>
      <c r="BT534" s="422">
        <f t="shared" ref="BT534:BT536" si="228">BS534-SUM(BG534:BR534)</f>
        <v>0</v>
      </c>
      <c r="BU534" s="421">
        <v>0</v>
      </c>
      <c r="BV534" s="421">
        <v>0</v>
      </c>
      <c r="BW534" s="421">
        <v>0</v>
      </c>
      <c r="BX534" s="421">
        <v>0</v>
      </c>
      <c r="BY534" s="421">
        <v>0</v>
      </c>
      <c r="BZ534" s="421">
        <v>0</v>
      </c>
      <c r="CA534" s="421">
        <v>0</v>
      </c>
      <c r="CB534" s="421">
        <v>0</v>
      </c>
      <c r="CC534" s="421">
        <v>0</v>
      </c>
      <c r="CD534" s="421">
        <v>0</v>
      </c>
      <c r="CE534" s="421">
        <v>0</v>
      </c>
      <c r="CF534" s="421">
        <v>0</v>
      </c>
      <c r="CG534" s="421">
        <v>0</v>
      </c>
      <c r="CH534" s="422">
        <f t="shared" ref="CH534:CH536" si="229">CG534-SUM(BU534:CF534)</f>
        <v>0</v>
      </c>
    </row>
    <row r="535" spans="1:86" ht="12" hidden="1" customHeight="1">
      <c r="A535" s="22">
        <v>0</v>
      </c>
      <c r="C535" s="421">
        <v>0</v>
      </c>
      <c r="D535" s="421">
        <v>0</v>
      </c>
      <c r="E535" s="421">
        <v>0</v>
      </c>
      <c r="F535" s="421">
        <v>0</v>
      </c>
      <c r="G535" s="421">
        <v>0</v>
      </c>
      <c r="H535" s="421">
        <v>0</v>
      </c>
      <c r="I535" s="421">
        <v>0</v>
      </c>
      <c r="J535" s="421">
        <v>0</v>
      </c>
      <c r="K535" s="421">
        <v>0</v>
      </c>
      <c r="L535" s="421">
        <v>0</v>
      </c>
      <c r="M535" s="421">
        <v>0</v>
      </c>
      <c r="N535" s="421">
        <v>0</v>
      </c>
      <c r="O535" s="421">
        <v>0</v>
      </c>
      <c r="P535" s="422">
        <f t="shared" si="224"/>
        <v>0</v>
      </c>
      <c r="Q535" s="421">
        <v>0</v>
      </c>
      <c r="R535" s="421">
        <v>0</v>
      </c>
      <c r="S535" s="421">
        <v>0</v>
      </c>
      <c r="T535" s="421">
        <v>0</v>
      </c>
      <c r="U535" s="421">
        <v>0</v>
      </c>
      <c r="V535" s="421">
        <v>0</v>
      </c>
      <c r="W535" s="421">
        <v>0</v>
      </c>
      <c r="X535" s="421">
        <v>0</v>
      </c>
      <c r="Y535" s="421">
        <v>0</v>
      </c>
      <c r="Z535" s="421">
        <v>0</v>
      </c>
      <c r="AA535" s="421">
        <v>0</v>
      </c>
      <c r="AB535" s="421">
        <v>0</v>
      </c>
      <c r="AC535" s="421">
        <v>0</v>
      </c>
      <c r="AD535" s="422">
        <f t="shared" si="225"/>
        <v>0</v>
      </c>
      <c r="AE535" s="421">
        <v>0</v>
      </c>
      <c r="AF535" s="421">
        <v>0</v>
      </c>
      <c r="AG535" s="421">
        <v>0</v>
      </c>
      <c r="AH535" s="421">
        <v>0</v>
      </c>
      <c r="AI535" s="421">
        <v>0</v>
      </c>
      <c r="AJ535" s="421">
        <v>0</v>
      </c>
      <c r="AK535" s="421">
        <v>0</v>
      </c>
      <c r="AL535" s="421">
        <v>0</v>
      </c>
      <c r="AM535" s="421">
        <v>0</v>
      </c>
      <c r="AN535" s="421">
        <v>0</v>
      </c>
      <c r="AO535" s="421">
        <v>0</v>
      </c>
      <c r="AP535" s="421">
        <v>0</v>
      </c>
      <c r="AQ535" s="421">
        <v>0</v>
      </c>
      <c r="AR535" s="422">
        <f t="shared" si="226"/>
        <v>0</v>
      </c>
      <c r="AS535" s="421">
        <v>0</v>
      </c>
      <c r="AT535" s="421">
        <v>0</v>
      </c>
      <c r="AU535" s="421">
        <v>0</v>
      </c>
      <c r="AV535" s="421">
        <v>0</v>
      </c>
      <c r="AW535" s="421">
        <v>0</v>
      </c>
      <c r="AX535" s="421">
        <v>0</v>
      </c>
      <c r="AY535" s="421">
        <v>0</v>
      </c>
      <c r="AZ535" s="421">
        <v>0</v>
      </c>
      <c r="BA535" s="421">
        <v>0</v>
      </c>
      <c r="BB535" s="421">
        <v>0</v>
      </c>
      <c r="BC535" s="421">
        <v>0</v>
      </c>
      <c r="BD535" s="421">
        <v>0</v>
      </c>
      <c r="BE535" s="421">
        <v>0</v>
      </c>
      <c r="BF535" s="422">
        <f t="shared" si="227"/>
        <v>0</v>
      </c>
      <c r="BG535" s="421">
        <v>0</v>
      </c>
      <c r="BH535" s="421">
        <v>0</v>
      </c>
      <c r="BI535" s="421">
        <v>0</v>
      </c>
      <c r="BJ535" s="421">
        <v>0</v>
      </c>
      <c r="BK535" s="421">
        <v>0</v>
      </c>
      <c r="BL535" s="421">
        <v>0</v>
      </c>
      <c r="BM535" s="421">
        <v>0</v>
      </c>
      <c r="BN535" s="421">
        <v>0</v>
      </c>
      <c r="BO535" s="421">
        <v>0</v>
      </c>
      <c r="BP535" s="421">
        <v>0</v>
      </c>
      <c r="BQ535" s="421">
        <v>0</v>
      </c>
      <c r="BR535" s="421">
        <v>0</v>
      </c>
      <c r="BS535" s="421">
        <v>0</v>
      </c>
      <c r="BT535" s="422">
        <f t="shared" si="228"/>
        <v>0</v>
      </c>
      <c r="BU535" s="421">
        <v>0</v>
      </c>
      <c r="BV535" s="421">
        <v>0</v>
      </c>
      <c r="BW535" s="421">
        <v>0</v>
      </c>
      <c r="BX535" s="421">
        <v>0</v>
      </c>
      <c r="BY535" s="421">
        <v>0</v>
      </c>
      <c r="BZ535" s="421">
        <v>0</v>
      </c>
      <c r="CA535" s="421">
        <v>0</v>
      </c>
      <c r="CB535" s="421">
        <v>0</v>
      </c>
      <c r="CC535" s="421">
        <v>0</v>
      </c>
      <c r="CD535" s="421">
        <v>0</v>
      </c>
      <c r="CE535" s="421">
        <v>0</v>
      </c>
      <c r="CF535" s="421">
        <v>0</v>
      </c>
      <c r="CG535" s="421">
        <v>0</v>
      </c>
      <c r="CH535" s="422">
        <f t="shared" si="229"/>
        <v>0</v>
      </c>
    </row>
    <row r="536" spans="1:86" ht="12" hidden="1" customHeight="1">
      <c r="A536" s="20"/>
      <c r="B536" s="1" t="s">
        <v>89</v>
      </c>
      <c r="C536" s="419">
        <f t="shared" ref="C536:O536" si="230">SUM(C534:C535)</f>
        <v>0</v>
      </c>
      <c r="D536" s="419">
        <f t="shared" si="230"/>
        <v>0</v>
      </c>
      <c r="E536" s="419">
        <f t="shared" si="230"/>
        <v>0</v>
      </c>
      <c r="F536" s="419">
        <f t="shared" si="230"/>
        <v>0</v>
      </c>
      <c r="G536" s="419">
        <f t="shared" si="230"/>
        <v>0</v>
      </c>
      <c r="H536" s="419">
        <f t="shared" si="230"/>
        <v>0</v>
      </c>
      <c r="I536" s="419">
        <f t="shared" si="230"/>
        <v>0</v>
      </c>
      <c r="J536" s="419">
        <f t="shared" si="230"/>
        <v>0</v>
      </c>
      <c r="K536" s="419">
        <f t="shared" si="230"/>
        <v>0</v>
      </c>
      <c r="L536" s="419">
        <f t="shared" si="230"/>
        <v>0</v>
      </c>
      <c r="M536" s="419">
        <f t="shared" si="230"/>
        <v>0</v>
      </c>
      <c r="N536" s="419">
        <f t="shared" si="230"/>
        <v>0</v>
      </c>
      <c r="O536" s="419">
        <f t="shared" si="230"/>
        <v>0</v>
      </c>
      <c r="P536" s="422">
        <f t="shared" si="224"/>
        <v>0</v>
      </c>
      <c r="Q536" s="419">
        <f t="shared" ref="Q536:AC536" si="231">SUM(Q534:Q535)</f>
        <v>0</v>
      </c>
      <c r="R536" s="419">
        <f t="shared" si="231"/>
        <v>0</v>
      </c>
      <c r="S536" s="419">
        <f t="shared" si="231"/>
        <v>0</v>
      </c>
      <c r="T536" s="419">
        <f t="shared" si="231"/>
        <v>0</v>
      </c>
      <c r="U536" s="419">
        <f t="shared" si="231"/>
        <v>0</v>
      </c>
      <c r="V536" s="419">
        <f t="shared" si="231"/>
        <v>0</v>
      </c>
      <c r="W536" s="419">
        <f t="shared" si="231"/>
        <v>0</v>
      </c>
      <c r="X536" s="419">
        <f t="shared" si="231"/>
        <v>0</v>
      </c>
      <c r="Y536" s="419">
        <f t="shared" si="231"/>
        <v>0</v>
      </c>
      <c r="Z536" s="419">
        <f t="shared" si="231"/>
        <v>0</v>
      </c>
      <c r="AA536" s="419">
        <f t="shared" si="231"/>
        <v>0</v>
      </c>
      <c r="AB536" s="419">
        <f t="shared" si="231"/>
        <v>0</v>
      </c>
      <c r="AC536" s="419">
        <f t="shared" si="231"/>
        <v>0</v>
      </c>
      <c r="AD536" s="422">
        <f t="shared" si="225"/>
        <v>0</v>
      </c>
      <c r="AE536" s="419">
        <f t="shared" ref="AE536:AQ536" si="232">SUM(AE534:AE535)</f>
        <v>0</v>
      </c>
      <c r="AF536" s="419">
        <f t="shared" si="232"/>
        <v>0</v>
      </c>
      <c r="AG536" s="419">
        <f t="shared" si="232"/>
        <v>0</v>
      </c>
      <c r="AH536" s="419">
        <f t="shared" si="232"/>
        <v>0</v>
      </c>
      <c r="AI536" s="419">
        <f t="shared" si="232"/>
        <v>0</v>
      </c>
      <c r="AJ536" s="419">
        <f t="shared" si="232"/>
        <v>0</v>
      </c>
      <c r="AK536" s="419">
        <f t="shared" si="232"/>
        <v>0</v>
      </c>
      <c r="AL536" s="419">
        <f t="shared" si="232"/>
        <v>0</v>
      </c>
      <c r="AM536" s="419">
        <f t="shared" si="232"/>
        <v>0</v>
      </c>
      <c r="AN536" s="419">
        <f t="shared" si="232"/>
        <v>0</v>
      </c>
      <c r="AO536" s="419">
        <f t="shared" si="232"/>
        <v>0</v>
      </c>
      <c r="AP536" s="419">
        <f t="shared" si="232"/>
        <v>0</v>
      </c>
      <c r="AQ536" s="419">
        <f t="shared" si="232"/>
        <v>0</v>
      </c>
      <c r="AR536" s="422">
        <f t="shared" si="226"/>
        <v>0</v>
      </c>
      <c r="AS536" s="419">
        <f t="shared" ref="AS536:BE536" si="233">SUM(AS534:AS535)</f>
        <v>0</v>
      </c>
      <c r="AT536" s="419">
        <f t="shared" si="233"/>
        <v>0</v>
      </c>
      <c r="AU536" s="419">
        <f t="shared" si="233"/>
        <v>0</v>
      </c>
      <c r="AV536" s="419">
        <f t="shared" si="233"/>
        <v>0</v>
      </c>
      <c r="AW536" s="419">
        <f t="shared" si="233"/>
        <v>0</v>
      </c>
      <c r="AX536" s="419">
        <f t="shared" si="233"/>
        <v>0</v>
      </c>
      <c r="AY536" s="419">
        <f t="shared" si="233"/>
        <v>0</v>
      </c>
      <c r="AZ536" s="419">
        <f t="shared" si="233"/>
        <v>0</v>
      </c>
      <c r="BA536" s="419">
        <f t="shared" si="233"/>
        <v>0</v>
      </c>
      <c r="BB536" s="419">
        <f t="shared" si="233"/>
        <v>0</v>
      </c>
      <c r="BC536" s="419">
        <f t="shared" si="233"/>
        <v>0</v>
      </c>
      <c r="BD536" s="419">
        <f t="shared" si="233"/>
        <v>0</v>
      </c>
      <c r="BE536" s="419">
        <f t="shared" si="233"/>
        <v>0</v>
      </c>
      <c r="BF536" s="422">
        <f t="shared" si="227"/>
        <v>0</v>
      </c>
      <c r="BG536" s="419">
        <f t="shared" ref="BG536:BS536" si="234">SUM(BG534:BG535)</f>
        <v>0</v>
      </c>
      <c r="BH536" s="419">
        <f t="shared" si="234"/>
        <v>0</v>
      </c>
      <c r="BI536" s="419">
        <f t="shared" si="234"/>
        <v>0</v>
      </c>
      <c r="BJ536" s="419">
        <f t="shared" si="234"/>
        <v>0</v>
      </c>
      <c r="BK536" s="419">
        <f t="shared" si="234"/>
        <v>0</v>
      </c>
      <c r="BL536" s="419">
        <f t="shared" si="234"/>
        <v>0</v>
      </c>
      <c r="BM536" s="419">
        <f t="shared" si="234"/>
        <v>0</v>
      </c>
      <c r="BN536" s="419">
        <f t="shared" si="234"/>
        <v>0</v>
      </c>
      <c r="BO536" s="419">
        <f t="shared" si="234"/>
        <v>0</v>
      </c>
      <c r="BP536" s="419">
        <f t="shared" si="234"/>
        <v>0</v>
      </c>
      <c r="BQ536" s="419">
        <f t="shared" si="234"/>
        <v>0</v>
      </c>
      <c r="BR536" s="419">
        <f t="shared" si="234"/>
        <v>0</v>
      </c>
      <c r="BS536" s="419">
        <f t="shared" si="234"/>
        <v>0</v>
      </c>
      <c r="BT536" s="422">
        <f t="shared" si="228"/>
        <v>0</v>
      </c>
      <c r="BU536" s="419">
        <f t="shared" ref="BU536:CG536" si="235">SUM(BU534:BU535)</f>
        <v>0</v>
      </c>
      <c r="BV536" s="419">
        <f t="shared" si="235"/>
        <v>0</v>
      </c>
      <c r="BW536" s="419">
        <f t="shared" si="235"/>
        <v>0</v>
      </c>
      <c r="BX536" s="419">
        <f t="shared" si="235"/>
        <v>0</v>
      </c>
      <c r="BY536" s="419">
        <f t="shared" si="235"/>
        <v>0</v>
      </c>
      <c r="BZ536" s="419">
        <f t="shared" si="235"/>
        <v>0</v>
      </c>
      <c r="CA536" s="419">
        <f t="shared" si="235"/>
        <v>0</v>
      </c>
      <c r="CB536" s="419">
        <f t="shared" si="235"/>
        <v>0</v>
      </c>
      <c r="CC536" s="419">
        <f t="shared" si="235"/>
        <v>0</v>
      </c>
      <c r="CD536" s="419">
        <f t="shared" si="235"/>
        <v>0</v>
      </c>
      <c r="CE536" s="419">
        <f t="shared" si="235"/>
        <v>0</v>
      </c>
      <c r="CF536" s="419">
        <f t="shared" si="235"/>
        <v>0</v>
      </c>
      <c r="CG536" s="419">
        <f t="shared" si="235"/>
        <v>0</v>
      </c>
      <c r="CH536" s="422">
        <f t="shared" si="229"/>
        <v>0</v>
      </c>
    </row>
    <row r="537" spans="1:86" ht="12" customHeight="1">
      <c r="A537" s="20"/>
      <c r="B537" s="9"/>
      <c r="C537" s="419"/>
      <c r="D537" s="419"/>
      <c r="E537" s="419"/>
      <c r="F537" s="419"/>
      <c r="G537" s="419"/>
      <c r="H537" s="419"/>
      <c r="I537" s="419"/>
      <c r="J537" s="419"/>
      <c r="K537" s="419"/>
      <c r="L537" s="419"/>
      <c r="M537" s="419"/>
      <c r="N537" s="419"/>
      <c r="O537" s="419"/>
      <c r="P537" s="422"/>
      <c r="Q537" s="419"/>
      <c r="R537" s="419"/>
      <c r="S537" s="419"/>
      <c r="T537" s="419"/>
      <c r="U537" s="419"/>
      <c r="V537" s="419"/>
      <c r="W537" s="419"/>
      <c r="X537" s="419"/>
      <c r="Y537" s="419"/>
      <c r="Z537" s="419"/>
      <c r="AA537" s="419"/>
      <c r="AB537" s="419"/>
      <c r="AC537" s="419"/>
      <c r="AD537" s="422"/>
      <c r="AE537" s="419"/>
      <c r="AF537" s="419"/>
      <c r="AG537" s="419"/>
      <c r="AH537" s="419"/>
      <c r="AI537" s="419"/>
      <c r="AJ537" s="419"/>
      <c r="AK537" s="419"/>
      <c r="AL537" s="419"/>
      <c r="AM537" s="419"/>
      <c r="AN537" s="419"/>
      <c r="AO537" s="419"/>
      <c r="AP537" s="419"/>
      <c r="AQ537" s="419"/>
      <c r="AR537" s="422"/>
      <c r="AS537" s="419"/>
      <c r="AT537" s="419"/>
      <c r="AU537" s="419"/>
      <c r="AV537" s="419"/>
      <c r="AW537" s="419"/>
      <c r="AX537" s="419"/>
      <c r="AY537" s="419"/>
      <c r="AZ537" s="419"/>
      <c r="BA537" s="419"/>
      <c r="BB537" s="419"/>
      <c r="BC537" s="419"/>
      <c r="BD537" s="419"/>
      <c r="BE537" s="419"/>
      <c r="BF537" s="422"/>
      <c r="BG537" s="419"/>
      <c r="BH537" s="419"/>
      <c r="BI537" s="419"/>
      <c r="BJ537" s="419"/>
      <c r="BK537" s="419"/>
      <c r="BL537" s="419"/>
      <c r="BM537" s="419"/>
      <c r="BN537" s="419"/>
      <c r="BO537" s="419"/>
      <c r="BP537" s="419"/>
      <c r="BQ537" s="419"/>
      <c r="BR537" s="419"/>
      <c r="BS537" s="419"/>
      <c r="BT537" s="422"/>
      <c r="BU537" s="419"/>
      <c r="BV537" s="419"/>
      <c r="BW537" s="419"/>
      <c r="BX537" s="419"/>
      <c r="BY537" s="419"/>
      <c r="BZ537" s="419"/>
      <c r="CA537" s="419"/>
      <c r="CB537" s="419"/>
      <c r="CC537" s="419"/>
      <c r="CD537" s="419"/>
      <c r="CE537" s="419"/>
      <c r="CF537" s="419"/>
      <c r="CG537" s="419"/>
      <c r="CH537" s="422"/>
    </row>
    <row r="538" spans="1:86" ht="12" customHeight="1">
      <c r="A538" s="5" t="s">
        <v>25</v>
      </c>
      <c r="B538" s="10" t="s">
        <v>62</v>
      </c>
      <c r="C538" s="415">
        <f t="shared" ref="C538:O538" si="236">SUM(C247,C266,C375,C452,C485,C506,C531,C536)</f>
        <v>722132.76</v>
      </c>
      <c r="D538" s="415">
        <f t="shared" si="236"/>
        <v>521660.59</v>
      </c>
      <c r="E538" s="415">
        <f t="shared" si="236"/>
        <v>412046.18999999994</v>
      </c>
      <c r="F538" s="415">
        <f t="shared" si="236"/>
        <v>504112.75000000012</v>
      </c>
      <c r="G538" s="415">
        <f t="shared" si="236"/>
        <v>434152.32</v>
      </c>
      <c r="H538" s="415">
        <f t="shared" si="236"/>
        <v>517452.69</v>
      </c>
      <c r="I538" s="415">
        <f t="shared" si="236"/>
        <v>443590.07</v>
      </c>
      <c r="J538" s="415">
        <f t="shared" si="236"/>
        <v>615068.59000000008</v>
      </c>
      <c r="K538" s="415">
        <f t="shared" si="236"/>
        <v>455916.57000000007</v>
      </c>
      <c r="L538" s="415">
        <f t="shared" si="236"/>
        <v>450462.73999999993</v>
      </c>
      <c r="M538" s="415">
        <f t="shared" si="236"/>
        <v>428223.1</v>
      </c>
      <c r="N538" s="415">
        <f t="shared" si="236"/>
        <v>128939.72</v>
      </c>
      <c r="O538" s="415">
        <f t="shared" si="236"/>
        <v>6251051.5806015795</v>
      </c>
      <c r="P538" s="423">
        <f>O538-SUM(C538:N538)</f>
        <v>617293.49060157966</v>
      </c>
      <c r="Q538" s="415">
        <f t="shared" ref="Q538:AC538" si="237">SUM(Q247,Q266,Q375,Q452,Q485,Q506,Q531,Q536)</f>
        <v>524342.27686929074</v>
      </c>
      <c r="R538" s="415">
        <f t="shared" si="237"/>
        <v>488934.67324635299</v>
      </c>
      <c r="S538" s="415">
        <f t="shared" si="237"/>
        <v>574343.36499311402</v>
      </c>
      <c r="T538" s="415">
        <f t="shared" si="237"/>
        <v>542266.45283984137</v>
      </c>
      <c r="U538" s="415">
        <f t="shared" si="237"/>
        <v>523058.25894002378</v>
      </c>
      <c r="V538" s="415">
        <f t="shared" si="237"/>
        <v>551964.9175798269</v>
      </c>
      <c r="W538" s="415">
        <f t="shared" si="237"/>
        <v>520152.53552842897</v>
      </c>
      <c r="X538" s="415">
        <f t="shared" si="237"/>
        <v>520021.55600440904</v>
      </c>
      <c r="Y538" s="415">
        <f t="shared" si="237"/>
        <v>531427.6963008286</v>
      </c>
      <c r="Z538" s="415">
        <f t="shared" si="237"/>
        <v>519916.11430522508</v>
      </c>
      <c r="AA538" s="415">
        <f t="shared" si="237"/>
        <v>519863.13199451752</v>
      </c>
      <c r="AB538" s="415">
        <f t="shared" si="237"/>
        <v>514527.99879208888</v>
      </c>
      <c r="AC538" s="415">
        <f t="shared" si="237"/>
        <v>6330818.9773939513</v>
      </c>
      <c r="AD538" s="423">
        <f>AC538-SUM(Q538:AB538)</f>
        <v>0</v>
      </c>
      <c r="AE538" s="415">
        <f t="shared" ref="AE538:AQ538" si="238">SUM(AE247,AE266,AE375,AE452,AE485,AE506,AE531,AE536)</f>
        <v>537282.2328207657</v>
      </c>
      <c r="AF538" s="415">
        <f t="shared" si="238"/>
        <v>496665.07603750087</v>
      </c>
      <c r="AG538" s="415">
        <f t="shared" si="238"/>
        <v>600820.68259986083</v>
      </c>
      <c r="AH538" s="415">
        <f t="shared" si="238"/>
        <v>560335.12064451526</v>
      </c>
      <c r="AI538" s="415">
        <f t="shared" si="238"/>
        <v>548901.7041640376</v>
      </c>
      <c r="AJ538" s="415">
        <f t="shared" si="238"/>
        <v>578999.22345212777</v>
      </c>
      <c r="AK538" s="415">
        <f t="shared" si="238"/>
        <v>545935.73837214068</v>
      </c>
      <c r="AL538" s="415">
        <f t="shared" si="238"/>
        <v>545801.07002507558</v>
      </c>
      <c r="AM538" s="415">
        <f t="shared" si="238"/>
        <v>558398.0500382185</v>
      </c>
      <c r="AN538" s="415">
        <f t="shared" si="238"/>
        <v>545691.37041553529</v>
      </c>
      <c r="AO538" s="415">
        <f t="shared" si="238"/>
        <v>545691.37041553529</v>
      </c>
      <c r="AP538" s="415">
        <f t="shared" si="238"/>
        <v>537033.94309297425</v>
      </c>
      <c r="AQ538" s="415">
        <f t="shared" si="238"/>
        <v>6601555.582078292</v>
      </c>
      <c r="AR538" s="423">
        <f>AQ538-SUM(AE538:AP538)</f>
        <v>0</v>
      </c>
      <c r="AS538" s="415">
        <f t="shared" ref="AS538:BE538" si="239">SUM(AS247,AS266,AS375,AS452,AS485,AS506,AS531,AS536)</f>
        <v>549142.41795030038</v>
      </c>
      <c r="AT538" s="415">
        <f t="shared" si="239"/>
        <v>507467.72860846331</v>
      </c>
      <c r="AU538" s="415">
        <f t="shared" si="239"/>
        <v>614039.04625686095</v>
      </c>
      <c r="AV538" s="415">
        <f t="shared" si="239"/>
        <v>572798.71382535389</v>
      </c>
      <c r="AW538" s="415">
        <f t="shared" si="239"/>
        <v>561191.75132535386</v>
      </c>
      <c r="AX538" s="415">
        <f t="shared" si="239"/>
        <v>591596.52545634168</v>
      </c>
      <c r="AY538" s="415">
        <f t="shared" si="239"/>
        <v>558277.25788082904</v>
      </c>
      <c r="AZ538" s="415">
        <f t="shared" si="239"/>
        <v>558195.5667257139</v>
      </c>
      <c r="BA538" s="415">
        <f t="shared" si="239"/>
        <v>571100.34085670172</v>
      </c>
      <c r="BB538" s="415">
        <f t="shared" si="239"/>
        <v>558195.5667257139</v>
      </c>
      <c r="BC538" s="415">
        <f t="shared" si="239"/>
        <v>558195.5667257139</v>
      </c>
      <c r="BD538" s="415">
        <f t="shared" si="239"/>
        <v>548682.34085670172</v>
      </c>
      <c r="BE538" s="415">
        <f t="shared" si="239"/>
        <v>6748882.8231940465</v>
      </c>
      <c r="BF538" s="423">
        <f>BE538-SUM(AS538:BD538)</f>
        <v>0</v>
      </c>
      <c r="BG538" s="415">
        <f t="shared" ref="BG538:BS538" si="240">SUM(BG247,BG266,BG375,BG452,BG485,BG506,BG531,BG536)</f>
        <v>564128.94420400844</v>
      </c>
      <c r="BH538" s="415">
        <f t="shared" si="240"/>
        <v>521654.62862543709</v>
      </c>
      <c r="BI538" s="415">
        <f t="shared" si="240"/>
        <v>630643.8469420888</v>
      </c>
      <c r="BJ538" s="415">
        <f t="shared" si="240"/>
        <v>588578.70786195167</v>
      </c>
      <c r="BK538" s="415">
        <f t="shared" si="240"/>
        <v>576739.60611195164</v>
      </c>
      <c r="BL538" s="415">
        <f t="shared" si="240"/>
        <v>607402.47572555928</v>
      </c>
      <c r="BM538" s="415">
        <f t="shared" si="240"/>
        <v>573766.82279853628</v>
      </c>
      <c r="BN538" s="415">
        <f t="shared" si="240"/>
        <v>573683.49782031879</v>
      </c>
      <c r="BO538" s="415">
        <f t="shared" si="240"/>
        <v>586846.36743392656</v>
      </c>
      <c r="BP538" s="415">
        <f t="shared" si="240"/>
        <v>573683.49782031879</v>
      </c>
      <c r="BQ538" s="415">
        <f t="shared" si="240"/>
        <v>573683.49782031879</v>
      </c>
      <c r="BR538" s="415">
        <f t="shared" si="240"/>
        <v>563630.00743392657</v>
      </c>
      <c r="BS538" s="415">
        <f t="shared" si="240"/>
        <v>6934441.9005983388</v>
      </c>
      <c r="BT538" s="423">
        <f>BS538-SUM(BG538:BR538)</f>
        <v>0</v>
      </c>
      <c r="BU538" s="415">
        <f t="shared" ref="BU538:CG538" si="241">SUM(BU247,BU266,BU375,BU452,BU485,BU506,BU531,BU536)</f>
        <v>574318.46344158857</v>
      </c>
      <c r="BV538" s="415">
        <f t="shared" si="241"/>
        <v>531029.54512805096</v>
      </c>
      <c r="BW538" s="415">
        <f t="shared" si="241"/>
        <v>642493.91635578056</v>
      </c>
      <c r="BX538" s="415">
        <f t="shared" si="241"/>
        <v>599587.47449404071</v>
      </c>
      <c r="BY538" s="415">
        <f t="shared" si="241"/>
        <v>587511.59070904076</v>
      </c>
      <c r="BZ538" s="415">
        <f t="shared" si="241"/>
        <v>618437.71771492052</v>
      </c>
      <c r="CA538" s="415">
        <f t="shared" si="241"/>
        <v>584479.35172935715</v>
      </c>
      <c r="CB538" s="415">
        <f t="shared" si="241"/>
        <v>584394.36025157524</v>
      </c>
      <c r="CC538" s="415">
        <f t="shared" si="241"/>
        <v>597820.48725745501</v>
      </c>
      <c r="CD538" s="415">
        <f t="shared" si="241"/>
        <v>584394.36025157524</v>
      </c>
      <c r="CE538" s="415">
        <f t="shared" si="241"/>
        <v>584394.36025157524</v>
      </c>
      <c r="CF538" s="415">
        <f t="shared" si="241"/>
        <v>573789.80005745497</v>
      </c>
      <c r="CG538" s="415">
        <f t="shared" si="241"/>
        <v>7062651.4276424209</v>
      </c>
      <c r="CH538" s="423">
        <f>CG538-SUM(BU538:CF538)</f>
        <v>0</v>
      </c>
    </row>
    <row r="539" spans="1:86" ht="12" customHeight="1">
      <c r="A539" s="5" t="s">
        <v>25</v>
      </c>
      <c r="B539" s="1" t="s">
        <v>25</v>
      </c>
      <c r="C539" s="419" t="s">
        <v>25</v>
      </c>
      <c r="D539" s="419" t="s">
        <v>25</v>
      </c>
      <c r="E539" s="419" t="s">
        <v>25</v>
      </c>
      <c r="F539" s="419" t="s">
        <v>25</v>
      </c>
      <c r="G539" s="419" t="s">
        <v>25</v>
      </c>
      <c r="H539" s="419" t="s">
        <v>25</v>
      </c>
      <c r="I539" s="419" t="s">
        <v>25</v>
      </c>
      <c r="J539" s="419" t="s">
        <v>25</v>
      </c>
      <c r="K539" s="419" t="s">
        <v>25</v>
      </c>
      <c r="L539" s="419" t="s">
        <v>25</v>
      </c>
      <c r="M539" s="419" t="s">
        <v>25</v>
      </c>
      <c r="N539" s="419" t="s">
        <v>25</v>
      </c>
      <c r="O539" s="419" t="s">
        <v>25</v>
      </c>
      <c r="P539" s="420" t="s">
        <v>25</v>
      </c>
      <c r="Q539" s="419" t="s">
        <v>25</v>
      </c>
      <c r="R539" s="419" t="s">
        <v>25</v>
      </c>
      <c r="S539" s="419" t="s">
        <v>25</v>
      </c>
      <c r="T539" s="419" t="s">
        <v>25</v>
      </c>
      <c r="U539" s="419" t="s">
        <v>25</v>
      </c>
      <c r="V539" s="419" t="s">
        <v>25</v>
      </c>
      <c r="W539" s="419" t="s">
        <v>25</v>
      </c>
      <c r="X539" s="419" t="s">
        <v>25</v>
      </c>
      <c r="Y539" s="419" t="s">
        <v>25</v>
      </c>
      <c r="Z539" s="419" t="s">
        <v>25</v>
      </c>
      <c r="AA539" s="419" t="s">
        <v>25</v>
      </c>
      <c r="AB539" s="419" t="s">
        <v>25</v>
      </c>
      <c r="AC539" s="419" t="s">
        <v>25</v>
      </c>
      <c r="AD539" s="420" t="s">
        <v>25</v>
      </c>
      <c r="AE539" s="419" t="s">
        <v>25</v>
      </c>
      <c r="AF539" s="419" t="s">
        <v>25</v>
      </c>
      <c r="AG539" s="419" t="s">
        <v>25</v>
      </c>
      <c r="AH539" s="419" t="s">
        <v>25</v>
      </c>
      <c r="AI539" s="419" t="s">
        <v>25</v>
      </c>
      <c r="AJ539" s="419" t="s">
        <v>25</v>
      </c>
      <c r="AK539" s="419" t="s">
        <v>25</v>
      </c>
      <c r="AL539" s="419" t="s">
        <v>25</v>
      </c>
      <c r="AM539" s="419" t="s">
        <v>25</v>
      </c>
      <c r="AN539" s="419" t="s">
        <v>25</v>
      </c>
      <c r="AO539" s="419" t="s">
        <v>25</v>
      </c>
      <c r="AP539" s="419" t="s">
        <v>25</v>
      </c>
      <c r="AQ539" s="419" t="s">
        <v>25</v>
      </c>
      <c r="AR539" s="420" t="s">
        <v>25</v>
      </c>
      <c r="AS539" s="419" t="s">
        <v>25</v>
      </c>
      <c r="AT539" s="419" t="s">
        <v>25</v>
      </c>
      <c r="AU539" s="419" t="s">
        <v>25</v>
      </c>
      <c r="AV539" s="419" t="s">
        <v>25</v>
      </c>
      <c r="AW539" s="419" t="s">
        <v>25</v>
      </c>
      <c r="AX539" s="419" t="s">
        <v>25</v>
      </c>
      <c r="AY539" s="419" t="s">
        <v>25</v>
      </c>
      <c r="AZ539" s="419" t="s">
        <v>25</v>
      </c>
      <c r="BA539" s="419" t="s">
        <v>25</v>
      </c>
      <c r="BB539" s="419" t="s">
        <v>25</v>
      </c>
      <c r="BC539" s="419" t="s">
        <v>25</v>
      </c>
      <c r="BD539" s="419" t="s">
        <v>25</v>
      </c>
      <c r="BE539" s="419" t="s">
        <v>25</v>
      </c>
      <c r="BF539" s="420" t="s">
        <v>25</v>
      </c>
      <c r="BG539" s="419" t="s">
        <v>25</v>
      </c>
      <c r="BH539" s="419" t="s">
        <v>25</v>
      </c>
      <c r="BI539" s="419" t="s">
        <v>25</v>
      </c>
      <c r="BJ539" s="419" t="s">
        <v>25</v>
      </c>
      <c r="BK539" s="419" t="s">
        <v>25</v>
      </c>
      <c r="BL539" s="419" t="s">
        <v>25</v>
      </c>
      <c r="BM539" s="419" t="s">
        <v>25</v>
      </c>
      <c r="BN539" s="419" t="s">
        <v>25</v>
      </c>
      <c r="BO539" s="419" t="s">
        <v>25</v>
      </c>
      <c r="BP539" s="419" t="s">
        <v>25</v>
      </c>
      <c r="BQ539" s="419" t="s">
        <v>25</v>
      </c>
      <c r="BR539" s="419" t="s">
        <v>25</v>
      </c>
      <c r="BS539" s="419" t="s">
        <v>25</v>
      </c>
      <c r="BT539" s="420" t="s">
        <v>25</v>
      </c>
      <c r="BU539" s="419" t="s">
        <v>25</v>
      </c>
      <c r="BV539" s="419" t="s">
        <v>25</v>
      </c>
      <c r="BW539" s="419" t="s">
        <v>25</v>
      </c>
      <c r="BX539" s="419" t="s">
        <v>25</v>
      </c>
      <c r="BY539" s="419" t="s">
        <v>25</v>
      </c>
      <c r="BZ539" s="419" t="s">
        <v>25</v>
      </c>
      <c r="CA539" s="419" t="s">
        <v>25</v>
      </c>
      <c r="CB539" s="419" t="s">
        <v>25</v>
      </c>
      <c r="CC539" s="419" t="s">
        <v>25</v>
      </c>
      <c r="CD539" s="419" t="s">
        <v>25</v>
      </c>
      <c r="CE539" s="419" t="s">
        <v>25</v>
      </c>
      <c r="CF539" s="419" t="s">
        <v>25</v>
      </c>
      <c r="CG539" s="419" t="s">
        <v>25</v>
      </c>
      <c r="CH539" s="420" t="s">
        <v>25</v>
      </c>
    </row>
    <row r="540" spans="1:86" ht="12" customHeight="1">
      <c r="A540" s="24" t="s">
        <v>49</v>
      </c>
      <c r="B540" s="8"/>
      <c r="C540" s="424">
        <f t="shared" ref="C540:O540" si="242">C186-C538</f>
        <v>-712541.73</v>
      </c>
      <c r="D540" s="424">
        <f t="shared" si="242"/>
        <v>209273.3</v>
      </c>
      <c r="E540" s="424">
        <f t="shared" si="242"/>
        <v>316734.63000000012</v>
      </c>
      <c r="F540" s="424">
        <f t="shared" si="242"/>
        <v>-1207.2100000000792</v>
      </c>
      <c r="G540" s="424">
        <f t="shared" si="242"/>
        <v>215367.85000000003</v>
      </c>
      <c r="H540" s="424">
        <f t="shared" si="242"/>
        <v>30664.539999999979</v>
      </c>
      <c r="I540" s="424">
        <f t="shared" si="242"/>
        <v>63439.710000000021</v>
      </c>
      <c r="J540" s="424">
        <f t="shared" si="242"/>
        <v>-100862.25000000012</v>
      </c>
      <c r="K540" s="424">
        <f t="shared" si="242"/>
        <v>40030.409999999916</v>
      </c>
      <c r="L540" s="424">
        <f t="shared" si="242"/>
        <v>229434.88000000018</v>
      </c>
      <c r="M540" s="424">
        <f t="shared" si="242"/>
        <v>-189120.71</v>
      </c>
      <c r="N540" s="424">
        <f t="shared" si="242"/>
        <v>54596.850000000006</v>
      </c>
      <c r="O540" s="424">
        <f t="shared" si="242"/>
        <v>330146.19939842075</v>
      </c>
      <c r="P540" s="425">
        <f>O540-SUM(C540:N540)</f>
        <v>174335.92939842067</v>
      </c>
      <c r="Q540" s="424">
        <f t="shared" ref="Q540:AC540" si="243">Q186-Q538</f>
        <v>-488654.92793595744</v>
      </c>
      <c r="R540" s="424">
        <f t="shared" si="243"/>
        <v>332017.88387282117</v>
      </c>
      <c r="S540" s="424">
        <f t="shared" si="243"/>
        <v>44056.682164467056</v>
      </c>
      <c r="T540" s="424">
        <f t="shared" si="243"/>
        <v>388226.04245933262</v>
      </c>
      <c r="U540" s="424">
        <f t="shared" si="243"/>
        <v>47434.236359150324</v>
      </c>
      <c r="V540" s="424">
        <f t="shared" si="243"/>
        <v>246435.12957775418</v>
      </c>
      <c r="W540" s="424">
        <f t="shared" si="243"/>
        <v>113494.95977074513</v>
      </c>
      <c r="X540" s="424">
        <f t="shared" si="243"/>
        <v>63637.939294765063</v>
      </c>
      <c r="Y540" s="424">
        <f t="shared" si="243"/>
        <v>86972.350856752484</v>
      </c>
      <c r="Z540" s="424">
        <f t="shared" si="243"/>
        <v>50576.380993949017</v>
      </c>
      <c r="AA540" s="424">
        <f t="shared" si="243"/>
        <v>-498405.84488118417</v>
      </c>
      <c r="AB540" s="424">
        <f t="shared" si="243"/>
        <v>103872.0483654922</v>
      </c>
      <c r="AC540" s="424">
        <f t="shared" si="243"/>
        <v>489662.88089808356</v>
      </c>
      <c r="AD540" s="425">
        <f>AC540-SUM(Q540:AB540)</f>
        <v>-4.1327439248561859E-9</v>
      </c>
      <c r="AE540" s="424">
        <f t="shared" ref="AE540:AQ540" si="244">AE186-AE538</f>
        <v>-504136.36904209905</v>
      </c>
      <c r="AF540" s="424">
        <f t="shared" si="244"/>
        <v>125762.32601925754</v>
      </c>
      <c r="AG540" s="424">
        <f t="shared" si="244"/>
        <v>73445.939459916204</v>
      </c>
      <c r="AH540" s="424">
        <f t="shared" si="244"/>
        <v>61623.018355843145</v>
      </c>
      <c r="AI540" s="424">
        <f t="shared" si="244"/>
        <v>73056.434836320812</v>
      </c>
      <c r="AJ540" s="424">
        <f t="shared" si="244"/>
        <v>95267.398607649258</v>
      </c>
      <c r="AK540" s="424">
        <f t="shared" si="244"/>
        <v>76022.400628217729</v>
      </c>
      <c r="AL540" s="424">
        <f t="shared" si="244"/>
        <v>89324.068975282833</v>
      </c>
      <c r="AM540" s="424">
        <f t="shared" si="244"/>
        <v>115868.57202155853</v>
      </c>
      <c r="AN540" s="424">
        <f t="shared" si="244"/>
        <v>76266.768584823119</v>
      </c>
      <c r="AO540" s="424">
        <f t="shared" si="244"/>
        <v>-528299.46969326865</v>
      </c>
      <c r="AP540" s="424">
        <f t="shared" si="244"/>
        <v>137232.67896680278</v>
      </c>
      <c r="AQ540" s="424">
        <f t="shared" si="244"/>
        <v>-108566.2322796993</v>
      </c>
      <c r="AR540" s="425">
        <f>AQ540-SUM(AE540:AP540)</f>
        <v>-3.5506673157215118E-9</v>
      </c>
      <c r="AS540" s="424">
        <f t="shared" ref="AS540:BE540" si="245">AS186-AS538</f>
        <v>-515666.97022939374</v>
      </c>
      <c r="AT540" s="424">
        <f t="shared" si="245"/>
        <v>127074.88815609692</v>
      </c>
      <c r="AU540" s="424">
        <f t="shared" si="245"/>
        <v>72333.405249589938</v>
      </c>
      <c r="AV540" s="424">
        <f t="shared" si="245"/>
        <v>61265.254621678381</v>
      </c>
      <c r="AW540" s="424">
        <f t="shared" si="245"/>
        <v>72872.217121678405</v>
      </c>
      <c r="AX540" s="424">
        <f t="shared" si="245"/>
        <v>94775.926050109207</v>
      </c>
      <c r="AY540" s="424">
        <f t="shared" si="245"/>
        <v>75786.710566203226</v>
      </c>
      <c r="AZ540" s="424">
        <f t="shared" si="245"/>
        <v>89035.401721318369</v>
      </c>
      <c r="BA540" s="424">
        <f t="shared" si="245"/>
        <v>115272.11064974917</v>
      </c>
      <c r="BB540" s="424">
        <f t="shared" si="245"/>
        <v>75868.401721318369</v>
      </c>
      <c r="BC540" s="424">
        <f t="shared" si="245"/>
        <v>-540789.16132233525</v>
      </c>
      <c r="BD540" s="424">
        <f t="shared" si="245"/>
        <v>137690.11064974917</v>
      </c>
      <c r="BE540" s="424">
        <f t="shared" si="245"/>
        <v>-134481.70504423697</v>
      </c>
      <c r="BF540" s="425">
        <f>BE540-SUM(AS540:BD540)</f>
        <v>8.7311491370201111E-10</v>
      </c>
      <c r="BG540" s="424">
        <f t="shared" ref="BG540:BS540" si="246">BG186-BG538</f>
        <v>-530317.32086201699</v>
      </c>
      <c r="BH540" s="424">
        <f t="shared" si="246"/>
        <v>125245.50714108109</v>
      </c>
      <c r="BI540" s="424">
        <f t="shared" si="246"/>
        <v>68076.550599969458</v>
      </c>
      <c r="BJ540" s="424">
        <f t="shared" si="246"/>
        <v>57833.206620687968</v>
      </c>
      <c r="BK540" s="424">
        <f t="shared" si="246"/>
        <v>69672.308370687999</v>
      </c>
      <c r="BL540" s="424">
        <f t="shared" si="246"/>
        <v>91317.921816498972</v>
      </c>
      <c r="BM540" s="424">
        <f t="shared" si="246"/>
        <v>72645.091684103361</v>
      </c>
      <c r="BN540" s="424">
        <f t="shared" si="246"/>
        <v>85895.416662320844</v>
      </c>
      <c r="BO540" s="424">
        <f t="shared" si="246"/>
        <v>111874.0301081317</v>
      </c>
      <c r="BP540" s="424">
        <f t="shared" si="246"/>
        <v>72728.416662320844</v>
      </c>
      <c r="BQ540" s="424">
        <f t="shared" si="246"/>
        <v>-556262.29764220584</v>
      </c>
      <c r="BR540" s="424">
        <f t="shared" si="246"/>
        <v>135090.39010813169</v>
      </c>
      <c r="BS540" s="424">
        <f t="shared" si="246"/>
        <v>-196200.77873028629</v>
      </c>
      <c r="BT540" s="425">
        <f>BS540-SUM(BG540:BR540)</f>
        <v>2.6193447411060333E-9</v>
      </c>
      <c r="BU540" s="424">
        <f t="shared" ref="BU540:CG540" si="247">BU186-BU538</f>
        <v>-540163.94096609065</v>
      </c>
      <c r="BV540" s="424">
        <f t="shared" si="247"/>
        <v>128475.26002046419</v>
      </c>
      <c r="BW540" s="424">
        <f t="shared" si="247"/>
        <v>68821.386142597068</v>
      </c>
      <c r="BX540" s="424">
        <f t="shared" si="247"/>
        <v>59419.344944918295</v>
      </c>
      <c r="BY540" s="424">
        <f t="shared" si="247"/>
        <v>71495.22872991825</v>
      </c>
      <c r="BZ540" s="424">
        <f t="shared" si="247"/>
        <v>92877.584783457103</v>
      </c>
      <c r="CA540" s="424">
        <f t="shared" si="247"/>
        <v>74527.467709601857</v>
      </c>
      <c r="CB540" s="424">
        <f t="shared" si="247"/>
        <v>87779.459187383763</v>
      </c>
      <c r="CC540" s="424">
        <f t="shared" si="247"/>
        <v>113494.81524092262</v>
      </c>
      <c r="CD540" s="424">
        <f t="shared" si="247"/>
        <v>74612.459187383763</v>
      </c>
      <c r="CE540" s="424">
        <f t="shared" si="247"/>
        <v>-566958.06940323347</v>
      </c>
      <c r="CF540" s="424">
        <f t="shared" si="247"/>
        <v>137525.50244092266</v>
      </c>
      <c r="CG540" s="424">
        <f t="shared" si="247"/>
        <v>-198093.50198176038</v>
      </c>
      <c r="CH540" s="425">
        <f>CG540-SUM(BU540:CF540)</f>
        <v>-5.8207660913467407E-9</v>
      </c>
    </row>
    <row r="541" spans="1:86" ht="12" customHeight="1">
      <c r="A541" s="5" t="s">
        <v>25</v>
      </c>
      <c r="B541" s="1" t="s">
        <v>25</v>
      </c>
      <c r="C541" s="419" t="s">
        <v>25</v>
      </c>
      <c r="D541" s="419" t="s">
        <v>25</v>
      </c>
      <c r="E541" s="419" t="s">
        <v>25</v>
      </c>
      <c r="F541" s="419" t="s">
        <v>25</v>
      </c>
      <c r="G541" s="419" t="s">
        <v>25</v>
      </c>
      <c r="H541" s="419" t="s">
        <v>25</v>
      </c>
      <c r="I541" s="419" t="s">
        <v>25</v>
      </c>
      <c r="J541" s="419" t="s">
        <v>25</v>
      </c>
      <c r="K541" s="419" t="s">
        <v>25</v>
      </c>
      <c r="L541" s="419" t="s">
        <v>25</v>
      </c>
      <c r="M541" s="419" t="s">
        <v>25</v>
      </c>
      <c r="N541" s="419" t="s">
        <v>25</v>
      </c>
      <c r="O541" s="419" t="s">
        <v>25</v>
      </c>
      <c r="P541" s="420" t="s">
        <v>25</v>
      </c>
      <c r="Q541" s="419" t="s">
        <v>25</v>
      </c>
      <c r="R541" s="419" t="s">
        <v>25</v>
      </c>
      <c r="S541" s="419" t="s">
        <v>25</v>
      </c>
      <c r="T541" s="419" t="s">
        <v>25</v>
      </c>
      <c r="U541" s="419" t="s">
        <v>25</v>
      </c>
      <c r="V541" s="419" t="s">
        <v>25</v>
      </c>
      <c r="W541" s="419" t="s">
        <v>25</v>
      </c>
      <c r="X541" s="419" t="s">
        <v>25</v>
      </c>
      <c r="Y541" s="419" t="s">
        <v>25</v>
      </c>
      <c r="Z541" s="419" t="s">
        <v>25</v>
      </c>
      <c r="AA541" s="419" t="s">
        <v>25</v>
      </c>
      <c r="AB541" s="419" t="s">
        <v>25</v>
      </c>
      <c r="AC541" s="419" t="s">
        <v>25</v>
      </c>
      <c r="AD541" s="420" t="s">
        <v>25</v>
      </c>
      <c r="AE541" s="419" t="s">
        <v>25</v>
      </c>
      <c r="AF541" s="419" t="s">
        <v>25</v>
      </c>
      <c r="AG541" s="419" t="s">
        <v>25</v>
      </c>
      <c r="AH541" s="419" t="s">
        <v>25</v>
      </c>
      <c r="AI541" s="419" t="s">
        <v>25</v>
      </c>
      <c r="AJ541" s="419" t="s">
        <v>25</v>
      </c>
      <c r="AK541" s="419" t="s">
        <v>25</v>
      </c>
      <c r="AL541" s="419" t="s">
        <v>25</v>
      </c>
      <c r="AM541" s="419" t="s">
        <v>25</v>
      </c>
      <c r="AN541" s="419" t="s">
        <v>25</v>
      </c>
      <c r="AO541" s="419" t="s">
        <v>25</v>
      </c>
      <c r="AP541" s="419" t="s">
        <v>25</v>
      </c>
      <c r="AQ541" s="419" t="s">
        <v>25</v>
      </c>
      <c r="AR541" s="420" t="s">
        <v>25</v>
      </c>
      <c r="AS541" s="419" t="s">
        <v>25</v>
      </c>
      <c r="AT541" s="419" t="s">
        <v>25</v>
      </c>
      <c r="AU541" s="419" t="s">
        <v>25</v>
      </c>
      <c r="AV541" s="419" t="s">
        <v>25</v>
      </c>
      <c r="AW541" s="419" t="s">
        <v>25</v>
      </c>
      <c r="AX541" s="419" t="s">
        <v>25</v>
      </c>
      <c r="AY541" s="419" t="s">
        <v>25</v>
      </c>
      <c r="AZ541" s="419" t="s">
        <v>25</v>
      </c>
      <c r="BA541" s="419" t="s">
        <v>25</v>
      </c>
      <c r="BB541" s="419" t="s">
        <v>25</v>
      </c>
      <c r="BC541" s="419" t="s">
        <v>25</v>
      </c>
      <c r="BD541" s="419" t="s">
        <v>25</v>
      </c>
      <c r="BE541" s="419" t="s">
        <v>25</v>
      </c>
      <c r="BF541" s="420" t="s">
        <v>25</v>
      </c>
      <c r="BG541" s="419" t="s">
        <v>25</v>
      </c>
      <c r="BH541" s="419" t="s">
        <v>25</v>
      </c>
      <c r="BI541" s="419" t="s">
        <v>25</v>
      </c>
      <c r="BJ541" s="419" t="s">
        <v>25</v>
      </c>
      <c r="BK541" s="419" t="s">
        <v>25</v>
      </c>
      <c r="BL541" s="419" t="s">
        <v>25</v>
      </c>
      <c r="BM541" s="419" t="s">
        <v>25</v>
      </c>
      <c r="BN541" s="419" t="s">
        <v>25</v>
      </c>
      <c r="BO541" s="419" t="s">
        <v>25</v>
      </c>
      <c r="BP541" s="419" t="s">
        <v>25</v>
      </c>
      <c r="BQ541" s="419" t="s">
        <v>25</v>
      </c>
      <c r="BR541" s="419" t="s">
        <v>25</v>
      </c>
      <c r="BS541" s="419" t="s">
        <v>25</v>
      </c>
      <c r="BT541" s="420" t="s">
        <v>25</v>
      </c>
      <c r="BU541" s="419" t="s">
        <v>25</v>
      </c>
      <c r="BV541" s="419" t="s">
        <v>25</v>
      </c>
      <c r="BW541" s="419" t="s">
        <v>25</v>
      </c>
      <c r="BX541" s="419" t="s">
        <v>25</v>
      </c>
      <c r="BY541" s="419" t="s">
        <v>25</v>
      </c>
      <c r="BZ541" s="419" t="s">
        <v>25</v>
      </c>
      <c r="CA541" s="419" t="s">
        <v>25</v>
      </c>
      <c r="CB541" s="419" t="s">
        <v>25</v>
      </c>
      <c r="CC541" s="419" t="s">
        <v>25</v>
      </c>
      <c r="CD541" s="419" t="s">
        <v>25</v>
      </c>
      <c r="CE541" s="419" t="s">
        <v>25</v>
      </c>
      <c r="CF541" s="419" t="s">
        <v>25</v>
      </c>
      <c r="CG541" s="419" t="s">
        <v>25</v>
      </c>
      <c r="CH541" s="420" t="s">
        <v>25</v>
      </c>
    </row>
    <row r="542" spans="1:86" ht="12" customHeight="1">
      <c r="A542" s="5" t="s">
        <v>25</v>
      </c>
      <c r="B542" s="9" t="s">
        <v>50</v>
      </c>
      <c r="C542" s="421">
        <v>0</v>
      </c>
      <c r="D542" s="421">
        <v>21503.64</v>
      </c>
      <c r="E542" s="421">
        <v>0</v>
      </c>
      <c r="F542" s="421">
        <v>0</v>
      </c>
      <c r="G542" s="421">
        <v>0</v>
      </c>
      <c r="H542" s="421">
        <v>0</v>
      </c>
      <c r="I542" s="421">
        <v>0</v>
      </c>
      <c r="J542" s="421">
        <v>0</v>
      </c>
      <c r="K542" s="421">
        <v>0</v>
      </c>
      <c r="L542" s="421">
        <v>0</v>
      </c>
      <c r="M542" s="421">
        <v>0</v>
      </c>
      <c r="N542" s="421">
        <v>0</v>
      </c>
      <c r="O542" s="421"/>
      <c r="P542" s="422"/>
      <c r="Q542" s="421">
        <v>395814.71</v>
      </c>
      <c r="R542" s="421">
        <v>395814.71</v>
      </c>
      <c r="S542" s="421">
        <v>0</v>
      </c>
      <c r="T542" s="421">
        <v>0</v>
      </c>
      <c r="U542" s="421">
        <v>0</v>
      </c>
      <c r="V542" s="421">
        <v>0</v>
      </c>
      <c r="W542" s="421">
        <v>0</v>
      </c>
      <c r="X542" s="421">
        <v>0</v>
      </c>
      <c r="Y542" s="421">
        <v>0</v>
      </c>
      <c r="Z542" s="421">
        <v>0</v>
      </c>
      <c r="AA542" s="421">
        <v>0</v>
      </c>
      <c r="AB542" s="421">
        <v>0</v>
      </c>
      <c r="AC542" s="421"/>
      <c r="AD542" s="422"/>
      <c r="AE542" s="421">
        <v>0</v>
      </c>
      <c r="AF542" s="421">
        <v>0</v>
      </c>
      <c r="AG542" s="421">
        <v>0</v>
      </c>
      <c r="AH542" s="421">
        <v>0</v>
      </c>
      <c r="AI542" s="421">
        <v>0</v>
      </c>
      <c r="AJ542" s="421">
        <v>0</v>
      </c>
      <c r="AK542" s="421">
        <v>0</v>
      </c>
      <c r="AL542" s="421">
        <v>0</v>
      </c>
      <c r="AM542" s="421">
        <v>0</v>
      </c>
      <c r="AN542" s="421">
        <v>0</v>
      </c>
      <c r="AO542" s="421">
        <v>0</v>
      </c>
      <c r="AP542" s="421">
        <v>0</v>
      </c>
      <c r="AQ542" s="421"/>
      <c r="AR542" s="422"/>
      <c r="AS542" s="421">
        <v>0</v>
      </c>
      <c r="AT542" s="421">
        <v>0</v>
      </c>
      <c r="AU542" s="421">
        <v>0</v>
      </c>
      <c r="AV542" s="421">
        <v>0</v>
      </c>
      <c r="AW542" s="421">
        <v>0</v>
      </c>
      <c r="AX542" s="421">
        <v>0</v>
      </c>
      <c r="AY542" s="421">
        <v>0</v>
      </c>
      <c r="AZ542" s="421">
        <v>0</v>
      </c>
      <c r="BA542" s="421">
        <v>0</v>
      </c>
      <c r="BB542" s="421">
        <v>0</v>
      </c>
      <c r="BC542" s="421">
        <v>0</v>
      </c>
      <c r="BD542" s="421">
        <v>0</v>
      </c>
      <c r="BE542" s="421"/>
      <c r="BF542" s="422"/>
      <c r="BG542" s="421">
        <v>0</v>
      </c>
      <c r="BH542" s="421">
        <v>0</v>
      </c>
      <c r="BI542" s="421">
        <v>0</v>
      </c>
      <c r="BJ542" s="421">
        <v>0</v>
      </c>
      <c r="BK542" s="421">
        <v>0</v>
      </c>
      <c r="BL542" s="421">
        <v>0</v>
      </c>
      <c r="BM542" s="421">
        <v>0</v>
      </c>
      <c r="BN542" s="421">
        <v>0</v>
      </c>
      <c r="BO542" s="421">
        <v>0</v>
      </c>
      <c r="BP542" s="421">
        <v>0</v>
      </c>
      <c r="BQ542" s="421">
        <v>0</v>
      </c>
      <c r="BR542" s="421">
        <v>0</v>
      </c>
      <c r="BS542" s="421"/>
      <c r="BT542" s="422"/>
      <c r="BU542" s="421">
        <v>0</v>
      </c>
      <c r="BV542" s="421">
        <v>0</v>
      </c>
      <c r="BW542" s="421">
        <v>0</v>
      </c>
      <c r="BX542" s="421">
        <v>0</v>
      </c>
      <c r="BY542" s="421">
        <v>0</v>
      </c>
      <c r="BZ542" s="421">
        <v>0</v>
      </c>
      <c r="CA542" s="421">
        <v>0</v>
      </c>
      <c r="CB542" s="421">
        <v>0</v>
      </c>
      <c r="CC542" s="421">
        <v>0</v>
      </c>
      <c r="CD542" s="421">
        <v>0</v>
      </c>
      <c r="CE542" s="421">
        <v>0</v>
      </c>
      <c r="CF542" s="421">
        <v>0</v>
      </c>
      <c r="CG542" s="421"/>
      <c r="CH542" s="422"/>
    </row>
    <row r="543" spans="1:86" ht="12" customHeight="1">
      <c r="A543" s="5" t="s">
        <v>25</v>
      </c>
      <c r="B543" s="9" t="s">
        <v>51</v>
      </c>
      <c r="C543" s="421">
        <v>0</v>
      </c>
      <c r="D543" s="421">
        <v>0</v>
      </c>
      <c r="E543" s="421">
        <v>0</v>
      </c>
      <c r="F543" s="421">
        <v>0</v>
      </c>
      <c r="G543" s="421">
        <v>0</v>
      </c>
      <c r="H543" s="421">
        <v>0</v>
      </c>
      <c r="I543" s="421">
        <v>492.3</v>
      </c>
      <c r="J543" s="421">
        <v>0</v>
      </c>
      <c r="K543" s="421">
        <v>0</v>
      </c>
      <c r="L543" s="421">
        <v>0</v>
      </c>
      <c r="M543" s="421">
        <v>0</v>
      </c>
      <c r="N543" s="421">
        <v>0</v>
      </c>
      <c r="O543" s="421"/>
      <c r="P543" s="422"/>
      <c r="Q543" s="421">
        <v>0</v>
      </c>
      <c r="R543" s="421">
        <v>0</v>
      </c>
      <c r="S543" s="421">
        <v>0</v>
      </c>
      <c r="T543" s="421">
        <v>0</v>
      </c>
      <c r="U543" s="421">
        <v>0</v>
      </c>
      <c r="V543" s="421">
        <v>0</v>
      </c>
      <c r="W543" s="421">
        <v>0</v>
      </c>
      <c r="X543" s="421">
        <v>0</v>
      </c>
      <c r="Y543" s="421">
        <v>0</v>
      </c>
      <c r="Z543" s="421">
        <v>0</v>
      </c>
      <c r="AA543" s="421">
        <v>0</v>
      </c>
      <c r="AB543" s="421">
        <v>0</v>
      </c>
      <c r="AC543" s="421"/>
      <c r="AD543" s="422"/>
      <c r="AE543" s="421">
        <v>0</v>
      </c>
      <c r="AF543" s="421">
        <v>0</v>
      </c>
      <c r="AG543" s="421">
        <v>0</v>
      </c>
      <c r="AH543" s="421">
        <v>0</v>
      </c>
      <c r="AI543" s="421">
        <v>0</v>
      </c>
      <c r="AJ543" s="421">
        <v>0</v>
      </c>
      <c r="AK543" s="421">
        <v>0</v>
      </c>
      <c r="AL543" s="421">
        <v>0</v>
      </c>
      <c r="AM543" s="421">
        <v>0</v>
      </c>
      <c r="AN543" s="421">
        <v>0</v>
      </c>
      <c r="AO543" s="421">
        <v>0</v>
      </c>
      <c r="AP543" s="421">
        <v>0</v>
      </c>
      <c r="AQ543" s="421"/>
      <c r="AR543" s="422"/>
      <c r="AS543" s="421">
        <v>0</v>
      </c>
      <c r="AT543" s="421">
        <v>0</v>
      </c>
      <c r="AU543" s="421">
        <v>0</v>
      </c>
      <c r="AV543" s="421">
        <v>0</v>
      </c>
      <c r="AW543" s="421">
        <v>0</v>
      </c>
      <c r="AX543" s="421">
        <v>0</v>
      </c>
      <c r="AY543" s="421">
        <v>0</v>
      </c>
      <c r="AZ543" s="421">
        <v>0</v>
      </c>
      <c r="BA543" s="421">
        <v>0</v>
      </c>
      <c r="BB543" s="421">
        <v>0</v>
      </c>
      <c r="BC543" s="421">
        <v>0</v>
      </c>
      <c r="BD543" s="421">
        <v>0</v>
      </c>
      <c r="BE543" s="421"/>
      <c r="BF543" s="422"/>
      <c r="BG543" s="421">
        <v>0</v>
      </c>
      <c r="BH543" s="421">
        <v>0</v>
      </c>
      <c r="BI543" s="421">
        <v>0</v>
      </c>
      <c r="BJ543" s="421">
        <v>0</v>
      </c>
      <c r="BK543" s="421">
        <v>0</v>
      </c>
      <c r="BL543" s="421">
        <v>0</v>
      </c>
      <c r="BM543" s="421">
        <v>0</v>
      </c>
      <c r="BN543" s="421">
        <v>0</v>
      </c>
      <c r="BO543" s="421">
        <v>0</v>
      </c>
      <c r="BP543" s="421">
        <v>0</v>
      </c>
      <c r="BQ543" s="421">
        <v>0</v>
      </c>
      <c r="BR543" s="421">
        <v>0</v>
      </c>
      <c r="BS543" s="421"/>
      <c r="BT543" s="422"/>
      <c r="BU543" s="421">
        <v>0</v>
      </c>
      <c r="BV543" s="421">
        <v>0</v>
      </c>
      <c r="BW543" s="421">
        <v>0</v>
      </c>
      <c r="BX543" s="421">
        <v>0</v>
      </c>
      <c r="BY543" s="421">
        <v>0</v>
      </c>
      <c r="BZ543" s="421">
        <v>0</v>
      </c>
      <c r="CA543" s="421">
        <v>0</v>
      </c>
      <c r="CB543" s="421">
        <v>0</v>
      </c>
      <c r="CC543" s="421">
        <v>0</v>
      </c>
      <c r="CD543" s="421">
        <v>0</v>
      </c>
      <c r="CE543" s="421">
        <v>0</v>
      </c>
      <c r="CF543" s="421">
        <v>0</v>
      </c>
      <c r="CG543" s="421"/>
      <c r="CH543" s="422"/>
    </row>
    <row r="544" spans="1:86" ht="12" customHeight="1">
      <c r="A544" s="5"/>
      <c r="B544" s="9" t="s">
        <v>44</v>
      </c>
      <c r="C544" s="421">
        <v>202652.82</v>
      </c>
      <c r="D544" s="421">
        <v>0</v>
      </c>
      <c r="E544" s="421">
        <v>0</v>
      </c>
      <c r="F544" s="421">
        <v>0</v>
      </c>
      <c r="G544" s="421">
        <v>0</v>
      </c>
      <c r="H544" s="421">
        <v>0</v>
      </c>
      <c r="I544" s="421">
        <v>0</v>
      </c>
      <c r="J544" s="421">
        <v>-2250</v>
      </c>
      <c r="K544" s="421">
        <v>-2750</v>
      </c>
      <c r="L544" s="421">
        <v>0</v>
      </c>
      <c r="M544" s="421">
        <v>-614.42999999999995</v>
      </c>
      <c r="N544" s="421">
        <v>-61132.97</v>
      </c>
      <c r="O544" s="421"/>
      <c r="P544" s="422"/>
      <c r="Q544" s="421">
        <v>66747.399999999994</v>
      </c>
      <c r="R544" s="421">
        <v>0</v>
      </c>
      <c r="S544" s="421">
        <v>0</v>
      </c>
      <c r="T544" s="421">
        <v>0</v>
      </c>
      <c r="U544" s="421">
        <v>0</v>
      </c>
      <c r="V544" s="421">
        <v>0</v>
      </c>
      <c r="W544" s="421">
        <v>0</v>
      </c>
      <c r="X544" s="421">
        <v>0</v>
      </c>
      <c r="Y544" s="421">
        <v>0</v>
      </c>
      <c r="Z544" s="421">
        <v>0</v>
      </c>
      <c r="AA544" s="421">
        <v>0</v>
      </c>
      <c r="AB544" s="421">
        <v>0</v>
      </c>
      <c r="AC544" s="421"/>
      <c r="AD544" s="422"/>
      <c r="AE544" s="421">
        <v>0</v>
      </c>
      <c r="AF544" s="421">
        <v>0</v>
      </c>
      <c r="AG544" s="421">
        <v>0</v>
      </c>
      <c r="AH544" s="421">
        <v>0</v>
      </c>
      <c r="AI544" s="421">
        <v>0</v>
      </c>
      <c r="AJ544" s="421">
        <v>0</v>
      </c>
      <c r="AK544" s="421">
        <v>0</v>
      </c>
      <c r="AL544" s="421">
        <v>0</v>
      </c>
      <c r="AM544" s="421">
        <v>0</v>
      </c>
      <c r="AN544" s="421">
        <v>0</v>
      </c>
      <c r="AO544" s="421">
        <v>0</v>
      </c>
      <c r="AP544" s="421">
        <v>0</v>
      </c>
      <c r="AQ544" s="421"/>
      <c r="AR544" s="422"/>
      <c r="AS544" s="421">
        <v>0</v>
      </c>
      <c r="AT544" s="421">
        <v>0</v>
      </c>
      <c r="AU544" s="421">
        <v>0</v>
      </c>
      <c r="AV544" s="421">
        <v>0</v>
      </c>
      <c r="AW544" s="421">
        <v>0</v>
      </c>
      <c r="AX544" s="421">
        <v>0</v>
      </c>
      <c r="AY544" s="421">
        <v>0</v>
      </c>
      <c r="AZ544" s="421">
        <v>0</v>
      </c>
      <c r="BA544" s="421">
        <v>0</v>
      </c>
      <c r="BB544" s="421">
        <v>0</v>
      </c>
      <c r="BC544" s="421">
        <v>0</v>
      </c>
      <c r="BD544" s="421">
        <v>0</v>
      </c>
      <c r="BE544" s="421"/>
      <c r="BF544" s="422"/>
      <c r="BG544" s="421">
        <v>0</v>
      </c>
      <c r="BH544" s="421">
        <v>0</v>
      </c>
      <c r="BI544" s="421">
        <v>0</v>
      </c>
      <c r="BJ544" s="421">
        <v>0</v>
      </c>
      <c r="BK544" s="421">
        <v>0</v>
      </c>
      <c r="BL544" s="421">
        <v>0</v>
      </c>
      <c r="BM544" s="421">
        <v>0</v>
      </c>
      <c r="BN544" s="421">
        <v>0</v>
      </c>
      <c r="BO544" s="421">
        <v>0</v>
      </c>
      <c r="BP544" s="421">
        <v>0</v>
      </c>
      <c r="BQ544" s="421">
        <v>0</v>
      </c>
      <c r="BR544" s="421">
        <v>0</v>
      </c>
      <c r="BS544" s="421"/>
      <c r="BT544" s="422"/>
      <c r="BU544" s="421">
        <v>0</v>
      </c>
      <c r="BV544" s="421">
        <v>0</v>
      </c>
      <c r="BW544" s="421">
        <v>0</v>
      </c>
      <c r="BX544" s="421">
        <v>0</v>
      </c>
      <c r="BY544" s="421">
        <v>0</v>
      </c>
      <c r="BZ544" s="421">
        <v>0</v>
      </c>
      <c r="CA544" s="421">
        <v>0</v>
      </c>
      <c r="CB544" s="421">
        <v>0</v>
      </c>
      <c r="CC544" s="421">
        <v>0</v>
      </c>
      <c r="CD544" s="421">
        <v>0</v>
      </c>
      <c r="CE544" s="421">
        <v>0</v>
      </c>
      <c r="CF544" s="421">
        <v>0</v>
      </c>
      <c r="CG544" s="421"/>
      <c r="CH544" s="422"/>
    </row>
    <row r="545" spans="1:86" ht="12" customHeight="1">
      <c r="A545" s="5" t="s">
        <v>25</v>
      </c>
      <c r="B545" s="9" t="s">
        <v>43</v>
      </c>
      <c r="C545" s="421">
        <v>-72235.48</v>
      </c>
      <c r="D545" s="421">
        <v>0</v>
      </c>
      <c r="E545" s="421">
        <v>-17228.64</v>
      </c>
      <c r="F545" s="421">
        <v>0</v>
      </c>
      <c r="G545" s="421">
        <v>0</v>
      </c>
      <c r="H545" s="421">
        <v>104831.89</v>
      </c>
      <c r="I545" s="421">
        <v>17471.98</v>
      </c>
      <c r="J545" s="421">
        <v>17471.98</v>
      </c>
      <c r="K545" s="421">
        <v>17471.98</v>
      </c>
      <c r="L545" s="421">
        <v>12311.98</v>
      </c>
      <c r="M545" s="421">
        <v>17471.98</v>
      </c>
      <c r="N545" s="421">
        <v>0</v>
      </c>
      <c r="O545" s="421"/>
      <c r="P545" s="422"/>
      <c r="Q545" s="421">
        <v>14463.2095469576</v>
      </c>
      <c r="R545" s="421">
        <v>14463.2095469576</v>
      </c>
      <c r="S545" s="421">
        <v>14463.2095469576</v>
      </c>
      <c r="T545" s="421">
        <v>14463.2095469576</v>
      </c>
      <c r="U545" s="421">
        <v>14463.2095469576</v>
      </c>
      <c r="V545" s="421">
        <v>14463.2095469576</v>
      </c>
      <c r="W545" s="421">
        <v>14463.2095469576</v>
      </c>
      <c r="X545" s="421">
        <v>14463.2095469576</v>
      </c>
      <c r="Y545" s="421">
        <v>14463.2095469576</v>
      </c>
      <c r="Z545" s="421">
        <v>14463.2095469576</v>
      </c>
      <c r="AA545" s="421">
        <v>14463.2095469576</v>
      </c>
      <c r="AB545" s="421">
        <v>14463.2095469576</v>
      </c>
      <c r="AC545" s="421"/>
      <c r="AD545" s="422"/>
      <c r="AE545" s="421">
        <v>7474.9014497354601</v>
      </c>
      <c r="AF545" s="421">
        <v>7474.9014497354601</v>
      </c>
      <c r="AG545" s="421">
        <v>7474.9014497354601</v>
      </c>
      <c r="AH545" s="421">
        <v>7474.9014497354601</v>
      </c>
      <c r="AI545" s="421">
        <v>7474.9014497354601</v>
      </c>
      <c r="AJ545" s="421">
        <v>7474.9014497354601</v>
      </c>
      <c r="AK545" s="421">
        <v>7474.9014497354601</v>
      </c>
      <c r="AL545" s="421">
        <v>7474.9014497354601</v>
      </c>
      <c r="AM545" s="421">
        <v>7474.9014497354601</v>
      </c>
      <c r="AN545" s="421">
        <v>7474.9014497354601</v>
      </c>
      <c r="AO545" s="421">
        <v>7474.9014497354601</v>
      </c>
      <c r="AP545" s="421">
        <v>7474.9014497354601</v>
      </c>
      <c r="AQ545" s="421"/>
      <c r="AR545" s="422"/>
      <c r="AS545" s="421">
        <v>4797.9917043650803</v>
      </c>
      <c r="AT545" s="421">
        <v>4797.9917043650803</v>
      </c>
      <c r="AU545" s="421">
        <v>4797.9917043650803</v>
      </c>
      <c r="AV545" s="421">
        <v>4797.9917043650803</v>
      </c>
      <c r="AW545" s="421">
        <v>4797.9917043650803</v>
      </c>
      <c r="AX545" s="421">
        <v>4797.9917043650803</v>
      </c>
      <c r="AY545" s="421">
        <v>4797.9917043650803</v>
      </c>
      <c r="AZ545" s="421">
        <v>4797.9917043650803</v>
      </c>
      <c r="BA545" s="421">
        <v>4797.9917043650803</v>
      </c>
      <c r="BB545" s="421">
        <v>4797.9917043650803</v>
      </c>
      <c r="BC545" s="421">
        <v>4797.9917043650803</v>
      </c>
      <c r="BD545" s="421">
        <v>4797.9917043650803</v>
      </c>
      <c r="BE545" s="421"/>
      <c r="BF545" s="422"/>
      <c r="BG545" s="421">
        <v>5006.1728720238098</v>
      </c>
      <c r="BH545" s="421">
        <v>5006.1728720238098</v>
      </c>
      <c r="BI545" s="421">
        <v>5006.1728720238098</v>
      </c>
      <c r="BJ545" s="421">
        <v>5006.1728720238098</v>
      </c>
      <c r="BK545" s="421">
        <v>5006.1728720238098</v>
      </c>
      <c r="BL545" s="421">
        <v>5006.1728720238098</v>
      </c>
      <c r="BM545" s="421">
        <v>5006.1728720238098</v>
      </c>
      <c r="BN545" s="421">
        <v>5006.1728720238098</v>
      </c>
      <c r="BO545" s="421">
        <v>5006.1728720238098</v>
      </c>
      <c r="BP545" s="421">
        <v>5006.1728720238098</v>
      </c>
      <c r="BQ545" s="421">
        <v>5006.1728720238098</v>
      </c>
      <c r="BR545" s="421">
        <v>5006.1728720238098</v>
      </c>
      <c r="BS545" s="421"/>
      <c r="BT545" s="422"/>
      <c r="BU545" s="421">
        <v>0</v>
      </c>
      <c r="BV545" s="421">
        <v>0</v>
      </c>
      <c r="BW545" s="421">
        <v>0</v>
      </c>
      <c r="BX545" s="421">
        <v>0</v>
      </c>
      <c r="BY545" s="421">
        <v>0</v>
      </c>
      <c r="BZ545" s="421">
        <v>0</v>
      </c>
      <c r="CA545" s="421">
        <v>0</v>
      </c>
      <c r="CB545" s="421">
        <v>0</v>
      </c>
      <c r="CC545" s="421">
        <v>0</v>
      </c>
      <c r="CD545" s="421">
        <v>0</v>
      </c>
      <c r="CE545" s="421">
        <v>0</v>
      </c>
      <c r="CF545" s="421">
        <v>0</v>
      </c>
      <c r="CG545" s="421"/>
      <c r="CH545" s="422"/>
    </row>
    <row r="546" spans="1:86" ht="12" hidden="1" customHeight="1">
      <c r="A546" s="5" t="s">
        <v>25</v>
      </c>
      <c r="B546" s="9" t="s">
        <v>52</v>
      </c>
      <c r="C546" s="421">
        <v>0</v>
      </c>
      <c r="D546" s="421">
        <v>0</v>
      </c>
      <c r="E546" s="421">
        <v>0</v>
      </c>
      <c r="F546" s="421">
        <v>0</v>
      </c>
      <c r="G546" s="421">
        <v>0</v>
      </c>
      <c r="H546" s="421">
        <v>0</v>
      </c>
      <c r="I546" s="421">
        <v>0</v>
      </c>
      <c r="J546" s="421">
        <v>0</v>
      </c>
      <c r="K546" s="421">
        <v>0</v>
      </c>
      <c r="L546" s="421">
        <v>0</v>
      </c>
      <c r="M546" s="421">
        <v>0</v>
      </c>
      <c r="N546" s="421">
        <v>0</v>
      </c>
      <c r="O546" s="421"/>
      <c r="P546" s="422"/>
      <c r="Q546" s="421">
        <v>0</v>
      </c>
      <c r="R546" s="421">
        <v>0</v>
      </c>
      <c r="S546" s="421">
        <v>0</v>
      </c>
      <c r="T546" s="421">
        <v>0</v>
      </c>
      <c r="U546" s="421">
        <v>0</v>
      </c>
      <c r="V546" s="421">
        <v>0</v>
      </c>
      <c r="W546" s="421">
        <v>0</v>
      </c>
      <c r="X546" s="421">
        <v>0</v>
      </c>
      <c r="Y546" s="421">
        <v>0</v>
      </c>
      <c r="Z546" s="421">
        <v>0</v>
      </c>
      <c r="AA546" s="421">
        <v>0</v>
      </c>
      <c r="AB546" s="421">
        <v>0</v>
      </c>
      <c r="AC546" s="421"/>
      <c r="AD546" s="422"/>
      <c r="AE546" s="421">
        <v>0</v>
      </c>
      <c r="AF546" s="421">
        <v>0</v>
      </c>
      <c r="AG546" s="421">
        <v>0</v>
      </c>
      <c r="AH546" s="421">
        <v>0</v>
      </c>
      <c r="AI546" s="421">
        <v>0</v>
      </c>
      <c r="AJ546" s="421">
        <v>0</v>
      </c>
      <c r="AK546" s="421">
        <v>0</v>
      </c>
      <c r="AL546" s="421">
        <v>0</v>
      </c>
      <c r="AM546" s="421">
        <v>0</v>
      </c>
      <c r="AN546" s="421">
        <v>0</v>
      </c>
      <c r="AO546" s="421">
        <v>0</v>
      </c>
      <c r="AP546" s="421">
        <v>0</v>
      </c>
      <c r="AQ546" s="421"/>
      <c r="AR546" s="422"/>
      <c r="AS546" s="421">
        <v>0</v>
      </c>
      <c r="AT546" s="421">
        <v>0</v>
      </c>
      <c r="AU546" s="421">
        <v>0</v>
      </c>
      <c r="AV546" s="421">
        <v>0</v>
      </c>
      <c r="AW546" s="421">
        <v>0</v>
      </c>
      <c r="AX546" s="421">
        <v>0</v>
      </c>
      <c r="AY546" s="421">
        <v>0</v>
      </c>
      <c r="AZ546" s="421">
        <v>0</v>
      </c>
      <c r="BA546" s="421">
        <v>0</v>
      </c>
      <c r="BB546" s="421">
        <v>0</v>
      </c>
      <c r="BC546" s="421">
        <v>0</v>
      </c>
      <c r="BD546" s="421">
        <v>0</v>
      </c>
      <c r="BE546" s="421"/>
      <c r="BF546" s="422"/>
      <c r="BG546" s="421">
        <v>0</v>
      </c>
      <c r="BH546" s="421">
        <v>0</v>
      </c>
      <c r="BI546" s="421">
        <v>0</v>
      </c>
      <c r="BJ546" s="421">
        <v>0</v>
      </c>
      <c r="BK546" s="421">
        <v>0</v>
      </c>
      <c r="BL546" s="421">
        <v>0</v>
      </c>
      <c r="BM546" s="421">
        <v>0</v>
      </c>
      <c r="BN546" s="421">
        <v>0</v>
      </c>
      <c r="BO546" s="421">
        <v>0</v>
      </c>
      <c r="BP546" s="421">
        <v>0</v>
      </c>
      <c r="BQ546" s="421">
        <v>0</v>
      </c>
      <c r="BR546" s="421">
        <v>0</v>
      </c>
      <c r="BS546" s="421"/>
      <c r="BT546" s="422"/>
      <c r="BU546" s="421">
        <v>0</v>
      </c>
      <c r="BV546" s="421">
        <v>0</v>
      </c>
      <c r="BW546" s="421">
        <v>0</v>
      </c>
      <c r="BX546" s="421">
        <v>0</v>
      </c>
      <c r="BY546" s="421">
        <v>0</v>
      </c>
      <c r="BZ546" s="421">
        <v>0</v>
      </c>
      <c r="CA546" s="421">
        <v>0</v>
      </c>
      <c r="CB546" s="421">
        <v>0</v>
      </c>
      <c r="CC546" s="421">
        <v>0</v>
      </c>
      <c r="CD546" s="421">
        <v>0</v>
      </c>
      <c r="CE546" s="421">
        <v>0</v>
      </c>
      <c r="CF546" s="421">
        <v>0</v>
      </c>
      <c r="CG546" s="421"/>
      <c r="CH546" s="422"/>
    </row>
    <row r="547" spans="1:86" ht="12" customHeight="1">
      <c r="A547" s="5" t="s">
        <v>25</v>
      </c>
      <c r="B547" s="9" t="s">
        <v>53</v>
      </c>
      <c r="C547" s="421">
        <v>0</v>
      </c>
      <c r="D547" s="421">
        <v>0</v>
      </c>
      <c r="E547" s="421">
        <v>0</v>
      </c>
      <c r="F547" s="421">
        <v>0</v>
      </c>
      <c r="G547" s="421">
        <v>0</v>
      </c>
      <c r="H547" s="421">
        <v>-1650</v>
      </c>
      <c r="I547" s="421">
        <v>1650</v>
      </c>
      <c r="J547" s="421">
        <v>0</v>
      </c>
      <c r="K547" s="421">
        <v>0</v>
      </c>
      <c r="L547" s="421">
        <v>0</v>
      </c>
      <c r="M547" s="421">
        <v>0</v>
      </c>
      <c r="N547" s="421">
        <v>-188355.17</v>
      </c>
      <c r="O547" s="421"/>
      <c r="P547" s="422"/>
      <c r="Q547" s="421">
        <v>-432438.32060157898</v>
      </c>
      <c r="R547" s="421">
        <v>0</v>
      </c>
      <c r="S547" s="421">
        <v>0</v>
      </c>
      <c r="T547" s="421">
        <v>0</v>
      </c>
      <c r="U547" s="421">
        <v>0</v>
      </c>
      <c r="V547" s="421">
        <v>0</v>
      </c>
      <c r="W547" s="421">
        <v>0</v>
      </c>
      <c r="X547" s="421">
        <v>0</v>
      </c>
      <c r="Y547" s="421">
        <v>0</v>
      </c>
      <c r="Z547" s="421">
        <v>0</v>
      </c>
      <c r="AA547" s="421">
        <v>0</v>
      </c>
      <c r="AB547" s="421">
        <v>0</v>
      </c>
      <c r="AC547" s="421"/>
      <c r="AD547" s="422"/>
      <c r="AE547" s="421">
        <v>-7.2759576141834308E-12</v>
      </c>
      <c r="AF547" s="421">
        <v>0</v>
      </c>
      <c r="AG547" s="421">
        <v>0</v>
      </c>
      <c r="AH547" s="421">
        <v>0</v>
      </c>
      <c r="AI547" s="421">
        <v>0</v>
      </c>
      <c r="AJ547" s="421">
        <v>0</v>
      </c>
      <c r="AK547" s="421">
        <v>0</v>
      </c>
      <c r="AL547" s="421">
        <v>0</v>
      </c>
      <c r="AM547" s="421">
        <v>0</v>
      </c>
      <c r="AN547" s="421">
        <v>0</v>
      </c>
      <c r="AO547" s="421">
        <v>0</v>
      </c>
      <c r="AP547" s="421">
        <v>0</v>
      </c>
      <c r="AQ547" s="421"/>
      <c r="AR547" s="422"/>
      <c r="AS547" s="421">
        <v>-5.4569682106375702E-12</v>
      </c>
      <c r="AT547" s="421">
        <v>0</v>
      </c>
      <c r="AU547" s="421">
        <v>0</v>
      </c>
      <c r="AV547" s="421">
        <v>0</v>
      </c>
      <c r="AW547" s="421">
        <v>0</v>
      </c>
      <c r="AX547" s="421">
        <v>0</v>
      </c>
      <c r="AY547" s="421">
        <v>0</v>
      </c>
      <c r="AZ547" s="421">
        <v>0</v>
      </c>
      <c r="BA547" s="421">
        <v>0</v>
      </c>
      <c r="BB547" s="421">
        <v>0</v>
      </c>
      <c r="BC547" s="421">
        <v>0</v>
      </c>
      <c r="BD547" s="421">
        <v>0</v>
      </c>
      <c r="BE547" s="421"/>
      <c r="BF547" s="422"/>
      <c r="BG547" s="421">
        <v>0</v>
      </c>
      <c r="BH547" s="421">
        <v>0</v>
      </c>
      <c r="BI547" s="421">
        <v>0</v>
      </c>
      <c r="BJ547" s="421">
        <v>0</v>
      </c>
      <c r="BK547" s="421">
        <v>0</v>
      </c>
      <c r="BL547" s="421">
        <v>0</v>
      </c>
      <c r="BM547" s="421">
        <v>0</v>
      </c>
      <c r="BN547" s="421">
        <v>0</v>
      </c>
      <c r="BO547" s="421">
        <v>0</v>
      </c>
      <c r="BP547" s="421">
        <v>0</v>
      </c>
      <c r="BQ547" s="421">
        <v>0</v>
      </c>
      <c r="BR547" s="421">
        <v>0</v>
      </c>
      <c r="BS547" s="421"/>
      <c r="BT547" s="422"/>
      <c r="BU547" s="421">
        <v>0</v>
      </c>
      <c r="BV547" s="421">
        <v>0</v>
      </c>
      <c r="BW547" s="421">
        <v>0</v>
      </c>
      <c r="BX547" s="421">
        <v>0</v>
      </c>
      <c r="BY547" s="421">
        <v>0</v>
      </c>
      <c r="BZ547" s="421">
        <v>0</v>
      </c>
      <c r="CA547" s="421">
        <v>0</v>
      </c>
      <c r="CB547" s="421">
        <v>0</v>
      </c>
      <c r="CC547" s="421">
        <v>0</v>
      </c>
      <c r="CD547" s="421">
        <v>0</v>
      </c>
      <c r="CE547" s="421">
        <v>0</v>
      </c>
      <c r="CF547" s="421">
        <v>0</v>
      </c>
      <c r="CG547" s="421"/>
      <c r="CH547" s="422"/>
    </row>
    <row r="548" spans="1:86" ht="12" customHeight="1">
      <c r="A548" s="5" t="s">
        <v>25</v>
      </c>
      <c r="B548" s="9" t="s">
        <v>54</v>
      </c>
      <c r="C548" s="421">
        <v>-39590.080000000002</v>
      </c>
      <c r="D548" s="421">
        <v>45755.01</v>
      </c>
      <c r="E548" s="421">
        <v>-28321.040000000001</v>
      </c>
      <c r="F548" s="421">
        <v>42932.76</v>
      </c>
      <c r="G548" s="421">
        <v>-40901.94</v>
      </c>
      <c r="H548" s="421">
        <v>-18921.060000000001</v>
      </c>
      <c r="I548" s="421">
        <v>20228.61</v>
      </c>
      <c r="J548" s="421">
        <v>-4125.29</v>
      </c>
      <c r="K548" s="421">
        <v>22954.44</v>
      </c>
      <c r="L548" s="421">
        <v>-30406.18</v>
      </c>
      <c r="M548" s="421">
        <v>26359.43</v>
      </c>
      <c r="N548" s="421">
        <v>-119709.65</v>
      </c>
      <c r="O548" s="421"/>
      <c r="P548" s="422"/>
      <c r="Q548" s="421">
        <v>26086.294999999998</v>
      </c>
      <c r="R548" s="421">
        <v>26086.294999999998</v>
      </c>
      <c r="S548" s="421">
        <v>0</v>
      </c>
      <c r="T548" s="421">
        <v>0</v>
      </c>
      <c r="U548" s="421">
        <v>0</v>
      </c>
      <c r="V548" s="421">
        <v>0</v>
      </c>
      <c r="W548" s="421">
        <v>0</v>
      </c>
      <c r="X548" s="421">
        <v>0</v>
      </c>
      <c r="Y548" s="421">
        <v>0</v>
      </c>
      <c r="Z548" s="421">
        <v>0</v>
      </c>
      <c r="AA548" s="421">
        <v>0</v>
      </c>
      <c r="AB548" s="421">
        <v>0</v>
      </c>
      <c r="AC548" s="421"/>
      <c r="AD548" s="422"/>
      <c r="AE548" s="421">
        <v>0</v>
      </c>
      <c r="AF548" s="421">
        <v>0</v>
      </c>
      <c r="AG548" s="421">
        <v>0</v>
      </c>
      <c r="AH548" s="421">
        <v>0</v>
      </c>
      <c r="AI548" s="421">
        <v>0</v>
      </c>
      <c r="AJ548" s="421">
        <v>0</v>
      </c>
      <c r="AK548" s="421">
        <v>0</v>
      </c>
      <c r="AL548" s="421">
        <v>0</v>
      </c>
      <c r="AM548" s="421">
        <v>0</v>
      </c>
      <c r="AN548" s="421">
        <v>0</v>
      </c>
      <c r="AO548" s="421">
        <v>0</v>
      </c>
      <c r="AP548" s="421">
        <v>0</v>
      </c>
      <c r="AQ548" s="421"/>
      <c r="AR548" s="422"/>
      <c r="AS548" s="421">
        <v>0</v>
      </c>
      <c r="AT548" s="421">
        <v>0</v>
      </c>
      <c r="AU548" s="421">
        <v>0</v>
      </c>
      <c r="AV548" s="421">
        <v>0</v>
      </c>
      <c r="AW548" s="421">
        <v>0</v>
      </c>
      <c r="AX548" s="421">
        <v>0</v>
      </c>
      <c r="AY548" s="421">
        <v>0</v>
      </c>
      <c r="AZ548" s="421">
        <v>0</v>
      </c>
      <c r="BA548" s="421">
        <v>0</v>
      </c>
      <c r="BB548" s="421">
        <v>0</v>
      </c>
      <c r="BC548" s="421">
        <v>0</v>
      </c>
      <c r="BD548" s="421">
        <v>0</v>
      </c>
      <c r="BE548" s="421"/>
      <c r="BF548" s="422"/>
      <c r="BG548" s="421">
        <v>0</v>
      </c>
      <c r="BH548" s="421">
        <v>0</v>
      </c>
      <c r="BI548" s="421">
        <v>0</v>
      </c>
      <c r="BJ548" s="421">
        <v>0</v>
      </c>
      <c r="BK548" s="421">
        <v>0</v>
      </c>
      <c r="BL548" s="421">
        <v>0</v>
      </c>
      <c r="BM548" s="421">
        <v>0</v>
      </c>
      <c r="BN548" s="421">
        <v>0</v>
      </c>
      <c r="BO548" s="421">
        <v>0</v>
      </c>
      <c r="BP548" s="421">
        <v>0</v>
      </c>
      <c r="BQ548" s="421">
        <v>0</v>
      </c>
      <c r="BR548" s="421">
        <v>0</v>
      </c>
      <c r="BS548" s="421"/>
      <c r="BT548" s="422"/>
      <c r="BU548" s="421">
        <v>0</v>
      </c>
      <c r="BV548" s="421">
        <v>0</v>
      </c>
      <c r="BW548" s="421">
        <v>0</v>
      </c>
      <c r="BX548" s="421">
        <v>0</v>
      </c>
      <c r="BY548" s="421">
        <v>0</v>
      </c>
      <c r="BZ548" s="421">
        <v>0</v>
      </c>
      <c r="CA548" s="421">
        <v>0</v>
      </c>
      <c r="CB548" s="421">
        <v>0</v>
      </c>
      <c r="CC548" s="421">
        <v>0</v>
      </c>
      <c r="CD548" s="421">
        <v>0</v>
      </c>
      <c r="CE548" s="421">
        <v>0</v>
      </c>
      <c r="CF548" s="421">
        <v>0</v>
      </c>
      <c r="CG548" s="421"/>
      <c r="CH548" s="422"/>
    </row>
    <row r="549" spans="1:86" ht="12" hidden="1" customHeight="1">
      <c r="A549" s="5" t="s">
        <v>25</v>
      </c>
      <c r="B549" s="9" t="s">
        <v>55</v>
      </c>
      <c r="C549" s="421"/>
      <c r="D549" s="421"/>
      <c r="E549" s="421"/>
      <c r="F549" s="421"/>
      <c r="G549" s="421"/>
      <c r="H549" s="421"/>
      <c r="I549" s="421"/>
      <c r="J549" s="421"/>
      <c r="K549" s="421"/>
      <c r="L549" s="421"/>
      <c r="M549" s="421"/>
      <c r="N549" s="421"/>
      <c r="O549" s="421"/>
      <c r="P549" s="422"/>
      <c r="Q549" s="421"/>
      <c r="R549" s="421"/>
      <c r="S549" s="421"/>
      <c r="T549" s="421"/>
      <c r="U549" s="421"/>
      <c r="V549" s="421"/>
      <c r="W549" s="421"/>
      <c r="X549" s="421"/>
      <c r="Y549" s="421"/>
      <c r="Z549" s="421"/>
      <c r="AA549" s="421"/>
      <c r="AB549" s="421"/>
      <c r="AC549" s="421"/>
      <c r="AD549" s="422"/>
      <c r="AE549" s="421"/>
      <c r="AF549" s="421"/>
      <c r="AG549" s="421"/>
      <c r="AH549" s="421"/>
      <c r="AI549" s="421"/>
      <c r="AJ549" s="421"/>
      <c r="AK549" s="421"/>
      <c r="AL549" s="421"/>
      <c r="AM549" s="421"/>
      <c r="AN549" s="421"/>
      <c r="AO549" s="421"/>
      <c r="AP549" s="421"/>
      <c r="AQ549" s="421"/>
      <c r="AR549" s="422"/>
      <c r="AS549" s="421"/>
      <c r="AT549" s="421"/>
      <c r="AU549" s="421"/>
      <c r="AV549" s="421"/>
      <c r="AW549" s="421"/>
      <c r="AX549" s="421"/>
      <c r="AY549" s="421"/>
      <c r="AZ549" s="421"/>
      <c r="BA549" s="421"/>
      <c r="BB549" s="421"/>
      <c r="BC549" s="421"/>
      <c r="BD549" s="421"/>
      <c r="BE549" s="421"/>
      <c r="BF549" s="422"/>
      <c r="BG549" s="421"/>
      <c r="BH549" s="421"/>
      <c r="BI549" s="421"/>
      <c r="BJ549" s="421"/>
      <c r="BK549" s="421"/>
      <c r="BL549" s="421"/>
      <c r="BM549" s="421"/>
      <c r="BN549" s="421"/>
      <c r="BO549" s="421"/>
      <c r="BP549" s="421"/>
      <c r="BQ549" s="421"/>
      <c r="BR549" s="421"/>
      <c r="BS549" s="421"/>
      <c r="BT549" s="422"/>
      <c r="BU549" s="421"/>
      <c r="BV549" s="421"/>
      <c r="BW549" s="421"/>
      <c r="BX549" s="421"/>
      <c r="BY549" s="421"/>
      <c r="BZ549" s="421"/>
      <c r="CA549" s="421"/>
      <c r="CB549" s="421"/>
      <c r="CC549" s="421"/>
      <c r="CD549" s="421"/>
      <c r="CE549" s="421"/>
      <c r="CF549" s="421"/>
      <c r="CG549" s="421"/>
      <c r="CH549" s="422"/>
    </row>
    <row r="550" spans="1:86" ht="12" hidden="1" customHeight="1">
      <c r="A550" s="5" t="s">
        <v>25</v>
      </c>
      <c r="B550" s="9" t="s">
        <v>56</v>
      </c>
      <c r="C550" s="421">
        <v>0</v>
      </c>
      <c r="D550" s="421">
        <v>0</v>
      </c>
      <c r="E550" s="421">
        <v>0</v>
      </c>
      <c r="F550" s="421">
        <v>0</v>
      </c>
      <c r="G550" s="421">
        <v>0</v>
      </c>
      <c r="H550" s="421">
        <v>0</v>
      </c>
      <c r="I550" s="421">
        <v>0</v>
      </c>
      <c r="J550" s="421">
        <v>0</v>
      </c>
      <c r="K550" s="421">
        <v>0</v>
      </c>
      <c r="L550" s="421">
        <v>0</v>
      </c>
      <c r="M550" s="421">
        <v>0</v>
      </c>
      <c r="N550" s="421">
        <v>0</v>
      </c>
      <c r="O550" s="421"/>
      <c r="P550" s="422"/>
      <c r="Q550" s="421">
        <v>0</v>
      </c>
      <c r="R550" s="421">
        <v>0</v>
      </c>
      <c r="S550" s="421">
        <v>0</v>
      </c>
      <c r="T550" s="421">
        <v>0</v>
      </c>
      <c r="U550" s="421">
        <v>0</v>
      </c>
      <c r="V550" s="421">
        <v>0</v>
      </c>
      <c r="W550" s="421">
        <v>0</v>
      </c>
      <c r="X550" s="421">
        <v>0</v>
      </c>
      <c r="Y550" s="421">
        <v>0</v>
      </c>
      <c r="Z550" s="421">
        <v>0</v>
      </c>
      <c r="AA550" s="421">
        <v>0</v>
      </c>
      <c r="AB550" s="421">
        <v>0</v>
      </c>
      <c r="AC550" s="421"/>
      <c r="AD550" s="422"/>
      <c r="AE550" s="421"/>
      <c r="AF550" s="421"/>
      <c r="AG550" s="421"/>
      <c r="AH550" s="421"/>
      <c r="AI550" s="421"/>
      <c r="AJ550" s="421"/>
      <c r="AK550" s="421"/>
      <c r="AL550" s="421"/>
      <c r="AM550" s="421"/>
      <c r="AN550" s="421"/>
      <c r="AO550" s="421"/>
      <c r="AP550" s="421"/>
      <c r="AQ550" s="421"/>
      <c r="AR550" s="422"/>
      <c r="AS550" s="421"/>
      <c r="AT550" s="421"/>
      <c r="AU550" s="421"/>
      <c r="AV550" s="421"/>
      <c r="AW550" s="421"/>
      <c r="AX550" s="421"/>
      <c r="AY550" s="421"/>
      <c r="AZ550" s="421"/>
      <c r="BA550" s="421"/>
      <c r="BB550" s="421"/>
      <c r="BC550" s="421"/>
      <c r="BD550" s="421"/>
      <c r="BE550" s="421"/>
      <c r="BF550" s="422"/>
      <c r="BG550" s="421"/>
      <c r="BH550" s="421"/>
      <c r="BI550" s="421"/>
      <c r="BJ550" s="421"/>
      <c r="BK550" s="421"/>
      <c r="BL550" s="421"/>
      <c r="BM550" s="421"/>
      <c r="BN550" s="421"/>
      <c r="BO550" s="421"/>
      <c r="BP550" s="421"/>
      <c r="BQ550" s="421"/>
      <c r="BR550" s="421"/>
      <c r="BS550" s="421"/>
      <c r="BT550" s="422"/>
      <c r="BU550" s="421"/>
      <c r="BV550" s="421"/>
      <c r="BW550" s="421"/>
      <c r="BX550" s="421"/>
      <c r="BY550" s="421"/>
      <c r="BZ550" s="421"/>
      <c r="CA550" s="421"/>
      <c r="CB550" s="421"/>
      <c r="CC550" s="421"/>
      <c r="CD550" s="421"/>
      <c r="CE550" s="421"/>
      <c r="CF550" s="421"/>
      <c r="CG550" s="421"/>
      <c r="CH550" s="422"/>
    </row>
    <row r="551" spans="1:86" ht="12" customHeight="1">
      <c r="A551" s="5" t="s">
        <v>25</v>
      </c>
      <c r="B551" s="9" t="s">
        <v>57</v>
      </c>
      <c r="C551" s="421">
        <v>-14635.200000000101</v>
      </c>
      <c r="D551" s="421">
        <v>-14625.53</v>
      </c>
      <c r="E551" s="421">
        <v>-14680.39</v>
      </c>
      <c r="F551" s="421">
        <v>-14799.98</v>
      </c>
      <c r="G551" s="421">
        <v>-14798.32</v>
      </c>
      <c r="H551" s="421">
        <v>-14910.97</v>
      </c>
      <c r="I551" s="421">
        <v>-14909.74</v>
      </c>
      <c r="J551" s="421">
        <v>-14973.11</v>
      </c>
      <c r="K551" s="421">
        <v>-15132.36</v>
      </c>
      <c r="L551" s="421">
        <v>718885.82</v>
      </c>
      <c r="M551" s="421">
        <v>-15192.26</v>
      </c>
      <c r="N551" s="421">
        <v>0</v>
      </c>
      <c r="O551" s="421"/>
      <c r="P551" s="422"/>
      <c r="Q551" s="421">
        <v>-15564.7321615046</v>
      </c>
      <c r="R551" s="421">
        <v>-15616.1645130006</v>
      </c>
      <c r="S551" s="421">
        <v>-15667.766818386801</v>
      </c>
      <c r="T551" s="421">
        <v>-15719.5396392615</v>
      </c>
      <c r="U551" s="421">
        <v>-15771.483539078899</v>
      </c>
      <c r="V551" s="421">
        <v>-15823.599083155001</v>
      </c>
      <c r="W551" s="421">
        <v>-15875.8868386739</v>
      </c>
      <c r="X551" s="421">
        <v>-15928.3473746937</v>
      </c>
      <c r="Y551" s="421">
        <v>-15980.9812621532</v>
      </c>
      <c r="Z551" s="421">
        <v>-16033.789073877701</v>
      </c>
      <c r="AA551" s="421">
        <v>-16086.771384585199</v>
      </c>
      <c r="AB551" s="421">
        <v>-16139.928770893101</v>
      </c>
      <c r="AC551" s="421"/>
      <c r="AD551" s="422"/>
      <c r="AE551" s="421">
        <v>-16193.261811324001</v>
      </c>
      <c r="AF551" s="421">
        <v>-16246.771086312199</v>
      </c>
      <c r="AG551" s="421">
        <v>-16300.457178209899</v>
      </c>
      <c r="AH551" s="421">
        <v>-16354.320671293901</v>
      </c>
      <c r="AI551" s="421">
        <v>-16408.3621517715</v>
      </c>
      <c r="AJ551" s="421">
        <v>-16462.582207787</v>
      </c>
      <c r="AK551" s="421">
        <v>-16516.981429428401</v>
      </c>
      <c r="AL551" s="421">
        <v>-16571.560408733501</v>
      </c>
      <c r="AM551" s="421">
        <v>-16626.319739696301</v>
      </c>
      <c r="AN551" s="421">
        <v>-16681</v>
      </c>
      <c r="AO551" s="421">
        <v>-12121</v>
      </c>
      <c r="AP551" s="421">
        <v>0</v>
      </c>
      <c r="AQ551" s="421"/>
      <c r="AR551" s="422"/>
      <c r="AS551" s="421">
        <v>0</v>
      </c>
      <c r="AT551" s="421">
        <v>0</v>
      </c>
      <c r="AU551" s="421">
        <v>0</v>
      </c>
      <c r="AV551" s="421">
        <v>0</v>
      </c>
      <c r="AW551" s="421">
        <v>0</v>
      </c>
      <c r="AX551" s="421">
        <v>0</v>
      </c>
      <c r="AY551" s="421">
        <v>0</v>
      </c>
      <c r="AZ551" s="421">
        <v>0</v>
      </c>
      <c r="BA551" s="421">
        <v>0</v>
      </c>
      <c r="BB551" s="421">
        <v>0</v>
      </c>
      <c r="BC551" s="421">
        <v>0</v>
      </c>
      <c r="BD551" s="421">
        <v>0</v>
      </c>
      <c r="BE551" s="421"/>
      <c r="BF551" s="422"/>
      <c r="BG551" s="421">
        <v>0</v>
      </c>
      <c r="BH551" s="421">
        <v>0</v>
      </c>
      <c r="BI551" s="421">
        <v>0</v>
      </c>
      <c r="BJ551" s="421">
        <v>0</v>
      </c>
      <c r="BK551" s="421">
        <v>0</v>
      </c>
      <c r="BL551" s="421">
        <v>0</v>
      </c>
      <c r="BM551" s="421">
        <v>0</v>
      </c>
      <c r="BN551" s="421">
        <v>0</v>
      </c>
      <c r="BO551" s="421">
        <v>0</v>
      </c>
      <c r="BP551" s="421">
        <v>0</v>
      </c>
      <c r="BQ551" s="421">
        <v>0</v>
      </c>
      <c r="BR551" s="421">
        <v>0</v>
      </c>
      <c r="BS551" s="421"/>
      <c r="BT551" s="422"/>
      <c r="BU551" s="421">
        <v>0</v>
      </c>
      <c r="BV551" s="421">
        <v>0</v>
      </c>
      <c r="BW551" s="421">
        <v>0</v>
      </c>
      <c r="BX551" s="421">
        <v>0</v>
      </c>
      <c r="BY551" s="421">
        <v>0</v>
      </c>
      <c r="BZ551" s="421">
        <v>0</v>
      </c>
      <c r="CA551" s="421">
        <v>0</v>
      </c>
      <c r="CB551" s="421">
        <v>0</v>
      </c>
      <c r="CC551" s="421">
        <v>0</v>
      </c>
      <c r="CD551" s="421">
        <v>0</v>
      </c>
      <c r="CE551" s="421">
        <v>0</v>
      </c>
      <c r="CF551" s="421">
        <v>0</v>
      </c>
      <c r="CG551" s="421"/>
      <c r="CH551" s="422"/>
    </row>
    <row r="552" spans="1:86" ht="12" hidden="1" customHeight="1">
      <c r="A552" s="5" t="s">
        <v>25</v>
      </c>
      <c r="B552" s="9" t="s">
        <v>58</v>
      </c>
      <c r="C552" s="421">
        <v>0</v>
      </c>
      <c r="D552" s="421">
        <v>0</v>
      </c>
      <c r="E552" s="421">
        <v>0</v>
      </c>
      <c r="F552" s="421">
        <v>0</v>
      </c>
      <c r="G552" s="421">
        <v>0</v>
      </c>
      <c r="H552" s="421">
        <v>0</v>
      </c>
      <c r="I552" s="421">
        <v>0</v>
      </c>
      <c r="J552" s="421">
        <v>0</v>
      </c>
      <c r="K552" s="421">
        <v>0</v>
      </c>
      <c r="L552" s="421">
        <v>0</v>
      </c>
      <c r="M552" s="421">
        <v>0</v>
      </c>
      <c r="N552" s="421">
        <v>-4041.49</v>
      </c>
      <c r="O552" s="421"/>
      <c r="P552" s="422"/>
      <c r="Q552" s="421">
        <v>0</v>
      </c>
      <c r="R552" s="421">
        <v>0</v>
      </c>
      <c r="S552" s="421">
        <v>0</v>
      </c>
      <c r="T552" s="421">
        <v>0</v>
      </c>
      <c r="U552" s="421">
        <v>0</v>
      </c>
      <c r="V552" s="421">
        <v>0</v>
      </c>
      <c r="W552" s="421">
        <v>0</v>
      </c>
      <c r="X552" s="421">
        <v>0</v>
      </c>
      <c r="Y552" s="421">
        <v>0</v>
      </c>
      <c r="Z552" s="421">
        <v>0</v>
      </c>
      <c r="AA552" s="421">
        <v>0</v>
      </c>
      <c r="AB552" s="421">
        <v>4041.49</v>
      </c>
      <c r="AC552" s="421"/>
      <c r="AD552" s="422"/>
      <c r="AE552" s="421">
        <v>0</v>
      </c>
      <c r="AF552" s="421">
        <v>0</v>
      </c>
      <c r="AG552" s="421">
        <v>0</v>
      </c>
      <c r="AH552" s="421">
        <v>0</v>
      </c>
      <c r="AI552" s="421">
        <v>0</v>
      </c>
      <c r="AJ552" s="421">
        <v>0</v>
      </c>
      <c r="AK552" s="421">
        <v>0</v>
      </c>
      <c r="AL552" s="421">
        <v>0</v>
      </c>
      <c r="AM552" s="421">
        <v>0</v>
      </c>
      <c r="AN552" s="421">
        <v>0</v>
      </c>
      <c r="AO552" s="421">
        <v>0</v>
      </c>
      <c r="AP552" s="421">
        <v>0</v>
      </c>
      <c r="AQ552" s="421"/>
      <c r="AR552" s="422"/>
      <c r="AS552" s="421">
        <v>0</v>
      </c>
      <c r="AT552" s="421">
        <v>0</v>
      </c>
      <c r="AU552" s="421">
        <v>0</v>
      </c>
      <c r="AV552" s="421">
        <v>0</v>
      </c>
      <c r="AW552" s="421">
        <v>0</v>
      </c>
      <c r="AX552" s="421">
        <v>0</v>
      </c>
      <c r="AY552" s="421">
        <v>0</v>
      </c>
      <c r="AZ552" s="421">
        <v>0</v>
      </c>
      <c r="BA552" s="421">
        <v>0</v>
      </c>
      <c r="BB552" s="421">
        <v>0</v>
      </c>
      <c r="BC552" s="421">
        <v>0</v>
      </c>
      <c r="BD552" s="421">
        <v>0</v>
      </c>
      <c r="BE552" s="421"/>
      <c r="BF552" s="422"/>
      <c r="BG552" s="421">
        <v>0</v>
      </c>
      <c r="BH552" s="421">
        <v>0</v>
      </c>
      <c r="BI552" s="421">
        <v>0</v>
      </c>
      <c r="BJ552" s="421">
        <v>0</v>
      </c>
      <c r="BK552" s="421">
        <v>0</v>
      </c>
      <c r="BL552" s="421">
        <v>0</v>
      </c>
      <c r="BM552" s="421">
        <v>0</v>
      </c>
      <c r="BN552" s="421">
        <v>0</v>
      </c>
      <c r="BO552" s="421">
        <v>0</v>
      </c>
      <c r="BP552" s="421">
        <v>0</v>
      </c>
      <c r="BQ552" s="421">
        <v>0</v>
      </c>
      <c r="BR552" s="421">
        <v>0</v>
      </c>
      <c r="BS552" s="421"/>
      <c r="BT552" s="422"/>
      <c r="BU552" s="421">
        <v>0</v>
      </c>
      <c r="BV552" s="421">
        <v>0</v>
      </c>
      <c r="BW552" s="421">
        <v>0</v>
      </c>
      <c r="BX552" s="421">
        <v>0</v>
      </c>
      <c r="BY552" s="421">
        <v>0</v>
      </c>
      <c r="BZ552" s="421">
        <v>0</v>
      </c>
      <c r="CA552" s="421">
        <v>0</v>
      </c>
      <c r="CB552" s="421">
        <v>0</v>
      </c>
      <c r="CC552" s="421">
        <v>0</v>
      </c>
      <c r="CD552" s="421">
        <v>0</v>
      </c>
      <c r="CE552" s="421">
        <v>0</v>
      </c>
      <c r="CF552" s="421">
        <v>0</v>
      </c>
      <c r="CG552" s="421"/>
      <c r="CH552" s="422"/>
    </row>
    <row r="553" spans="1:86" ht="12" customHeight="1">
      <c r="A553" s="5" t="s">
        <v>25</v>
      </c>
      <c r="B553" s="1" t="s">
        <v>25</v>
      </c>
      <c r="C553" s="419" t="s">
        <v>25</v>
      </c>
      <c r="D553" s="419" t="s">
        <v>25</v>
      </c>
      <c r="E553" s="419" t="s">
        <v>25</v>
      </c>
      <c r="F553" s="419" t="s">
        <v>25</v>
      </c>
      <c r="G553" s="419" t="s">
        <v>25</v>
      </c>
      <c r="H553" s="419" t="s">
        <v>25</v>
      </c>
      <c r="I553" s="419" t="s">
        <v>25</v>
      </c>
      <c r="J553" s="419" t="s">
        <v>25</v>
      </c>
      <c r="K553" s="419" t="s">
        <v>25</v>
      </c>
      <c r="L553" s="419" t="s">
        <v>25</v>
      </c>
      <c r="M553" s="419" t="s">
        <v>25</v>
      </c>
      <c r="N553" s="419" t="s">
        <v>25</v>
      </c>
      <c r="O553" s="419" t="s">
        <v>25</v>
      </c>
      <c r="P553" s="420" t="s">
        <v>25</v>
      </c>
      <c r="Q553" s="419" t="s">
        <v>25</v>
      </c>
      <c r="R553" s="419" t="s">
        <v>25</v>
      </c>
      <c r="S553" s="419" t="s">
        <v>25</v>
      </c>
      <c r="T553" s="419" t="s">
        <v>25</v>
      </c>
      <c r="U553" s="419" t="s">
        <v>25</v>
      </c>
      <c r="V553" s="419" t="s">
        <v>25</v>
      </c>
      <c r="W553" s="419" t="s">
        <v>25</v>
      </c>
      <c r="X553" s="419" t="s">
        <v>25</v>
      </c>
      <c r="Y553" s="419" t="s">
        <v>25</v>
      </c>
      <c r="Z553" s="419" t="s">
        <v>25</v>
      </c>
      <c r="AA553" s="419" t="s">
        <v>25</v>
      </c>
      <c r="AB553" s="419" t="s">
        <v>25</v>
      </c>
      <c r="AC553" s="419" t="s">
        <v>25</v>
      </c>
      <c r="AD553" s="420" t="s">
        <v>25</v>
      </c>
      <c r="AE553" s="419" t="s">
        <v>25</v>
      </c>
      <c r="AF553" s="419" t="s">
        <v>25</v>
      </c>
      <c r="AG553" s="419" t="s">
        <v>25</v>
      </c>
      <c r="AH553" s="419" t="s">
        <v>25</v>
      </c>
      <c r="AI553" s="419" t="s">
        <v>25</v>
      </c>
      <c r="AJ553" s="419" t="s">
        <v>25</v>
      </c>
      <c r="AK553" s="419" t="s">
        <v>25</v>
      </c>
      <c r="AL553" s="419" t="s">
        <v>25</v>
      </c>
      <c r="AM553" s="419" t="s">
        <v>25</v>
      </c>
      <c r="AN553" s="419" t="s">
        <v>25</v>
      </c>
      <c r="AO553" s="419" t="s">
        <v>25</v>
      </c>
      <c r="AP553" s="419" t="s">
        <v>25</v>
      </c>
      <c r="AQ553" s="419" t="s">
        <v>25</v>
      </c>
      <c r="AR553" s="420" t="s">
        <v>25</v>
      </c>
      <c r="AS553" s="419" t="s">
        <v>25</v>
      </c>
      <c r="AT553" s="419" t="s">
        <v>25</v>
      </c>
      <c r="AU553" s="419" t="s">
        <v>25</v>
      </c>
      <c r="AV553" s="419" t="s">
        <v>25</v>
      </c>
      <c r="AW553" s="419" t="s">
        <v>25</v>
      </c>
      <c r="AX553" s="419" t="s">
        <v>25</v>
      </c>
      <c r="AY553" s="419" t="s">
        <v>25</v>
      </c>
      <c r="AZ553" s="419" t="s">
        <v>25</v>
      </c>
      <c r="BA553" s="419" t="s">
        <v>25</v>
      </c>
      <c r="BB553" s="419" t="s">
        <v>25</v>
      </c>
      <c r="BC553" s="419" t="s">
        <v>25</v>
      </c>
      <c r="BD553" s="419" t="s">
        <v>25</v>
      </c>
      <c r="BE553" s="419" t="s">
        <v>25</v>
      </c>
      <c r="BF553" s="420" t="s">
        <v>25</v>
      </c>
      <c r="BG553" s="419" t="s">
        <v>25</v>
      </c>
      <c r="BH553" s="419" t="s">
        <v>25</v>
      </c>
      <c r="BI553" s="419" t="s">
        <v>25</v>
      </c>
      <c r="BJ553" s="419" t="s">
        <v>25</v>
      </c>
      <c r="BK553" s="419" t="s">
        <v>25</v>
      </c>
      <c r="BL553" s="419" t="s">
        <v>25</v>
      </c>
      <c r="BM553" s="419" t="s">
        <v>25</v>
      </c>
      <c r="BN553" s="419" t="s">
        <v>25</v>
      </c>
      <c r="BO553" s="419" t="s">
        <v>25</v>
      </c>
      <c r="BP553" s="419" t="s">
        <v>25</v>
      </c>
      <c r="BQ553" s="419" t="s">
        <v>25</v>
      </c>
      <c r="BR553" s="419" t="s">
        <v>25</v>
      </c>
      <c r="BS553" s="419" t="s">
        <v>25</v>
      </c>
      <c r="BT553" s="420" t="s">
        <v>25</v>
      </c>
      <c r="BU553" s="419" t="s">
        <v>25</v>
      </c>
      <c r="BV553" s="419" t="s">
        <v>25</v>
      </c>
      <c r="BW553" s="419" t="s">
        <v>25</v>
      </c>
      <c r="BX553" s="419" t="s">
        <v>25</v>
      </c>
      <c r="BY553" s="419" t="s">
        <v>25</v>
      </c>
      <c r="BZ553" s="419" t="s">
        <v>25</v>
      </c>
      <c r="CA553" s="419" t="s">
        <v>25</v>
      </c>
      <c r="CB553" s="419" t="s">
        <v>25</v>
      </c>
      <c r="CC553" s="419" t="s">
        <v>25</v>
      </c>
      <c r="CD553" s="419" t="s">
        <v>25</v>
      </c>
      <c r="CE553" s="419" t="s">
        <v>25</v>
      </c>
      <c r="CF553" s="419" t="s">
        <v>25</v>
      </c>
      <c r="CG553" s="419" t="s">
        <v>25</v>
      </c>
      <c r="CH553" s="420" t="s">
        <v>25</v>
      </c>
    </row>
    <row r="554" spans="1:86" ht="12" customHeight="1" thickBot="1">
      <c r="A554" s="25" t="s">
        <v>59</v>
      </c>
      <c r="B554" s="12"/>
      <c r="C554" s="426">
        <f t="shared" ref="C554:N554" si="248">SUM(C540:C553)+C10</f>
        <v>1399734.56</v>
      </c>
      <c r="D554" s="426">
        <f t="shared" si="248"/>
        <v>1661640.98</v>
      </c>
      <c r="E554" s="426">
        <f t="shared" si="248"/>
        <v>1918145.54</v>
      </c>
      <c r="F554" s="426">
        <f t="shared" si="248"/>
        <v>1945071.1099999999</v>
      </c>
      <c r="G554" s="426">
        <f t="shared" si="248"/>
        <v>2104738.6999999997</v>
      </c>
      <c r="H554" s="426">
        <f t="shared" si="248"/>
        <v>2204753.0999999996</v>
      </c>
      <c r="I554" s="426">
        <f t="shared" si="248"/>
        <v>2293125.9599999995</v>
      </c>
      <c r="J554" s="426">
        <f t="shared" si="248"/>
        <v>2188387.2899999996</v>
      </c>
      <c r="K554" s="426">
        <f t="shared" si="248"/>
        <v>2250961.7599999993</v>
      </c>
      <c r="L554" s="426">
        <f t="shared" si="248"/>
        <v>3181188.2599999993</v>
      </c>
      <c r="M554" s="426">
        <f t="shared" si="248"/>
        <v>3020092.2699999996</v>
      </c>
      <c r="N554" s="426">
        <f t="shared" si="248"/>
        <v>2701449.8399999994</v>
      </c>
      <c r="O554" s="426" t="s">
        <v>25</v>
      </c>
      <c r="P554" s="427" t="s">
        <v>25</v>
      </c>
      <c r="Q554" s="426">
        <f t="shared" ref="Q554:AB554" si="249">SUM(Q540:Q553)+Q10</f>
        <v>2267903.4738479159</v>
      </c>
      <c r="R554" s="426">
        <f t="shared" si="249"/>
        <v>3020669.4077546941</v>
      </c>
      <c r="S554" s="426">
        <f t="shared" si="249"/>
        <v>3063521.5326477322</v>
      </c>
      <c r="T554" s="426">
        <f t="shared" si="249"/>
        <v>3450491.2450147606</v>
      </c>
      <c r="U554" s="426">
        <f t="shared" si="249"/>
        <v>3496617.2073817896</v>
      </c>
      <c r="V554" s="426">
        <f t="shared" si="249"/>
        <v>3741691.9474233463</v>
      </c>
      <c r="W554" s="426">
        <f t="shared" si="249"/>
        <v>3853774.229902375</v>
      </c>
      <c r="X554" s="426">
        <f t="shared" si="249"/>
        <v>3915947.0313694039</v>
      </c>
      <c r="Y554" s="426">
        <f t="shared" si="249"/>
        <v>4001401.6105109607</v>
      </c>
      <c r="Z554" s="426">
        <f t="shared" si="249"/>
        <v>4050407.4119779896</v>
      </c>
      <c r="AA554" s="426">
        <f t="shared" si="249"/>
        <v>3550378.0052591776</v>
      </c>
      <c r="AB554" s="426">
        <f t="shared" si="249"/>
        <v>3656614.8244007342</v>
      </c>
      <c r="AC554" s="426" t="s">
        <v>25</v>
      </c>
      <c r="AD554" s="427" t="s">
        <v>25</v>
      </c>
      <c r="AE554" s="426">
        <f t="shared" ref="AE554:AP554" si="250">SUM(AE540:AE553)+AE10</f>
        <v>3143760.0949970465</v>
      </c>
      <c r="AF554" s="426">
        <f t="shared" si="250"/>
        <v>3260750.5513797272</v>
      </c>
      <c r="AG554" s="426">
        <f t="shared" si="250"/>
        <v>3325370.9351111688</v>
      </c>
      <c r="AH554" s="426">
        <f t="shared" si="250"/>
        <v>3378114.5342454533</v>
      </c>
      <c r="AI554" s="426">
        <f t="shared" si="250"/>
        <v>3442237.5083797383</v>
      </c>
      <c r="AJ554" s="426">
        <f t="shared" si="250"/>
        <v>3528517.2262293361</v>
      </c>
      <c r="AK554" s="426">
        <f t="shared" si="250"/>
        <v>3595497.546877861</v>
      </c>
      <c r="AL554" s="426">
        <f t="shared" si="250"/>
        <v>3675724.9568941458</v>
      </c>
      <c r="AM554" s="426">
        <f t="shared" si="250"/>
        <v>3782442.1106257434</v>
      </c>
      <c r="AN554" s="426">
        <f t="shared" si="250"/>
        <v>3849502.7806603019</v>
      </c>
      <c r="AO554" s="426">
        <f t="shared" si="250"/>
        <v>3316557.212416769</v>
      </c>
      <c r="AP554" s="426">
        <f t="shared" si="250"/>
        <v>3461264.7928333073</v>
      </c>
      <c r="AQ554" s="426" t="s">
        <v>25</v>
      </c>
      <c r="AR554" s="427" t="s">
        <v>25</v>
      </c>
      <c r="AS554" s="426">
        <f t="shared" ref="AS554:BD554" si="251">SUM(AS540:AS553)+AS10</f>
        <v>2950395.8143082787</v>
      </c>
      <c r="AT554" s="426">
        <f t="shared" si="251"/>
        <v>3082268.6941687409</v>
      </c>
      <c r="AU554" s="426">
        <f t="shared" si="251"/>
        <v>3159400.0911226957</v>
      </c>
      <c r="AV554" s="426">
        <f t="shared" si="251"/>
        <v>3225463.337448739</v>
      </c>
      <c r="AW554" s="426">
        <f t="shared" si="251"/>
        <v>3303133.5462747826</v>
      </c>
      <c r="AX554" s="426">
        <f t="shared" si="251"/>
        <v>3402707.4640292567</v>
      </c>
      <c r="AY554" s="426">
        <f t="shared" si="251"/>
        <v>3483292.1662998251</v>
      </c>
      <c r="AZ554" s="426">
        <f t="shared" si="251"/>
        <v>3577125.5597255086</v>
      </c>
      <c r="BA554" s="426">
        <f t="shared" si="251"/>
        <v>3697195.662079623</v>
      </c>
      <c r="BB554" s="426">
        <f t="shared" si="251"/>
        <v>3777862.0555053065</v>
      </c>
      <c r="BC554" s="426">
        <f t="shared" si="251"/>
        <v>3241870.8858873365</v>
      </c>
      <c r="BD554" s="426">
        <f t="shared" si="251"/>
        <v>3384358.9882414509</v>
      </c>
      <c r="BE554" s="426" t="s">
        <v>25</v>
      </c>
      <c r="BF554" s="427" t="s">
        <v>25</v>
      </c>
      <c r="BG554" s="426">
        <f t="shared" ref="BG554:BR554" si="252">SUM(BG540:BG553)+BG10</f>
        <v>2859047.8402514579</v>
      </c>
      <c r="BH554" s="426">
        <f t="shared" si="252"/>
        <v>2989299.5202645627</v>
      </c>
      <c r="BI554" s="426">
        <f t="shared" si="252"/>
        <v>3062382.2437365558</v>
      </c>
      <c r="BJ554" s="426">
        <f t="shared" si="252"/>
        <v>3125221.6232292675</v>
      </c>
      <c r="BK554" s="426">
        <f t="shared" si="252"/>
        <v>3199900.1044719792</v>
      </c>
      <c r="BL554" s="426">
        <f t="shared" si="252"/>
        <v>3296224.1991605018</v>
      </c>
      <c r="BM554" s="426">
        <f t="shared" si="252"/>
        <v>3373875.463716629</v>
      </c>
      <c r="BN554" s="426">
        <f t="shared" si="252"/>
        <v>3464777.0532509736</v>
      </c>
      <c r="BO554" s="426">
        <f t="shared" si="252"/>
        <v>3581657.2562311292</v>
      </c>
      <c r="BP554" s="426">
        <f t="shared" si="252"/>
        <v>3659391.8457654738</v>
      </c>
      <c r="BQ554" s="426">
        <f t="shared" si="252"/>
        <v>3108135.7209952916</v>
      </c>
      <c r="BR554" s="426">
        <f t="shared" si="252"/>
        <v>3248232.2839754471</v>
      </c>
      <c r="BS554" s="426" t="s">
        <v>25</v>
      </c>
      <c r="BT554" s="427" t="s">
        <v>25</v>
      </c>
      <c r="BU554" s="426">
        <f t="shared" ref="BU554:CF554" si="253">SUM(BU540:BU553)+BU10</f>
        <v>2708068.3430093564</v>
      </c>
      <c r="BV554" s="426">
        <f t="shared" si="253"/>
        <v>2836543.6030298206</v>
      </c>
      <c r="BW554" s="426">
        <f t="shared" si="253"/>
        <v>2905364.9891724177</v>
      </c>
      <c r="BX554" s="426">
        <f t="shared" si="253"/>
        <v>2964784.3341173362</v>
      </c>
      <c r="BY554" s="426">
        <f t="shared" si="253"/>
        <v>3036279.5628472543</v>
      </c>
      <c r="BZ554" s="426">
        <f t="shared" si="253"/>
        <v>3129157.1476307116</v>
      </c>
      <c r="CA554" s="426">
        <f t="shared" si="253"/>
        <v>3203684.6153403134</v>
      </c>
      <c r="CB554" s="426">
        <f t="shared" si="253"/>
        <v>3291464.0745276972</v>
      </c>
      <c r="CC554" s="426">
        <f t="shared" si="253"/>
        <v>3404958.88976862</v>
      </c>
      <c r="CD554" s="426">
        <f t="shared" si="253"/>
        <v>3479571.3489560038</v>
      </c>
      <c r="CE554" s="426">
        <f t="shared" si="253"/>
        <v>2912613.2795527703</v>
      </c>
      <c r="CF554" s="426">
        <f t="shared" si="253"/>
        <v>3050138.7819936927</v>
      </c>
      <c r="CG554" s="426" t="s">
        <v>25</v>
      </c>
      <c r="CH554" s="427" t="s">
        <v>25</v>
      </c>
    </row>
    <row r="555" spans="1:86" ht="12.75" thickTop="1">
      <c r="A555" s="1" t="s">
        <v>90</v>
      </c>
      <c r="C555" s="419">
        <f t="shared" ref="C555:N555" si="254">IFERROR(C554/($O538-SUMIF($A$7:$A$902,514,$O$7:$O$902))*365,"")</f>
        <v>87.024880449446087</v>
      </c>
      <c r="D555" s="419">
        <f t="shared" si="254"/>
        <v>103.30823555174663</v>
      </c>
      <c r="E555" s="419">
        <f t="shared" si="254"/>
        <v>119.25574396272548</v>
      </c>
      <c r="F555" s="419">
        <f t="shared" si="254"/>
        <v>120.92977172287678</v>
      </c>
      <c r="G555" s="419">
        <f t="shared" si="254"/>
        <v>130.85669167504341</v>
      </c>
      <c r="H555" s="419">
        <f t="shared" si="254"/>
        <v>137.07482863611341</v>
      </c>
      <c r="I555" s="419">
        <f t="shared" si="254"/>
        <v>142.56918292031114</v>
      </c>
      <c r="J555" s="419">
        <f t="shared" si="254"/>
        <v>136.05732667580722</v>
      </c>
      <c r="K555" s="419">
        <f t="shared" si="254"/>
        <v>139.94773270460271</v>
      </c>
      <c r="L555" s="419">
        <f t="shared" si="254"/>
        <v>197.78216236489965</v>
      </c>
      <c r="M555" s="419">
        <f t="shared" si="254"/>
        <v>187.76643533260065</v>
      </c>
      <c r="N555" s="419">
        <f t="shared" si="254"/>
        <v>167.95566536999357</v>
      </c>
      <c r="O555" s="419"/>
      <c r="P555" s="419"/>
      <c r="Q555" s="419">
        <f t="shared" ref="Q555:AB555" si="255">IFERROR(Q554/($AC538-SUMIF($A$7:$A$902,514,$AC$7:$AC$902))*365,"")</f>
        <v>134.4404338506676</v>
      </c>
      <c r="R555" s="419">
        <f t="shared" si="255"/>
        <v>179.06410496781706</v>
      </c>
      <c r="S555" s="419">
        <f t="shared" si="255"/>
        <v>181.60436222676836</v>
      </c>
      <c r="T555" s="419">
        <f t="shared" si="255"/>
        <v>204.54377592651565</v>
      </c>
      <c r="U555" s="419">
        <f t="shared" si="255"/>
        <v>207.27810499471073</v>
      </c>
      <c r="V555" s="419">
        <f t="shared" si="255"/>
        <v>221.80604004880905</v>
      </c>
      <c r="W555" s="419">
        <f t="shared" si="255"/>
        <v>228.45023406200812</v>
      </c>
      <c r="X555" s="419">
        <f t="shared" si="255"/>
        <v>232.13581349663764</v>
      </c>
      <c r="Y555" s="419">
        <f t="shared" si="255"/>
        <v>237.20152763606029</v>
      </c>
      <c r="Z555" s="419">
        <f t="shared" si="255"/>
        <v>240.10657244347826</v>
      </c>
      <c r="AA555" s="419">
        <f t="shared" si="255"/>
        <v>210.4650241357318</v>
      </c>
      <c r="AB555" s="419">
        <f t="shared" si="255"/>
        <v>216.76270136097668</v>
      </c>
      <c r="AC555" s="419"/>
      <c r="AD555" s="419"/>
      <c r="AE555" s="419">
        <f t="shared" ref="AE555:AP555" si="256">IFERROR(AE554/($AQ538-SUMIF($A$7:$A$902,514,$AQ$7:$AQ$902))*365,"")</f>
        <v>176.21278786374711</v>
      </c>
      <c r="AF555" s="419">
        <f t="shared" si="256"/>
        <v>182.77029029704383</v>
      </c>
      <c r="AG555" s="419">
        <f t="shared" si="256"/>
        <v>186.39236629077618</v>
      </c>
      <c r="AH555" s="419">
        <f t="shared" si="256"/>
        <v>189.34872948789501</v>
      </c>
      <c r="AI555" s="419">
        <f t="shared" si="256"/>
        <v>192.94292487713577</v>
      </c>
      <c r="AJ555" s="419">
        <f t="shared" si="256"/>
        <v>197.77904123428718</v>
      </c>
      <c r="AK555" s="419">
        <f t="shared" si="256"/>
        <v>201.5333954715164</v>
      </c>
      <c r="AL555" s="419">
        <f t="shared" si="256"/>
        <v>206.03027028221047</v>
      </c>
      <c r="AM555" s="419">
        <f t="shared" si="256"/>
        <v>212.01193764984927</v>
      </c>
      <c r="AN555" s="419">
        <f t="shared" si="256"/>
        <v>215.77079559884027</v>
      </c>
      <c r="AO555" s="419">
        <f t="shared" si="256"/>
        <v>185.89834301911824</v>
      </c>
      <c r="AP555" s="419">
        <f t="shared" si="256"/>
        <v>194.00943464178849</v>
      </c>
      <c r="AQ555" s="419"/>
      <c r="AR555" s="419"/>
      <c r="AS555" s="419">
        <f t="shared" ref="AS555:BD555" si="257">IFERROR(AS554/($BE538-SUMIF($A$7:$A$902,514,$BE$7:$BE$902))*365,"")</f>
        <v>160.93933287718329</v>
      </c>
      <c r="AT555" s="419">
        <f t="shared" si="257"/>
        <v>168.13278577133727</v>
      </c>
      <c r="AU555" s="419">
        <f t="shared" si="257"/>
        <v>172.34017906733305</v>
      </c>
      <c r="AV555" s="419">
        <f t="shared" si="257"/>
        <v>175.94382259877128</v>
      </c>
      <c r="AW555" s="419">
        <f t="shared" si="257"/>
        <v>180.18060721332159</v>
      </c>
      <c r="AX555" s="419">
        <f t="shared" si="257"/>
        <v>185.61220382068385</v>
      </c>
      <c r="AY555" s="419">
        <f t="shared" si="257"/>
        <v>190.00796935174776</v>
      </c>
      <c r="AZ555" s="419">
        <f t="shared" si="257"/>
        <v>195.12642961606059</v>
      </c>
      <c r="BA555" s="419">
        <f t="shared" si="257"/>
        <v>201.6760600343429</v>
      </c>
      <c r="BB555" s="419">
        <f t="shared" si="257"/>
        <v>206.07628168615597</v>
      </c>
      <c r="BC555" s="419">
        <f t="shared" si="257"/>
        <v>176.83882790180621</v>
      </c>
      <c r="BD555" s="419">
        <f t="shared" si="257"/>
        <v>184.61132406133703</v>
      </c>
      <c r="BE555" s="419"/>
      <c r="BF555" s="419"/>
      <c r="BG555" s="419">
        <f t="shared" ref="BG555:BR555" si="258">IFERROR(BG554/($BS538-SUMIF($A$7:$A$902,514,$BS$7:$BS$902))*365,"")</f>
        <v>151.80340768565566</v>
      </c>
      <c r="BH555" s="419">
        <f t="shared" si="258"/>
        <v>158.71922371517405</v>
      </c>
      <c r="BI555" s="419">
        <f t="shared" si="258"/>
        <v>162.59960875448883</v>
      </c>
      <c r="BJ555" s="419">
        <f t="shared" si="258"/>
        <v>165.93611533879513</v>
      </c>
      <c r="BK555" s="419">
        <f t="shared" si="258"/>
        <v>169.90122839980495</v>
      </c>
      <c r="BL555" s="419">
        <f t="shared" si="258"/>
        <v>175.01563243673337</v>
      </c>
      <c r="BM555" s="419">
        <f t="shared" si="258"/>
        <v>179.13858778038502</v>
      </c>
      <c r="BN555" s="419">
        <f t="shared" si="258"/>
        <v>183.96507961486324</v>
      </c>
      <c r="BO555" s="419">
        <f t="shared" si="258"/>
        <v>190.17092648933115</v>
      </c>
      <c r="BP555" s="419">
        <f t="shared" si="258"/>
        <v>194.29830603864337</v>
      </c>
      <c r="BQ555" s="419">
        <f t="shared" si="258"/>
        <v>165.02892583815586</v>
      </c>
      <c r="BR555" s="419">
        <f t="shared" si="258"/>
        <v>172.46746371990227</v>
      </c>
      <c r="BS555" s="419"/>
      <c r="BT555" s="419"/>
      <c r="BU555" s="419">
        <f t="shared" ref="BU555:CF555" si="259">IFERROR(BU554/($CG538-SUMIF($A$7:$A$902,514,$CG$7:$CG$902))*365,"")</f>
        <v>139.95380563873692</v>
      </c>
      <c r="BV555" s="419">
        <f t="shared" si="259"/>
        <v>146.59344662737945</v>
      </c>
      <c r="BW555" s="419">
        <f t="shared" si="259"/>
        <v>150.15015704971913</v>
      </c>
      <c r="BX555" s="419">
        <f t="shared" si="259"/>
        <v>153.22096708856807</v>
      </c>
      <c r="BY555" s="419">
        <f t="shared" si="259"/>
        <v>156.9158625189562</v>
      </c>
      <c r="BZ555" s="419">
        <f t="shared" si="259"/>
        <v>161.71580469269563</v>
      </c>
      <c r="CA555" s="419">
        <f t="shared" si="259"/>
        <v>165.56740716702092</v>
      </c>
      <c r="CB555" s="419">
        <f t="shared" si="259"/>
        <v>170.10387664051018</v>
      </c>
      <c r="CC555" s="419">
        <f t="shared" si="259"/>
        <v>175.96932363125387</v>
      </c>
      <c r="CD555" s="419">
        <f t="shared" si="259"/>
        <v>179.82531849131536</v>
      </c>
      <c r="CE555" s="419">
        <f t="shared" si="259"/>
        <v>150.52475092794367</v>
      </c>
      <c r="CF555" s="419">
        <f t="shared" si="259"/>
        <v>157.63211123096983</v>
      </c>
      <c r="CG555" s="419"/>
      <c r="CH555" s="419"/>
    </row>
    <row r="556" spans="1:86">
      <c r="C556" s="137"/>
    </row>
    <row r="557" spans="1:86">
      <c r="O557" s="4"/>
      <c r="P557" s="4"/>
      <c r="AC557" s="4"/>
      <c r="AQ557" s="4"/>
      <c r="BE557" s="4"/>
      <c r="BS557" s="4"/>
      <c r="CG557" s="4"/>
    </row>
    <row r="558" spans="1:86">
      <c r="C558" s="138"/>
      <c r="D558" s="138"/>
      <c r="E558" s="138"/>
      <c r="F558" s="138"/>
      <c r="G558" s="138"/>
      <c r="H558" s="138"/>
      <c r="I558" s="138"/>
      <c r="J558" s="138"/>
      <c r="K558" s="138"/>
      <c r="L558" s="138"/>
      <c r="M558" s="138"/>
      <c r="N558" s="138"/>
      <c r="P558" s="4"/>
      <c r="Q558" s="138"/>
      <c r="R558" s="138"/>
      <c r="S558" s="138"/>
      <c r="T558" s="138"/>
      <c r="U558" s="138"/>
      <c r="V558" s="138"/>
      <c r="W558" s="138"/>
      <c r="X558" s="138"/>
      <c r="Y558" s="138"/>
      <c r="Z558" s="138"/>
      <c r="AA558" s="138"/>
      <c r="AB558" s="138"/>
      <c r="AE558" s="138"/>
      <c r="AF558" s="138"/>
      <c r="AG558" s="138"/>
      <c r="AH558" s="138"/>
      <c r="AI558" s="138"/>
      <c r="AJ558" s="138"/>
      <c r="AK558" s="138"/>
      <c r="AL558" s="138"/>
      <c r="AM558" s="138"/>
      <c r="AN558" s="138"/>
      <c r="AO558" s="138"/>
      <c r="AP558" s="138"/>
      <c r="AS558" s="138"/>
      <c r="AT558" s="138"/>
      <c r="AU558" s="138"/>
      <c r="AV558" s="138"/>
      <c r="AW558" s="138"/>
      <c r="AX558" s="138"/>
      <c r="AY558" s="138"/>
      <c r="AZ558" s="138"/>
      <c r="BA558" s="138"/>
      <c r="BB558" s="138"/>
      <c r="BC558" s="138"/>
      <c r="BD558" s="138"/>
      <c r="BG558" s="138"/>
      <c r="BH558" s="138"/>
      <c r="BI558" s="138"/>
      <c r="BJ558" s="138"/>
      <c r="BK558" s="138"/>
      <c r="BL558" s="138"/>
      <c r="BM558" s="138"/>
      <c r="BN558" s="138"/>
      <c r="BO558" s="138"/>
      <c r="BP558" s="138"/>
      <c r="BQ558" s="138"/>
      <c r="BR558" s="138"/>
      <c r="BU558" s="138"/>
      <c r="BV558" s="138"/>
      <c r="BW558" s="138"/>
      <c r="BX558" s="138"/>
      <c r="BY558" s="138"/>
      <c r="BZ558" s="138"/>
      <c r="CA558" s="138"/>
      <c r="CB558" s="138"/>
      <c r="CC558" s="138"/>
      <c r="CD558" s="138"/>
      <c r="CE558" s="138"/>
      <c r="CF558" s="138"/>
    </row>
    <row r="559" spans="1:86"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P559" s="4"/>
      <c r="Q559" s="139"/>
      <c r="R559" s="139"/>
      <c r="S559" s="139"/>
      <c r="T559" s="139"/>
      <c r="U559" s="139"/>
      <c r="V559" s="139"/>
      <c r="W559" s="139"/>
      <c r="X559" s="139"/>
      <c r="Y559" s="139"/>
      <c r="Z559" s="139"/>
      <c r="AA559" s="139"/>
      <c r="AB559" s="139"/>
      <c r="AE559" s="139"/>
      <c r="AF559" s="139"/>
      <c r="AG559" s="139"/>
      <c r="AH559" s="139"/>
      <c r="AI559" s="139"/>
      <c r="AJ559" s="139"/>
      <c r="AK559" s="139"/>
      <c r="AL559" s="139"/>
      <c r="AM559" s="139"/>
      <c r="AN559" s="139"/>
      <c r="AO559" s="139"/>
      <c r="AP559" s="139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G559" s="139"/>
      <c r="BH559" s="139"/>
      <c r="BI559" s="139"/>
      <c r="BJ559" s="139"/>
      <c r="BK559" s="139"/>
      <c r="BL559" s="139"/>
      <c r="BM559" s="139"/>
      <c r="BN559" s="139"/>
      <c r="BO559" s="139"/>
      <c r="BP559" s="139"/>
      <c r="BQ559" s="139"/>
      <c r="BR559" s="139"/>
      <c r="BU559" s="139"/>
      <c r="BV559" s="139"/>
      <c r="BW559" s="139"/>
      <c r="BX559" s="139"/>
      <c r="BY559" s="139"/>
      <c r="BZ559" s="139"/>
      <c r="CA559" s="139"/>
      <c r="CB559" s="139"/>
      <c r="CC559" s="139"/>
      <c r="CD559" s="139"/>
      <c r="CE559" s="139"/>
      <c r="CF559" s="139"/>
    </row>
  </sheetData>
  <mergeCells count="12">
    <mergeCell ref="C5:P5"/>
    <mergeCell ref="C6:P6"/>
    <mergeCell ref="Q5:AD5"/>
    <mergeCell ref="Q6:AD6"/>
    <mergeCell ref="AE5:AR5"/>
    <mergeCell ref="AE6:AR6"/>
    <mergeCell ref="AS5:BF5"/>
    <mergeCell ref="AS6:BF6"/>
    <mergeCell ref="BG5:BT5"/>
    <mergeCell ref="BG6:BT6"/>
    <mergeCell ref="BU5:CH5"/>
    <mergeCell ref="BU6:CH6"/>
  </mergeCells>
  <conditionalFormatting sqref="C554:CH554">
    <cfRule type="cellIs" dxfId="1" priority="1" operator="lessThan">
      <formula>0</formula>
    </cfRule>
  </conditionalFormatting>
  <pageMargins left="0.75" right="0.75" top="1" bottom="1" header="0.5" footer="0.5"/>
  <pageSetup scale="62" fitToWidth="6" orientation="landscape" horizontalDpi="4294967293" r:id="rId1"/>
  <headerFooter alignWithMargins="0"/>
  <colBreaks count="1" manualBreakCount="1">
    <brk id="16" max="498" man="1"/>
  </colBreaks>
  <ignoredErrors>
    <ignoredError sqref="P55:P58 AD55:AD58 AR55:AR58 BF55:BF58 BT55:BT58 P530:P540 AD530:AD540 AR530:AR540 BF530:BF540 BT530:BT540 P505:P509 AD505:AD509 AR505:AR509 BF505:BF509 BT505:BT509 P484:P488 AD484:AD488 AR484:AR488 BF484:BF488 BT484:BT488 P451:P455 AD451:AD455 AR451:AR455 BF451:BF455 BT451:BT455 P374:P378 AD374:AD378 AR374:AR378 BF374:BF378 BT374:BT378 P265:P269 AD265:AD269 AR265:AR269 BF265:BF269 BT265:BT269 P246:P250 AD246:AD250 AR246:AR250 BF246:BF250 BT246:BT250 P183:P191 AD183:AD191 AR183:AR191 BF183:BF191 BT183:BT191 P167:P171 AD167:AD171 AR167:AR171 BF167:BF171 BT167:BT171 P130:P134 AD130:AD134 AR130:AR134 BF130:BF134 BT130:BT134 P91:P95 AD91:AD95 AR91:AR95 BF91:BF95 BT91:BT9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E3448-4C71-4F09-A54C-F8820E9AA30E}">
  <sheetPr codeName="Sheet8">
    <tabColor rgb="FF0070C0"/>
  </sheetPr>
  <dimension ref="A1:CN181"/>
  <sheetViews>
    <sheetView showGridLines="0" workbookViewId="0">
      <pane ySplit="4" topLeftCell="A5" activePane="bottomLeft" state="frozen"/>
      <selection activeCell="C8" sqref="C8:D8"/>
      <selection pane="bottomLeft" activeCell="C8" sqref="C8:D8"/>
    </sheetView>
  </sheetViews>
  <sheetFormatPr defaultColWidth="9.140625" defaultRowHeight="12" customHeight="1" outlineLevelRow="1" outlineLevelCol="1"/>
  <cols>
    <col min="1" max="1" width="5.85546875" style="157" customWidth="1" collapsed="1"/>
    <col min="2" max="2" width="30.28515625" style="157" bestFit="1" customWidth="1" collapsed="1"/>
    <col min="3" max="3" width="15.85546875" style="157" hidden="1" customWidth="1" outlineLevel="1" collapsed="1"/>
    <col min="4" max="4" width="32" style="157" hidden="1" customWidth="1" outlineLevel="1" collapsed="1"/>
    <col min="5" max="5" width="10" style="157" hidden="1" customWidth="1" outlineLevel="1"/>
    <col min="6" max="6" width="10" style="157" customWidth="1" collapsed="1"/>
    <col min="7" max="7" width="11.42578125" style="157" customWidth="1"/>
    <col min="8" max="8" width="11.5703125" style="157" hidden="1" customWidth="1" collapsed="1"/>
    <col min="9" max="9" width="11.5703125" style="157" customWidth="1" collapsed="1"/>
    <col min="10" max="10" width="10.42578125" style="157" hidden="1" customWidth="1" collapsed="1"/>
    <col min="11" max="11" width="10" style="157" hidden="1" customWidth="1" collapsed="1"/>
    <col min="12" max="12" width="0.140625" style="157" customWidth="1" collapsed="1"/>
    <col min="13" max="13" width="11.5703125" style="157" hidden="1" customWidth="1" collapsed="1"/>
    <col min="14" max="14" width="11.5703125" style="157" customWidth="1" collapsed="1"/>
    <col min="15" max="15" width="10.42578125" style="157" hidden="1" customWidth="1" collapsed="1"/>
    <col min="16" max="16" width="10" style="157" hidden="1" customWidth="1" collapsed="1"/>
    <col min="17" max="17" width="0.140625" style="157" customWidth="1" collapsed="1"/>
    <col min="18" max="18" width="11.5703125" style="157" hidden="1" customWidth="1" collapsed="1"/>
    <col min="19" max="19" width="11.5703125" style="157" customWidth="1" collapsed="1"/>
    <col min="20" max="20" width="11.28515625" style="157" hidden="1" customWidth="1" collapsed="1"/>
    <col min="21" max="21" width="10" style="157" hidden="1" customWidth="1" collapsed="1"/>
    <col min="22" max="22" width="0.140625" style="157" customWidth="1" collapsed="1"/>
    <col min="23" max="23" width="11.5703125" style="157" hidden="1" customWidth="1" collapsed="1"/>
    <col min="24" max="24" width="11.5703125" style="157" customWidth="1" collapsed="1"/>
    <col min="25" max="25" width="11.28515625" style="157" hidden="1" customWidth="1" collapsed="1"/>
    <col min="26" max="26" width="12.140625" style="157" hidden="1" customWidth="1" collapsed="1"/>
    <col min="27" max="27" width="0.140625" style="157" customWidth="1" collapsed="1"/>
    <col min="28" max="28" width="11.5703125" style="157" hidden="1" customWidth="1" collapsed="1"/>
    <col min="29" max="29" width="11.5703125" style="157" customWidth="1" collapsed="1"/>
    <col min="30" max="30" width="11.28515625" style="157" hidden="1" customWidth="1" collapsed="1"/>
    <col min="31" max="31" width="10" style="157" hidden="1" customWidth="1" collapsed="1"/>
    <col min="32" max="32" width="0.140625" style="157" customWidth="1" collapsed="1"/>
    <col min="33" max="33" width="11.5703125" style="157" hidden="1" customWidth="1" collapsed="1"/>
    <col min="34" max="34" width="11.5703125" style="157" customWidth="1" collapsed="1"/>
    <col min="35" max="35" width="11.28515625" style="157" hidden="1" customWidth="1" collapsed="1"/>
    <col min="36" max="36" width="12.140625" style="157" hidden="1" customWidth="1" collapsed="1"/>
    <col min="37" max="37" width="0.140625" style="157" customWidth="1" collapsed="1"/>
    <col min="38" max="38" width="11.5703125" style="157" hidden="1" customWidth="1" collapsed="1"/>
    <col min="39" max="39" width="11.5703125" style="157" customWidth="1" collapsed="1"/>
    <col min="40" max="40" width="11.28515625" style="157" hidden="1" customWidth="1" collapsed="1"/>
    <col min="41" max="41" width="10" style="157" hidden="1" customWidth="1" collapsed="1"/>
    <col min="42" max="42" width="0.140625" style="157" customWidth="1" collapsed="1"/>
    <col min="43" max="43" width="11.5703125" style="157" hidden="1" customWidth="1" collapsed="1"/>
    <col min="44" max="44" width="11.5703125" style="157" customWidth="1" collapsed="1"/>
    <col min="45" max="45" width="11.28515625" style="157" hidden="1" customWidth="1" collapsed="1"/>
    <col min="46" max="46" width="12.140625" style="157" hidden="1" customWidth="1" collapsed="1"/>
    <col min="47" max="47" width="0.140625" style="157" customWidth="1" collapsed="1"/>
    <col min="48" max="48" width="11.5703125" style="157" hidden="1" customWidth="1" collapsed="1"/>
    <col min="49" max="49" width="11.5703125" style="157" customWidth="1" collapsed="1"/>
    <col min="50" max="50" width="11.28515625" style="157" hidden="1" customWidth="1" collapsed="1"/>
    <col min="51" max="51" width="10" style="157" hidden="1" customWidth="1" collapsed="1"/>
    <col min="52" max="52" width="0.140625" style="157" customWidth="1" collapsed="1"/>
    <col min="53" max="53" width="11.5703125" style="157" hidden="1" customWidth="1" collapsed="1"/>
    <col min="54" max="54" width="11.5703125" style="157" customWidth="1" collapsed="1"/>
    <col min="55" max="55" width="11.28515625" style="157" hidden="1" customWidth="1" collapsed="1"/>
    <col min="56" max="56" width="12.140625" style="157" hidden="1" customWidth="1" collapsed="1"/>
    <col min="57" max="57" width="0.140625" style="157" customWidth="1" collapsed="1"/>
    <col min="58" max="58" width="11.5703125" style="157" hidden="1" customWidth="1" collapsed="1"/>
    <col min="59" max="59" width="11.5703125" style="157" customWidth="1" collapsed="1"/>
    <col min="60" max="60" width="11.28515625" style="157" hidden="1" customWidth="1" collapsed="1"/>
    <col min="61" max="61" width="10" style="157" hidden="1" customWidth="1" collapsed="1"/>
    <col min="62" max="62" width="0.140625" style="157" customWidth="1" collapsed="1"/>
    <col min="63" max="63" width="11.5703125" style="157" hidden="1" customWidth="1" collapsed="1"/>
    <col min="64" max="64" width="11.5703125" style="157" customWidth="1" collapsed="1"/>
    <col min="65" max="65" width="11.28515625" style="157" hidden="1" customWidth="1" collapsed="1"/>
    <col min="66" max="66" width="7.28515625" style="157" hidden="1" customWidth="1" collapsed="1"/>
    <col min="67" max="67" width="9.140625" style="157"/>
  </cols>
  <sheetData>
    <row r="1" spans="1:67" ht="15.75" outlineLevel="1">
      <c r="A1" s="482" t="s">
        <v>911</v>
      </c>
      <c r="B1" s="482"/>
      <c r="C1" s="482"/>
      <c r="D1" s="482"/>
      <c r="E1" s="482"/>
      <c r="F1" s="482"/>
      <c r="G1" s="164"/>
    </row>
    <row r="2" spans="1:67" ht="12" customHeight="1" outlineLevel="1">
      <c r="A2" s="483" t="s">
        <v>101</v>
      </c>
      <c r="B2" s="483"/>
      <c r="C2" s="483"/>
      <c r="D2" s="483"/>
      <c r="E2" s="483"/>
      <c r="F2" s="483"/>
    </row>
    <row r="3" spans="1:67" ht="15" outlineLevel="1">
      <c r="A3" s="483" t="s">
        <v>912</v>
      </c>
      <c r="B3" s="483"/>
      <c r="C3" s="483"/>
      <c r="D3" s="483"/>
      <c r="E3" s="483"/>
      <c r="F3" s="483"/>
    </row>
    <row r="4" spans="1:67" ht="15">
      <c r="A4" s="164"/>
      <c r="B4" s="164"/>
      <c r="C4" s="164"/>
      <c r="D4" s="164"/>
      <c r="E4" s="164"/>
      <c r="F4" s="164"/>
    </row>
    <row r="5" spans="1:67" ht="15" customHeight="1">
      <c r="A5" s="485" t="s">
        <v>102</v>
      </c>
      <c r="B5" s="486"/>
      <c r="C5" s="486"/>
      <c r="D5" s="486"/>
      <c r="E5" s="486"/>
      <c r="F5" s="487"/>
      <c r="G5" s="484" t="s">
        <v>926</v>
      </c>
      <c r="H5" s="475"/>
      <c r="I5" s="475"/>
      <c r="J5" s="475"/>
      <c r="K5" s="475"/>
      <c r="L5" s="475"/>
      <c r="M5" s="475"/>
      <c r="N5" s="475"/>
      <c r="O5" s="475"/>
      <c r="P5" s="476"/>
      <c r="Q5" s="162"/>
      <c r="R5" s="475" t="s">
        <v>933</v>
      </c>
      <c r="S5" s="475"/>
      <c r="T5" s="475"/>
      <c r="U5" s="475"/>
      <c r="V5" s="475"/>
      <c r="W5" s="475"/>
      <c r="X5" s="475"/>
      <c r="Y5" s="475"/>
      <c r="Z5" s="476"/>
      <c r="AA5" s="162"/>
      <c r="AB5" s="475" t="s">
        <v>934</v>
      </c>
      <c r="AC5" s="475"/>
      <c r="AD5" s="475"/>
      <c r="AE5" s="475"/>
      <c r="AF5" s="475"/>
      <c r="AG5" s="475"/>
      <c r="AH5" s="475"/>
      <c r="AI5" s="475"/>
      <c r="AJ5" s="476"/>
      <c r="AK5" s="162"/>
      <c r="AL5" s="475" t="s">
        <v>935</v>
      </c>
      <c r="AM5" s="475"/>
      <c r="AN5" s="475"/>
      <c r="AO5" s="475"/>
      <c r="AP5" s="475"/>
      <c r="AQ5" s="475"/>
      <c r="AR5" s="475"/>
      <c r="AS5" s="475"/>
      <c r="AT5" s="476"/>
      <c r="AU5" s="162"/>
      <c r="AV5" s="475" t="s">
        <v>929</v>
      </c>
      <c r="AW5" s="475"/>
      <c r="AX5" s="475"/>
      <c r="AY5" s="475"/>
      <c r="AZ5" s="475"/>
      <c r="BA5" s="475"/>
      <c r="BB5" s="475"/>
      <c r="BC5" s="475"/>
      <c r="BD5" s="476"/>
      <c r="BE5" s="162"/>
      <c r="BF5" s="475" t="s">
        <v>931</v>
      </c>
      <c r="BG5" s="475"/>
      <c r="BH5" s="475"/>
      <c r="BI5" s="475"/>
      <c r="BJ5" s="475"/>
      <c r="BK5" s="475"/>
      <c r="BL5" s="475"/>
      <c r="BM5" s="475"/>
      <c r="BN5" s="475"/>
      <c r="BO5" s="162"/>
    </row>
    <row r="6" spans="1:67" ht="15" customHeight="1">
      <c r="A6" s="488"/>
      <c r="B6" s="489"/>
      <c r="C6" s="489"/>
      <c r="D6" s="489"/>
      <c r="E6" s="489"/>
      <c r="F6" s="490"/>
      <c r="G6" s="481" t="s">
        <v>927</v>
      </c>
      <c r="H6" s="477"/>
      <c r="I6" s="477"/>
      <c r="J6" s="477"/>
      <c r="K6" s="477"/>
      <c r="L6" s="477"/>
      <c r="M6" s="477"/>
      <c r="N6" s="477"/>
      <c r="O6" s="477"/>
      <c r="P6" s="478"/>
      <c r="Q6" s="162"/>
      <c r="R6" s="477" t="s">
        <v>936</v>
      </c>
      <c r="S6" s="477"/>
      <c r="T6" s="477"/>
      <c r="U6" s="477"/>
      <c r="V6" s="477"/>
      <c r="W6" s="477"/>
      <c r="X6" s="477"/>
      <c r="Y6" s="477"/>
      <c r="Z6" s="478"/>
      <c r="AA6" s="162"/>
      <c r="AB6" s="477" t="s">
        <v>937</v>
      </c>
      <c r="AC6" s="477"/>
      <c r="AD6" s="477"/>
      <c r="AE6" s="477"/>
      <c r="AF6" s="477"/>
      <c r="AG6" s="477"/>
      <c r="AH6" s="477"/>
      <c r="AI6" s="477"/>
      <c r="AJ6" s="478"/>
      <c r="AK6" s="162"/>
      <c r="AL6" s="477" t="s">
        <v>938</v>
      </c>
      <c r="AM6" s="477"/>
      <c r="AN6" s="477"/>
      <c r="AO6" s="477"/>
      <c r="AP6" s="477"/>
      <c r="AQ6" s="477"/>
      <c r="AR6" s="477"/>
      <c r="AS6" s="477"/>
      <c r="AT6" s="478"/>
      <c r="AU6" s="162"/>
      <c r="AV6" s="477" t="s">
        <v>930</v>
      </c>
      <c r="AW6" s="477"/>
      <c r="AX6" s="477"/>
      <c r="AY6" s="477"/>
      <c r="AZ6" s="477"/>
      <c r="BA6" s="477"/>
      <c r="BB6" s="477"/>
      <c r="BC6" s="477"/>
      <c r="BD6" s="478"/>
      <c r="BE6" s="162"/>
      <c r="BF6" s="477" t="s">
        <v>932</v>
      </c>
      <c r="BG6" s="477"/>
      <c r="BH6" s="477"/>
      <c r="BI6" s="477"/>
      <c r="BJ6" s="477"/>
      <c r="BK6" s="477"/>
      <c r="BL6" s="477"/>
      <c r="BM6" s="477"/>
      <c r="BN6" s="477"/>
      <c r="BO6" s="162"/>
    </row>
    <row r="7" spans="1:67" ht="39" hidden="1" customHeight="1">
      <c r="A7" s="491"/>
      <c r="B7" s="492"/>
      <c r="C7" s="492"/>
      <c r="D7" s="492"/>
      <c r="E7" s="492"/>
      <c r="F7" s="493"/>
      <c r="G7" s="494" t="s">
        <v>100</v>
      </c>
      <c r="H7" s="480" t="s">
        <v>104</v>
      </c>
      <c r="I7" s="479"/>
      <c r="J7" s="479"/>
      <c r="K7" s="479"/>
      <c r="L7" s="174"/>
      <c r="M7" s="479" t="s">
        <v>105</v>
      </c>
      <c r="N7" s="479"/>
      <c r="O7" s="479"/>
      <c r="P7" s="479"/>
      <c r="Q7" s="249"/>
      <c r="R7" s="480" t="s">
        <v>104</v>
      </c>
      <c r="S7" s="479"/>
      <c r="T7" s="479"/>
      <c r="U7" s="479"/>
      <c r="V7" s="174"/>
      <c r="W7" s="479" t="s">
        <v>105</v>
      </c>
      <c r="X7" s="479"/>
      <c r="Y7" s="479"/>
      <c r="Z7" s="479"/>
      <c r="AA7" s="249"/>
      <c r="AB7" s="480" t="s">
        <v>104</v>
      </c>
      <c r="AC7" s="479"/>
      <c r="AD7" s="479"/>
      <c r="AE7" s="479"/>
      <c r="AF7" s="174"/>
      <c r="AG7" s="479" t="s">
        <v>105</v>
      </c>
      <c r="AH7" s="479"/>
      <c r="AI7" s="479"/>
      <c r="AJ7" s="479"/>
      <c r="AK7" s="249"/>
      <c r="AL7" s="480" t="s">
        <v>104</v>
      </c>
      <c r="AM7" s="479"/>
      <c r="AN7" s="479"/>
      <c r="AO7" s="479"/>
      <c r="AP7" s="174"/>
      <c r="AQ7" s="479" t="s">
        <v>105</v>
      </c>
      <c r="AR7" s="479"/>
      <c r="AS7" s="479"/>
      <c r="AT7" s="479"/>
      <c r="AU7" s="249"/>
      <c r="AV7" s="480" t="s">
        <v>104</v>
      </c>
      <c r="AW7" s="479"/>
      <c r="AX7" s="479"/>
      <c r="AY7" s="479"/>
      <c r="AZ7" s="174"/>
      <c r="BA7" s="479" t="s">
        <v>105</v>
      </c>
      <c r="BB7" s="479"/>
      <c r="BC7" s="479"/>
      <c r="BD7" s="479"/>
      <c r="BE7" s="249"/>
      <c r="BF7" s="480" t="s">
        <v>104</v>
      </c>
      <c r="BG7" s="479"/>
      <c r="BH7" s="479"/>
      <c r="BI7" s="479"/>
      <c r="BJ7" s="174"/>
      <c r="BK7" s="479" t="s">
        <v>105</v>
      </c>
      <c r="BL7" s="479"/>
      <c r="BM7" s="479"/>
      <c r="BN7" s="479"/>
      <c r="BO7" s="252"/>
    </row>
    <row r="8" spans="1:67" ht="43.5" customHeight="1">
      <c r="A8" s="170" t="s">
        <v>95</v>
      </c>
      <c r="B8" s="171" t="s">
        <v>96</v>
      </c>
      <c r="C8" s="171" t="s">
        <v>97</v>
      </c>
      <c r="D8" s="171" t="s">
        <v>98</v>
      </c>
      <c r="E8" s="172" t="s">
        <v>103</v>
      </c>
      <c r="F8" s="173" t="s">
        <v>99</v>
      </c>
      <c r="G8" s="495"/>
      <c r="H8" s="175" t="s">
        <v>25</v>
      </c>
      <c r="I8" s="175" t="s">
        <v>104</v>
      </c>
      <c r="J8" s="176"/>
      <c r="K8" s="177" t="s">
        <v>64</v>
      </c>
      <c r="L8" s="178"/>
      <c r="M8" s="176" t="s">
        <v>25</v>
      </c>
      <c r="N8" s="176" t="s">
        <v>105</v>
      </c>
      <c r="O8" s="176"/>
      <c r="P8" s="177" t="s">
        <v>64</v>
      </c>
      <c r="Q8" s="250"/>
      <c r="R8" s="175" t="s">
        <v>25</v>
      </c>
      <c r="S8" s="175" t="s">
        <v>104</v>
      </c>
      <c r="T8" s="175"/>
      <c r="U8" s="177" t="s">
        <v>64</v>
      </c>
      <c r="V8" s="178"/>
      <c r="W8" s="176" t="s">
        <v>25</v>
      </c>
      <c r="X8" s="176" t="s">
        <v>105</v>
      </c>
      <c r="Y8" s="176"/>
      <c r="Z8" s="177" t="s">
        <v>64</v>
      </c>
      <c r="AA8" s="250"/>
      <c r="AB8" s="175" t="s">
        <v>25</v>
      </c>
      <c r="AC8" s="175" t="s">
        <v>104</v>
      </c>
      <c r="AD8" s="175"/>
      <c r="AE8" s="177" t="s">
        <v>64</v>
      </c>
      <c r="AF8" s="178"/>
      <c r="AG8" s="176" t="s">
        <v>25</v>
      </c>
      <c r="AH8" s="176" t="s">
        <v>105</v>
      </c>
      <c r="AI8" s="176"/>
      <c r="AJ8" s="177" t="s">
        <v>64</v>
      </c>
      <c r="AK8" s="250"/>
      <c r="AL8" s="175" t="s">
        <v>25</v>
      </c>
      <c r="AM8" s="175" t="s">
        <v>104</v>
      </c>
      <c r="AN8" s="175"/>
      <c r="AO8" s="177" t="s">
        <v>64</v>
      </c>
      <c r="AP8" s="178"/>
      <c r="AQ8" s="176" t="s">
        <v>25</v>
      </c>
      <c r="AR8" s="176" t="s">
        <v>105</v>
      </c>
      <c r="AS8" s="176"/>
      <c r="AT8" s="177" t="s">
        <v>64</v>
      </c>
      <c r="AU8" s="250"/>
      <c r="AV8" s="175" t="s">
        <v>25</v>
      </c>
      <c r="AW8" s="175" t="s">
        <v>104</v>
      </c>
      <c r="AX8" s="175"/>
      <c r="AY8" s="177" t="s">
        <v>64</v>
      </c>
      <c r="AZ8" s="178"/>
      <c r="BA8" s="176" t="s">
        <v>25</v>
      </c>
      <c r="BB8" s="176" t="s">
        <v>105</v>
      </c>
      <c r="BC8" s="176"/>
      <c r="BD8" s="177" t="s">
        <v>64</v>
      </c>
      <c r="BE8" s="250"/>
      <c r="BF8" s="175" t="s">
        <v>25</v>
      </c>
      <c r="BG8" s="175" t="s">
        <v>104</v>
      </c>
      <c r="BH8" s="175"/>
      <c r="BI8" s="177" t="s">
        <v>64</v>
      </c>
      <c r="BJ8" s="178"/>
      <c r="BK8" s="176" t="s">
        <v>25</v>
      </c>
      <c r="BL8" s="176" t="s">
        <v>105</v>
      </c>
      <c r="BM8" s="176"/>
      <c r="BN8" s="175" t="s">
        <v>64</v>
      </c>
      <c r="BO8" s="250"/>
    </row>
    <row r="9" spans="1:67" ht="12.75" hidden="1" customHeight="1">
      <c r="A9" s="227"/>
      <c r="B9" s="179"/>
      <c r="C9" s="179"/>
      <c r="D9" s="179"/>
      <c r="E9" s="179"/>
      <c r="F9" s="227"/>
      <c r="G9" s="227"/>
      <c r="H9" s="158"/>
      <c r="I9" s="158"/>
      <c r="M9" s="158"/>
      <c r="N9" s="158"/>
      <c r="W9" s="158"/>
      <c r="X9" s="158"/>
      <c r="AG9" s="158"/>
      <c r="AH9" s="158"/>
      <c r="AQ9" s="158"/>
      <c r="AR9" s="158"/>
      <c r="BA9" s="158"/>
      <c r="BB9" s="158"/>
      <c r="BK9" s="158"/>
      <c r="BL9" s="158"/>
      <c r="BO9" s="162"/>
    </row>
    <row r="10" spans="1:67" ht="3.75" hidden="1" customHeight="1">
      <c r="A10" s="228" t="s">
        <v>688</v>
      </c>
      <c r="B10" s="229"/>
      <c r="C10" s="229"/>
      <c r="D10" s="229"/>
      <c r="E10" s="229"/>
      <c r="F10" s="230"/>
      <c r="G10" s="231"/>
      <c r="H10" s="232"/>
      <c r="I10" s="232"/>
      <c r="J10" s="161"/>
      <c r="K10" s="232"/>
      <c r="L10" s="232"/>
      <c r="M10" s="217"/>
      <c r="N10" s="217"/>
      <c r="O10" s="217"/>
      <c r="P10" s="217"/>
      <c r="R10" s="232"/>
      <c r="S10" s="232"/>
      <c r="T10" s="161"/>
      <c r="U10" s="232"/>
      <c r="V10" s="232"/>
      <c r="W10" s="217"/>
      <c r="X10" s="217"/>
      <c r="Y10" s="217"/>
      <c r="Z10" s="217"/>
      <c r="AB10" s="232"/>
      <c r="AC10" s="232"/>
      <c r="AD10" s="161"/>
      <c r="AE10" s="232"/>
      <c r="AF10" s="232"/>
      <c r="AG10" s="217"/>
      <c r="AH10" s="217"/>
      <c r="AI10" s="217"/>
      <c r="AJ10" s="217"/>
      <c r="AL10" s="232"/>
      <c r="AM10" s="232"/>
      <c r="AN10" s="161"/>
      <c r="AO10" s="232"/>
      <c r="AP10" s="232"/>
      <c r="AQ10" s="217"/>
      <c r="AR10" s="217"/>
      <c r="AS10" s="217"/>
      <c r="AT10" s="217"/>
      <c r="AV10" s="232"/>
      <c r="AW10" s="232"/>
      <c r="AX10" s="161"/>
      <c r="AY10" s="232"/>
      <c r="AZ10" s="232"/>
      <c r="BA10" s="217"/>
      <c r="BB10" s="217"/>
      <c r="BC10" s="217"/>
      <c r="BD10" s="217"/>
      <c r="BF10" s="232"/>
      <c r="BG10" s="232"/>
      <c r="BH10" s="161"/>
      <c r="BI10" s="232"/>
      <c r="BJ10" s="232"/>
      <c r="BK10" s="217"/>
      <c r="BL10" s="217"/>
      <c r="BM10" s="217"/>
      <c r="BN10" s="217"/>
      <c r="BO10" s="162"/>
    </row>
    <row r="11" spans="1:67" ht="12" customHeight="1">
      <c r="A11" s="190">
        <v>1</v>
      </c>
      <c r="B11" s="191" t="s">
        <v>695</v>
      </c>
      <c r="C11" s="191" t="s">
        <v>696</v>
      </c>
      <c r="D11" s="191" t="s">
        <v>697</v>
      </c>
      <c r="E11" s="192">
        <v>44013</v>
      </c>
      <c r="F11" s="193">
        <v>116</v>
      </c>
      <c r="G11" s="194"/>
      <c r="H11" s="195"/>
      <c r="I11" s="195">
        <v>0</v>
      </c>
      <c r="K11" s="196">
        <f t="shared" ref="K11:K74" si="0">SUM(H11:J11)</f>
        <v>0</v>
      </c>
      <c r="L11" s="197"/>
      <c r="M11" s="198"/>
      <c r="N11" s="198">
        <v>0</v>
      </c>
      <c r="O11" s="198"/>
      <c r="P11" s="199">
        <f t="shared" ref="P11:P74" si="1">SUM(M11:O11)</f>
        <v>0</v>
      </c>
      <c r="Q11" s="162"/>
      <c r="R11" s="195"/>
      <c r="S11" s="195">
        <v>55000</v>
      </c>
      <c r="U11" s="196">
        <f t="shared" ref="U11:U74" si="2">SUM(R11:T11)</f>
        <v>55000</v>
      </c>
      <c r="V11" s="197"/>
      <c r="W11" s="198"/>
      <c r="X11" s="198">
        <v>1</v>
      </c>
      <c r="Y11" s="198"/>
      <c r="Z11" s="199">
        <f t="shared" ref="Z11:Z74" si="3">SUM(W11:Y11)</f>
        <v>1</v>
      </c>
      <c r="AA11" s="162"/>
      <c r="AB11" s="195"/>
      <c r="AC11" s="195">
        <v>56650</v>
      </c>
      <c r="AE11" s="196">
        <f t="shared" ref="AE11:AE74" si="4">SUM(AB11:AD11)</f>
        <v>56650</v>
      </c>
      <c r="AF11" s="197"/>
      <c r="AG11" s="198"/>
      <c r="AH11" s="198">
        <v>1</v>
      </c>
      <c r="AI11" s="198"/>
      <c r="AJ11" s="199">
        <f t="shared" ref="AJ11:AJ74" si="5">SUM(AG11:AI11)</f>
        <v>1</v>
      </c>
      <c r="AK11" s="162"/>
      <c r="AL11" s="195"/>
      <c r="AM11" s="195">
        <v>58349.5</v>
      </c>
      <c r="AO11" s="196">
        <f t="shared" ref="AO11:AO74" si="6">SUM(AL11:AN11)</f>
        <v>58349.5</v>
      </c>
      <c r="AP11" s="197"/>
      <c r="AQ11" s="198"/>
      <c r="AR11" s="198">
        <v>1</v>
      </c>
      <c r="AS11" s="198"/>
      <c r="AT11" s="199">
        <f t="shared" ref="AT11:AT74" si="7">SUM(AQ11:AS11)</f>
        <v>1</v>
      </c>
      <c r="AU11" s="162"/>
      <c r="AV11" s="195"/>
      <c r="AW11" s="195">
        <v>60099.985000000001</v>
      </c>
      <c r="AY11" s="196">
        <f t="shared" ref="AY11:AY74" si="8">SUM(AV11:AX11)</f>
        <v>60099.985000000001</v>
      </c>
      <c r="AZ11" s="197"/>
      <c r="BA11" s="198"/>
      <c r="BB11" s="198">
        <v>1</v>
      </c>
      <c r="BC11" s="198"/>
      <c r="BD11" s="199">
        <f t="shared" ref="BD11:BD74" si="9">SUM(BA11:BC11)</f>
        <v>1</v>
      </c>
      <c r="BE11" s="162"/>
      <c r="BF11" s="195"/>
      <c r="BG11" s="195">
        <v>61902.984550000001</v>
      </c>
      <c r="BI11" s="196">
        <f t="shared" ref="BI11:BI74" si="10">SUM(BF11:BH11)</f>
        <v>61902.984550000001</v>
      </c>
      <c r="BJ11" s="197"/>
      <c r="BK11" s="198"/>
      <c r="BL11" s="198">
        <v>1</v>
      </c>
      <c r="BM11" s="198"/>
      <c r="BN11" s="199">
        <f t="shared" ref="BN11:BN74" si="11">SUM(BK11:BM11)</f>
        <v>1</v>
      </c>
      <c r="BO11" s="162"/>
    </row>
    <row r="12" spans="1:67" ht="12" customHeight="1">
      <c r="A12" s="190">
        <v>1</v>
      </c>
      <c r="B12" s="191" t="s">
        <v>700</v>
      </c>
      <c r="C12" s="191" t="s">
        <v>698</v>
      </c>
      <c r="D12" s="191" t="s">
        <v>699</v>
      </c>
      <c r="E12" s="192">
        <v>43831</v>
      </c>
      <c r="F12" s="193">
        <v>172</v>
      </c>
      <c r="G12" s="194">
        <v>32500</v>
      </c>
      <c r="H12" s="195"/>
      <c r="I12" s="195">
        <v>16250</v>
      </c>
      <c r="K12" s="196">
        <f t="shared" si="0"/>
        <v>16250</v>
      </c>
      <c r="L12" s="197"/>
      <c r="M12" s="198"/>
      <c r="N12" s="198">
        <v>0.5</v>
      </c>
      <c r="O12" s="198"/>
      <c r="P12" s="199">
        <f t="shared" si="1"/>
        <v>0.5</v>
      </c>
      <c r="Q12" s="162"/>
      <c r="R12" s="195"/>
      <c r="S12" s="195">
        <v>33800</v>
      </c>
      <c r="U12" s="196">
        <f t="shared" si="2"/>
        <v>33800</v>
      </c>
      <c r="V12" s="197"/>
      <c r="W12" s="198"/>
      <c r="X12" s="198">
        <v>1</v>
      </c>
      <c r="Y12" s="198"/>
      <c r="Z12" s="199">
        <f t="shared" si="3"/>
        <v>1</v>
      </c>
      <c r="AA12" s="162"/>
      <c r="AB12" s="195"/>
      <c r="AC12" s="195">
        <v>34814</v>
      </c>
      <c r="AE12" s="196">
        <f t="shared" si="4"/>
        <v>34814</v>
      </c>
      <c r="AF12" s="197"/>
      <c r="AG12" s="198"/>
      <c r="AH12" s="198">
        <v>1</v>
      </c>
      <c r="AI12" s="198"/>
      <c r="AJ12" s="199">
        <f t="shared" si="5"/>
        <v>1</v>
      </c>
      <c r="AK12" s="162"/>
      <c r="AL12" s="195"/>
      <c r="AM12" s="195">
        <v>35858.42</v>
      </c>
      <c r="AO12" s="196">
        <f t="shared" si="6"/>
        <v>35858.42</v>
      </c>
      <c r="AP12" s="197"/>
      <c r="AQ12" s="198"/>
      <c r="AR12" s="198">
        <v>1</v>
      </c>
      <c r="AS12" s="198"/>
      <c r="AT12" s="199">
        <f t="shared" si="7"/>
        <v>1</v>
      </c>
      <c r="AU12" s="162"/>
      <c r="AV12" s="195"/>
      <c r="AW12" s="195">
        <v>36934.172599999998</v>
      </c>
      <c r="AY12" s="196">
        <f t="shared" si="8"/>
        <v>36934.172599999998</v>
      </c>
      <c r="AZ12" s="197"/>
      <c r="BA12" s="198"/>
      <c r="BB12" s="198">
        <v>1</v>
      </c>
      <c r="BC12" s="198"/>
      <c r="BD12" s="199">
        <f t="shared" si="9"/>
        <v>1</v>
      </c>
      <c r="BE12" s="162"/>
      <c r="BF12" s="195"/>
      <c r="BG12" s="195">
        <v>38042.197778000002</v>
      </c>
      <c r="BI12" s="196">
        <f t="shared" si="10"/>
        <v>38042.197778000002</v>
      </c>
      <c r="BJ12" s="197"/>
      <c r="BK12" s="198"/>
      <c r="BL12" s="198">
        <v>1</v>
      </c>
      <c r="BM12" s="198"/>
      <c r="BN12" s="199">
        <f t="shared" si="11"/>
        <v>1</v>
      </c>
      <c r="BO12" s="162"/>
    </row>
    <row r="13" spans="1:67" ht="12" customHeight="1">
      <c r="A13" s="190">
        <v>1</v>
      </c>
      <c r="B13" s="191" t="s">
        <v>702</v>
      </c>
      <c r="C13" s="191" t="s">
        <v>703</v>
      </c>
      <c r="D13" s="191" t="s">
        <v>701</v>
      </c>
      <c r="E13" s="192">
        <v>44013</v>
      </c>
      <c r="F13" s="193">
        <v>116</v>
      </c>
      <c r="G13" s="194"/>
      <c r="H13" s="195"/>
      <c r="I13" s="195">
        <v>0</v>
      </c>
      <c r="K13" s="196">
        <f t="shared" si="0"/>
        <v>0</v>
      </c>
      <c r="L13" s="197"/>
      <c r="M13" s="198"/>
      <c r="N13" s="198">
        <v>0</v>
      </c>
      <c r="O13" s="198"/>
      <c r="P13" s="199">
        <f t="shared" si="1"/>
        <v>0</v>
      </c>
      <c r="Q13" s="162"/>
      <c r="R13" s="195"/>
      <c r="S13" s="195">
        <v>49393</v>
      </c>
      <c r="U13" s="196">
        <f t="shared" si="2"/>
        <v>49393</v>
      </c>
      <c r="V13" s="197"/>
      <c r="W13" s="198"/>
      <c r="X13" s="198">
        <v>1</v>
      </c>
      <c r="Y13" s="198"/>
      <c r="Z13" s="199">
        <f t="shared" si="3"/>
        <v>1</v>
      </c>
      <c r="AA13" s="162"/>
      <c r="AB13" s="195"/>
      <c r="AC13" s="195">
        <v>50874.79</v>
      </c>
      <c r="AE13" s="196">
        <f t="shared" si="4"/>
        <v>50874.79</v>
      </c>
      <c r="AF13" s="197"/>
      <c r="AG13" s="198"/>
      <c r="AH13" s="198">
        <v>1</v>
      </c>
      <c r="AI13" s="198"/>
      <c r="AJ13" s="199">
        <f t="shared" si="5"/>
        <v>1</v>
      </c>
      <c r="AK13" s="162"/>
      <c r="AL13" s="195"/>
      <c r="AM13" s="195">
        <v>52401.0337</v>
      </c>
      <c r="AO13" s="196">
        <f t="shared" si="6"/>
        <v>52401.0337</v>
      </c>
      <c r="AP13" s="197"/>
      <c r="AQ13" s="198"/>
      <c r="AR13" s="198">
        <v>1</v>
      </c>
      <c r="AS13" s="198"/>
      <c r="AT13" s="199">
        <f t="shared" si="7"/>
        <v>1</v>
      </c>
      <c r="AU13" s="162"/>
      <c r="AV13" s="195"/>
      <c r="AW13" s="195">
        <v>53973.064710999999</v>
      </c>
      <c r="AY13" s="196">
        <f t="shared" si="8"/>
        <v>53973.064710999999</v>
      </c>
      <c r="AZ13" s="197"/>
      <c r="BA13" s="198"/>
      <c r="BB13" s="198">
        <v>1</v>
      </c>
      <c r="BC13" s="198"/>
      <c r="BD13" s="199">
        <f t="shared" si="9"/>
        <v>1</v>
      </c>
      <c r="BE13" s="162"/>
      <c r="BF13" s="195"/>
      <c r="BG13" s="195">
        <v>55592.256652329997</v>
      </c>
      <c r="BI13" s="196">
        <f t="shared" si="10"/>
        <v>55592.256652329997</v>
      </c>
      <c r="BJ13" s="197"/>
      <c r="BK13" s="198"/>
      <c r="BL13" s="198">
        <v>1</v>
      </c>
      <c r="BM13" s="198"/>
      <c r="BN13" s="199">
        <f t="shared" si="11"/>
        <v>1</v>
      </c>
      <c r="BO13" s="162"/>
    </row>
    <row r="14" spans="1:67" ht="12" customHeight="1">
      <c r="A14" s="190">
        <v>1</v>
      </c>
      <c r="B14" s="191" t="s">
        <v>706</v>
      </c>
      <c r="C14" s="191" t="s">
        <v>705</v>
      </c>
      <c r="D14" s="191" t="s">
        <v>704</v>
      </c>
      <c r="E14" s="192"/>
      <c r="F14" s="193">
        <v>131</v>
      </c>
      <c r="G14" s="194">
        <v>5000</v>
      </c>
      <c r="H14" s="195"/>
      <c r="I14" s="195">
        <v>5000</v>
      </c>
      <c r="K14" s="196">
        <f t="shared" si="0"/>
        <v>5000</v>
      </c>
      <c r="L14" s="197"/>
      <c r="M14" s="198"/>
      <c r="N14" s="198">
        <v>1</v>
      </c>
      <c r="O14" s="198"/>
      <c r="P14" s="199">
        <f t="shared" si="1"/>
        <v>1</v>
      </c>
      <c r="Q14" s="162"/>
      <c r="R14" s="195"/>
      <c r="S14" s="195">
        <v>5000</v>
      </c>
      <c r="U14" s="196">
        <f t="shared" si="2"/>
        <v>5000</v>
      </c>
      <c r="V14" s="197"/>
      <c r="W14" s="198"/>
      <c r="X14" s="198">
        <v>1</v>
      </c>
      <c r="Y14" s="198"/>
      <c r="Z14" s="199">
        <f t="shared" si="3"/>
        <v>1</v>
      </c>
      <c r="AA14" s="162"/>
      <c r="AB14" s="195"/>
      <c r="AC14" s="195">
        <v>5150</v>
      </c>
      <c r="AE14" s="196">
        <f t="shared" si="4"/>
        <v>5150</v>
      </c>
      <c r="AF14" s="197"/>
      <c r="AG14" s="198"/>
      <c r="AH14" s="198">
        <v>1</v>
      </c>
      <c r="AI14" s="198"/>
      <c r="AJ14" s="199">
        <f t="shared" si="5"/>
        <v>1</v>
      </c>
      <c r="AK14" s="162"/>
      <c r="AL14" s="195"/>
      <c r="AM14" s="195">
        <v>5304.5</v>
      </c>
      <c r="AO14" s="196">
        <f t="shared" si="6"/>
        <v>5304.5</v>
      </c>
      <c r="AP14" s="197"/>
      <c r="AQ14" s="198"/>
      <c r="AR14" s="198">
        <v>1</v>
      </c>
      <c r="AS14" s="198"/>
      <c r="AT14" s="199">
        <f t="shared" si="7"/>
        <v>1</v>
      </c>
      <c r="AU14" s="162"/>
      <c r="AV14" s="195"/>
      <c r="AW14" s="195">
        <v>5463.6350000000002</v>
      </c>
      <c r="AY14" s="196">
        <f t="shared" si="8"/>
        <v>5463.6350000000002</v>
      </c>
      <c r="AZ14" s="197"/>
      <c r="BA14" s="198"/>
      <c r="BB14" s="198">
        <v>1</v>
      </c>
      <c r="BC14" s="198"/>
      <c r="BD14" s="199">
        <f t="shared" si="9"/>
        <v>1</v>
      </c>
      <c r="BE14" s="162"/>
      <c r="BF14" s="195"/>
      <c r="BG14" s="195">
        <v>5627.5440500000004</v>
      </c>
      <c r="BI14" s="196">
        <f t="shared" si="10"/>
        <v>5627.5440500000004</v>
      </c>
      <c r="BJ14" s="197"/>
      <c r="BK14" s="198"/>
      <c r="BL14" s="198">
        <v>1</v>
      </c>
      <c r="BM14" s="198"/>
      <c r="BN14" s="199">
        <f t="shared" si="11"/>
        <v>1</v>
      </c>
      <c r="BO14" s="162"/>
    </row>
    <row r="15" spans="1:67" ht="12" customHeight="1">
      <c r="A15" s="190">
        <v>1</v>
      </c>
      <c r="B15" s="191" t="s">
        <v>709</v>
      </c>
      <c r="C15" s="191" t="s">
        <v>707</v>
      </c>
      <c r="D15" s="191" t="s">
        <v>708</v>
      </c>
      <c r="E15" s="192"/>
      <c r="F15" s="193">
        <v>116</v>
      </c>
      <c r="G15" s="194">
        <v>61381</v>
      </c>
      <c r="H15" s="195"/>
      <c r="I15" s="195">
        <v>61381</v>
      </c>
      <c r="K15" s="196">
        <f t="shared" si="0"/>
        <v>61381</v>
      </c>
      <c r="L15" s="197"/>
      <c r="M15" s="198"/>
      <c r="N15" s="198">
        <v>1</v>
      </c>
      <c r="O15" s="198"/>
      <c r="P15" s="199">
        <f t="shared" si="1"/>
        <v>1</v>
      </c>
      <c r="Q15" s="162"/>
      <c r="R15" s="195"/>
      <c r="S15" s="195">
        <v>0</v>
      </c>
      <c r="U15" s="196">
        <f t="shared" si="2"/>
        <v>0</v>
      </c>
      <c r="V15" s="197"/>
      <c r="W15" s="198"/>
      <c r="X15" s="198">
        <v>0</v>
      </c>
      <c r="Y15" s="198"/>
      <c r="Z15" s="199">
        <f t="shared" si="3"/>
        <v>0</v>
      </c>
      <c r="AA15" s="162"/>
      <c r="AB15" s="195"/>
      <c r="AC15" s="195">
        <v>0</v>
      </c>
      <c r="AE15" s="196">
        <f t="shared" si="4"/>
        <v>0</v>
      </c>
      <c r="AF15" s="197"/>
      <c r="AG15" s="198"/>
      <c r="AH15" s="198">
        <v>0</v>
      </c>
      <c r="AI15" s="198"/>
      <c r="AJ15" s="199">
        <f t="shared" si="5"/>
        <v>0</v>
      </c>
      <c r="AK15" s="162"/>
      <c r="AL15" s="195"/>
      <c r="AM15" s="195">
        <v>0</v>
      </c>
      <c r="AO15" s="196">
        <f t="shared" si="6"/>
        <v>0</v>
      </c>
      <c r="AP15" s="197"/>
      <c r="AQ15" s="198"/>
      <c r="AR15" s="198">
        <v>0</v>
      </c>
      <c r="AS15" s="198"/>
      <c r="AT15" s="199">
        <f t="shared" si="7"/>
        <v>0</v>
      </c>
      <c r="AU15" s="162"/>
      <c r="AV15" s="195"/>
      <c r="AW15" s="195">
        <v>0</v>
      </c>
      <c r="AY15" s="196">
        <f t="shared" si="8"/>
        <v>0</v>
      </c>
      <c r="AZ15" s="197"/>
      <c r="BA15" s="198"/>
      <c r="BB15" s="198">
        <v>0</v>
      </c>
      <c r="BC15" s="198"/>
      <c r="BD15" s="199">
        <f t="shared" si="9"/>
        <v>0</v>
      </c>
      <c r="BE15" s="162"/>
      <c r="BF15" s="195"/>
      <c r="BG15" s="195">
        <v>0</v>
      </c>
      <c r="BI15" s="196">
        <f t="shared" si="10"/>
        <v>0</v>
      </c>
      <c r="BJ15" s="197"/>
      <c r="BK15" s="198"/>
      <c r="BL15" s="198">
        <v>0</v>
      </c>
      <c r="BM15" s="198"/>
      <c r="BN15" s="199">
        <f t="shared" si="11"/>
        <v>0</v>
      </c>
      <c r="BO15" s="162"/>
    </row>
    <row r="16" spans="1:67" ht="12" customHeight="1">
      <c r="A16" s="190">
        <v>1</v>
      </c>
      <c r="B16" s="191" t="s">
        <v>709</v>
      </c>
      <c r="C16" s="191" t="s">
        <v>707</v>
      </c>
      <c r="D16" s="191" t="s">
        <v>710</v>
      </c>
      <c r="E16" s="192">
        <v>44013</v>
      </c>
      <c r="F16" s="193">
        <v>139</v>
      </c>
      <c r="G16" s="194"/>
      <c r="H16" s="195"/>
      <c r="I16" s="195">
        <v>0</v>
      </c>
      <c r="K16" s="196">
        <f t="shared" si="0"/>
        <v>0</v>
      </c>
      <c r="L16" s="197"/>
      <c r="M16" s="198"/>
      <c r="N16" s="198">
        <v>0</v>
      </c>
      <c r="O16" s="198"/>
      <c r="P16" s="199">
        <f t="shared" si="1"/>
        <v>0</v>
      </c>
      <c r="Q16" s="162"/>
      <c r="R16" s="195"/>
      <c r="S16" s="195">
        <v>74632</v>
      </c>
      <c r="U16" s="196">
        <f t="shared" si="2"/>
        <v>74632</v>
      </c>
      <c r="V16" s="197"/>
      <c r="W16" s="198"/>
      <c r="X16" s="198">
        <v>1</v>
      </c>
      <c r="Y16" s="198"/>
      <c r="Z16" s="199">
        <f t="shared" si="3"/>
        <v>1</v>
      </c>
      <c r="AA16" s="162"/>
      <c r="AB16" s="195"/>
      <c r="AC16" s="195">
        <v>76870.960000000006</v>
      </c>
      <c r="AE16" s="196">
        <f t="shared" si="4"/>
        <v>76870.960000000006</v>
      </c>
      <c r="AF16" s="197"/>
      <c r="AG16" s="198"/>
      <c r="AH16" s="198">
        <v>1</v>
      </c>
      <c r="AI16" s="198"/>
      <c r="AJ16" s="199">
        <f t="shared" si="5"/>
        <v>1</v>
      </c>
      <c r="AK16" s="162"/>
      <c r="AL16" s="195"/>
      <c r="AM16" s="195">
        <v>79177.088799999998</v>
      </c>
      <c r="AO16" s="196">
        <f t="shared" si="6"/>
        <v>79177.088799999998</v>
      </c>
      <c r="AP16" s="197"/>
      <c r="AQ16" s="198"/>
      <c r="AR16" s="198">
        <v>1</v>
      </c>
      <c r="AS16" s="198"/>
      <c r="AT16" s="199">
        <f t="shared" si="7"/>
        <v>1</v>
      </c>
      <c r="AU16" s="162"/>
      <c r="AV16" s="195"/>
      <c r="AW16" s="195">
        <v>81552.401463999995</v>
      </c>
      <c r="AY16" s="196">
        <f t="shared" si="8"/>
        <v>81552.401463999995</v>
      </c>
      <c r="AZ16" s="197"/>
      <c r="BA16" s="198"/>
      <c r="BB16" s="198">
        <v>1</v>
      </c>
      <c r="BC16" s="198"/>
      <c r="BD16" s="199">
        <f t="shared" si="9"/>
        <v>1</v>
      </c>
      <c r="BE16" s="162"/>
      <c r="BF16" s="195"/>
      <c r="BG16" s="195">
        <v>83998.973507920004</v>
      </c>
      <c r="BI16" s="196">
        <f t="shared" si="10"/>
        <v>83998.973507920004</v>
      </c>
      <c r="BJ16" s="197"/>
      <c r="BK16" s="198"/>
      <c r="BL16" s="198">
        <v>1</v>
      </c>
      <c r="BM16" s="198"/>
      <c r="BN16" s="199">
        <f t="shared" si="11"/>
        <v>1</v>
      </c>
      <c r="BO16" s="162"/>
    </row>
    <row r="17" spans="1:67" ht="12" customHeight="1">
      <c r="A17" s="190">
        <v>1</v>
      </c>
      <c r="B17" s="191" t="s">
        <v>711</v>
      </c>
      <c r="C17" s="191" t="s">
        <v>713</v>
      </c>
      <c r="D17" s="191" t="s">
        <v>712</v>
      </c>
      <c r="E17" s="192">
        <v>43780</v>
      </c>
      <c r="F17" s="193">
        <v>172</v>
      </c>
      <c r="G17" s="194">
        <v>32000</v>
      </c>
      <c r="H17" s="195"/>
      <c r="I17" s="195">
        <v>20444.444444444402</v>
      </c>
      <c r="K17" s="196">
        <f t="shared" si="0"/>
        <v>20444.444444444402</v>
      </c>
      <c r="L17" s="197"/>
      <c r="M17" s="198"/>
      <c r="N17" s="198">
        <v>0.63888888888888895</v>
      </c>
      <c r="O17" s="198"/>
      <c r="P17" s="199">
        <f t="shared" si="1"/>
        <v>0.63888888888888895</v>
      </c>
      <c r="Q17" s="162"/>
      <c r="R17" s="195"/>
      <c r="S17" s="195">
        <v>33280</v>
      </c>
      <c r="U17" s="196">
        <f t="shared" si="2"/>
        <v>33280</v>
      </c>
      <c r="V17" s="197"/>
      <c r="W17" s="198"/>
      <c r="X17" s="198">
        <v>1</v>
      </c>
      <c r="Y17" s="198"/>
      <c r="Z17" s="199">
        <f t="shared" si="3"/>
        <v>1</v>
      </c>
      <c r="AA17" s="162"/>
      <c r="AB17" s="195"/>
      <c r="AC17" s="195">
        <v>34278.400000000001</v>
      </c>
      <c r="AE17" s="196">
        <f t="shared" si="4"/>
        <v>34278.400000000001</v>
      </c>
      <c r="AF17" s="197"/>
      <c r="AG17" s="198"/>
      <c r="AH17" s="198">
        <v>1</v>
      </c>
      <c r="AI17" s="198"/>
      <c r="AJ17" s="199">
        <f t="shared" si="5"/>
        <v>1</v>
      </c>
      <c r="AK17" s="162"/>
      <c r="AL17" s="195"/>
      <c r="AM17" s="195">
        <v>35306.752</v>
      </c>
      <c r="AO17" s="196">
        <f t="shared" si="6"/>
        <v>35306.752</v>
      </c>
      <c r="AP17" s="197"/>
      <c r="AQ17" s="198"/>
      <c r="AR17" s="198">
        <v>1</v>
      </c>
      <c r="AS17" s="198"/>
      <c r="AT17" s="199">
        <f t="shared" si="7"/>
        <v>1</v>
      </c>
      <c r="AU17" s="162"/>
      <c r="AV17" s="195"/>
      <c r="AW17" s="195">
        <v>36365.954559999998</v>
      </c>
      <c r="AY17" s="196">
        <f t="shared" si="8"/>
        <v>36365.954559999998</v>
      </c>
      <c r="AZ17" s="197"/>
      <c r="BA17" s="198"/>
      <c r="BB17" s="198">
        <v>1</v>
      </c>
      <c r="BC17" s="198"/>
      <c r="BD17" s="199">
        <f t="shared" si="9"/>
        <v>1</v>
      </c>
      <c r="BE17" s="162"/>
      <c r="BF17" s="195"/>
      <c r="BG17" s="195">
        <v>37456.933196799997</v>
      </c>
      <c r="BI17" s="196">
        <f t="shared" si="10"/>
        <v>37456.933196799997</v>
      </c>
      <c r="BJ17" s="197"/>
      <c r="BK17" s="198"/>
      <c r="BL17" s="198">
        <v>1</v>
      </c>
      <c r="BM17" s="198"/>
      <c r="BN17" s="199">
        <f t="shared" si="11"/>
        <v>1</v>
      </c>
      <c r="BO17" s="162"/>
    </row>
    <row r="18" spans="1:67" ht="12" customHeight="1">
      <c r="A18" s="190">
        <v>1</v>
      </c>
      <c r="B18" s="191" t="s">
        <v>715</v>
      </c>
      <c r="C18" s="191" t="s">
        <v>714</v>
      </c>
      <c r="D18" s="191"/>
      <c r="E18" s="192">
        <v>43845</v>
      </c>
      <c r="F18" s="193">
        <v>116</v>
      </c>
      <c r="G18" s="194">
        <v>55750</v>
      </c>
      <c r="H18" s="195"/>
      <c r="I18" s="195">
        <v>25776.881720430101</v>
      </c>
      <c r="K18" s="196">
        <f t="shared" si="0"/>
        <v>25776.881720430101</v>
      </c>
      <c r="L18" s="197"/>
      <c r="M18" s="198"/>
      <c r="N18" s="198">
        <v>0.462365591397849</v>
      </c>
      <c r="O18" s="198"/>
      <c r="P18" s="199">
        <f t="shared" si="1"/>
        <v>0.462365591397849</v>
      </c>
      <c r="Q18" s="162"/>
      <c r="R18" s="195"/>
      <c r="S18" s="195">
        <v>0</v>
      </c>
      <c r="U18" s="196">
        <f t="shared" si="2"/>
        <v>0</v>
      </c>
      <c r="V18" s="197"/>
      <c r="W18" s="198"/>
      <c r="X18" s="198">
        <v>0</v>
      </c>
      <c r="Y18" s="198"/>
      <c r="Z18" s="199">
        <f t="shared" si="3"/>
        <v>0</v>
      </c>
      <c r="AA18" s="162"/>
      <c r="AB18" s="195"/>
      <c r="AC18" s="195">
        <v>0</v>
      </c>
      <c r="AE18" s="196">
        <f t="shared" si="4"/>
        <v>0</v>
      </c>
      <c r="AF18" s="197"/>
      <c r="AG18" s="198"/>
      <c r="AH18" s="198">
        <v>0</v>
      </c>
      <c r="AI18" s="198"/>
      <c r="AJ18" s="199">
        <f t="shared" si="5"/>
        <v>0</v>
      </c>
      <c r="AK18" s="162"/>
      <c r="AL18" s="195"/>
      <c r="AM18" s="195">
        <v>0</v>
      </c>
      <c r="AO18" s="196">
        <f t="shared" si="6"/>
        <v>0</v>
      </c>
      <c r="AP18" s="197"/>
      <c r="AQ18" s="198"/>
      <c r="AR18" s="198">
        <v>0</v>
      </c>
      <c r="AS18" s="198"/>
      <c r="AT18" s="199">
        <f t="shared" si="7"/>
        <v>0</v>
      </c>
      <c r="AU18" s="162"/>
      <c r="AV18" s="195"/>
      <c r="AW18" s="195">
        <v>0</v>
      </c>
      <c r="AY18" s="196">
        <f t="shared" si="8"/>
        <v>0</v>
      </c>
      <c r="AZ18" s="197"/>
      <c r="BA18" s="198"/>
      <c r="BB18" s="198">
        <v>0</v>
      </c>
      <c r="BC18" s="198"/>
      <c r="BD18" s="199">
        <f t="shared" si="9"/>
        <v>0</v>
      </c>
      <c r="BE18" s="162"/>
      <c r="BF18" s="195"/>
      <c r="BG18" s="195">
        <v>0</v>
      </c>
      <c r="BI18" s="196">
        <f t="shared" si="10"/>
        <v>0</v>
      </c>
      <c r="BJ18" s="197"/>
      <c r="BK18" s="198"/>
      <c r="BL18" s="198">
        <v>0</v>
      </c>
      <c r="BM18" s="198"/>
      <c r="BN18" s="199">
        <f t="shared" si="11"/>
        <v>0</v>
      </c>
      <c r="BO18" s="162"/>
    </row>
    <row r="19" spans="1:67" ht="12" customHeight="1">
      <c r="A19" s="190">
        <v>1</v>
      </c>
      <c r="B19" s="191" t="s">
        <v>716</v>
      </c>
      <c r="C19" s="191" t="s">
        <v>717</v>
      </c>
      <c r="D19" s="191" t="s">
        <v>718</v>
      </c>
      <c r="E19" s="192"/>
      <c r="F19" s="193">
        <v>116</v>
      </c>
      <c r="G19" s="194">
        <v>64400</v>
      </c>
      <c r="H19" s="195"/>
      <c r="I19" s="195">
        <v>64400</v>
      </c>
      <c r="K19" s="196">
        <f t="shared" si="0"/>
        <v>64400</v>
      </c>
      <c r="L19" s="197"/>
      <c r="M19" s="198"/>
      <c r="N19" s="198">
        <v>1</v>
      </c>
      <c r="O19" s="198"/>
      <c r="P19" s="199">
        <f t="shared" si="1"/>
        <v>1</v>
      </c>
      <c r="Q19" s="162"/>
      <c r="R19" s="195"/>
      <c r="S19" s="195">
        <v>73396</v>
      </c>
      <c r="U19" s="196">
        <f t="shared" si="2"/>
        <v>73396</v>
      </c>
      <c r="V19" s="197"/>
      <c r="W19" s="198"/>
      <c r="X19" s="198">
        <v>1</v>
      </c>
      <c r="Y19" s="198"/>
      <c r="Z19" s="199">
        <f t="shared" si="3"/>
        <v>1</v>
      </c>
      <c r="AA19" s="162"/>
      <c r="AB19" s="195"/>
      <c r="AC19" s="195">
        <v>75597.88</v>
      </c>
      <c r="AE19" s="196">
        <f t="shared" si="4"/>
        <v>75597.88</v>
      </c>
      <c r="AF19" s="197"/>
      <c r="AG19" s="198"/>
      <c r="AH19" s="198">
        <v>1</v>
      </c>
      <c r="AI19" s="198"/>
      <c r="AJ19" s="199">
        <f t="shared" si="5"/>
        <v>1</v>
      </c>
      <c r="AK19" s="162"/>
      <c r="AL19" s="195"/>
      <c r="AM19" s="195">
        <v>77865.816399999996</v>
      </c>
      <c r="AO19" s="196">
        <f t="shared" si="6"/>
        <v>77865.816399999996</v>
      </c>
      <c r="AP19" s="197"/>
      <c r="AQ19" s="198"/>
      <c r="AR19" s="198">
        <v>1</v>
      </c>
      <c r="AS19" s="198"/>
      <c r="AT19" s="199">
        <f t="shared" si="7"/>
        <v>1</v>
      </c>
      <c r="AU19" s="162"/>
      <c r="AV19" s="195"/>
      <c r="AW19" s="195">
        <v>80201.790892000005</v>
      </c>
      <c r="AY19" s="196">
        <f t="shared" si="8"/>
        <v>80201.790892000005</v>
      </c>
      <c r="AZ19" s="197"/>
      <c r="BA19" s="198"/>
      <c r="BB19" s="198">
        <v>1</v>
      </c>
      <c r="BC19" s="198"/>
      <c r="BD19" s="199">
        <f t="shared" si="9"/>
        <v>1</v>
      </c>
      <c r="BE19" s="162"/>
      <c r="BF19" s="195"/>
      <c r="BG19" s="195">
        <v>82607.844618760006</v>
      </c>
      <c r="BI19" s="196">
        <f t="shared" si="10"/>
        <v>82607.844618760006</v>
      </c>
      <c r="BJ19" s="197"/>
      <c r="BK19" s="198"/>
      <c r="BL19" s="198">
        <v>1</v>
      </c>
      <c r="BM19" s="198"/>
      <c r="BN19" s="199">
        <f t="shared" si="11"/>
        <v>1</v>
      </c>
      <c r="BO19" s="162"/>
    </row>
    <row r="20" spans="1:67" ht="12" customHeight="1">
      <c r="A20" s="190">
        <v>1</v>
      </c>
      <c r="B20" s="191" t="s">
        <v>719</v>
      </c>
      <c r="C20" s="191" t="s">
        <v>720</v>
      </c>
      <c r="D20" s="191" t="s">
        <v>712</v>
      </c>
      <c r="E20" s="192"/>
      <c r="F20" s="193">
        <v>172</v>
      </c>
      <c r="G20" s="194">
        <v>33280</v>
      </c>
      <c r="H20" s="195"/>
      <c r="I20" s="195">
        <v>33280</v>
      </c>
      <c r="K20" s="196">
        <f t="shared" si="0"/>
        <v>33280</v>
      </c>
      <c r="L20" s="197"/>
      <c r="M20" s="198"/>
      <c r="N20" s="198">
        <v>1</v>
      </c>
      <c r="O20" s="198"/>
      <c r="P20" s="199">
        <f t="shared" si="1"/>
        <v>1</v>
      </c>
      <c r="Q20" s="162"/>
      <c r="R20" s="195"/>
      <c r="S20" s="195">
        <v>34611</v>
      </c>
      <c r="U20" s="196">
        <f t="shared" si="2"/>
        <v>34611</v>
      </c>
      <c r="V20" s="197"/>
      <c r="W20" s="198"/>
      <c r="X20" s="198">
        <v>1</v>
      </c>
      <c r="Y20" s="198"/>
      <c r="Z20" s="199">
        <f t="shared" si="3"/>
        <v>1</v>
      </c>
      <c r="AA20" s="162"/>
      <c r="AB20" s="195"/>
      <c r="AC20" s="195">
        <v>35649.33</v>
      </c>
      <c r="AE20" s="196">
        <f t="shared" si="4"/>
        <v>35649.33</v>
      </c>
      <c r="AF20" s="197"/>
      <c r="AG20" s="198"/>
      <c r="AH20" s="198">
        <v>1</v>
      </c>
      <c r="AI20" s="198"/>
      <c r="AJ20" s="199">
        <f t="shared" si="5"/>
        <v>1</v>
      </c>
      <c r="AK20" s="162"/>
      <c r="AL20" s="195"/>
      <c r="AM20" s="195">
        <v>36718.8099</v>
      </c>
      <c r="AO20" s="196">
        <f t="shared" si="6"/>
        <v>36718.8099</v>
      </c>
      <c r="AP20" s="197"/>
      <c r="AQ20" s="198"/>
      <c r="AR20" s="198">
        <v>1</v>
      </c>
      <c r="AS20" s="198"/>
      <c r="AT20" s="199">
        <f t="shared" si="7"/>
        <v>1</v>
      </c>
      <c r="AU20" s="162"/>
      <c r="AV20" s="195"/>
      <c r="AW20" s="195">
        <v>37820.374196999997</v>
      </c>
      <c r="AY20" s="196">
        <f t="shared" si="8"/>
        <v>37820.374196999997</v>
      </c>
      <c r="AZ20" s="197"/>
      <c r="BA20" s="198"/>
      <c r="BB20" s="198">
        <v>1</v>
      </c>
      <c r="BC20" s="198"/>
      <c r="BD20" s="199">
        <f t="shared" si="9"/>
        <v>1</v>
      </c>
      <c r="BE20" s="162"/>
      <c r="BF20" s="195"/>
      <c r="BG20" s="195">
        <v>38954.985422910002</v>
      </c>
      <c r="BI20" s="196">
        <f t="shared" si="10"/>
        <v>38954.985422910002</v>
      </c>
      <c r="BJ20" s="197"/>
      <c r="BK20" s="198"/>
      <c r="BL20" s="198">
        <v>1</v>
      </c>
      <c r="BM20" s="198"/>
      <c r="BN20" s="199">
        <f t="shared" si="11"/>
        <v>1</v>
      </c>
      <c r="BO20" s="162"/>
    </row>
    <row r="21" spans="1:67" ht="12" customHeight="1">
      <c r="A21" s="190">
        <v>1</v>
      </c>
      <c r="B21" s="191" t="s">
        <v>722</v>
      </c>
      <c r="C21" s="191" t="s">
        <v>721</v>
      </c>
      <c r="D21" s="191" t="s">
        <v>723</v>
      </c>
      <c r="E21" s="192">
        <v>44013</v>
      </c>
      <c r="F21" s="193">
        <v>116</v>
      </c>
      <c r="G21" s="194"/>
      <c r="H21" s="195"/>
      <c r="I21" s="195">
        <v>0</v>
      </c>
      <c r="K21" s="196">
        <f t="shared" si="0"/>
        <v>0</v>
      </c>
      <c r="L21" s="197"/>
      <c r="M21" s="198"/>
      <c r="N21" s="198">
        <v>0</v>
      </c>
      <c r="O21" s="198"/>
      <c r="P21" s="199">
        <f t="shared" si="1"/>
        <v>0</v>
      </c>
      <c r="Q21" s="162"/>
      <c r="R21" s="195"/>
      <c r="S21" s="195">
        <v>76500</v>
      </c>
      <c r="U21" s="196">
        <f t="shared" si="2"/>
        <v>76500</v>
      </c>
      <c r="V21" s="197"/>
      <c r="W21" s="198"/>
      <c r="X21" s="198">
        <v>1</v>
      </c>
      <c r="Y21" s="198"/>
      <c r="Z21" s="199">
        <f t="shared" si="3"/>
        <v>1</v>
      </c>
      <c r="AA21" s="162"/>
      <c r="AB21" s="195"/>
      <c r="AC21" s="195">
        <v>78795</v>
      </c>
      <c r="AE21" s="196">
        <f t="shared" si="4"/>
        <v>78795</v>
      </c>
      <c r="AF21" s="197"/>
      <c r="AG21" s="198"/>
      <c r="AH21" s="198">
        <v>1</v>
      </c>
      <c r="AI21" s="198"/>
      <c r="AJ21" s="199">
        <f t="shared" si="5"/>
        <v>1</v>
      </c>
      <c r="AK21" s="162"/>
      <c r="AL21" s="195"/>
      <c r="AM21" s="195">
        <v>81158.850000000006</v>
      </c>
      <c r="AO21" s="196">
        <f t="shared" si="6"/>
        <v>81158.850000000006</v>
      </c>
      <c r="AP21" s="197"/>
      <c r="AQ21" s="198"/>
      <c r="AR21" s="198">
        <v>1</v>
      </c>
      <c r="AS21" s="198"/>
      <c r="AT21" s="199">
        <f t="shared" si="7"/>
        <v>1</v>
      </c>
      <c r="AU21" s="162"/>
      <c r="AV21" s="195"/>
      <c r="AW21" s="195">
        <v>83593.6155</v>
      </c>
      <c r="AY21" s="196">
        <f t="shared" si="8"/>
        <v>83593.6155</v>
      </c>
      <c r="AZ21" s="197"/>
      <c r="BA21" s="198"/>
      <c r="BB21" s="198">
        <v>1</v>
      </c>
      <c r="BC21" s="198"/>
      <c r="BD21" s="199">
        <f t="shared" si="9"/>
        <v>1</v>
      </c>
      <c r="BE21" s="162"/>
      <c r="BF21" s="195"/>
      <c r="BG21" s="195">
        <v>86101.423964999994</v>
      </c>
      <c r="BI21" s="196">
        <f t="shared" si="10"/>
        <v>86101.423964999994</v>
      </c>
      <c r="BJ21" s="197"/>
      <c r="BK21" s="198"/>
      <c r="BL21" s="198">
        <v>1</v>
      </c>
      <c r="BM21" s="198"/>
      <c r="BN21" s="199">
        <f t="shared" si="11"/>
        <v>1</v>
      </c>
      <c r="BO21" s="162"/>
    </row>
    <row r="22" spans="1:67" ht="12" customHeight="1">
      <c r="A22" s="190">
        <v>1</v>
      </c>
      <c r="B22" s="191" t="s">
        <v>726</v>
      </c>
      <c r="C22" s="191" t="s">
        <v>724</v>
      </c>
      <c r="D22" s="191" t="s">
        <v>725</v>
      </c>
      <c r="E22" s="192"/>
      <c r="F22" s="193">
        <v>172</v>
      </c>
      <c r="G22" s="194">
        <v>51000</v>
      </c>
      <c r="H22" s="195"/>
      <c r="I22" s="195">
        <v>51000</v>
      </c>
      <c r="K22" s="196">
        <f t="shared" si="0"/>
        <v>51000</v>
      </c>
      <c r="L22" s="197"/>
      <c r="M22" s="198"/>
      <c r="N22" s="198">
        <v>1</v>
      </c>
      <c r="O22" s="198"/>
      <c r="P22" s="199">
        <f t="shared" si="1"/>
        <v>1</v>
      </c>
      <c r="Q22" s="162"/>
      <c r="R22" s="195"/>
      <c r="S22" s="195">
        <v>53040</v>
      </c>
      <c r="U22" s="196">
        <f t="shared" si="2"/>
        <v>53040</v>
      </c>
      <c r="V22" s="197"/>
      <c r="W22" s="198"/>
      <c r="X22" s="198">
        <v>1</v>
      </c>
      <c r="Y22" s="198"/>
      <c r="Z22" s="199">
        <f t="shared" si="3"/>
        <v>1</v>
      </c>
      <c r="AA22" s="162"/>
      <c r="AB22" s="195"/>
      <c r="AC22" s="195">
        <v>54631.199999999997</v>
      </c>
      <c r="AE22" s="196">
        <f t="shared" si="4"/>
        <v>54631.199999999997</v>
      </c>
      <c r="AF22" s="197"/>
      <c r="AG22" s="198"/>
      <c r="AH22" s="198">
        <v>1</v>
      </c>
      <c r="AI22" s="198"/>
      <c r="AJ22" s="199">
        <f t="shared" si="5"/>
        <v>1</v>
      </c>
      <c r="AK22" s="162"/>
      <c r="AL22" s="195"/>
      <c r="AM22" s="195">
        <v>56270.135999999999</v>
      </c>
      <c r="AO22" s="196">
        <f t="shared" si="6"/>
        <v>56270.135999999999</v>
      </c>
      <c r="AP22" s="197"/>
      <c r="AQ22" s="198"/>
      <c r="AR22" s="198">
        <v>1</v>
      </c>
      <c r="AS22" s="198"/>
      <c r="AT22" s="199">
        <f t="shared" si="7"/>
        <v>1</v>
      </c>
      <c r="AU22" s="162"/>
      <c r="AV22" s="195"/>
      <c r="AW22" s="195">
        <v>57958.240080000003</v>
      </c>
      <c r="AY22" s="196">
        <f t="shared" si="8"/>
        <v>57958.240080000003</v>
      </c>
      <c r="AZ22" s="197"/>
      <c r="BA22" s="198"/>
      <c r="BB22" s="198">
        <v>1</v>
      </c>
      <c r="BC22" s="198"/>
      <c r="BD22" s="199">
        <f t="shared" si="9"/>
        <v>1</v>
      </c>
      <c r="BE22" s="162"/>
      <c r="BF22" s="195"/>
      <c r="BG22" s="195">
        <v>59696.987282399998</v>
      </c>
      <c r="BI22" s="196">
        <f t="shared" si="10"/>
        <v>59696.987282399998</v>
      </c>
      <c r="BJ22" s="197"/>
      <c r="BK22" s="198"/>
      <c r="BL22" s="198">
        <v>1</v>
      </c>
      <c r="BM22" s="198"/>
      <c r="BN22" s="199">
        <f t="shared" si="11"/>
        <v>1</v>
      </c>
      <c r="BO22" s="162"/>
    </row>
    <row r="23" spans="1:67" ht="12" customHeight="1">
      <c r="A23" s="190">
        <v>1</v>
      </c>
      <c r="B23" s="191" t="s">
        <v>729</v>
      </c>
      <c r="C23" s="191" t="s">
        <v>728</v>
      </c>
      <c r="D23" s="191" t="s">
        <v>727</v>
      </c>
      <c r="E23" s="192">
        <v>44013</v>
      </c>
      <c r="F23" s="193">
        <v>172</v>
      </c>
      <c r="G23" s="194"/>
      <c r="H23" s="195"/>
      <c r="I23" s="195">
        <v>0</v>
      </c>
      <c r="K23" s="196">
        <f t="shared" si="0"/>
        <v>0</v>
      </c>
      <c r="L23" s="197"/>
      <c r="M23" s="198"/>
      <c r="N23" s="198">
        <v>0</v>
      </c>
      <c r="O23" s="198"/>
      <c r="P23" s="199">
        <f t="shared" si="1"/>
        <v>0</v>
      </c>
      <c r="Q23" s="162"/>
      <c r="R23" s="195"/>
      <c r="S23" s="195">
        <v>55000</v>
      </c>
      <c r="U23" s="196">
        <f t="shared" si="2"/>
        <v>55000</v>
      </c>
      <c r="V23" s="197"/>
      <c r="W23" s="198"/>
      <c r="X23" s="198">
        <v>1</v>
      </c>
      <c r="Y23" s="198"/>
      <c r="Z23" s="199">
        <f t="shared" si="3"/>
        <v>1</v>
      </c>
      <c r="AA23" s="162"/>
      <c r="AB23" s="195"/>
      <c r="AC23" s="195">
        <v>56650</v>
      </c>
      <c r="AE23" s="196">
        <f t="shared" si="4"/>
        <v>56650</v>
      </c>
      <c r="AF23" s="197"/>
      <c r="AG23" s="198"/>
      <c r="AH23" s="198">
        <v>1</v>
      </c>
      <c r="AI23" s="198"/>
      <c r="AJ23" s="199">
        <f t="shared" si="5"/>
        <v>1</v>
      </c>
      <c r="AK23" s="162"/>
      <c r="AL23" s="195"/>
      <c r="AM23" s="195">
        <v>58349.5</v>
      </c>
      <c r="AO23" s="196">
        <f t="shared" si="6"/>
        <v>58349.5</v>
      </c>
      <c r="AP23" s="197"/>
      <c r="AQ23" s="198"/>
      <c r="AR23" s="198">
        <v>1</v>
      </c>
      <c r="AS23" s="198"/>
      <c r="AT23" s="199">
        <f t="shared" si="7"/>
        <v>1</v>
      </c>
      <c r="AU23" s="162"/>
      <c r="AV23" s="195"/>
      <c r="AW23" s="195">
        <v>60099.985000000001</v>
      </c>
      <c r="AY23" s="196">
        <f t="shared" si="8"/>
        <v>60099.985000000001</v>
      </c>
      <c r="AZ23" s="197"/>
      <c r="BA23" s="198"/>
      <c r="BB23" s="198">
        <v>1</v>
      </c>
      <c r="BC23" s="198"/>
      <c r="BD23" s="199">
        <f t="shared" si="9"/>
        <v>1</v>
      </c>
      <c r="BE23" s="162"/>
      <c r="BF23" s="195"/>
      <c r="BG23" s="195">
        <v>61902.984550000001</v>
      </c>
      <c r="BI23" s="196">
        <f t="shared" si="10"/>
        <v>61902.984550000001</v>
      </c>
      <c r="BJ23" s="197"/>
      <c r="BK23" s="198"/>
      <c r="BL23" s="198">
        <v>1</v>
      </c>
      <c r="BM23" s="198"/>
      <c r="BN23" s="199">
        <f t="shared" si="11"/>
        <v>1</v>
      </c>
      <c r="BO23" s="162"/>
    </row>
    <row r="24" spans="1:67" ht="12" customHeight="1">
      <c r="A24" s="190">
        <v>1</v>
      </c>
      <c r="B24" s="191" t="s">
        <v>731</v>
      </c>
      <c r="C24" s="191" t="s">
        <v>730</v>
      </c>
      <c r="D24" s="191" t="s">
        <v>732</v>
      </c>
      <c r="E24" s="192">
        <v>44013</v>
      </c>
      <c r="F24" s="193">
        <v>116</v>
      </c>
      <c r="G24" s="194"/>
      <c r="H24" s="195"/>
      <c r="I24" s="195">
        <v>0</v>
      </c>
      <c r="K24" s="196">
        <f t="shared" si="0"/>
        <v>0</v>
      </c>
      <c r="L24" s="197"/>
      <c r="M24" s="198"/>
      <c r="N24" s="198">
        <v>0</v>
      </c>
      <c r="O24" s="198"/>
      <c r="P24" s="199">
        <f t="shared" si="1"/>
        <v>0</v>
      </c>
      <c r="Q24" s="162"/>
      <c r="R24" s="195"/>
      <c r="S24" s="195">
        <v>51655</v>
      </c>
      <c r="U24" s="196">
        <f t="shared" si="2"/>
        <v>51655</v>
      </c>
      <c r="V24" s="197"/>
      <c r="W24" s="198"/>
      <c r="X24" s="198">
        <v>1</v>
      </c>
      <c r="Y24" s="198"/>
      <c r="Z24" s="199">
        <f t="shared" si="3"/>
        <v>1</v>
      </c>
      <c r="AA24" s="162"/>
      <c r="AB24" s="195"/>
      <c r="AC24" s="195">
        <v>53204.65</v>
      </c>
      <c r="AE24" s="196">
        <f t="shared" si="4"/>
        <v>53204.65</v>
      </c>
      <c r="AF24" s="197"/>
      <c r="AG24" s="198"/>
      <c r="AH24" s="198">
        <v>1</v>
      </c>
      <c r="AI24" s="198"/>
      <c r="AJ24" s="199">
        <f t="shared" si="5"/>
        <v>1</v>
      </c>
      <c r="AK24" s="162"/>
      <c r="AL24" s="195"/>
      <c r="AM24" s="195">
        <v>54800.789499999999</v>
      </c>
      <c r="AO24" s="196">
        <f t="shared" si="6"/>
        <v>54800.789499999999</v>
      </c>
      <c r="AP24" s="197"/>
      <c r="AQ24" s="198"/>
      <c r="AR24" s="198">
        <v>1</v>
      </c>
      <c r="AS24" s="198"/>
      <c r="AT24" s="199">
        <f t="shared" si="7"/>
        <v>1</v>
      </c>
      <c r="AU24" s="162"/>
      <c r="AV24" s="195"/>
      <c r="AW24" s="195">
        <v>56444.813184999999</v>
      </c>
      <c r="AY24" s="196">
        <f t="shared" si="8"/>
        <v>56444.813184999999</v>
      </c>
      <c r="AZ24" s="197"/>
      <c r="BA24" s="198"/>
      <c r="BB24" s="198">
        <v>1</v>
      </c>
      <c r="BC24" s="198"/>
      <c r="BD24" s="199">
        <f t="shared" si="9"/>
        <v>1</v>
      </c>
      <c r="BE24" s="162"/>
      <c r="BF24" s="195"/>
      <c r="BG24" s="195">
        <v>58138.157580550003</v>
      </c>
      <c r="BI24" s="196">
        <f t="shared" si="10"/>
        <v>58138.157580550003</v>
      </c>
      <c r="BJ24" s="197"/>
      <c r="BK24" s="198"/>
      <c r="BL24" s="198">
        <v>1</v>
      </c>
      <c r="BM24" s="198"/>
      <c r="BN24" s="199">
        <f t="shared" si="11"/>
        <v>1</v>
      </c>
      <c r="BO24" s="162"/>
    </row>
    <row r="25" spans="1:67" ht="12" customHeight="1">
      <c r="A25" s="190">
        <v>1</v>
      </c>
      <c r="B25" s="191" t="s">
        <v>735</v>
      </c>
      <c r="C25" s="191" t="s">
        <v>734</v>
      </c>
      <c r="D25" s="191" t="s">
        <v>733</v>
      </c>
      <c r="E25" s="192"/>
      <c r="F25" s="193">
        <v>162</v>
      </c>
      <c r="G25" s="194">
        <v>50649</v>
      </c>
      <c r="H25" s="195"/>
      <c r="I25" s="195">
        <v>50649</v>
      </c>
      <c r="K25" s="196">
        <f t="shared" si="0"/>
        <v>50649</v>
      </c>
      <c r="L25" s="197"/>
      <c r="M25" s="198"/>
      <c r="N25" s="198">
        <v>1</v>
      </c>
      <c r="O25" s="198"/>
      <c r="P25" s="199">
        <f t="shared" si="1"/>
        <v>1</v>
      </c>
      <c r="Q25" s="162"/>
      <c r="R25" s="195"/>
      <c r="S25" s="195">
        <v>62000</v>
      </c>
      <c r="U25" s="196">
        <f t="shared" si="2"/>
        <v>62000</v>
      </c>
      <c r="V25" s="197"/>
      <c r="W25" s="198"/>
      <c r="X25" s="198">
        <v>1</v>
      </c>
      <c r="Y25" s="198"/>
      <c r="Z25" s="199">
        <f t="shared" si="3"/>
        <v>1</v>
      </c>
      <c r="AA25" s="162"/>
      <c r="AB25" s="195"/>
      <c r="AC25" s="195">
        <v>63860</v>
      </c>
      <c r="AE25" s="196">
        <f t="shared" si="4"/>
        <v>63860</v>
      </c>
      <c r="AF25" s="197"/>
      <c r="AG25" s="198"/>
      <c r="AH25" s="198">
        <v>1</v>
      </c>
      <c r="AI25" s="198"/>
      <c r="AJ25" s="199">
        <f t="shared" si="5"/>
        <v>1</v>
      </c>
      <c r="AK25" s="162"/>
      <c r="AL25" s="195"/>
      <c r="AM25" s="195">
        <v>65775.8</v>
      </c>
      <c r="AO25" s="196">
        <f t="shared" si="6"/>
        <v>65775.8</v>
      </c>
      <c r="AP25" s="197"/>
      <c r="AQ25" s="198"/>
      <c r="AR25" s="198">
        <v>1</v>
      </c>
      <c r="AS25" s="198"/>
      <c r="AT25" s="199">
        <f t="shared" si="7"/>
        <v>1</v>
      </c>
      <c r="AU25" s="162"/>
      <c r="AV25" s="195"/>
      <c r="AW25" s="195">
        <v>67749.073999999993</v>
      </c>
      <c r="AY25" s="196">
        <f t="shared" si="8"/>
        <v>67749.073999999993</v>
      </c>
      <c r="AZ25" s="197"/>
      <c r="BA25" s="198"/>
      <c r="BB25" s="198">
        <v>1</v>
      </c>
      <c r="BC25" s="198"/>
      <c r="BD25" s="199">
        <f t="shared" si="9"/>
        <v>1</v>
      </c>
      <c r="BE25" s="162"/>
      <c r="BF25" s="195"/>
      <c r="BG25" s="195">
        <v>69781.546220000004</v>
      </c>
      <c r="BI25" s="196">
        <f t="shared" si="10"/>
        <v>69781.546220000004</v>
      </c>
      <c r="BJ25" s="197"/>
      <c r="BK25" s="198"/>
      <c r="BL25" s="198">
        <v>1</v>
      </c>
      <c r="BM25" s="198"/>
      <c r="BN25" s="199">
        <f t="shared" si="11"/>
        <v>1</v>
      </c>
      <c r="BO25" s="162"/>
    </row>
    <row r="26" spans="1:67" ht="12" customHeight="1">
      <c r="A26" s="190">
        <v>1</v>
      </c>
      <c r="B26" s="191" t="s">
        <v>738</v>
      </c>
      <c r="C26" s="191" t="s">
        <v>737</v>
      </c>
      <c r="D26" s="191" t="s">
        <v>736</v>
      </c>
      <c r="E26" s="192"/>
      <c r="F26" s="193">
        <v>116</v>
      </c>
      <c r="G26" s="194">
        <v>46515</v>
      </c>
      <c r="H26" s="195"/>
      <c r="I26" s="195">
        <v>46515</v>
      </c>
      <c r="K26" s="196">
        <f t="shared" si="0"/>
        <v>46515</v>
      </c>
      <c r="L26" s="197"/>
      <c r="M26" s="198"/>
      <c r="N26" s="198">
        <v>1</v>
      </c>
      <c r="O26" s="198"/>
      <c r="P26" s="199">
        <f t="shared" si="1"/>
        <v>1</v>
      </c>
      <c r="Q26" s="162"/>
      <c r="R26" s="195"/>
      <c r="S26" s="195">
        <v>0</v>
      </c>
      <c r="U26" s="196">
        <f t="shared" si="2"/>
        <v>0</v>
      </c>
      <c r="V26" s="197"/>
      <c r="W26" s="198"/>
      <c r="X26" s="198">
        <v>0</v>
      </c>
      <c r="Y26" s="198"/>
      <c r="Z26" s="199">
        <f t="shared" si="3"/>
        <v>0</v>
      </c>
      <c r="AA26" s="162"/>
      <c r="AB26" s="195"/>
      <c r="AC26" s="195">
        <v>0</v>
      </c>
      <c r="AE26" s="196">
        <f t="shared" si="4"/>
        <v>0</v>
      </c>
      <c r="AF26" s="197"/>
      <c r="AG26" s="198"/>
      <c r="AH26" s="198">
        <v>0</v>
      </c>
      <c r="AI26" s="198"/>
      <c r="AJ26" s="199">
        <f t="shared" si="5"/>
        <v>0</v>
      </c>
      <c r="AK26" s="162"/>
      <c r="AL26" s="195"/>
      <c r="AM26" s="195">
        <v>0</v>
      </c>
      <c r="AO26" s="196">
        <f t="shared" si="6"/>
        <v>0</v>
      </c>
      <c r="AP26" s="197"/>
      <c r="AQ26" s="198"/>
      <c r="AR26" s="198">
        <v>0</v>
      </c>
      <c r="AS26" s="198"/>
      <c r="AT26" s="199">
        <f t="shared" si="7"/>
        <v>0</v>
      </c>
      <c r="AU26" s="162"/>
      <c r="AV26" s="195"/>
      <c r="AW26" s="195">
        <v>0</v>
      </c>
      <c r="AY26" s="196">
        <f t="shared" si="8"/>
        <v>0</v>
      </c>
      <c r="AZ26" s="197"/>
      <c r="BA26" s="198"/>
      <c r="BB26" s="198">
        <v>0</v>
      </c>
      <c r="BC26" s="198"/>
      <c r="BD26" s="199">
        <f t="shared" si="9"/>
        <v>0</v>
      </c>
      <c r="BE26" s="162"/>
      <c r="BF26" s="195"/>
      <c r="BG26" s="195">
        <v>0</v>
      </c>
      <c r="BI26" s="196">
        <f t="shared" si="10"/>
        <v>0</v>
      </c>
      <c r="BJ26" s="197"/>
      <c r="BK26" s="198"/>
      <c r="BL26" s="198">
        <v>0</v>
      </c>
      <c r="BM26" s="198"/>
      <c r="BN26" s="199">
        <f t="shared" si="11"/>
        <v>0</v>
      </c>
      <c r="BO26" s="162"/>
    </row>
    <row r="27" spans="1:67" ht="12" customHeight="1">
      <c r="A27" s="190">
        <v>1</v>
      </c>
      <c r="B27" s="191" t="s">
        <v>739</v>
      </c>
      <c r="C27" s="191" t="s">
        <v>740</v>
      </c>
      <c r="D27" s="191" t="s">
        <v>741</v>
      </c>
      <c r="E27" s="192"/>
      <c r="F27" s="193">
        <v>116</v>
      </c>
      <c r="G27" s="194">
        <v>50500</v>
      </c>
      <c r="H27" s="195"/>
      <c r="I27" s="195">
        <v>50500</v>
      </c>
      <c r="K27" s="196">
        <f t="shared" si="0"/>
        <v>50500</v>
      </c>
      <c r="L27" s="197"/>
      <c r="M27" s="198"/>
      <c r="N27" s="198">
        <v>1</v>
      </c>
      <c r="O27" s="198"/>
      <c r="P27" s="199">
        <f t="shared" si="1"/>
        <v>1</v>
      </c>
      <c r="Q27" s="162"/>
      <c r="R27" s="195"/>
      <c r="S27" s="195">
        <v>58500</v>
      </c>
      <c r="U27" s="196">
        <f t="shared" si="2"/>
        <v>58500</v>
      </c>
      <c r="V27" s="197"/>
      <c r="W27" s="198"/>
      <c r="X27" s="198">
        <v>1</v>
      </c>
      <c r="Y27" s="198"/>
      <c r="Z27" s="199">
        <f t="shared" si="3"/>
        <v>1</v>
      </c>
      <c r="AA27" s="162"/>
      <c r="AB27" s="195"/>
      <c r="AC27" s="195">
        <v>60255</v>
      </c>
      <c r="AE27" s="196">
        <f t="shared" si="4"/>
        <v>60255</v>
      </c>
      <c r="AF27" s="197"/>
      <c r="AG27" s="198"/>
      <c r="AH27" s="198">
        <v>1</v>
      </c>
      <c r="AI27" s="198"/>
      <c r="AJ27" s="199">
        <f t="shared" si="5"/>
        <v>1</v>
      </c>
      <c r="AK27" s="162"/>
      <c r="AL27" s="195"/>
      <c r="AM27" s="195">
        <v>62062.65</v>
      </c>
      <c r="AO27" s="196">
        <f t="shared" si="6"/>
        <v>62062.65</v>
      </c>
      <c r="AP27" s="197"/>
      <c r="AQ27" s="198"/>
      <c r="AR27" s="198">
        <v>1</v>
      </c>
      <c r="AS27" s="198"/>
      <c r="AT27" s="199">
        <f t="shared" si="7"/>
        <v>1</v>
      </c>
      <c r="AU27" s="162"/>
      <c r="AV27" s="195"/>
      <c r="AW27" s="195">
        <v>63924.529499999997</v>
      </c>
      <c r="AY27" s="196">
        <f t="shared" si="8"/>
        <v>63924.529499999997</v>
      </c>
      <c r="AZ27" s="197"/>
      <c r="BA27" s="198"/>
      <c r="BB27" s="198">
        <v>1</v>
      </c>
      <c r="BC27" s="198"/>
      <c r="BD27" s="199">
        <f t="shared" si="9"/>
        <v>1</v>
      </c>
      <c r="BE27" s="162"/>
      <c r="BF27" s="195"/>
      <c r="BG27" s="195">
        <v>65842.265385000006</v>
      </c>
      <c r="BI27" s="196">
        <f t="shared" si="10"/>
        <v>65842.265385000006</v>
      </c>
      <c r="BJ27" s="197"/>
      <c r="BK27" s="198"/>
      <c r="BL27" s="198">
        <v>1</v>
      </c>
      <c r="BM27" s="198"/>
      <c r="BN27" s="199">
        <f t="shared" si="11"/>
        <v>1</v>
      </c>
      <c r="BO27" s="162"/>
    </row>
    <row r="28" spans="1:67" ht="12" customHeight="1">
      <c r="A28" s="190">
        <v>1</v>
      </c>
      <c r="B28" s="191" t="s">
        <v>743</v>
      </c>
      <c r="C28" s="191" t="s">
        <v>742</v>
      </c>
      <c r="D28" s="191" t="s">
        <v>744</v>
      </c>
      <c r="E28" s="192">
        <v>44013</v>
      </c>
      <c r="F28" s="193">
        <v>116</v>
      </c>
      <c r="G28" s="194"/>
      <c r="H28" s="195"/>
      <c r="I28" s="195">
        <v>0</v>
      </c>
      <c r="K28" s="196">
        <f t="shared" si="0"/>
        <v>0</v>
      </c>
      <c r="L28" s="197"/>
      <c r="M28" s="198"/>
      <c r="N28" s="198">
        <v>0</v>
      </c>
      <c r="O28" s="198"/>
      <c r="P28" s="199">
        <f t="shared" si="1"/>
        <v>0</v>
      </c>
      <c r="Q28" s="162"/>
      <c r="R28" s="195"/>
      <c r="S28" s="195">
        <v>47114.07</v>
      </c>
      <c r="U28" s="196">
        <f t="shared" si="2"/>
        <v>47114.07</v>
      </c>
      <c r="V28" s="197"/>
      <c r="W28" s="198"/>
      <c r="X28" s="198">
        <v>1</v>
      </c>
      <c r="Y28" s="198"/>
      <c r="Z28" s="199">
        <f t="shared" si="3"/>
        <v>1</v>
      </c>
      <c r="AA28" s="162"/>
      <c r="AB28" s="195"/>
      <c r="AC28" s="195">
        <v>48527.492100000003</v>
      </c>
      <c r="AE28" s="196">
        <f t="shared" si="4"/>
        <v>48527.492100000003</v>
      </c>
      <c r="AF28" s="197"/>
      <c r="AG28" s="198"/>
      <c r="AH28" s="198">
        <v>1</v>
      </c>
      <c r="AI28" s="198"/>
      <c r="AJ28" s="199">
        <f t="shared" si="5"/>
        <v>1</v>
      </c>
      <c r="AK28" s="162"/>
      <c r="AL28" s="195"/>
      <c r="AM28" s="195">
        <v>49983.316863</v>
      </c>
      <c r="AO28" s="196">
        <f t="shared" si="6"/>
        <v>49983.316863</v>
      </c>
      <c r="AP28" s="197"/>
      <c r="AQ28" s="198"/>
      <c r="AR28" s="198">
        <v>1</v>
      </c>
      <c r="AS28" s="198"/>
      <c r="AT28" s="199">
        <f t="shared" si="7"/>
        <v>1</v>
      </c>
      <c r="AU28" s="162"/>
      <c r="AV28" s="195"/>
      <c r="AW28" s="195">
        <v>51482.816368890002</v>
      </c>
      <c r="AY28" s="196">
        <f t="shared" si="8"/>
        <v>51482.816368890002</v>
      </c>
      <c r="AZ28" s="197"/>
      <c r="BA28" s="198"/>
      <c r="BB28" s="198">
        <v>1</v>
      </c>
      <c r="BC28" s="198"/>
      <c r="BD28" s="199">
        <f t="shared" si="9"/>
        <v>1</v>
      </c>
      <c r="BE28" s="162"/>
      <c r="BF28" s="195"/>
      <c r="BG28" s="195">
        <v>53027.300859956697</v>
      </c>
      <c r="BI28" s="196">
        <f t="shared" si="10"/>
        <v>53027.300859956697</v>
      </c>
      <c r="BJ28" s="197"/>
      <c r="BK28" s="198"/>
      <c r="BL28" s="198">
        <v>1</v>
      </c>
      <c r="BM28" s="198"/>
      <c r="BN28" s="199">
        <f t="shared" si="11"/>
        <v>1</v>
      </c>
      <c r="BO28" s="162"/>
    </row>
    <row r="29" spans="1:67" ht="12" customHeight="1">
      <c r="A29" s="190">
        <v>1</v>
      </c>
      <c r="B29" s="191" t="s">
        <v>747</v>
      </c>
      <c r="C29" s="191" t="s">
        <v>746</v>
      </c>
      <c r="D29" s="191" t="s">
        <v>745</v>
      </c>
      <c r="E29" s="192"/>
      <c r="F29" s="193">
        <v>134</v>
      </c>
      <c r="G29" s="194">
        <v>49887</v>
      </c>
      <c r="H29" s="195"/>
      <c r="I29" s="195">
        <v>49887</v>
      </c>
      <c r="K29" s="196">
        <f t="shared" si="0"/>
        <v>49887</v>
      </c>
      <c r="L29" s="197"/>
      <c r="M29" s="198"/>
      <c r="N29" s="198">
        <v>1</v>
      </c>
      <c r="O29" s="198"/>
      <c r="P29" s="199">
        <f t="shared" si="1"/>
        <v>1</v>
      </c>
      <c r="Q29" s="162"/>
      <c r="R29" s="195"/>
      <c r="S29" s="195">
        <v>51182.48</v>
      </c>
      <c r="U29" s="196">
        <f t="shared" si="2"/>
        <v>51182.48</v>
      </c>
      <c r="V29" s="197"/>
      <c r="W29" s="198"/>
      <c r="X29" s="198">
        <v>1</v>
      </c>
      <c r="Y29" s="198"/>
      <c r="Z29" s="199">
        <f t="shared" si="3"/>
        <v>1</v>
      </c>
      <c r="AA29" s="162"/>
      <c r="AB29" s="195"/>
      <c r="AC29" s="195">
        <v>52717.954400000002</v>
      </c>
      <c r="AE29" s="196">
        <f t="shared" si="4"/>
        <v>52717.954400000002</v>
      </c>
      <c r="AF29" s="197"/>
      <c r="AG29" s="198"/>
      <c r="AH29" s="198">
        <v>1</v>
      </c>
      <c r="AI29" s="198"/>
      <c r="AJ29" s="199">
        <f t="shared" si="5"/>
        <v>1</v>
      </c>
      <c r="AK29" s="162"/>
      <c r="AL29" s="195"/>
      <c r="AM29" s="195">
        <v>54299.493031999998</v>
      </c>
      <c r="AO29" s="196">
        <f t="shared" si="6"/>
        <v>54299.493031999998</v>
      </c>
      <c r="AP29" s="197"/>
      <c r="AQ29" s="198"/>
      <c r="AR29" s="198">
        <v>1</v>
      </c>
      <c r="AS29" s="198"/>
      <c r="AT29" s="199">
        <f t="shared" si="7"/>
        <v>1</v>
      </c>
      <c r="AU29" s="162"/>
      <c r="AV29" s="195"/>
      <c r="AW29" s="195">
        <v>55928.477822959998</v>
      </c>
      <c r="AY29" s="196">
        <f t="shared" si="8"/>
        <v>55928.477822959998</v>
      </c>
      <c r="AZ29" s="197"/>
      <c r="BA29" s="198"/>
      <c r="BB29" s="198">
        <v>1</v>
      </c>
      <c r="BC29" s="198"/>
      <c r="BD29" s="199">
        <f t="shared" si="9"/>
        <v>1</v>
      </c>
      <c r="BE29" s="162"/>
      <c r="BF29" s="195"/>
      <c r="BG29" s="195">
        <v>57606.332157648802</v>
      </c>
      <c r="BI29" s="196">
        <f t="shared" si="10"/>
        <v>57606.332157648802</v>
      </c>
      <c r="BJ29" s="197"/>
      <c r="BK29" s="198"/>
      <c r="BL29" s="198">
        <v>1</v>
      </c>
      <c r="BM29" s="198"/>
      <c r="BN29" s="199">
        <f t="shared" si="11"/>
        <v>1</v>
      </c>
      <c r="BO29" s="162"/>
    </row>
    <row r="30" spans="1:67" ht="12" customHeight="1">
      <c r="A30" s="190">
        <v>1</v>
      </c>
      <c r="B30" s="191" t="s">
        <v>749</v>
      </c>
      <c r="C30" s="191" t="s">
        <v>750</v>
      </c>
      <c r="D30" s="191" t="s">
        <v>748</v>
      </c>
      <c r="E30" s="192">
        <v>43845</v>
      </c>
      <c r="F30" s="193">
        <v>105</v>
      </c>
      <c r="G30" s="194">
        <v>74632</v>
      </c>
      <c r="H30" s="195"/>
      <c r="I30" s="195">
        <v>34507.268817204298</v>
      </c>
      <c r="K30" s="196">
        <f t="shared" si="0"/>
        <v>34507.268817204298</v>
      </c>
      <c r="L30" s="197"/>
      <c r="M30" s="198"/>
      <c r="N30" s="198">
        <v>0.462365591397849</v>
      </c>
      <c r="O30" s="198"/>
      <c r="P30" s="199">
        <f t="shared" si="1"/>
        <v>0.462365591397849</v>
      </c>
      <c r="Q30" s="162"/>
      <c r="R30" s="195"/>
      <c r="S30" s="195">
        <v>77617.279999999999</v>
      </c>
      <c r="U30" s="196">
        <f t="shared" si="2"/>
        <v>77617.279999999999</v>
      </c>
      <c r="V30" s="197"/>
      <c r="W30" s="198"/>
      <c r="X30" s="198">
        <v>1</v>
      </c>
      <c r="Y30" s="198"/>
      <c r="Z30" s="199">
        <f t="shared" si="3"/>
        <v>1</v>
      </c>
      <c r="AA30" s="162"/>
      <c r="AB30" s="195"/>
      <c r="AC30" s="195">
        <v>79945.7984</v>
      </c>
      <c r="AE30" s="196">
        <f t="shared" si="4"/>
        <v>79945.7984</v>
      </c>
      <c r="AF30" s="197"/>
      <c r="AG30" s="198"/>
      <c r="AH30" s="198">
        <v>1</v>
      </c>
      <c r="AI30" s="198"/>
      <c r="AJ30" s="199">
        <f t="shared" si="5"/>
        <v>1</v>
      </c>
      <c r="AK30" s="162"/>
      <c r="AL30" s="195"/>
      <c r="AM30" s="195">
        <v>82344.172351999994</v>
      </c>
      <c r="AO30" s="196">
        <f t="shared" si="6"/>
        <v>82344.172351999994</v>
      </c>
      <c r="AP30" s="197"/>
      <c r="AQ30" s="198"/>
      <c r="AR30" s="198">
        <v>1</v>
      </c>
      <c r="AS30" s="198"/>
      <c r="AT30" s="199">
        <f t="shared" si="7"/>
        <v>1</v>
      </c>
      <c r="AU30" s="162"/>
      <c r="AV30" s="195"/>
      <c r="AW30" s="195">
        <v>84814.497522560006</v>
      </c>
      <c r="AY30" s="196">
        <f t="shared" si="8"/>
        <v>84814.497522560006</v>
      </c>
      <c r="AZ30" s="197"/>
      <c r="BA30" s="198"/>
      <c r="BB30" s="198">
        <v>1</v>
      </c>
      <c r="BC30" s="198"/>
      <c r="BD30" s="199">
        <f t="shared" si="9"/>
        <v>1</v>
      </c>
      <c r="BE30" s="162"/>
      <c r="BF30" s="195"/>
      <c r="BG30" s="195">
        <v>87358.932448236796</v>
      </c>
      <c r="BI30" s="196">
        <f t="shared" si="10"/>
        <v>87358.932448236796</v>
      </c>
      <c r="BJ30" s="197"/>
      <c r="BK30" s="198"/>
      <c r="BL30" s="198">
        <v>1</v>
      </c>
      <c r="BM30" s="198"/>
      <c r="BN30" s="199">
        <f t="shared" si="11"/>
        <v>1</v>
      </c>
      <c r="BO30" s="162"/>
    </row>
    <row r="31" spans="1:67" ht="12" customHeight="1">
      <c r="A31" s="190">
        <v>1</v>
      </c>
      <c r="B31" s="191" t="s">
        <v>751</v>
      </c>
      <c r="C31" s="191" t="s">
        <v>753</v>
      </c>
      <c r="D31" s="191" t="s">
        <v>752</v>
      </c>
      <c r="E31" s="192"/>
      <c r="F31" s="193">
        <v>116</v>
      </c>
      <c r="G31" s="194">
        <v>61058</v>
      </c>
      <c r="H31" s="195"/>
      <c r="I31" s="195">
        <v>61058</v>
      </c>
      <c r="K31" s="196">
        <f t="shared" si="0"/>
        <v>61058</v>
      </c>
      <c r="L31" s="197"/>
      <c r="M31" s="198"/>
      <c r="N31" s="198">
        <v>1</v>
      </c>
      <c r="O31" s="198"/>
      <c r="P31" s="199">
        <f t="shared" si="1"/>
        <v>1</v>
      </c>
      <c r="Q31" s="162"/>
      <c r="R31" s="195"/>
      <c r="S31" s="195">
        <v>64198.07</v>
      </c>
      <c r="U31" s="196">
        <f t="shared" si="2"/>
        <v>64198.07</v>
      </c>
      <c r="V31" s="197"/>
      <c r="W31" s="198"/>
      <c r="X31" s="198">
        <v>1</v>
      </c>
      <c r="Y31" s="198"/>
      <c r="Z31" s="199">
        <f t="shared" si="3"/>
        <v>1</v>
      </c>
      <c r="AA31" s="162"/>
      <c r="AB31" s="195"/>
      <c r="AC31" s="195">
        <v>66124.012100000007</v>
      </c>
      <c r="AE31" s="196">
        <f t="shared" si="4"/>
        <v>66124.012100000007</v>
      </c>
      <c r="AF31" s="197"/>
      <c r="AG31" s="198"/>
      <c r="AH31" s="198">
        <v>1</v>
      </c>
      <c r="AI31" s="198"/>
      <c r="AJ31" s="199">
        <f t="shared" si="5"/>
        <v>1</v>
      </c>
      <c r="AK31" s="162"/>
      <c r="AL31" s="195"/>
      <c r="AM31" s="195">
        <v>68107.732462999993</v>
      </c>
      <c r="AO31" s="196">
        <f t="shared" si="6"/>
        <v>68107.732462999993</v>
      </c>
      <c r="AP31" s="197"/>
      <c r="AQ31" s="198"/>
      <c r="AR31" s="198">
        <v>1</v>
      </c>
      <c r="AS31" s="198"/>
      <c r="AT31" s="199">
        <f t="shared" si="7"/>
        <v>1</v>
      </c>
      <c r="AU31" s="162"/>
      <c r="AV31" s="195"/>
      <c r="AW31" s="195">
        <v>70150.964436890004</v>
      </c>
      <c r="AY31" s="196">
        <f t="shared" si="8"/>
        <v>70150.964436890004</v>
      </c>
      <c r="AZ31" s="197"/>
      <c r="BA31" s="198"/>
      <c r="BB31" s="198">
        <v>1</v>
      </c>
      <c r="BC31" s="198"/>
      <c r="BD31" s="199">
        <f t="shared" si="9"/>
        <v>1</v>
      </c>
      <c r="BE31" s="162"/>
      <c r="BF31" s="195"/>
      <c r="BG31" s="195">
        <v>72255.493369996693</v>
      </c>
      <c r="BI31" s="196">
        <f t="shared" si="10"/>
        <v>72255.493369996693</v>
      </c>
      <c r="BJ31" s="197"/>
      <c r="BK31" s="198"/>
      <c r="BL31" s="198">
        <v>1</v>
      </c>
      <c r="BM31" s="198"/>
      <c r="BN31" s="199">
        <f t="shared" si="11"/>
        <v>1</v>
      </c>
      <c r="BO31" s="162"/>
    </row>
    <row r="32" spans="1:67" ht="12" customHeight="1">
      <c r="A32" s="190">
        <v>1</v>
      </c>
      <c r="B32" s="191" t="s">
        <v>754</v>
      </c>
      <c r="C32" s="191" t="s">
        <v>755</v>
      </c>
      <c r="D32" s="191" t="s">
        <v>756</v>
      </c>
      <c r="E32" s="192">
        <v>43754</v>
      </c>
      <c r="F32" s="193">
        <v>116</v>
      </c>
      <c r="G32" s="194">
        <v>33216.5</v>
      </c>
      <c r="H32" s="195"/>
      <c r="I32" s="195">
        <v>23573</v>
      </c>
      <c r="K32" s="196">
        <f t="shared" si="0"/>
        <v>23573</v>
      </c>
      <c r="L32" s="197"/>
      <c r="M32" s="198"/>
      <c r="N32" s="198">
        <v>0.70967741935483897</v>
      </c>
      <c r="O32" s="198"/>
      <c r="P32" s="199">
        <f t="shared" si="1"/>
        <v>0.70967741935483897</v>
      </c>
      <c r="Q32" s="162"/>
      <c r="R32" s="195"/>
      <c r="S32" s="195">
        <v>34611</v>
      </c>
      <c r="U32" s="196">
        <f t="shared" si="2"/>
        <v>34611</v>
      </c>
      <c r="V32" s="197"/>
      <c r="W32" s="198"/>
      <c r="X32" s="198">
        <v>1</v>
      </c>
      <c r="Y32" s="198"/>
      <c r="Z32" s="199">
        <f t="shared" si="3"/>
        <v>1</v>
      </c>
      <c r="AA32" s="162"/>
      <c r="AB32" s="195"/>
      <c r="AC32" s="195">
        <v>35649.33</v>
      </c>
      <c r="AE32" s="196">
        <f t="shared" si="4"/>
        <v>35649.33</v>
      </c>
      <c r="AF32" s="197"/>
      <c r="AG32" s="198"/>
      <c r="AH32" s="198">
        <v>1</v>
      </c>
      <c r="AI32" s="198"/>
      <c r="AJ32" s="199">
        <f t="shared" si="5"/>
        <v>1</v>
      </c>
      <c r="AK32" s="162"/>
      <c r="AL32" s="195"/>
      <c r="AM32" s="195">
        <v>36718.8099</v>
      </c>
      <c r="AO32" s="196">
        <f t="shared" si="6"/>
        <v>36718.8099</v>
      </c>
      <c r="AP32" s="197"/>
      <c r="AQ32" s="198"/>
      <c r="AR32" s="198">
        <v>1</v>
      </c>
      <c r="AS32" s="198"/>
      <c r="AT32" s="199">
        <f t="shared" si="7"/>
        <v>1</v>
      </c>
      <c r="AU32" s="162"/>
      <c r="AV32" s="195"/>
      <c r="AW32" s="195">
        <v>37820.374196999997</v>
      </c>
      <c r="AY32" s="196">
        <f t="shared" si="8"/>
        <v>37820.374196999997</v>
      </c>
      <c r="AZ32" s="197"/>
      <c r="BA32" s="198"/>
      <c r="BB32" s="198">
        <v>1</v>
      </c>
      <c r="BC32" s="198"/>
      <c r="BD32" s="199">
        <f t="shared" si="9"/>
        <v>1</v>
      </c>
      <c r="BE32" s="162"/>
      <c r="BF32" s="195"/>
      <c r="BG32" s="195">
        <v>38954.985422910002</v>
      </c>
      <c r="BI32" s="196">
        <f t="shared" si="10"/>
        <v>38954.985422910002</v>
      </c>
      <c r="BJ32" s="197"/>
      <c r="BK32" s="198"/>
      <c r="BL32" s="198">
        <v>1</v>
      </c>
      <c r="BM32" s="198"/>
      <c r="BN32" s="199">
        <f t="shared" si="11"/>
        <v>1</v>
      </c>
      <c r="BO32" s="162"/>
    </row>
    <row r="33" spans="1:67" ht="12" customHeight="1">
      <c r="A33" s="190">
        <v>1</v>
      </c>
      <c r="B33" s="191" t="s">
        <v>759</v>
      </c>
      <c r="C33" s="191" t="s">
        <v>758</v>
      </c>
      <c r="D33" s="191" t="s">
        <v>757</v>
      </c>
      <c r="E33" s="192"/>
      <c r="F33" s="193">
        <v>172</v>
      </c>
      <c r="G33" s="194">
        <v>45531</v>
      </c>
      <c r="H33" s="195"/>
      <c r="I33" s="195">
        <v>45531</v>
      </c>
      <c r="K33" s="196">
        <f t="shared" si="0"/>
        <v>45531</v>
      </c>
      <c r="L33" s="197"/>
      <c r="M33" s="198"/>
      <c r="N33" s="198">
        <v>1</v>
      </c>
      <c r="O33" s="198"/>
      <c r="P33" s="199">
        <f t="shared" si="1"/>
        <v>1</v>
      </c>
      <c r="Q33" s="162"/>
      <c r="R33" s="195"/>
      <c r="S33" s="195">
        <v>48722</v>
      </c>
      <c r="U33" s="196">
        <f t="shared" si="2"/>
        <v>48722</v>
      </c>
      <c r="V33" s="197"/>
      <c r="W33" s="198"/>
      <c r="X33" s="198">
        <v>1</v>
      </c>
      <c r="Y33" s="198"/>
      <c r="Z33" s="199">
        <f t="shared" si="3"/>
        <v>1</v>
      </c>
      <c r="AA33" s="162"/>
      <c r="AB33" s="195"/>
      <c r="AC33" s="195">
        <v>50183.66</v>
      </c>
      <c r="AE33" s="196">
        <f t="shared" si="4"/>
        <v>50183.66</v>
      </c>
      <c r="AF33" s="197"/>
      <c r="AG33" s="198"/>
      <c r="AH33" s="198">
        <v>1</v>
      </c>
      <c r="AI33" s="198"/>
      <c r="AJ33" s="199">
        <f t="shared" si="5"/>
        <v>1</v>
      </c>
      <c r="AK33" s="162"/>
      <c r="AL33" s="195"/>
      <c r="AM33" s="195">
        <v>51689.169800000003</v>
      </c>
      <c r="AO33" s="196">
        <f t="shared" si="6"/>
        <v>51689.169800000003</v>
      </c>
      <c r="AP33" s="197"/>
      <c r="AQ33" s="198"/>
      <c r="AR33" s="198">
        <v>1</v>
      </c>
      <c r="AS33" s="198"/>
      <c r="AT33" s="199">
        <f t="shared" si="7"/>
        <v>1</v>
      </c>
      <c r="AU33" s="162"/>
      <c r="AV33" s="195"/>
      <c r="AW33" s="195">
        <v>53239.844894000002</v>
      </c>
      <c r="AY33" s="196">
        <f t="shared" si="8"/>
        <v>53239.844894000002</v>
      </c>
      <c r="AZ33" s="197"/>
      <c r="BA33" s="198"/>
      <c r="BB33" s="198">
        <v>1</v>
      </c>
      <c r="BC33" s="198"/>
      <c r="BD33" s="199">
        <f t="shared" si="9"/>
        <v>1</v>
      </c>
      <c r="BE33" s="162"/>
      <c r="BF33" s="195"/>
      <c r="BG33" s="195">
        <v>54837.040240820003</v>
      </c>
      <c r="BI33" s="196">
        <f t="shared" si="10"/>
        <v>54837.040240820003</v>
      </c>
      <c r="BJ33" s="197"/>
      <c r="BK33" s="198"/>
      <c r="BL33" s="198">
        <v>1</v>
      </c>
      <c r="BM33" s="198"/>
      <c r="BN33" s="199">
        <f t="shared" si="11"/>
        <v>1</v>
      </c>
      <c r="BO33" s="162"/>
    </row>
    <row r="34" spans="1:67" ht="12" customHeight="1">
      <c r="A34" s="190">
        <v>1</v>
      </c>
      <c r="B34" s="191" t="s">
        <v>762</v>
      </c>
      <c r="C34" s="191" t="s">
        <v>761</v>
      </c>
      <c r="D34" s="191" t="s">
        <v>760</v>
      </c>
      <c r="E34" s="192"/>
      <c r="F34" s="193">
        <v>116</v>
      </c>
      <c r="G34" s="194">
        <v>53082</v>
      </c>
      <c r="H34" s="195"/>
      <c r="I34" s="195">
        <v>53082</v>
      </c>
      <c r="K34" s="196">
        <f t="shared" si="0"/>
        <v>53082</v>
      </c>
      <c r="L34" s="197"/>
      <c r="M34" s="198"/>
      <c r="N34" s="198">
        <v>1</v>
      </c>
      <c r="O34" s="198"/>
      <c r="P34" s="199">
        <f t="shared" si="1"/>
        <v>1</v>
      </c>
      <c r="Q34" s="162"/>
      <c r="R34" s="195"/>
      <c r="S34" s="195">
        <v>0</v>
      </c>
      <c r="U34" s="196">
        <f t="shared" si="2"/>
        <v>0</v>
      </c>
      <c r="V34" s="197"/>
      <c r="W34" s="198"/>
      <c r="X34" s="198">
        <v>0</v>
      </c>
      <c r="Y34" s="198"/>
      <c r="Z34" s="199">
        <f t="shared" si="3"/>
        <v>0</v>
      </c>
      <c r="AA34" s="162"/>
      <c r="AB34" s="195"/>
      <c r="AC34" s="195">
        <v>0</v>
      </c>
      <c r="AE34" s="196">
        <f t="shared" si="4"/>
        <v>0</v>
      </c>
      <c r="AF34" s="197"/>
      <c r="AG34" s="198"/>
      <c r="AH34" s="198">
        <v>0</v>
      </c>
      <c r="AI34" s="198"/>
      <c r="AJ34" s="199">
        <f t="shared" si="5"/>
        <v>0</v>
      </c>
      <c r="AK34" s="162"/>
      <c r="AL34" s="195"/>
      <c r="AM34" s="195">
        <v>0</v>
      </c>
      <c r="AO34" s="196">
        <f t="shared" si="6"/>
        <v>0</v>
      </c>
      <c r="AP34" s="197"/>
      <c r="AQ34" s="198"/>
      <c r="AR34" s="198">
        <v>0</v>
      </c>
      <c r="AS34" s="198"/>
      <c r="AT34" s="199">
        <f t="shared" si="7"/>
        <v>0</v>
      </c>
      <c r="AU34" s="162"/>
      <c r="AV34" s="195"/>
      <c r="AW34" s="195">
        <v>0</v>
      </c>
      <c r="AY34" s="196">
        <f t="shared" si="8"/>
        <v>0</v>
      </c>
      <c r="AZ34" s="197"/>
      <c r="BA34" s="198"/>
      <c r="BB34" s="198">
        <v>0</v>
      </c>
      <c r="BC34" s="198"/>
      <c r="BD34" s="199">
        <f t="shared" si="9"/>
        <v>0</v>
      </c>
      <c r="BE34" s="162"/>
      <c r="BF34" s="195"/>
      <c r="BG34" s="195">
        <v>0</v>
      </c>
      <c r="BI34" s="196">
        <f t="shared" si="10"/>
        <v>0</v>
      </c>
      <c r="BJ34" s="197"/>
      <c r="BK34" s="198"/>
      <c r="BL34" s="198">
        <v>0</v>
      </c>
      <c r="BM34" s="198"/>
      <c r="BN34" s="199">
        <f t="shared" si="11"/>
        <v>0</v>
      </c>
      <c r="BO34" s="162"/>
    </row>
    <row r="35" spans="1:67" ht="12" customHeight="1">
      <c r="A35" s="190">
        <v>1</v>
      </c>
      <c r="B35" s="191" t="s">
        <v>762</v>
      </c>
      <c r="C35" s="191" t="s">
        <v>761</v>
      </c>
      <c r="D35" s="191" t="s">
        <v>763</v>
      </c>
      <c r="E35" s="192">
        <v>44013</v>
      </c>
      <c r="F35" s="193">
        <v>139</v>
      </c>
      <c r="G35" s="194"/>
      <c r="H35" s="195"/>
      <c r="I35" s="195">
        <v>0</v>
      </c>
      <c r="K35" s="196">
        <f t="shared" si="0"/>
        <v>0</v>
      </c>
      <c r="L35" s="197"/>
      <c r="M35" s="198"/>
      <c r="N35" s="198">
        <v>0</v>
      </c>
      <c r="O35" s="198"/>
      <c r="P35" s="199">
        <f t="shared" si="1"/>
        <v>0</v>
      </c>
      <c r="Q35" s="162"/>
      <c r="R35" s="195"/>
      <c r="S35" s="195">
        <v>74632</v>
      </c>
      <c r="U35" s="196">
        <f t="shared" si="2"/>
        <v>74632</v>
      </c>
      <c r="V35" s="197"/>
      <c r="W35" s="198"/>
      <c r="X35" s="198">
        <v>1</v>
      </c>
      <c r="Y35" s="198"/>
      <c r="Z35" s="199">
        <f t="shared" si="3"/>
        <v>1</v>
      </c>
      <c r="AA35" s="162"/>
      <c r="AB35" s="195"/>
      <c r="AC35" s="195">
        <v>76870.960000000006</v>
      </c>
      <c r="AE35" s="196">
        <f t="shared" si="4"/>
        <v>76870.960000000006</v>
      </c>
      <c r="AF35" s="197"/>
      <c r="AG35" s="198"/>
      <c r="AH35" s="198">
        <v>1</v>
      </c>
      <c r="AI35" s="198"/>
      <c r="AJ35" s="199">
        <f t="shared" si="5"/>
        <v>1</v>
      </c>
      <c r="AK35" s="162"/>
      <c r="AL35" s="195"/>
      <c r="AM35" s="195">
        <v>79177.088799999998</v>
      </c>
      <c r="AO35" s="196">
        <f t="shared" si="6"/>
        <v>79177.088799999998</v>
      </c>
      <c r="AP35" s="197"/>
      <c r="AQ35" s="198"/>
      <c r="AR35" s="198">
        <v>1</v>
      </c>
      <c r="AS35" s="198"/>
      <c r="AT35" s="199">
        <f t="shared" si="7"/>
        <v>1</v>
      </c>
      <c r="AU35" s="162"/>
      <c r="AV35" s="195"/>
      <c r="AW35" s="195">
        <v>81552.401463999995</v>
      </c>
      <c r="AY35" s="196">
        <f t="shared" si="8"/>
        <v>81552.401463999995</v>
      </c>
      <c r="AZ35" s="197"/>
      <c r="BA35" s="198"/>
      <c r="BB35" s="198">
        <v>1</v>
      </c>
      <c r="BC35" s="198"/>
      <c r="BD35" s="199">
        <f t="shared" si="9"/>
        <v>1</v>
      </c>
      <c r="BE35" s="162"/>
      <c r="BF35" s="195"/>
      <c r="BG35" s="195">
        <v>83998.973507920004</v>
      </c>
      <c r="BI35" s="196">
        <f t="shared" si="10"/>
        <v>83998.973507920004</v>
      </c>
      <c r="BJ35" s="197"/>
      <c r="BK35" s="198"/>
      <c r="BL35" s="198">
        <v>1</v>
      </c>
      <c r="BM35" s="198"/>
      <c r="BN35" s="199">
        <f t="shared" si="11"/>
        <v>1</v>
      </c>
      <c r="BO35" s="162"/>
    </row>
    <row r="36" spans="1:67" ht="12" customHeight="1">
      <c r="A36" s="190">
        <v>1</v>
      </c>
      <c r="B36" s="191" t="s">
        <v>764</v>
      </c>
      <c r="C36" s="191" t="s">
        <v>765</v>
      </c>
      <c r="D36" s="191" t="s">
        <v>701</v>
      </c>
      <c r="E36" s="192"/>
      <c r="F36" s="193">
        <v>116</v>
      </c>
      <c r="G36" s="194">
        <v>47803</v>
      </c>
      <c r="H36" s="195"/>
      <c r="I36" s="195">
        <v>47803</v>
      </c>
      <c r="K36" s="196">
        <f t="shared" si="0"/>
        <v>47803</v>
      </c>
      <c r="L36" s="197"/>
      <c r="M36" s="198"/>
      <c r="N36" s="198">
        <v>1</v>
      </c>
      <c r="O36" s="198"/>
      <c r="P36" s="199">
        <f t="shared" si="1"/>
        <v>1</v>
      </c>
      <c r="Q36" s="162"/>
      <c r="R36" s="195"/>
      <c r="S36" s="195">
        <v>51715</v>
      </c>
      <c r="U36" s="196">
        <f t="shared" si="2"/>
        <v>51715</v>
      </c>
      <c r="V36" s="197"/>
      <c r="W36" s="198"/>
      <c r="X36" s="198">
        <v>1</v>
      </c>
      <c r="Y36" s="198"/>
      <c r="Z36" s="199">
        <f t="shared" si="3"/>
        <v>1</v>
      </c>
      <c r="AA36" s="162"/>
      <c r="AB36" s="195"/>
      <c r="AC36" s="195">
        <v>53266.45</v>
      </c>
      <c r="AE36" s="196">
        <f t="shared" si="4"/>
        <v>53266.45</v>
      </c>
      <c r="AF36" s="197"/>
      <c r="AG36" s="198"/>
      <c r="AH36" s="198">
        <v>1</v>
      </c>
      <c r="AI36" s="198"/>
      <c r="AJ36" s="199">
        <f t="shared" si="5"/>
        <v>1</v>
      </c>
      <c r="AK36" s="162"/>
      <c r="AL36" s="195"/>
      <c r="AM36" s="195">
        <v>54864.443500000001</v>
      </c>
      <c r="AO36" s="196">
        <f t="shared" si="6"/>
        <v>54864.443500000001</v>
      </c>
      <c r="AP36" s="197"/>
      <c r="AQ36" s="198"/>
      <c r="AR36" s="198">
        <v>1</v>
      </c>
      <c r="AS36" s="198"/>
      <c r="AT36" s="199">
        <f t="shared" si="7"/>
        <v>1</v>
      </c>
      <c r="AU36" s="162"/>
      <c r="AV36" s="195"/>
      <c r="AW36" s="195">
        <v>56510.376805</v>
      </c>
      <c r="AY36" s="196">
        <f t="shared" si="8"/>
        <v>56510.376805</v>
      </c>
      <c r="AZ36" s="197"/>
      <c r="BA36" s="198"/>
      <c r="BB36" s="198">
        <v>1</v>
      </c>
      <c r="BC36" s="198"/>
      <c r="BD36" s="199">
        <f t="shared" si="9"/>
        <v>1</v>
      </c>
      <c r="BE36" s="162"/>
      <c r="BF36" s="195"/>
      <c r="BG36" s="195">
        <v>58205.688109150004</v>
      </c>
      <c r="BI36" s="196">
        <f t="shared" si="10"/>
        <v>58205.688109150004</v>
      </c>
      <c r="BJ36" s="197"/>
      <c r="BK36" s="198"/>
      <c r="BL36" s="198">
        <v>1</v>
      </c>
      <c r="BM36" s="198"/>
      <c r="BN36" s="199">
        <f t="shared" si="11"/>
        <v>1</v>
      </c>
      <c r="BO36" s="162"/>
    </row>
    <row r="37" spans="1:67" ht="12" customHeight="1">
      <c r="A37" s="190">
        <v>1</v>
      </c>
      <c r="B37" s="191" t="s">
        <v>767</v>
      </c>
      <c r="C37" s="191" t="s">
        <v>768</v>
      </c>
      <c r="D37" s="191" t="s">
        <v>766</v>
      </c>
      <c r="E37" s="192"/>
      <c r="F37" s="193">
        <v>104</v>
      </c>
      <c r="G37" s="194">
        <v>98165</v>
      </c>
      <c r="H37" s="195"/>
      <c r="I37" s="195">
        <v>98165</v>
      </c>
      <c r="K37" s="196">
        <f t="shared" si="0"/>
        <v>98165</v>
      </c>
      <c r="L37" s="197"/>
      <c r="M37" s="198"/>
      <c r="N37" s="198">
        <v>1</v>
      </c>
      <c r="O37" s="198"/>
      <c r="P37" s="199">
        <f t="shared" si="1"/>
        <v>1</v>
      </c>
      <c r="Q37" s="162"/>
      <c r="R37" s="195"/>
      <c r="S37" s="195">
        <v>102092</v>
      </c>
      <c r="U37" s="196">
        <f t="shared" si="2"/>
        <v>102092</v>
      </c>
      <c r="V37" s="197"/>
      <c r="W37" s="198"/>
      <c r="X37" s="198">
        <v>1</v>
      </c>
      <c r="Y37" s="198"/>
      <c r="Z37" s="199">
        <f t="shared" si="3"/>
        <v>1</v>
      </c>
      <c r="AA37" s="162"/>
      <c r="AB37" s="195"/>
      <c r="AC37" s="195">
        <v>105154.76</v>
      </c>
      <c r="AE37" s="196">
        <f t="shared" si="4"/>
        <v>105154.76</v>
      </c>
      <c r="AF37" s="197"/>
      <c r="AG37" s="198"/>
      <c r="AH37" s="198">
        <v>1</v>
      </c>
      <c r="AI37" s="198"/>
      <c r="AJ37" s="199">
        <f t="shared" si="5"/>
        <v>1</v>
      </c>
      <c r="AK37" s="162"/>
      <c r="AL37" s="195"/>
      <c r="AM37" s="195">
        <v>108309.4028</v>
      </c>
      <c r="AO37" s="196">
        <f t="shared" si="6"/>
        <v>108309.4028</v>
      </c>
      <c r="AP37" s="197"/>
      <c r="AQ37" s="198"/>
      <c r="AR37" s="198">
        <v>1</v>
      </c>
      <c r="AS37" s="198"/>
      <c r="AT37" s="199">
        <f t="shared" si="7"/>
        <v>1</v>
      </c>
      <c r="AU37" s="162"/>
      <c r="AV37" s="195"/>
      <c r="AW37" s="195">
        <v>111558.684884</v>
      </c>
      <c r="AY37" s="196">
        <f t="shared" si="8"/>
        <v>111558.684884</v>
      </c>
      <c r="AZ37" s="197"/>
      <c r="BA37" s="198"/>
      <c r="BB37" s="198">
        <v>1</v>
      </c>
      <c r="BC37" s="198"/>
      <c r="BD37" s="199">
        <f t="shared" si="9"/>
        <v>1</v>
      </c>
      <c r="BE37" s="162"/>
      <c r="BF37" s="195"/>
      <c r="BG37" s="195">
        <v>114905.44543052001</v>
      </c>
      <c r="BI37" s="196">
        <f t="shared" si="10"/>
        <v>114905.44543052001</v>
      </c>
      <c r="BJ37" s="197"/>
      <c r="BK37" s="198"/>
      <c r="BL37" s="198">
        <v>1</v>
      </c>
      <c r="BM37" s="198"/>
      <c r="BN37" s="199">
        <f t="shared" si="11"/>
        <v>1</v>
      </c>
      <c r="BO37" s="162"/>
    </row>
    <row r="38" spans="1:67" ht="12" customHeight="1">
      <c r="A38" s="190">
        <v>1</v>
      </c>
      <c r="B38" s="191" t="s">
        <v>771</v>
      </c>
      <c r="C38" s="191" t="s">
        <v>769</v>
      </c>
      <c r="D38" s="191" t="s">
        <v>770</v>
      </c>
      <c r="E38" s="192"/>
      <c r="F38" s="193">
        <v>134</v>
      </c>
      <c r="G38" s="194">
        <v>63400</v>
      </c>
      <c r="H38" s="195"/>
      <c r="I38" s="195">
        <v>63400</v>
      </c>
      <c r="K38" s="196">
        <f t="shared" si="0"/>
        <v>63400</v>
      </c>
      <c r="L38" s="197"/>
      <c r="M38" s="198"/>
      <c r="N38" s="198">
        <v>1</v>
      </c>
      <c r="O38" s="198"/>
      <c r="P38" s="199">
        <f t="shared" si="1"/>
        <v>1</v>
      </c>
      <c r="Q38" s="162"/>
      <c r="R38" s="195"/>
      <c r="S38" s="195">
        <v>70200</v>
      </c>
      <c r="U38" s="196">
        <f t="shared" si="2"/>
        <v>70200</v>
      </c>
      <c r="V38" s="197"/>
      <c r="W38" s="198"/>
      <c r="X38" s="198">
        <v>1</v>
      </c>
      <c r="Y38" s="198"/>
      <c r="Z38" s="199">
        <f t="shared" si="3"/>
        <v>1</v>
      </c>
      <c r="AA38" s="162"/>
      <c r="AB38" s="195"/>
      <c r="AC38" s="195">
        <v>72306</v>
      </c>
      <c r="AE38" s="196">
        <f t="shared" si="4"/>
        <v>72306</v>
      </c>
      <c r="AF38" s="197"/>
      <c r="AG38" s="198"/>
      <c r="AH38" s="198">
        <v>1</v>
      </c>
      <c r="AI38" s="198"/>
      <c r="AJ38" s="199">
        <f t="shared" si="5"/>
        <v>1</v>
      </c>
      <c r="AK38" s="162"/>
      <c r="AL38" s="195"/>
      <c r="AM38" s="195">
        <v>74475.179999999993</v>
      </c>
      <c r="AO38" s="196">
        <f t="shared" si="6"/>
        <v>74475.179999999993</v>
      </c>
      <c r="AP38" s="197"/>
      <c r="AQ38" s="198"/>
      <c r="AR38" s="198">
        <v>1</v>
      </c>
      <c r="AS38" s="198"/>
      <c r="AT38" s="199">
        <f t="shared" si="7"/>
        <v>1</v>
      </c>
      <c r="AU38" s="162"/>
      <c r="AV38" s="195"/>
      <c r="AW38" s="195">
        <v>76709.435400000002</v>
      </c>
      <c r="AY38" s="196">
        <f t="shared" si="8"/>
        <v>76709.435400000002</v>
      </c>
      <c r="AZ38" s="197"/>
      <c r="BA38" s="198"/>
      <c r="BB38" s="198">
        <v>1</v>
      </c>
      <c r="BC38" s="198"/>
      <c r="BD38" s="199">
        <f t="shared" si="9"/>
        <v>1</v>
      </c>
      <c r="BE38" s="162"/>
      <c r="BF38" s="195"/>
      <c r="BG38" s="195">
        <v>79010.718462000004</v>
      </c>
      <c r="BI38" s="196">
        <f t="shared" si="10"/>
        <v>79010.718462000004</v>
      </c>
      <c r="BJ38" s="197"/>
      <c r="BK38" s="198"/>
      <c r="BL38" s="198">
        <v>1</v>
      </c>
      <c r="BM38" s="198"/>
      <c r="BN38" s="199">
        <f t="shared" si="11"/>
        <v>1</v>
      </c>
      <c r="BO38" s="162"/>
    </row>
    <row r="39" spans="1:67" ht="12" customHeight="1">
      <c r="A39" s="190">
        <v>1</v>
      </c>
      <c r="B39" s="191" t="s">
        <v>773</v>
      </c>
      <c r="C39" s="191" t="s">
        <v>772</v>
      </c>
      <c r="D39" s="191" t="s">
        <v>774</v>
      </c>
      <c r="E39" s="192"/>
      <c r="F39" s="193">
        <v>105</v>
      </c>
      <c r="G39" s="194">
        <v>115000</v>
      </c>
      <c r="H39" s="195"/>
      <c r="I39" s="195">
        <v>115000</v>
      </c>
      <c r="K39" s="196">
        <f t="shared" si="0"/>
        <v>115000</v>
      </c>
      <c r="L39" s="197"/>
      <c r="M39" s="198"/>
      <c r="N39" s="198">
        <v>1</v>
      </c>
      <c r="O39" s="198"/>
      <c r="P39" s="199">
        <f t="shared" si="1"/>
        <v>1</v>
      </c>
      <c r="Q39" s="162"/>
      <c r="R39" s="195"/>
      <c r="S39" s="195">
        <v>115000</v>
      </c>
      <c r="U39" s="196">
        <f t="shared" si="2"/>
        <v>115000</v>
      </c>
      <c r="V39" s="197"/>
      <c r="W39" s="198"/>
      <c r="X39" s="198">
        <v>1</v>
      </c>
      <c r="Y39" s="198"/>
      <c r="Z39" s="199">
        <f t="shared" si="3"/>
        <v>1</v>
      </c>
      <c r="AA39" s="162"/>
      <c r="AB39" s="195"/>
      <c r="AC39" s="195">
        <v>118450</v>
      </c>
      <c r="AE39" s="196">
        <f t="shared" si="4"/>
        <v>118450</v>
      </c>
      <c r="AF39" s="197"/>
      <c r="AG39" s="198"/>
      <c r="AH39" s="198">
        <v>1</v>
      </c>
      <c r="AI39" s="198"/>
      <c r="AJ39" s="199">
        <f t="shared" si="5"/>
        <v>1</v>
      </c>
      <c r="AK39" s="162"/>
      <c r="AL39" s="195"/>
      <c r="AM39" s="195">
        <v>122003.5</v>
      </c>
      <c r="AO39" s="196">
        <f t="shared" si="6"/>
        <v>122003.5</v>
      </c>
      <c r="AP39" s="197"/>
      <c r="AQ39" s="198"/>
      <c r="AR39" s="198">
        <v>1</v>
      </c>
      <c r="AS39" s="198"/>
      <c r="AT39" s="199">
        <f t="shared" si="7"/>
        <v>1</v>
      </c>
      <c r="AU39" s="162"/>
      <c r="AV39" s="195"/>
      <c r="AW39" s="195">
        <v>125663.605</v>
      </c>
      <c r="AY39" s="196">
        <f t="shared" si="8"/>
        <v>125663.605</v>
      </c>
      <c r="AZ39" s="197"/>
      <c r="BA39" s="198"/>
      <c r="BB39" s="198">
        <v>1</v>
      </c>
      <c r="BC39" s="198"/>
      <c r="BD39" s="199">
        <f t="shared" si="9"/>
        <v>1</v>
      </c>
      <c r="BE39" s="162"/>
      <c r="BF39" s="195"/>
      <c r="BG39" s="195">
        <v>129433.51315</v>
      </c>
      <c r="BI39" s="196">
        <f t="shared" si="10"/>
        <v>129433.51315</v>
      </c>
      <c r="BJ39" s="197"/>
      <c r="BK39" s="198"/>
      <c r="BL39" s="198">
        <v>1</v>
      </c>
      <c r="BM39" s="198"/>
      <c r="BN39" s="199">
        <f t="shared" si="11"/>
        <v>1</v>
      </c>
      <c r="BO39" s="162"/>
    </row>
    <row r="40" spans="1:67" ht="12" customHeight="1">
      <c r="A40" s="190">
        <v>1</v>
      </c>
      <c r="B40" s="191" t="s">
        <v>775</v>
      </c>
      <c r="C40" s="191" t="s">
        <v>776</v>
      </c>
      <c r="D40" s="191" t="s">
        <v>745</v>
      </c>
      <c r="E40" s="192"/>
      <c r="F40" s="193">
        <v>134</v>
      </c>
      <c r="G40" s="194">
        <v>49842</v>
      </c>
      <c r="H40" s="195"/>
      <c r="I40" s="195">
        <v>49842</v>
      </c>
      <c r="K40" s="196">
        <f t="shared" si="0"/>
        <v>49842</v>
      </c>
      <c r="L40" s="197"/>
      <c r="M40" s="198"/>
      <c r="N40" s="198">
        <v>1</v>
      </c>
      <c r="O40" s="198"/>
      <c r="P40" s="199">
        <f t="shared" si="1"/>
        <v>1</v>
      </c>
      <c r="Q40" s="162"/>
      <c r="R40" s="195"/>
      <c r="S40" s="195">
        <v>51882.42</v>
      </c>
      <c r="U40" s="196">
        <f t="shared" si="2"/>
        <v>51882.42</v>
      </c>
      <c r="V40" s="197"/>
      <c r="W40" s="198"/>
      <c r="X40" s="198">
        <v>1</v>
      </c>
      <c r="Y40" s="198"/>
      <c r="Z40" s="199">
        <f t="shared" si="3"/>
        <v>1</v>
      </c>
      <c r="AA40" s="162"/>
      <c r="AB40" s="195"/>
      <c r="AC40" s="195">
        <v>53438.892599999999</v>
      </c>
      <c r="AE40" s="196">
        <f t="shared" si="4"/>
        <v>53438.892599999999</v>
      </c>
      <c r="AF40" s="197"/>
      <c r="AG40" s="198"/>
      <c r="AH40" s="198">
        <v>1</v>
      </c>
      <c r="AI40" s="198"/>
      <c r="AJ40" s="199">
        <f t="shared" si="5"/>
        <v>1</v>
      </c>
      <c r="AK40" s="162"/>
      <c r="AL40" s="195"/>
      <c r="AM40" s="195">
        <v>55042.059377999998</v>
      </c>
      <c r="AO40" s="196">
        <f t="shared" si="6"/>
        <v>55042.059377999998</v>
      </c>
      <c r="AP40" s="197"/>
      <c r="AQ40" s="198"/>
      <c r="AR40" s="198">
        <v>1</v>
      </c>
      <c r="AS40" s="198"/>
      <c r="AT40" s="199">
        <f t="shared" si="7"/>
        <v>1</v>
      </c>
      <c r="AU40" s="162"/>
      <c r="AV40" s="195"/>
      <c r="AW40" s="195">
        <v>56693.321159339997</v>
      </c>
      <c r="AY40" s="196">
        <f t="shared" si="8"/>
        <v>56693.321159339997</v>
      </c>
      <c r="AZ40" s="197"/>
      <c r="BA40" s="198"/>
      <c r="BB40" s="198">
        <v>1</v>
      </c>
      <c r="BC40" s="198"/>
      <c r="BD40" s="199">
        <f t="shared" si="9"/>
        <v>1</v>
      </c>
      <c r="BE40" s="162"/>
      <c r="BF40" s="195"/>
      <c r="BG40" s="195">
        <v>58394.120794120201</v>
      </c>
      <c r="BI40" s="196">
        <f t="shared" si="10"/>
        <v>58394.120794120201</v>
      </c>
      <c r="BJ40" s="197"/>
      <c r="BK40" s="198"/>
      <c r="BL40" s="198">
        <v>1</v>
      </c>
      <c r="BM40" s="198"/>
      <c r="BN40" s="199">
        <f t="shared" si="11"/>
        <v>1</v>
      </c>
      <c r="BO40" s="162"/>
    </row>
    <row r="41" spans="1:67" ht="12" customHeight="1">
      <c r="A41" s="190">
        <v>1</v>
      </c>
      <c r="B41" s="191" t="s">
        <v>778</v>
      </c>
      <c r="C41" s="191" t="s">
        <v>779</v>
      </c>
      <c r="D41" s="191" t="s">
        <v>777</v>
      </c>
      <c r="E41" s="192"/>
      <c r="F41" s="193">
        <v>116</v>
      </c>
      <c r="G41" s="194">
        <v>52000</v>
      </c>
      <c r="H41" s="195"/>
      <c r="I41" s="195">
        <v>52000</v>
      </c>
      <c r="K41" s="196">
        <f t="shared" si="0"/>
        <v>52000</v>
      </c>
      <c r="L41" s="197"/>
      <c r="M41" s="198"/>
      <c r="N41" s="198">
        <v>1</v>
      </c>
      <c r="O41" s="198"/>
      <c r="P41" s="199">
        <f t="shared" si="1"/>
        <v>1</v>
      </c>
      <c r="Q41" s="162"/>
      <c r="R41" s="195"/>
      <c r="S41" s="195">
        <v>0</v>
      </c>
      <c r="U41" s="196">
        <f t="shared" si="2"/>
        <v>0</v>
      </c>
      <c r="V41" s="197"/>
      <c r="W41" s="198"/>
      <c r="X41" s="198">
        <v>0</v>
      </c>
      <c r="Y41" s="198"/>
      <c r="Z41" s="199">
        <f t="shared" si="3"/>
        <v>0</v>
      </c>
      <c r="AA41" s="162"/>
      <c r="AB41" s="195"/>
      <c r="AC41" s="195">
        <v>0</v>
      </c>
      <c r="AE41" s="196">
        <f t="shared" si="4"/>
        <v>0</v>
      </c>
      <c r="AF41" s="197"/>
      <c r="AG41" s="198"/>
      <c r="AH41" s="198">
        <v>0</v>
      </c>
      <c r="AI41" s="198"/>
      <c r="AJ41" s="199">
        <f t="shared" si="5"/>
        <v>0</v>
      </c>
      <c r="AK41" s="162"/>
      <c r="AL41" s="195"/>
      <c r="AM41" s="195">
        <v>0</v>
      </c>
      <c r="AO41" s="196">
        <f t="shared" si="6"/>
        <v>0</v>
      </c>
      <c r="AP41" s="197"/>
      <c r="AQ41" s="198"/>
      <c r="AR41" s="198">
        <v>0</v>
      </c>
      <c r="AS41" s="198"/>
      <c r="AT41" s="199">
        <f t="shared" si="7"/>
        <v>0</v>
      </c>
      <c r="AU41" s="162"/>
      <c r="AV41" s="195"/>
      <c r="AW41" s="195">
        <v>0</v>
      </c>
      <c r="AY41" s="196">
        <f t="shared" si="8"/>
        <v>0</v>
      </c>
      <c r="AZ41" s="197"/>
      <c r="BA41" s="198"/>
      <c r="BB41" s="198">
        <v>0</v>
      </c>
      <c r="BC41" s="198"/>
      <c r="BD41" s="199">
        <f t="shared" si="9"/>
        <v>0</v>
      </c>
      <c r="BE41" s="162"/>
      <c r="BF41" s="195"/>
      <c r="BG41" s="195">
        <v>0</v>
      </c>
      <c r="BI41" s="196">
        <f t="shared" si="10"/>
        <v>0</v>
      </c>
      <c r="BJ41" s="197"/>
      <c r="BK41" s="198"/>
      <c r="BL41" s="198">
        <v>0</v>
      </c>
      <c r="BM41" s="198"/>
      <c r="BN41" s="199">
        <f t="shared" si="11"/>
        <v>0</v>
      </c>
      <c r="BO41" s="162"/>
    </row>
    <row r="42" spans="1:67" ht="12" customHeight="1">
      <c r="A42" s="190">
        <v>1</v>
      </c>
      <c r="B42" s="191" t="s">
        <v>782</v>
      </c>
      <c r="C42" s="191" t="s">
        <v>781</v>
      </c>
      <c r="D42" s="191" t="s">
        <v>780</v>
      </c>
      <c r="E42" s="192"/>
      <c r="F42" s="193">
        <v>139</v>
      </c>
      <c r="G42" s="194">
        <v>76871</v>
      </c>
      <c r="H42" s="195"/>
      <c r="I42" s="195">
        <v>76871</v>
      </c>
      <c r="K42" s="196">
        <f t="shared" si="0"/>
        <v>76871</v>
      </c>
      <c r="L42" s="197"/>
      <c r="M42" s="198"/>
      <c r="N42" s="198">
        <v>1</v>
      </c>
      <c r="O42" s="198"/>
      <c r="P42" s="199">
        <f t="shared" si="1"/>
        <v>1</v>
      </c>
      <c r="Q42" s="162"/>
      <c r="R42" s="195"/>
      <c r="S42" s="195">
        <v>0</v>
      </c>
      <c r="U42" s="196">
        <f t="shared" si="2"/>
        <v>0</v>
      </c>
      <c r="V42" s="197"/>
      <c r="W42" s="198"/>
      <c r="X42" s="198">
        <v>0</v>
      </c>
      <c r="Y42" s="198"/>
      <c r="Z42" s="199">
        <f t="shared" si="3"/>
        <v>0</v>
      </c>
      <c r="AA42" s="162"/>
      <c r="AB42" s="195"/>
      <c r="AC42" s="195">
        <v>0</v>
      </c>
      <c r="AE42" s="196">
        <f t="shared" si="4"/>
        <v>0</v>
      </c>
      <c r="AF42" s="197"/>
      <c r="AG42" s="198"/>
      <c r="AH42" s="198">
        <v>0</v>
      </c>
      <c r="AI42" s="198"/>
      <c r="AJ42" s="199">
        <f t="shared" si="5"/>
        <v>0</v>
      </c>
      <c r="AK42" s="162"/>
      <c r="AL42" s="195"/>
      <c r="AM42" s="195">
        <v>0</v>
      </c>
      <c r="AO42" s="196">
        <f t="shared" si="6"/>
        <v>0</v>
      </c>
      <c r="AP42" s="197"/>
      <c r="AQ42" s="198"/>
      <c r="AR42" s="198">
        <v>0</v>
      </c>
      <c r="AS42" s="198"/>
      <c r="AT42" s="199">
        <f t="shared" si="7"/>
        <v>0</v>
      </c>
      <c r="AU42" s="162"/>
      <c r="AV42" s="195"/>
      <c r="AW42" s="195">
        <v>0</v>
      </c>
      <c r="AY42" s="196">
        <f t="shared" si="8"/>
        <v>0</v>
      </c>
      <c r="AZ42" s="197"/>
      <c r="BA42" s="198"/>
      <c r="BB42" s="198">
        <v>0</v>
      </c>
      <c r="BC42" s="198"/>
      <c r="BD42" s="199">
        <f t="shared" si="9"/>
        <v>0</v>
      </c>
      <c r="BE42" s="162"/>
      <c r="BF42" s="195"/>
      <c r="BG42" s="195">
        <v>0</v>
      </c>
      <c r="BI42" s="196">
        <f t="shared" si="10"/>
        <v>0</v>
      </c>
      <c r="BJ42" s="197"/>
      <c r="BK42" s="198"/>
      <c r="BL42" s="198">
        <v>0</v>
      </c>
      <c r="BM42" s="198"/>
      <c r="BN42" s="199">
        <f t="shared" si="11"/>
        <v>0</v>
      </c>
      <c r="BO42" s="162"/>
    </row>
    <row r="43" spans="1:67" ht="12" customHeight="1">
      <c r="A43" s="190">
        <v>1</v>
      </c>
      <c r="B43" s="191" t="s">
        <v>784</v>
      </c>
      <c r="C43" s="191" t="s">
        <v>785</v>
      </c>
      <c r="D43" s="191" t="s">
        <v>783</v>
      </c>
      <c r="E43" s="192"/>
      <c r="F43" s="193">
        <v>105</v>
      </c>
      <c r="G43" s="194">
        <v>76871</v>
      </c>
      <c r="H43" s="195"/>
      <c r="I43" s="195">
        <v>76871</v>
      </c>
      <c r="K43" s="196">
        <f t="shared" si="0"/>
        <v>76871</v>
      </c>
      <c r="L43" s="197"/>
      <c r="M43" s="198"/>
      <c r="N43" s="198">
        <v>1</v>
      </c>
      <c r="O43" s="198"/>
      <c r="P43" s="199">
        <f t="shared" si="1"/>
        <v>1</v>
      </c>
      <c r="Q43" s="162"/>
      <c r="R43" s="195"/>
      <c r="S43" s="195">
        <v>82995</v>
      </c>
      <c r="U43" s="196">
        <f t="shared" si="2"/>
        <v>82995</v>
      </c>
      <c r="V43" s="197"/>
      <c r="W43" s="198"/>
      <c r="X43" s="198">
        <v>1</v>
      </c>
      <c r="Y43" s="198"/>
      <c r="Z43" s="199">
        <f t="shared" si="3"/>
        <v>1</v>
      </c>
      <c r="AA43" s="162"/>
      <c r="AB43" s="195"/>
      <c r="AC43" s="195">
        <v>85484.85</v>
      </c>
      <c r="AE43" s="196">
        <f t="shared" si="4"/>
        <v>85484.85</v>
      </c>
      <c r="AF43" s="197"/>
      <c r="AG43" s="198"/>
      <c r="AH43" s="198">
        <v>1</v>
      </c>
      <c r="AI43" s="198"/>
      <c r="AJ43" s="199">
        <f t="shared" si="5"/>
        <v>1</v>
      </c>
      <c r="AK43" s="162"/>
      <c r="AL43" s="195"/>
      <c r="AM43" s="195">
        <v>88049.395499999999</v>
      </c>
      <c r="AO43" s="196">
        <f t="shared" si="6"/>
        <v>88049.395499999999</v>
      </c>
      <c r="AP43" s="197"/>
      <c r="AQ43" s="198"/>
      <c r="AR43" s="198">
        <v>1</v>
      </c>
      <c r="AS43" s="198"/>
      <c r="AT43" s="199">
        <f t="shared" si="7"/>
        <v>1</v>
      </c>
      <c r="AU43" s="162"/>
      <c r="AV43" s="195"/>
      <c r="AW43" s="195">
        <v>90690.877364999993</v>
      </c>
      <c r="AY43" s="196">
        <f t="shared" si="8"/>
        <v>90690.877364999993</v>
      </c>
      <c r="AZ43" s="197"/>
      <c r="BA43" s="198"/>
      <c r="BB43" s="198">
        <v>1</v>
      </c>
      <c r="BC43" s="198"/>
      <c r="BD43" s="199">
        <f t="shared" si="9"/>
        <v>1</v>
      </c>
      <c r="BE43" s="162"/>
      <c r="BF43" s="195"/>
      <c r="BG43" s="195">
        <v>93411.603685950002</v>
      </c>
      <c r="BI43" s="196">
        <f t="shared" si="10"/>
        <v>93411.603685950002</v>
      </c>
      <c r="BJ43" s="197"/>
      <c r="BK43" s="198"/>
      <c r="BL43" s="198">
        <v>1</v>
      </c>
      <c r="BM43" s="198"/>
      <c r="BN43" s="199">
        <f t="shared" si="11"/>
        <v>1</v>
      </c>
      <c r="BO43" s="162"/>
    </row>
    <row r="44" spans="1:67" ht="12" customHeight="1">
      <c r="A44" s="190">
        <v>1</v>
      </c>
      <c r="B44" s="191" t="s">
        <v>786</v>
      </c>
      <c r="C44" s="191" t="s">
        <v>787</v>
      </c>
      <c r="D44" s="191" t="s">
        <v>788</v>
      </c>
      <c r="E44" s="192"/>
      <c r="F44" s="193">
        <v>139</v>
      </c>
      <c r="G44" s="194">
        <v>76871</v>
      </c>
      <c r="H44" s="195"/>
      <c r="I44" s="195">
        <v>76871</v>
      </c>
      <c r="K44" s="196">
        <f t="shared" si="0"/>
        <v>76871</v>
      </c>
      <c r="L44" s="197"/>
      <c r="M44" s="198"/>
      <c r="N44" s="198">
        <v>1</v>
      </c>
      <c r="O44" s="198"/>
      <c r="P44" s="199">
        <f t="shared" si="1"/>
        <v>1</v>
      </c>
      <c r="Q44" s="162"/>
      <c r="R44" s="195"/>
      <c r="S44" s="195">
        <v>0</v>
      </c>
      <c r="U44" s="196">
        <f t="shared" si="2"/>
        <v>0</v>
      </c>
      <c r="V44" s="197"/>
      <c r="W44" s="198"/>
      <c r="X44" s="198">
        <v>0</v>
      </c>
      <c r="Y44" s="198"/>
      <c r="Z44" s="199">
        <f t="shared" si="3"/>
        <v>0</v>
      </c>
      <c r="AA44" s="162"/>
      <c r="AB44" s="195"/>
      <c r="AC44" s="195">
        <v>0</v>
      </c>
      <c r="AE44" s="196">
        <f t="shared" si="4"/>
        <v>0</v>
      </c>
      <c r="AF44" s="197"/>
      <c r="AG44" s="198"/>
      <c r="AH44" s="198">
        <v>0</v>
      </c>
      <c r="AI44" s="198"/>
      <c r="AJ44" s="199">
        <f t="shared" si="5"/>
        <v>0</v>
      </c>
      <c r="AK44" s="162"/>
      <c r="AL44" s="195"/>
      <c r="AM44" s="195">
        <v>0</v>
      </c>
      <c r="AO44" s="196">
        <f t="shared" si="6"/>
        <v>0</v>
      </c>
      <c r="AP44" s="197"/>
      <c r="AQ44" s="198"/>
      <c r="AR44" s="198">
        <v>0</v>
      </c>
      <c r="AS44" s="198"/>
      <c r="AT44" s="199">
        <f t="shared" si="7"/>
        <v>0</v>
      </c>
      <c r="AU44" s="162"/>
      <c r="AV44" s="195"/>
      <c r="AW44" s="195">
        <v>0</v>
      </c>
      <c r="AY44" s="196">
        <f t="shared" si="8"/>
        <v>0</v>
      </c>
      <c r="AZ44" s="197"/>
      <c r="BA44" s="198"/>
      <c r="BB44" s="198">
        <v>0</v>
      </c>
      <c r="BC44" s="198"/>
      <c r="BD44" s="199">
        <f t="shared" si="9"/>
        <v>0</v>
      </c>
      <c r="BE44" s="162"/>
      <c r="BF44" s="195"/>
      <c r="BG44" s="195">
        <v>0</v>
      </c>
      <c r="BI44" s="196">
        <f t="shared" si="10"/>
        <v>0</v>
      </c>
      <c r="BJ44" s="197"/>
      <c r="BK44" s="198"/>
      <c r="BL44" s="198">
        <v>0</v>
      </c>
      <c r="BM44" s="198"/>
      <c r="BN44" s="199">
        <f t="shared" si="11"/>
        <v>0</v>
      </c>
      <c r="BO44" s="162"/>
    </row>
    <row r="45" spans="1:67" ht="12" customHeight="1">
      <c r="A45" s="190">
        <v>1</v>
      </c>
      <c r="B45" s="191" t="s">
        <v>789</v>
      </c>
      <c r="C45" s="191" t="s">
        <v>791</v>
      </c>
      <c r="D45" s="191" t="s">
        <v>790</v>
      </c>
      <c r="E45" s="192">
        <v>44013</v>
      </c>
      <c r="F45" s="193">
        <v>116</v>
      </c>
      <c r="G45" s="194"/>
      <c r="H45" s="195"/>
      <c r="I45" s="195">
        <v>0</v>
      </c>
      <c r="K45" s="196">
        <f t="shared" si="0"/>
        <v>0</v>
      </c>
      <c r="L45" s="197"/>
      <c r="M45" s="198"/>
      <c r="N45" s="198">
        <v>0</v>
      </c>
      <c r="O45" s="198"/>
      <c r="P45" s="199">
        <f t="shared" si="1"/>
        <v>0</v>
      </c>
      <c r="Q45" s="162"/>
      <c r="R45" s="195"/>
      <c r="S45" s="195">
        <v>62500</v>
      </c>
      <c r="U45" s="196">
        <f t="shared" si="2"/>
        <v>62500</v>
      </c>
      <c r="V45" s="197"/>
      <c r="W45" s="198"/>
      <c r="X45" s="198">
        <v>1</v>
      </c>
      <c r="Y45" s="198"/>
      <c r="Z45" s="199">
        <f t="shared" si="3"/>
        <v>1</v>
      </c>
      <c r="AA45" s="162"/>
      <c r="AB45" s="195"/>
      <c r="AC45" s="195">
        <v>64375</v>
      </c>
      <c r="AE45" s="196">
        <f t="shared" si="4"/>
        <v>64375</v>
      </c>
      <c r="AF45" s="197"/>
      <c r="AG45" s="198"/>
      <c r="AH45" s="198">
        <v>1</v>
      </c>
      <c r="AI45" s="198"/>
      <c r="AJ45" s="199">
        <f t="shared" si="5"/>
        <v>1</v>
      </c>
      <c r="AK45" s="162"/>
      <c r="AL45" s="195"/>
      <c r="AM45" s="195">
        <v>66306.25</v>
      </c>
      <c r="AO45" s="196">
        <f t="shared" si="6"/>
        <v>66306.25</v>
      </c>
      <c r="AP45" s="197"/>
      <c r="AQ45" s="198"/>
      <c r="AR45" s="198">
        <v>1</v>
      </c>
      <c r="AS45" s="198"/>
      <c r="AT45" s="199">
        <f t="shared" si="7"/>
        <v>1</v>
      </c>
      <c r="AU45" s="162"/>
      <c r="AV45" s="195"/>
      <c r="AW45" s="195">
        <v>68295.4375</v>
      </c>
      <c r="AY45" s="196">
        <f t="shared" si="8"/>
        <v>68295.4375</v>
      </c>
      <c r="AZ45" s="197"/>
      <c r="BA45" s="198"/>
      <c r="BB45" s="198">
        <v>1</v>
      </c>
      <c r="BC45" s="198"/>
      <c r="BD45" s="199">
        <f t="shared" si="9"/>
        <v>1</v>
      </c>
      <c r="BE45" s="162"/>
      <c r="BF45" s="195"/>
      <c r="BG45" s="195">
        <v>70344.300625000003</v>
      </c>
      <c r="BI45" s="196">
        <f t="shared" si="10"/>
        <v>70344.300625000003</v>
      </c>
      <c r="BJ45" s="197"/>
      <c r="BK45" s="198"/>
      <c r="BL45" s="198">
        <v>1</v>
      </c>
      <c r="BM45" s="198"/>
      <c r="BN45" s="199">
        <f t="shared" si="11"/>
        <v>1</v>
      </c>
      <c r="BO45" s="162"/>
    </row>
    <row r="46" spans="1:67" ht="12" customHeight="1">
      <c r="A46" s="190">
        <v>1</v>
      </c>
      <c r="B46" s="191" t="s">
        <v>794</v>
      </c>
      <c r="C46" s="191" t="s">
        <v>792</v>
      </c>
      <c r="D46" s="191" t="s">
        <v>793</v>
      </c>
      <c r="E46" s="192"/>
      <c r="F46" s="193">
        <v>162</v>
      </c>
      <c r="G46" s="194">
        <v>42792</v>
      </c>
      <c r="H46" s="195"/>
      <c r="I46" s="195">
        <v>42792</v>
      </c>
      <c r="K46" s="196">
        <f t="shared" si="0"/>
        <v>42792</v>
      </c>
      <c r="L46" s="197"/>
      <c r="M46" s="198"/>
      <c r="N46" s="198">
        <v>1</v>
      </c>
      <c r="O46" s="198"/>
      <c r="P46" s="199">
        <f t="shared" si="1"/>
        <v>1</v>
      </c>
      <c r="Q46" s="162"/>
      <c r="R46" s="195"/>
      <c r="S46" s="195">
        <v>44503.68</v>
      </c>
      <c r="U46" s="196">
        <f t="shared" si="2"/>
        <v>44503.68</v>
      </c>
      <c r="V46" s="197"/>
      <c r="W46" s="198"/>
      <c r="X46" s="198">
        <v>1</v>
      </c>
      <c r="Y46" s="198"/>
      <c r="Z46" s="199">
        <f t="shared" si="3"/>
        <v>1</v>
      </c>
      <c r="AA46" s="162"/>
      <c r="AB46" s="195"/>
      <c r="AC46" s="195">
        <v>45838.790399999998</v>
      </c>
      <c r="AE46" s="196">
        <f t="shared" si="4"/>
        <v>45838.790399999998</v>
      </c>
      <c r="AF46" s="197"/>
      <c r="AG46" s="198"/>
      <c r="AH46" s="198">
        <v>1</v>
      </c>
      <c r="AI46" s="198"/>
      <c r="AJ46" s="199">
        <f t="shared" si="5"/>
        <v>1</v>
      </c>
      <c r="AK46" s="162"/>
      <c r="AL46" s="195"/>
      <c r="AM46" s="195">
        <v>47213.954111999999</v>
      </c>
      <c r="AO46" s="196">
        <f t="shared" si="6"/>
        <v>47213.954111999999</v>
      </c>
      <c r="AP46" s="197"/>
      <c r="AQ46" s="198"/>
      <c r="AR46" s="198">
        <v>1</v>
      </c>
      <c r="AS46" s="198"/>
      <c r="AT46" s="199">
        <f t="shared" si="7"/>
        <v>1</v>
      </c>
      <c r="AU46" s="162"/>
      <c r="AV46" s="195"/>
      <c r="AW46" s="195">
        <v>48630.372735359997</v>
      </c>
      <c r="AY46" s="196">
        <f t="shared" si="8"/>
        <v>48630.372735359997</v>
      </c>
      <c r="AZ46" s="197"/>
      <c r="BA46" s="198"/>
      <c r="BB46" s="198">
        <v>1</v>
      </c>
      <c r="BC46" s="198"/>
      <c r="BD46" s="199">
        <f t="shared" si="9"/>
        <v>1</v>
      </c>
      <c r="BE46" s="162"/>
      <c r="BF46" s="195"/>
      <c r="BG46" s="195">
        <v>50089.283917420798</v>
      </c>
      <c r="BI46" s="196">
        <f t="shared" si="10"/>
        <v>50089.283917420798</v>
      </c>
      <c r="BJ46" s="197"/>
      <c r="BK46" s="198"/>
      <c r="BL46" s="198">
        <v>1</v>
      </c>
      <c r="BM46" s="198"/>
      <c r="BN46" s="199">
        <f t="shared" si="11"/>
        <v>1</v>
      </c>
      <c r="BO46" s="162"/>
    </row>
    <row r="47" spans="1:67" ht="12" customHeight="1">
      <c r="A47" s="190">
        <v>1</v>
      </c>
      <c r="B47" s="191" t="s">
        <v>796</v>
      </c>
      <c r="C47" s="191" t="s">
        <v>795</v>
      </c>
      <c r="D47" s="191" t="s">
        <v>797</v>
      </c>
      <c r="E47" s="192"/>
      <c r="F47" s="193">
        <v>116</v>
      </c>
      <c r="G47" s="194">
        <v>59090</v>
      </c>
      <c r="H47" s="195"/>
      <c r="I47" s="195">
        <v>59090</v>
      </c>
      <c r="K47" s="196">
        <f t="shared" si="0"/>
        <v>59090</v>
      </c>
      <c r="L47" s="197"/>
      <c r="M47" s="198"/>
      <c r="N47" s="198">
        <v>1</v>
      </c>
      <c r="O47" s="198"/>
      <c r="P47" s="199">
        <f t="shared" si="1"/>
        <v>1</v>
      </c>
      <c r="Q47" s="162"/>
      <c r="R47" s="195"/>
      <c r="S47" s="195">
        <v>63980</v>
      </c>
      <c r="U47" s="196">
        <f t="shared" si="2"/>
        <v>63980</v>
      </c>
      <c r="V47" s="197"/>
      <c r="W47" s="198"/>
      <c r="X47" s="198">
        <v>1</v>
      </c>
      <c r="Y47" s="198"/>
      <c r="Z47" s="199">
        <f t="shared" si="3"/>
        <v>1</v>
      </c>
      <c r="AA47" s="162"/>
      <c r="AB47" s="195"/>
      <c r="AC47" s="195">
        <v>65899.399999999994</v>
      </c>
      <c r="AE47" s="196">
        <f t="shared" si="4"/>
        <v>65899.399999999994</v>
      </c>
      <c r="AF47" s="197"/>
      <c r="AG47" s="198"/>
      <c r="AH47" s="198">
        <v>1</v>
      </c>
      <c r="AI47" s="198"/>
      <c r="AJ47" s="199">
        <f t="shared" si="5"/>
        <v>1</v>
      </c>
      <c r="AK47" s="162"/>
      <c r="AL47" s="195"/>
      <c r="AM47" s="195">
        <v>67876.381999999998</v>
      </c>
      <c r="AO47" s="196">
        <f t="shared" si="6"/>
        <v>67876.381999999998</v>
      </c>
      <c r="AP47" s="197"/>
      <c r="AQ47" s="198"/>
      <c r="AR47" s="198">
        <v>1</v>
      </c>
      <c r="AS47" s="198"/>
      <c r="AT47" s="199">
        <f t="shared" si="7"/>
        <v>1</v>
      </c>
      <c r="AU47" s="162"/>
      <c r="AV47" s="195"/>
      <c r="AW47" s="195">
        <v>69912.673460000005</v>
      </c>
      <c r="AY47" s="196">
        <f t="shared" si="8"/>
        <v>69912.673460000005</v>
      </c>
      <c r="AZ47" s="197"/>
      <c r="BA47" s="198"/>
      <c r="BB47" s="198">
        <v>1</v>
      </c>
      <c r="BC47" s="198"/>
      <c r="BD47" s="199">
        <f t="shared" si="9"/>
        <v>1</v>
      </c>
      <c r="BE47" s="162"/>
      <c r="BF47" s="195"/>
      <c r="BG47" s="195">
        <v>72010.053663800005</v>
      </c>
      <c r="BI47" s="196">
        <f t="shared" si="10"/>
        <v>72010.053663800005</v>
      </c>
      <c r="BJ47" s="197"/>
      <c r="BK47" s="198"/>
      <c r="BL47" s="198">
        <v>1</v>
      </c>
      <c r="BM47" s="198"/>
      <c r="BN47" s="199">
        <f t="shared" si="11"/>
        <v>1</v>
      </c>
      <c r="BO47" s="162"/>
    </row>
    <row r="48" spans="1:67" ht="12" customHeight="1">
      <c r="A48" s="190">
        <v>1</v>
      </c>
      <c r="B48" s="191" t="s">
        <v>798</v>
      </c>
      <c r="C48" s="191" t="s">
        <v>799</v>
      </c>
      <c r="D48" s="191" t="s">
        <v>744</v>
      </c>
      <c r="E48" s="192"/>
      <c r="F48" s="193">
        <v>116</v>
      </c>
      <c r="G48" s="194">
        <v>30000</v>
      </c>
      <c r="H48" s="195"/>
      <c r="I48" s="195">
        <v>30000</v>
      </c>
      <c r="K48" s="196">
        <f t="shared" si="0"/>
        <v>30000</v>
      </c>
      <c r="L48" s="197"/>
      <c r="M48" s="198"/>
      <c r="N48" s="198">
        <v>1</v>
      </c>
      <c r="O48" s="198"/>
      <c r="P48" s="199">
        <f t="shared" si="1"/>
        <v>1</v>
      </c>
      <c r="Q48" s="162"/>
      <c r="R48" s="195"/>
      <c r="S48" s="195">
        <v>47114</v>
      </c>
      <c r="U48" s="196">
        <f t="shared" si="2"/>
        <v>47114</v>
      </c>
      <c r="V48" s="197"/>
      <c r="W48" s="198"/>
      <c r="X48" s="198">
        <v>1</v>
      </c>
      <c r="Y48" s="198"/>
      <c r="Z48" s="199">
        <f t="shared" si="3"/>
        <v>1</v>
      </c>
      <c r="AA48" s="162"/>
      <c r="AB48" s="195"/>
      <c r="AC48" s="195">
        <v>48527.42</v>
      </c>
      <c r="AE48" s="196">
        <f t="shared" si="4"/>
        <v>48527.42</v>
      </c>
      <c r="AF48" s="197"/>
      <c r="AG48" s="198"/>
      <c r="AH48" s="198">
        <v>1</v>
      </c>
      <c r="AI48" s="198"/>
      <c r="AJ48" s="199">
        <f t="shared" si="5"/>
        <v>1</v>
      </c>
      <c r="AK48" s="162"/>
      <c r="AL48" s="195"/>
      <c r="AM48" s="195">
        <v>49983.242599999998</v>
      </c>
      <c r="AO48" s="196">
        <f t="shared" si="6"/>
        <v>49983.242599999998</v>
      </c>
      <c r="AP48" s="197"/>
      <c r="AQ48" s="198"/>
      <c r="AR48" s="198">
        <v>1</v>
      </c>
      <c r="AS48" s="198"/>
      <c r="AT48" s="199">
        <f t="shared" si="7"/>
        <v>1</v>
      </c>
      <c r="AU48" s="162"/>
      <c r="AV48" s="195"/>
      <c r="AW48" s="195">
        <v>51482.739878</v>
      </c>
      <c r="AY48" s="196">
        <f t="shared" si="8"/>
        <v>51482.739878</v>
      </c>
      <c r="AZ48" s="197"/>
      <c r="BA48" s="198"/>
      <c r="BB48" s="198">
        <v>1</v>
      </c>
      <c r="BC48" s="198"/>
      <c r="BD48" s="199">
        <f t="shared" si="9"/>
        <v>1</v>
      </c>
      <c r="BE48" s="162"/>
      <c r="BF48" s="195"/>
      <c r="BG48" s="195">
        <v>53027.222074340003</v>
      </c>
      <c r="BI48" s="196">
        <f t="shared" si="10"/>
        <v>53027.222074340003</v>
      </c>
      <c r="BJ48" s="197"/>
      <c r="BK48" s="198"/>
      <c r="BL48" s="198">
        <v>1</v>
      </c>
      <c r="BM48" s="198"/>
      <c r="BN48" s="199">
        <f t="shared" si="11"/>
        <v>1</v>
      </c>
      <c r="BO48" s="162"/>
    </row>
    <row r="49" spans="1:67" ht="12" customHeight="1">
      <c r="A49" s="190">
        <v>1</v>
      </c>
      <c r="B49" s="191" t="s">
        <v>801</v>
      </c>
      <c r="C49" s="191" t="s">
        <v>800</v>
      </c>
      <c r="D49" s="191" t="s">
        <v>701</v>
      </c>
      <c r="E49" s="192"/>
      <c r="F49" s="193">
        <v>116</v>
      </c>
      <c r="G49" s="194">
        <v>52250</v>
      </c>
      <c r="H49" s="195"/>
      <c r="I49" s="195">
        <v>52250</v>
      </c>
      <c r="K49" s="196">
        <f t="shared" si="0"/>
        <v>52250</v>
      </c>
      <c r="L49" s="197"/>
      <c r="M49" s="198"/>
      <c r="N49" s="198">
        <v>1</v>
      </c>
      <c r="O49" s="198"/>
      <c r="P49" s="199">
        <f t="shared" si="1"/>
        <v>1</v>
      </c>
      <c r="Q49" s="162"/>
      <c r="R49" s="195"/>
      <c r="S49" s="195">
        <v>0</v>
      </c>
      <c r="U49" s="196">
        <f t="shared" si="2"/>
        <v>0</v>
      </c>
      <c r="V49" s="197"/>
      <c r="W49" s="198"/>
      <c r="X49" s="198">
        <v>0</v>
      </c>
      <c r="Y49" s="198"/>
      <c r="Z49" s="199">
        <f t="shared" si="3"/>
        <v>0</v>
      </c>
      <c r="AA49" s="162"/>
      <c r="AB49" s="195"/>
      <c r="AC49" s="195">
        <v>0</v>
      </c>
      <c r="AE49" s="196">
        <f t="shared" si="4"/>
        <v>0</v>
      </c>
      <c r="AF49" s="197"/>
      <c r="AG49" s="198"/>
      <c r="AH49" s="198">
        <v>0</v>
      </c>
      <c r="AI49" s="198"/>
      <c r="AJ49" s="199">
        <f t="shared" si="5"/>
        <v>0</v>
      </c>
      <c r="AK49" s="162"/>
      <c r="AL49" s="195"/>
      <c r="AM49" s="195">
        <v>0</v>
      </c>
      <c r="AO49" s="196">
        <f t="shared" si="6"/>
        <v>0</v>
      </c>
      <c r="AP49" s="197"/>
      <c r="AQ49" s="198"/>
      <c r="AR49" s="198">
        <v>0</v>
      </c>
      <c r="AS49" s="198"/>
      <c r="AT49" s="199">
        <f t="shared" si="7"/>
        <v>0</v>
      </c>
      <c r="AU49" s="162"/>
      <c r="AV49" s="195"/>
      <c r="AW49" s="195">
        <v>0</v>
      </c>
      <c r="AY49" s="196">
        <f t="shared" si="8"/>
        <v>0</v>
      </c>
      <c r="AZ49" s="197"/>
      <c r="BA49" s="198"/>
      <c r="BB49" s="198">
        <v>0</v>
      </c>
      <c r="BC49" s="198"/>
      <c r="BD49" s="199">
        <f t="shared" si="9"/>
        <v>0</v>
      </c>
      <c r="BE49" s="162"/>
      <c r="BF49" s="195"/>
      <c r="BG49" s="195">
        <v>0</v>
      </c>
      <c r="BI49" s="196">
        <f t="shared" si="10"/>
        <v>0</v>
      </c>
      <c r="BJ49" s="197"/>
      <c r="BK49" s="198"/>
      <c r="BL49" s="198">
        <v>0</v>
      </c>
      <c r="BM49" s="198"/>
      <c r="BN49" s="199">
        <f t="shared" si="11"/>
        <v>0</v>
      </c>
      <c r="BO49" s="162"/>
    </row>
    <row r="50" spans="1:67" ht="12" customHeight="1">
      <c r="A50" s="190">
        <v>1</v>
      </c>
      <c r="B50" s="191" t="s">
        <v>804</v>
      </c>
      <c r="C50" s="191" t="s">
        <v>802</v>
      </c>
      <c r="D50" s="191" t="s">
        <v>803</v>
      </c>
      <c r="E50" s="192">
        <v>44013</v>
      </c>
      <c r="F50" s="193">
        <v>162</v>
      </c>
      <c r="G50" s="194"/>
      <c r="H50" s="195"/>
      <c r="I50" s="195">
        <v>0</v>
      </c>
      <c r="K50" s="196">
        <f t="shared" si="0"/>
        <v>0</v>
      </c>
      <c r="L50" s="197"/>
      <c r="M50" s="198"/>
      <c r="N50" s="198">
        <v>0</v>
      </c>
      <c r="O50" s="198"/>
      <c r="P50" s="199">
        <f t="shared" si="1"/>
        <v>0</v>
      </c>
      <c r="Q50" s="162"/>
      <c r="R50" s="195"/>
      <c r="S50" s="195">
        <v>45964.95</v>
      </c>
      <c r="U50" s="196">
        <f t="shared" si="2"/>
        <v>45964.95</v>
      </c>
      <c r="V50" s="197"/>
      <c r="W50" s="198"/>
      <c r="X50" s="198">
        <v>1</v>
      </c>
      <c r="Y50" s="198"/>
      <c r="Z50" s="199">
        <f t="shared" si="3"/>
        <v>1</v>
      </c>
      <c r="AA50" s="162"/>
      <c r="AB50" s="195"/>
      <c r="AC50" s="195">
        <v>47343.898500000003</v>
      </c>
      <c r="AE50" s="196">
        <f t="shared" si="4"/>
        <v>47343.898500000003</v>
      </c>
      <c r="AF50" s="197"/>
      <c r="AG50" s="198"/>
      <c r="AH50" s="198">
        <v>1</v>
      </c>
      <c r="AI50" s="198"/>
      <c r="AJ50" s="199">
        <f t="shared" si="5"/>
        <v>1</v>
      </c>
      <c r="AK50" s="162"/>
      <c r="AL50" s="195"/>
      <c r="AM50" s="195">
        <v>48764.215454999998</v>
      </c>
      <c r="AO50" s="196">
        <f t="shared" si="6"/>
        <v>48764.215454999998</v>
      </c>
      <c r="AP50" s="197"/>
      <c r="AQ50" s="198"/>
      <c r="AR50" s="198">
        <v>1</v>
      </c>
      <c r="AS50" s="198"/>
      <c r="AT50" s="199">
        <f t="shared" si="7"/>
        <v>1</v>
      </c>
      <c r="AU50" s="162"/>
      <c r="AV50" s="195"/>
      <c r="AW50" s="195">
        <v>50227.141918649999</v>
      </c>
      <c r="AY50" s="196">
        <f t="shared" si="8"/>
        <v>50227.141918649999</v>
      </c>
      <c r="AZ50" s="197"/>
      <c r="BA50" s="198"/>
      <c r="BB50" s="198">
        <v>1</v>
      </c>
      <c r="BC50" s="198"/>
      <c r="BD50" s="199">
        <f t="shared" si="9"/>
        <v>1</v>
      </c>
      <c r="BE50" s="162"/>
      <c r="BF50" s="195"/>
      <c r="BG50" s="195">
        <v>51733.956176209504</v>
      </c>
      <c r="BI50" s="196">
        <f t="shared" si="10"/>
        <v>51733.956176209504</v>
      </c>
      <c r="BJ50" s="197"/>
      <c r="BK50" s="198"/>
      <c r="BL50" s="198">
        <v>1</v>
      </c>
      <c r="BM50" s="198"/>
      <c r="BN50" s="199">
        <f t="shared" si="11"/>
        <v>1</v>
      </c>
      <c r="BO50" s="162"/>
    </row>
    <row r="51" spans="1:67" ht="12" customHeight="1">
      <c r="A51" s="190">
        <v>1</v>
      </c>
      <c r="B51" s="191" t="s">
        <v>806</v>
      </c>
      <c r="C51" s="191" t="s">
        <v>805</v>
      </c>
      <c r="D51" s="191" t="s">
        <v>777</v>
      </c>
      <c r="E51" s="192"/>
      <c r="F51" s="193">
        <v>116</v>
      </c>
      <c r="G51" s="194">
        <v>45531</v>
      </c>
      <c r="H51" s="195"/>
      <c r="I51" s="195">
        <v>45531</v>
      </c>
      <c r="K51" s="196">
        <f t="shared" si="0"/>
        <v>45531</v>
      </c>
      <c r="L51" s="197"/>
      <c r="M51" s="198"/>
      <c r="N51" s="198">
        <v>1</v>
      </c>
      <c r="O51" s="198"/>
      <c r="P51" s="199">
        <f t="shared" si="1"/>
        <v>1</v>
      </c>
      <c r="Q51" s="162"/>
      <c r="R51" s="195"/>
      <c r="S51" s="195">
        <v>0</v>
      </c>
      <c r="U51" s="196">
        <f t="shared" si="2"/>
        <v>0</v>
      </c>
      <c r="V51" s="197"/>
      <c r="W51" s="198"/>
      <c r="X51" s="198">
        <v>0</v>
      </c>
      <c r="Y51" s="198"/>
      <c r="Z51" s="199">
        <f t="shared" si="3"/>
        <v>0</v>
      </c>
      <c r="AA51" s="162"/>
      <c r="AB51" s="195"/>
      <c r="AC51" s="195">
        <v>0</v>
      </c>
      <c r="AE51" s="196">
        <f t="shared" si="4"/>
        <v>0</v>
      </c>
      <c r="AF51" s="197"/>
      <c r="AG51" s="198"/>
      <c r="AH51" s="198">
        <v>0</v>
      </c>
      <c r="AI51" s="198"/>
      <c r="AJ51" s="199">
        <f t="shared" si="5"/>
        <v>0</v>
      </c>
      <c r="AK51" s="162"/>
      <c r="AL51" s="195"/>
      <c r="AM51" s="195">
        <v>0</v>
      </c>
      <c r="AO51" s="196">
        <f t="shared" si="6"/>
        <v>0</v>
      </c>
      <c r="AP51" s="197"/>
      <c r="AQ51" s="198"/>
      <c r="AR51" s="198">
        <v>0</v>
      </c>
      <c r="AS51" s="198"/>
      <c r="AT51" s="199">
        <f t="shared" si="7"/>
        <v>0</v>
      </c>
      <c r="AU51" s="162"/>
      <c r="AV51" s="195"/>
      <c r="AW51" s="195">
        <v>0</v>
      </c>
      <c r="AY51" s="196">
        <f t="shared" si="8"/>
        <v>0</v>
      </c>
      <c r="AZ51" s="197"/>
      <c r="BA51" s="198"/>
      <c r="BB51" s="198">
        <v>0</v>
      </c>
      <c r="BC51" s="198"/>
      <c r="BD51" s="199">
        <f t="shared" si="9"/>
        <v>0</v>
      </c>
      <c r="BE51" s="162"/>
      <c r="BF51" s="195"/>
      <c r="BG51" s="195">
        <v>0</v>
      </c>
      <c r="BI51" s="196">
        <f t="shared" si="10"/>
        <v>0</v>
      </c>
      <c r="BJ51" s="197"/>
      <c r="BK51" s="198"/>
      <c r="BL51" s="198">
        <v>0</v>
      </c>
      <c r="BM51" s="198"/>
      <c r="BN51" s="199">
        <f t="shared" si="11"/>
        <v>0</v>
      </c>
      <c r="BO51" s="162"/>
    </row>
    <row r="52" spans="1:67" ht="12" customHeight="1">
      <c r="A52" s="190">
        <v>1</v>
      </c>
      <c r="B52" s="191" t="s">
        <v>808</v>
      </c>
      <c r="C52" s="191" t="s">
        <v>807</v>
      </c>
      <c r="D52" s="191" t="s">
        <v>809</v>
      </c>
      <c r="E52" s="192">
        <v>44013</v>
      </c>
      <c r="F52" s="193">
        <v>116</v>
      </c>
      <c r="G52" s="194"/>
      <c r="H52" s="195"/>
      <c r="I52" s="195">
        <v>0</v>
      </c>
      <c r="K52" s="196">
        <f t="shared" si="0"/>
        <v>0</v>
      </c>
      <c r="L52" s="197"/>
      <c r="M52" s="198"/>
      <c r="N52" s="198">
        <v>0</v>
      </c>
      <c r="O52" s="198"/>
      <c r="P52" s="199">
        <f t="shared" si="1"/>
        <v>0</v>
      </c>
      <c r="Q52" s="162"/>
      <c r="R52" s="195"/>
      <c r="S52" s="195">
        <v>63000</v>
      </c>
      <c r="U52" s="196">
        <f t="shared" si="2"/>
        <v>63000</v>
      </c>
      <c r="V52" s="197"/>
      <c r="W52" s="198"/>
      <c r="X52" s="198">
        <v>1</v>
      </c>
      <c r="Y52" s="198"/>
      <c r="Z52" s="199">
        <f t="shared" si="3"/>
        <v>1</v>
      </c>
      <c r="AA52" s="162"/>
      <c r="AB52" s="195"/>
      <c r="AC52" s="195">
        <v>64890</v>
      </c>
      <c r="AE52" s="196">
        <f t="shared" si="4"/>
        <v>64890</v>
      </c>
      <c r="AF52" s="197"/>
      <c r="AG52" s="198"/>
      <c r="AH52" s="198">
        <v>1</v>
      </c>
      <c r="AI52" s="198"/>
      <c r="AJ52" s="199">
        <f t="shared" si="5"/>
        <v>1</v>
      </c>
      <c r="AK52" s="162"/>
      <c r="AL52" s="195"/>
      <c r="AM52" s="195">
        <v>66836.7</v>
      </c>
      <c r="AO52" s="196">
        <f t="shared" si="6"/>
        <v>66836.7</v>
      </c>
      <c r="AP52" s="197"/>
      <c r="AQ52" s="198"/>
      <c r="AR52" s="198">
        <v>1</v>
      </c>
      <c r="AS52" s="198"/>
      <c r="AT52" s="199">
        <f t="shared" si="7"/>
        <v>1</v>
      </c>
      <c r="AU52" s="162"/>
      <c r="AV52" s="195"/>
      <c r="AW52" s="195">
        <v>68841.801000000007</v>
      </c>
      <c r="AY52" s="196">
        <f t="shared" si="8"/>
        <v>68841.801000000007</v>
      </c>
      <c r="AZ52" s="197"/>
      <c r="BA52" s="198"/>
      <c r="BB52" s="198">
        <v>1</v>
      </c>
      <c r="BC52" s="198"/>
      <c r="BD52" s="199">
        <f t="shared" si="9"/>
        <v>1</v>
      </c>
      <c r="BE52" s="162"/>
      <c r="BF52" s="195"/>
      <c r="BG52" s="195">
        <v>70907.055030000003</v>
      </c>
      <c r="BI52" s="196">
        <f t="shared" si="10"/>
        <v>70907.055030000003</v>
      </c>
      <c r="BJ52" s="197"/>
      <c r="BK52" s="198"/>
      <c r="BL52" s="198">
        <v>1</v>
      </c>
      <c r="BM52" s="198"/>
      <c r="BN52" s="199">
        <f t="shared" si="11"/>
        <v>1</v>
      </c>
      <c r="BO52" s="162"/>
    </row>
    <row r="53" spans="1:67" ht="12" customHeight="1">
      <c r="A53" s="190">
        <v>1</v>
      </c>
      <c r="B53" s="191" t="s">
        <v>811</v>
      </c>
      <c r="C53" s="191" t="s">
        <v>810</v>
      </c>
      <c r="D53" s="191" t="s">
        <v>812</v>
      </c>
      <c r="E53" s="192"/>
      <c r="F53" s="193">
        <v>116</v>
      </c>
      <c r="G53" s="194">
        <v>52052</v>
      </c>
      <c r="H53" s="195"/>
      <c r="I53" s="195">
        <v>52052</v>
      </c>
      <c r="K53" s="196">
        <f t="shared" si="0"/>
        <v>52052</v>
      </c>
      <c r="L53" s="197"/>
      <c r="M53" s="198"/>
      <c r="N53" s="198">
        <v>1</v>
      </c>
      <c r="O53" s="198"/>
      <c r="P53" s="199">
        <f t="shared" si="1"/>
        <v>1</v>
      </c>
      <c r="Q53" s="162"/>
      <c r="R53" s="195"/>
      <c r="S53" s="195">
        <v>58054.080000000002</v>
      </c>
      <c r="U53" s="196">
        <f t="shared" si="2"/>
        <v>58054.080000000002</v>
      </c>
      <c r="V53" s="197"/>
      <c r="W53" s="198"/>
      <c r="X53" s="198">
        <v>1</v>
      </c>
      <c r="Y53" s="198"/>
      <c r="Z53" s="199">
        <f t="shared" si="3"/>
        <v>1</v>
      </c>
      <c r="AA53" s="162"/>
      <c r="AB53" s="195"/>
      <c r="AC53" s="195">
        <v>59795.702400000002</v>
      </c>
      <c r="AE53" s="196">
        <f t="shared" si="4"/>
        <v>59795.702400000002</v>
      </c>
      <c r="AF53" s="197"/>
      <c r="AG53" s="198"/>
      <c r="AH53" s="198">
        <v>1</v>
      </c>
      <c r="AI53" s="198"/>
      <c r="AJ53" s="199">
        <f t="shared" si="5"/>
        <v>1</v>
      </c>
      <c r="AK53" s="162"/>
      <c r="AL53" s="195"/>
      <c r="AM53" s="195">
        <v>61589.573471999996</v>
      </c>
      <c r="AO53" s="196">
        <f t="shared" si="6"/>
        <v>61589.573471999996</v>
      </c>
      <c r="AP53" s="197"/>
      <c r="AQ53" s="198"/>
      <c r="AR53" s="198">
        <v>1</v>
      </c>
      <c r="AS53" s="198"/>
      <c r="AT53" s="199">
        <f t="shared" si="7"/>
        <v>1</v>
      </c>
      <c r="AU53" s="162"/>
      <c r="AV53" s="195"/>
      <c r="AW53" s="195">
        <v>63437.260676159996</v>
      </c>
      <c r="AY53" s="196">
        <f t="shared" si="8"/>
        <v>63437.260676159996</v>
      </c>
      <c r="AZ53" s="197"/>
      <c r="BA53" s="198"/>
      <c r="BB53" s="198">
        <v>1</v>
      </c>
      <c r="BC53" s="198"/>
      <c r="BD53" s="199">
        <f t="shared" si="9"/>
        <v>1</v>
      </c>
      <c r="BE53" s="162"/>
      <c r="BF53" s="195"/>
      <c r="BG53" s="195">
        <v>65340.378496444799</v>
      </c>
      <c r="BI53" s="196">
        <f t="shared" si="10"/>
        <v>65340.378496444799</v>
      </c>
      <c r="BJ53" s="197"/>
      <c r="BK53" s="198"/>
      <c r="BL53" s="198">
        <v>1</v>
      </c>
      <c r="BM53" s="198"/>
      <c r="BN53" s="199">
        <f t="shared" si="11"/>
        <v>1</v>
      </c>
      <c r="BO53" s="162"/>
    </row>
    <row r="54" spans="1:67" ht="12" customHeight="1">
      <c r="A54" s="190">
        <v>1</v>
      </c>
      <c r="B54" s="191" t="s">
        <v>813</v>
      </c>
      <c r="C54" s="191" t="s">
        <v>814</v>
      </c>
      <c r="D54" s="191" t="s">
        <v>815</v>
      </c>
      <c r="E54" s="192">
        <v>43724</v>
      </c>
      <c r="F54" s="193">
        <v>116</v>
      </c>
      <c r="G54" s="194">
        <v>46729</v>
      </c>
      <c r="H54" s="195"/>
      <c r="I54" s="195">
        <v>36993.791666666701</v>
      </c>
      <c r="K54" s="196">
        <f t="shared" si="0"/>
        <v>36993.791666666701</v>
      </c>
      <c r="L54" s="197"/>
      <c r="M54" s="198"/>
      <c r="N54" s="198">
        <v>0.79166666666666696</v>
      </c>
      <c r="O54" s="198"/>
      <c r="P54" s="199">
        <f t="shared" si="1"/>
        <v>0.79166666666666696</v>
      </c>
      <c r="Q54" s="162"/>
      <c r="R54" s="195"/>
      <c r="S54" s="195">
        <v>49775</v>
      </c>
      <c r="U54" s="196">
        <f t="shared" si="2"/>
        <v>49775</v>
      </c>
      <c r="V54" s="197"/>
      <c r="W54" s="198"/>
      <c r="X54" s="198">
        <v>1</v>
      </c>
      <c r="Y54" s="198"/>
      <c r="Z54" s="199">
        <f t="shared" si="3"/>
        <v>1</v>
      </c>
      <c r="AA54" s="162"/>
      <c r="AB54" s="195"/>
      <c r="AC54" s="195">
        <v>51268.25</v>
      </c>
      <c r="AE54" s="196">
        <f t="shared" si="4"/>
        <v>51268.25</v>
      </c>
      <c r="AF54" s="197"/>
      <c r="AG54" s="198"/>
      <c r="AH54" s="198">
        <v>1</v>
      </c>
      <c r="AI54" s="198"/>
      <c r="AJ54" s="199">
        <f t="shared" si="5"/>
        <v>1</v>
      </c>
      <c r="AK54" s="162"/>
      <c r="AL54" s="195"/>
      <c r="AM54" s="195">
        <v>52806.297500000001</v>
      </c>
      <c r="AO54" s="196">
        <f t="shared" si="6"/>
        <v>52806.297500000001</v>
      </c>
      <c r="AP54" s="197"/>
      <c r="AQ54" s="198"/>
      <c r="AR54" s="198">
        <v>1</v>
      </c>
      <c r="AS54" s="198"/>
      <c r="AT54" s="199">
        <f t="shared" si="7"/>
        <v>1</v>
      </c>
      <c r="AU54" s="162"/>
      <c r="AV54" s="195"/>
      <c r="AW54" s="195">
        <v>54390.486425000003</v>
      </c>
      <c r="AY54" s="196">
        <f t="shared" si="8"/>
        <v>54390.486425000003</v>
      </c>
      <c r="AZ54" s="197"/>
      <c r="BA54" s="198"/>
      <c r="BB54" s="198">
        <v>1</v>
      </c>
      <c r="BC54" s="198"/>
      <c r="BD54" s="199">
        <f t="shared" si="9"/>
        <v>1</v>
      </c>
      <c r="BE54" s="162"/>
      <c r="BF54" s="195"/>
      <c r="BG54" s="195">
        <v>56022.201017749998</v>
      </c>
      <c r="BI54" s="196">
        <f t="shared" si="10"/>
        <v>56022.201017749998</v>
      </c>
      <c r="BJ54" s="197"/>
      <c r="BK54" s="198"/>
      <c r="BL54" s="198">
        <v>1</v>
      </c>
      <c r="BM54" s="198"/>
      <c r="BN54" s="199">
        <f t="shared" si="11"/>
        <v>1</v>
      </c>
      <c r="BO54" s="162"/>
    </row>
    <row r="55" spans="1:67" ht="12" customHeight="1">
      <c r="A55" s="190">
        <v>1</v>
      </c>
      <c r="B55" s="191" t="s">
        <v>816</v>
      </c>
      <c r="C55" s="191" t="s">
        <v>817</v>
      </c>
      <c r="D55" s="191" t="s">
        <v>815</v>
      </c>
      <c r="E55" s="192"/>
      <c r="F55" s="193">
        <v>116</v>
      </c>
      <c r="G55" s="194">
        <v>45531</v>
      </c>
      <c r="H55" s="195"/>
      <c r="I55" s="195">
        <v>45531</v>
      </c>
      <c r="K55" s="196">
        <f t="shared" si="0"/>
        <v>45531</v>
      </c>
      <c r="L55" s="197"/>
      <c r="M55" s="198"/>
      <c r="N55" s="198">
        <v>1</v>
      </c>
      <c r="O55" s="198"/>
      <c r="P55" s="199">
        <f t="shared" si="1"/>
        <v>1</v>
      </c>
      <c r="Q55" s="162"/>
      <c r="R55" s="195"/>
      <c r="S55" s="195">
        <v>55775</v>
      </c>
      <c r="U55" s="196">
        <f t="shared" si="2"/>
        <v>55775</v>
      </c>
      <c r="V55" s="197"/>
      <c r="W55" s="198"/>
      <c r="X55" s="198">
        <v>1</v>
      </c>
      <c r="Y55" s="198"/>
      <c r="Z55" s="199">
        <f t="shared" si="3"/>
        <v>1</v>
      </c>
      <c r="AA55" s="162"/>
      <c r="AB55" s="195"/>
      <c r="AC55" s="195">
        <v>57448.25</v>
      </c>
      <c r="AE55" s="196">
        <f t="shared" si="4"/>
        <v>57448.25</v>
      </c>
      <c r="AF55" s="197"/>
      <c r="AG55" s="198"/>
      <c r="AH55" s="198">
        <v>1</v>
      </c>
      <c r="AI55" s="198"/>
      <c r="AJ55" s="199">
        <f t="shared" si="5"/>
        <v>1</v>
      </c>
      <c r="AK55" s="162"/>
      <c r="AL55" s="195"/>
      <c r="AM55" s="195">
        <v>59171.697500000002</v>
      </c>
      <c r="AO55" s="196">
        <f t="shared" si="6"/>
        <v>59171.697500000002</v>
      </c>
      <c r="AP55" s="197"/>
      <c r="AQ55" s="198"/>
      <c r="AR55" s="198">
        <v>1</v>
      </c>
      <c r="AS55" s="198"/>
      <c r="AT55" s="199">
        <f t="shared" si="7"/>
        <v>1</v>
      </c>
      <c r="AU55" s="162"/>
      <c r="AV55" s="195"/>
      <c r="AW55" s="195">
        <v>60946.848424999996</v>
      </c>
      <c r="AY55" s="196">
        <f t="shared" si="8"/>
        <v>60946.848424999996</v>
      </c>
      <c r="AZ55" s="197"/>
      <c r="BA55" s="198"/>
      <c r="BB55" s="198">
        <v>1</v>
      </c>
      <c r="BC55" s="198"/>
      <c r="BD55" s="199">
        <f t="shared" si="9"/>
        <v>1</v>
      </c>
      <c r="BE55" s="162"/>
      <c r="BF55" s="195"/>
      <c r="BG55" s="195">
        <v>62775.253877750001</v>
      </c>
      <c r="BI55" s="196">
        <f t="shared" si="10"/>
        <v>62775.253877750001</v>
      </c>
      <c r="BJ55" s="197"/>
      <c r="BK55" s="198"/>
      <c r="BL55" s="198">
        <v>1</v>
      </c>
      <c r="BM55" s="198"/>
      <c r="BN55" s="199">
        <f t="shared" si="11"/>
        <v>1</v>
      </c>
      <c r="BO55" s="162"/>
    </row>
    <row r="56" spans="1:67" ht="12" customHeight="1">
      <c r="A56" s="190">
        <v>1</v>
      </c>
      <c r="B56" s="191" t="s">
        <v>818</v>
      </c>
      <c r="C56" s="191" t="s">
        <v>820</v>
      </c>
      <c r="D56" s="191" t="s">
        <v>819</v>
      </c>
      <c r="E56" s="192"/>
      <c r="F56" s="193">
        <v>116</v>
      </c>
      <c r="G56" s="194">
        <v>48936</v>
      </c>
      <c r="H56" s="195"/>
      <c r="I56" s="195">
        <v>43606.475862068997</v>
      </c>
      <c r="K56" s="196">
        <f t="shared" si="0"/>
        <v>43606.475862068997</v>
      </c>
      <c r="L56" s="197"/>
      <c r="M56" s="198"/>
      <c r="N56" s="198">
        <v>0.89109195402298802</v>
      </c>
      <c r="O56" s="198"/>
      <c r="P56" s="199">
        <f t="shared" si="1"/>
        <v>0.89109195402298802</v>
      </c>
      <c r="Q56" s="162"/>
      <c r="R56" s="195"/>
      <c r="S56" s="195">
        <v>50893.440000000002</v>
      </c>
      <c r="U56" s="196">
        <f t="shared" si="2"/>
        <v>50893.440000000002</v>
      </c>
      <c r="V56" s="197"/>
      <c r="W56" s="198"/>
      <c r="X56" s="198">
        <v>1</v>
      </c>
      <c r="Y56" s="198"/>
      <c r="Z56" s="199">
        <f t="shared" si="3"/>
        <v>1</v>
      </c>
      <c r="AA56" s="162"/>
      <c r="AB56" s="195"/>
      <c r="AC56" s="195">
        <v>52420.243199999997</v>
      </c>
      <c r="AE56" s="196">
        <f t="shared" si="4"/>
        <v>52420.243199999997</v>
      </c>
      <c r="AF56" s="197"/>
      <c r="AG56" s="198"/>
      <c r="AH56" s="198">
        <v>1</v>
      </c>
      <c r="AI56" s="198"/>
      <c r="AJ56" s="199">
        <f t="shared" si="5"/>
        <v>1</v>
      </c>
      <c r="AK56" s="162"/>
      <c r="AL56" s="195"/>
      <c r="AM56" s="195">
        <v>53992.850495999999</v>
      </c>
      <c r="AO56" s="196">
        <f t="shared" si="6"/>
        <v>53992.850495999999</v>
      </c>
      <c r="AP56" s="197"/>
      <c r="AQ56" s="198"/>
      <c r="AR56" s="198">
        <v>1</v>
      </c>
      <c r="AS56" s="198"/>
      <c r="AT56" s="199">
        <f t="shared" si="7"/>
        <v>1</v>
      </c>
      <c r="AU56" s="162"/>
      <c r="AV56" s="195"/>
      <c r="AW56" s="195">
        <v>55612.63601088</v>
      </c>
      <c r="AY56" s="196">
        <f t="shared" si="8"/>
        <v>55612.63601088</v>
      </c>
      <c r="AZ56" s="197"/>
      <c r="BA56" s="198"/>
      <c r="BB56" s="198">
        <v>1</v>
      </c>
      <c r="BC56" s="198"/>
      <c r="BD56" s="199">
        <f t="shared" si="9"/>
        <v>1</v>
      </c>
      <c r="BE56" s="162"/>
      <c r="BF56" s="195"/>
      <c r="BG56" s="195">
        <v>57281.015091206398</v>
      </c>
      <c r="BI56" s="196">
        <f t="shared" si="10"/>
        <v>57281.015091206398</v>
      </c>
      <c r="BJ56" s="197"/>
      <c r="BK56" s="198"/>
      <c r="BL56" s="198">
        <v>1</v>
      </c>
      <c r="BM56" s="198"/>
      <c r="BN56" s="199">
        <f t="shared" si="11"/>
        <v>1</v>
      </c>
      <c r="BO56" s="162"/>
    </row>
    <row r="57" spans="1:67" ht="12" customHeight="1">
      <c r="A57" s="190">
        <v>1</v>
      </c>
      <c r="B57" s="191" t="s">
        <v>822</v>
      </c>
      <c r="C57" s="191" t="s">
        <v>823</v>
      </c>
      <c r="D57" s="191" t="s">
        <v>821</v>
      </c>
      <c r="E57" s="192"/>
      <c r="F57" s="193">
        <v>172</v>
      </c>
      <c r="G57" s="194">
        <v>47803</v>
      </c>
      <c r="H57" s="195"/>
      <c r="I57" s="195">
        <v>47803</v>
      </c>
      <c r="K57" s="196">
        <f t="shared" si="0"/>
        <v>47803</v>
      </c>
      <c r="L57" s="197"/>
      <c r="M57" s="198"/>
      <c r="N57" s="198">
        <v>1</v>
      </c>
      <c r="O57" s="198"/>
      <c r="P57" s="199">
        <f t="shared" si="1"/>
        <v>1</v>
      </c>
      <c r="Q57" s="162"/>
      <c r="R57" s="195"/>
      <c r="S57" s="195">
        <v>49775</v>
      </c>
      <c r="U57" s="196">
        <f t="shared" si="2"/>
        <v>49775</v>
      </c>
      <c r="V57" s="197"/>
      <c r="W57" s="198"/>
      <c r="X57" s="198">
        <v>1</v>
      </c>
      <c r="Y57" s="198"/>
      <c r="Z57" s="199">
        <f t="shared" si="3"/>
        <v>1</v>
      </c>
      <c r="AA57" s="162"/>
      <c r="AB57" s="195"/>
      <c r="AC57" s="195">
        <v>51268.25</v>
      </c>
      <c r="AE57" s="196">
        <f t="shared" si="4"/>
        <v>51268.25</v>
      </c>
      <c r="AF57" s="197"/>
      <c r="AG57" s="198"/>
      <c r="AH57" s="198">
        <v>1</v>
      </c>
      <c r="AI57" s="198"/>
      <c r="AJ57" s="199">
        <f t="shared" si="5"/>
        <v>1</v>
      </c>
      <c r="AK57" s="162"/>
      <c r="AL57" s="195"/>
      <c r="AM57" s="195">
        <v>52806.297500000001</v>
      </c>
      <c r="AO57" s="196">
        <f t="shared" si="6"/>
        <v>52806.297500000001</v>
      </c>
      <c r="AP57" s="197"/>
      <c r="AQ57" s="198"/>
      <c r="AR57" s="198">
        <v>1</v>
      </c>
      <c r="AS57" s="198"/>
      <c r="AT57" s="199">
        <f t="shared" si="7"/>
        <v>1</v>
      </c>
      <c r="AU57" s="162"/>
      <c r="AV57" s="195"/>
      <c r="AW57" s="195">
        <v>54390.486425000003</v>
      </c>
      <c r="AY57" s="196">
        <f t="shared" si="8"/>
        <v>54390.486425000003</v>
      </c>
      <c r="AZ57" s="197"/>
      <c r="BA57" s="198"/>
      <c r="BB57" s="198">
        <v>1</v>
      </c>
      <c r="BC57" s="198"/>
      <c r="BD57" s="199">
        <f t="shared" si="9"/>
        <v>1</v>
      </c>
      <c r="BE57" s="162"/>
      <c r="BF57" s="195"/>
      <c r="BG57" s="195">
        <v>56022.201017749998</v>
      </c>
      <c r="BI57" s="196">
        <f t="shared" si="10"/>
        <v>56022.201017749998</v>
      </c>
      <c r="BJ57" s="197"/>
      <c r="BK57" s="198"/>
      <c r="BL57" s="198">
        <v>1</v>
      </c>
      <c r="BM57" s="198"/>
      <c r="BN57" s="199">
        <f t="shared" si="11"/>
        <v>1</v>
      </c>
      <c r="BO57" s="162"/>
    </row>
    <row r="58" spans="1:67" ht="12" customHeight="1">
      <c r="A58" s="190">
        <v>1</v>
      </c>
      <c r="B58" s="191" t="s">
        <v>824</v>
      </c>
      <c r="C58" s="191" t="s">
        <v>825</v>
      </c>
      <c r="D58" s="191" t="s">
        <v>777</v>
      </c>
      <c r="E58" s="192"/>
      <c r="F58" s="193">
        <v>116</v>
      </c>
      <c r="G58" s="194">
        <v>49891</v>
      </c>
      <c r="H58" s="195"/>
      <c r="I58" s="195">
        <v>49891</v>
      </c>
      <c r="K58" s="196">
        <f t="shared" si="0"/>
        <v>49891</v>
      </c>
      <c r="L58" s="197"/>
      <c r="M58" s="198"/>
      <c r="N58" s="198">
        <v>1</v>
      </c>
      <c r="O58" s="198"/>
      <c r="P58" s="199">
        <f t="shared" si="1"/>
        <v>1</v>
      </c>
      <c r="Q58" s="162"/>
      <c r="R58" s="195"/>
      <c r="S58" s="195">
        <v>51886.64</v>
      </c>
      <c r="U58" s="196">
        <f t="shared" si="2"/>
        <v>51886.64</v>
      </c>
      <c r="V58" s="197"/>
      <c r="W58" s="198"/>
      <c r="X58" s="198">
        <v>1</v>
      </c>
      <c r="Y58" s="198"/>
      <c r="Z58" s="199">
        <f t="shared" si="3"/>
        <v>1</v>
      </c>
      <c r="AA58" s="162"/>
      <c r="AB58" s="195"/>
      <c r="AC58" s="195">
        <v>53443.239200000004</v>
      </c>
      <c r="AE58" s="196">
        <f t="shared" si="4"/>
        <v>53443.239200000004</v>
      </c>
      <c r="AF58" s="197"/>
      <c r="AG58" s="198"/>
      <c r="AH58" s="198">
        <v>1</v>
      </c>
      <c r="AI58" s="198"/>
      <c r="AJ58" s="199">
        <f t="shared" si="5"/>
        <v>1</v>
      </c>
      <c r="AK58" s="162"/>
      <c r="AL58" s="195"/>
      <c r="AM58" s="195">
        <v>55046.536375999996</v>
      </c>
      <c r="AO58" s="196">
        <f t="shared" si="6"/>
        <v>55046.536375999996</v>
      </c>
      <c r="AP58" s="197"/>
      <c r="AQ58" s="198"/>
      <c r="AR58" s="198">
        <v>1</v>
      </c>
      <c r="AS58" s="198"/>
      <c r="AT58" s="199">
        <f t="shared" si="7"/>
        <v>1</v>
      </c>
      <c r="AU58" s="162"/>
      <c r="AV58" s="195"/>
      <c r="AW58" s="195">
        <v>56697.932467279999</v>
      </c>
      <c r="AY58" s="196">
        <f t="shared" si="8"/>
        <v>56697.932467279999</v>
      </c>
      <c r="AZ58" s="197"/>
      <c r="BA58" s="198"/>
      <c r="BB58" s="198">
        <v>1</v>
      </c>
      <c r="BC58" s="198"/>
      <c r="BD58" s="199">
        <f t="shared" si="9"/>
        <v>1</v>
      </c>
      <c r="BE58" s="162"/>
      <c r="BF58" s="195"/>
      <c r="BG58" s="195">
        <v>58398.870441298401</v>
      </c>
      <c r="BI58" s="196">
        <f t="shared" si="10"/>
        <v>58398.870441298401</v>
      </c>
      <c r="BJ58" s="197"/>
      <c r="BK58" s="198"/>
      <c r="BL58" s="198">
        <v>1</v>
      </c>
      <c r="BM58" s="198"/>
      <c r="BN58" s="199">
        <f t="shared" si="11"/>
        <v>1</v>
      </c>
      <c r="BO58" s="162"/>
    </row>
    <row r="59" spans="1:67" ht="12" customHeight="1">
      <c r="A59" s="190">
        <v>1</v>
      </c>
      <c r="B59" s="191" t="s">
        <v>827</v>
      </c>
      <c r="C59" s="191" t="s">
        <v>826</v>
      </c>
      <c r="D59" s="191" t="s">
        <v>777</v>
      </c>
      <c r="E59" s="192"/>
      <c r="F59" s="193">
        <v>116</v>
      </c>
      <c r="G59" s="194">
        <v>46515</v>
      </c>
      <c r="H59" s="195"/>
      <c r="I59" s="195">
        <v>46515</v>
      </c>
      <c r="K59" s="196">
        <f t="shared" si="0"/>
        <v>46515</v>
      </c>
      <c r="L59" s="197"/>
      <c r="M59" s="198"/>
      <c r="N59" s="198">
        <v>1</v>
      </c>
      <c r="O59" s="198"/>
      <c r="P59" s="199">
        <f t="shared" si="1"/>
        <v>1</v>
      </c>
      <c r="Q59" s="162"/>
      <c r="R59" s="195"/>
      <c r="S59" s="195">
        <v>62000</v>
      </c>
      <c r="U59" s="196">
        <f t="shared" si="2"/>
        <v>62000</v>
      </c>
      <c r="V59" s="197"/>
      <c r="W59" s="198"/>
      <c r="X59" s="198">
        <v>1</v>
      </c>
      <c r="Y59" s="198"/>
      <c r="Z59" s="199">
        <f t="shared" si="3"/>
        <v>1</v>
      </c>
      <c r="AA59" s="162"/>
      <c r="AB59" s="195"/>
      <c r="AC59" s="195">
        <v>63860</v>
      </c>
      <c r="AE59" s="196">
        <f t="shared" si="4"/>
        <v>63860</v>
      </c>
      <c r="AF59" s="197"/>
      <c r="AG59" s="198"/>
      <c r="AH59" s="198">
        <v>1</v>
      </c>
      <c r="AI59" s="198"/>
      <c r="AJ59" s="199">
        <f t="shared" si="5"/>
        <v>1</v>
      </c>
      <c r="AK59" s="162"/>
      <c r="AL59" s="195"/>
      <c r="AM59" s="195">
        <v>65775.8</v>
      </c>
      <c r="AO59" s="196">
        <f t="shared" si="6"/>
        <v>65775.8</v>
      </c>
      <c r="AP59" s="197"/>
      <c r="AQ59" s="198"/>
      <c r="AR59" s="198">
        <v>1</v>
      </c>
      <c r="AS59" s="198"/>
      <c r="AT59" s="199">
        <f t="shared" si="7"/>
        <v>1</v>
      </c>
      <c r="AU59" s="162"/>
      <c r="AV59" s="195"/>
      <c r="AW59" s="195">
        <v>67749.073999999993</v>
      </c>
      <c r="AY59" s="196">
        <f t="shared" si="8"/>
        <v>67749.073999999993</v>
      </c>
      <c r="AZ59" s="197"/>
      <c r="BA59" s="198"/>
      <c r="BB59" s="198">
        <v>1</v>
      </c>
      <c r="BC59" s="198"/>
      <c r="BD59" s="199">
        <f t="shared" si="9"/>
        <v>1</v>
      </c>
      <c r="BE59" s="162"/>
      <c r="BF59" s="195"/>
      <c r="BG59" s="195">
        <v>69781.546220000004</v>
      </c>
      <c r="BI59" s="196">
        <f t="shared" si="10"/>
        <v>69781.546220000004</v>
      </c>
      <c r="BJ59" s="197"/>
      <c r="BK59" s="198"/>
      <c r="BL59" s="198">
        <v>1</v>
      </c>
      <c r="BM59" s="198"/>
      <c r="BN59" s="199">
        <f t="shared" si="11"/>
        <v>1</v>
      </c>
      <c r="BO59" s="162"/>
    </row>
    <row r="60" spans="1:67" ht="12" customHeight="1">
      <c r="A60" s="190">
        <v>1</v>
      </c>
      <c r="B60" s="191" t="s">
        <v>828</v>
      </c>
      <c r="C60" s="191" t="s">
        <v>829</v>
      </c>
      <c r="D60" s="191" t="s">
        <v>815</v>
      </c>
      <c r="E60" s="192">
        <v>44013</v>
      </c>
      <c r="F60" s="193">
        <v>116</v>
      </c>
      <c r="G60" s="194"/>
      <c r="H60" s="195"/>
      <c r="I60" s="195">
        <v>0</v>
      </c>
      <c r="K60" s="196">
        <f t="shared" si="0"/>
        <v>0</v>
      </c>
      <c r="L60" s="197"/>
      <c r="M60" s="198"/>
      <c r="N60" s="198">
        <v>0</v>
      </c>
      <c r="O60" s="198"/>
      <c r="P60" s="199">
        <f t="shared" si="1"/>
        <v>0</v>
      </c>
      <c r="Q60" s="162"/>
      <c r="R60" s="195"/>
      <c r="S60" s="195">
        <v>49775</v>
      </c>
      <c r="U60" s="196">
        <f t="shared" si="2"/>
        <v>49775</v>
      </c>
      <c r="V60" s="197"/>
      <c r="W60" s="198"/>
      <c r="X60" s="198">
        <v>1</v>
      </c>
      <c r="Y60" s="198"/>
      <c r="Z60" s="199">
        <f t="shared" si="3"/>
        <v>1</v>
      </c>
      <c r="AA60" s="162"/>
      <c r="AB60" s="195"/>
      <c r="AC60" s="195">
        <v>51268.25</v>
      </c>
      <c r="AE60" s="196">
        <f t="shared" si="4"/>
        <v>51268.25</v>
      </c>
      <c r="AF60" s="197"/>
      <c r="AG60" s="198"/>
      <c r="AH60" s="198">
        <v>1</v>
      </c>
      <c r="AI60" s="198"/>
      <c r="AJ60" s="199">
        <f t="shared" si="5"/>
        <v>1</v>
      </c>
      <c r="AK60" s="162"/>
      <c r="AL60" s="195"/>
      <c r="AM60" s="195">
        <v>52806.297500000001</v>
      </c>
      <c r="AO60" s="196">
        <f t="shared" si="6"/>
        <v>52806.297500000001</v>
      </c>
      <c r="AP60" s="197"/>
      <c r="AQ60" s="198"/>
      <c r="AR60" s="198">
        <v>1</v>
      </c>
      <c r="AS60" s="198"/>
      <c r="AT60" s="199">
        <f t="shared" si="7"/>
        <v>1</v>
      </c>
      <c r="AU60" s="162"/>
      <c r="AV60" s="195"/>
      <c r="AW60" s="195">
        <v>54390.486425000003</v>
      </c>
      <c r="AY60" s="196">
        <f t="shared" si="8"/>
        <v>54390.486425000003</v>
      </c>
      <c r="AZ60" s="197"/>
      <c r="BA60" s="198"/>
      <c r="BB60" s="198">
        <v>1</v>
      </c>
      <c r="BC60" s="198"/>
      <c r="BD60" s="199">
        <f t="shared" si="9"/>
        <v>1</v>
      </c>
      <c r="BE60" s="162"/>
      <c r="BF60" s="195"/>
      <c r="BG60" s="195">
        <v>56022.201017749998</v>
      </c>
      <c r="BI60" s="196">
        <f t="shared" si="10"/>
        <v>56022.201017749998</v>
      </c>
      <c r="BJ60" s="197"/>
      <c r="BK60" s="198"/>
      <c r="BL60" s="198">
        <v>1</v>
      </c>
      <c r="BM60" s="198"/>
      <c r="BN60" s="199">
        <f t="shared" si="11"/>
        <v>1</v>
      </c>
      <c r="BO60" s="162"/>
    </row>
    <row r="61" spans="1:67" ht="12" customHeight="1">
      <c r="A61" s="190">
        <v>1</v>
      </c>
      <c r="B61" s="191" t="s">
        <v>831</v>
      </c>
      <c r="C61" s="191" t="s">
        <v>830</v>
      </c>
      <c r="D61" s="191" t="s">
        <v>718</v>
      </c>
      <c r="E61" s="192"/>
      <c r="F61" s="193">
        <v>116</v>
      </c>
      <c r="G61" s="194">
        <v>53744</v>
      </c>
      <c r="H61" s="195"/>
      <c r="I61" s="195">
        <v>53744</v>
      </c>
      <c r="K61" s="196">
        <f t="shared" si="0"/>
        <v>53744</v>
      </c>
      <c r="L61" s="197"/>
      <c r="M61" s="198"/>
      <c r="N61" s="198">
        <v>1</v>
      </c>
      <c r="O61" s="198"/>
      <c r="P61" s="199">
        <f t="shared" si="1"/>
        <v>1</v>
      </c>
      <c r="Q61" s="162"/>
      <c r="R61" s="195"/>
      <c r="S61" s="195">
        <v>0</v>
      </c>
      <c r="U61" s="196">
        <f t="shared" si="2"/>
        <v>0</v>
      </c>
      <c r="V61" s="197"/>
      <c r="W61" s="198"/>
      <c r="X61" s="198">
        <v>0</v>
      </c>
      <c r="Y61" s="198"/>
      <c r="Z61" s="199">
        <f t="shared" si="3"/>
        <v>0</v>
      </c>
      <c r="AA61" s="162"/>
      <c r="AB61" s="195"/>
      <c r="AC61" s="195">
        <v>0</v>
      </c>
      <c r="AE61" s="196">
        <f t="shared" si="4"/>
        <v>0</v>
      </c>
      <c r="AF61" s="197"/>
      <c r="AG61" s="198"/>
      <c r="AH61" s="198">
        <v>0</v>
      </c>
      <c r="AI61" s="198"/>
      <c r="AJ61" s="199">
        <f t="shared" si="5"/>
        <v>0</v>
      </c>
      <c r="AK61" s="162"/>
      <c r="AL61" s="195"/>
      <c r="AM61" s="195">
        <v>0</v>
      </c>
      <c r="AO61" s="196">
        <f t="shared" si="6"/>
        <v>0</v>
      </c>
      <c r="AP61" s="197"/>
      <c r="AQ61" s="198"/>
      <c r="AR61" s="198">
        <v>0</v>
      </c>
      <c r="AS61" s="198"/>
      <c r="AT61" s="199">
        <f t="shared" si="7"/>
        <v>0</v>
      </c>
      <c r="AU61" s="162"/>
      <c r="AV61" s="195"/>
      <c r="AW61" s="195">
        <v>0</v>
      </c>
      <c r="AY61" s="196">
        <f t="shared" si="8"/>
        <v>0</v>
      </c>
      <c r="AZ61" s="197"/>
      <c r="BA61" s="198"/>
      <c r="BB61" s="198">
        <v>0</v>
      </c>
      <c r="BC61" s="198"/>
      <c r="BD61" s="199">
        <f t="shared" si="9"/>
        <v>0</v>
      </c>
      <c r="BE61" s="162"/>
      <c r="BF61" s="195"/>
      <c r="BG61" s="195">
        <v>0</v>
      </c>
      <c r="BI61" s="196">
        <f t="shared" si="10"/>
        <v>0</v>
      </c>
      <c r="BJ61" s="197"/>
      <c r="BK61" s="198"/>
      <c r="BL61" s="198">
        <v>0</v>
      </c>
      <c r="BM61" s="198"/>
      <c r="BN61" s="199">
        <f t="shared" si="11"/>
        <v>0</v>
      </c>
      <c r="BO61" s="162"/>
    </row>
    <row r="62" spans="1:67" ht="12" customHeight="1">
      <c r="A62" s="190">
        <v>1</v>
      </c>
      <c r="B62" s="191" t="s">
        <v>834</v>
      </c>
      <c r="C62" s="191" t="s">
        <v>832</v>
      </c>
      <c r="D62" s="191" t="s">
        <v>833</v>
      </c>
      <c r="E62" s="192"/>
      <c r="F62" s="193">
        <v>116</v>
      </c>
      <c r="G62" s="194">
        <v>45532</v>
      </c>
      <c r="H62" s="195"/>
      <c r="I62" s="195">
        <v>45532</v>
      </c>
      <c r="K62" s="196">
        <f t="shared" si="0"/>
        <v>45532</v>
      </c>
      <c r="L62" s="197"/>
      <c r="M62" s="198"/>
      <c r="N62" s="198">
        <v>1</v>
      </c>
      <c r="O62" s="198"/>
      <c r="P62" s="199">
        <f t="shared" si="1"/>
        <v>1</v>
      </c>
      <c r="Q62" s="162"/>
      <c r="R62" s="195"/>
      <c r="S62" s="195">
        <v>48722</v>
      </c>
      <c r="U62" s="196">
        <f t="shared" si="2"/>
        <v>48722</v>
      </c>
      <c r="V62" s="197"/>
      <c r="W62" s="198"/>
      <c r="X62" s="198">
        <v>1</v>
      </c>
      <c r="Y62" s="198"/>
      <c r="Z62" s="199">
        <f t="shared" si="3"/>
        <v>1</v>
      </c>
      <c r="AA62" s="162"/>
      <c r="AB62" s="195"/>
      <c r="AC62" s="195">
        <v>50183.66</v>
      </c>
      <c r="AE62" s="196">
        <f t="shared" si="4"/>
        <v>50183.66</v>
      </c>
      <c r="AF62" s="197"/>
      <c r="AG62" s="198"/>
      <c r="AH62" s="198">
        <v>1</v>
      </c>
      <c r="AI62" s="198"/>
      <c r="AJ62" s="199">
        <f t="shared" si="5"/>
        <v>1</v>
      </c>
      <c r="AK62" s="162"/>
      <c r="AL62" s="195"/>
      <c r="AM62" s="195">
        <v>51689.169800000003</v>
      </c>
      <c r="AO62" s="196">
        <f t="shared" si="6"/>
        <v>51689.169800000003</v>
      </c>
      <c r="AP62" s="197"/>
      <c r="AQ62" s="198"/>
      <c r="AR62" s="198">
        <v>1</v>
      </c>
      <c r="AS62" s="198"/>
      <c r="AT62" s="199">
        <f t="shared" si="7"/>
        <v>1</v>
      </c>
      <c r="AU62" s="162"/>
      <c r="AV62" s="195"/>
      <c r="AW62" s="195">
        <v>53239.844894000002</v>
      </c>
      <c r="AY62" s="196">
        <f t="shared" si="8"/>
        <v>53239.844894000002</v>
      </c>
      <c r="AZ62" s="197"/>
      <c r="BA62" s="198"/>
      <c r="BB62" s="198">
        <v>1</v>
      </c>
      <c r="BC62" s="198"/>
      <c r="BD62" s="199">
        <f t="shared" si="9"/>
        <v>1</v>
      </c>
      <c r="BE62" s="162"/>
      <c r="BF62" s="195"/>
      <c r="BG62" s="195">
        <v>54837.040240820003</v>
      </c>
      <c r="BI62" s="196">
        <f t="shared" si="10"/>
        <v>54837.040240820003</v>
      </c>
      <c r="BJ62" s="197"/>
      <c r="BK62" s="198"/>
      <c r="BL62" s="198">
        <v>1</v>
      </c>
      <c r="BM62" s="198"/>
      <c r="BN62" s="199">
        <f t="shared" si="11"/>
        <v>1</v>
      </c>
      <c r="BO62" s="162"/>
    </row>
    <row r="63" spans="1:67" ht="12" customHeight="1">
      <c r="A63" s="190">
        <v>1</v>
      </c>
      <c r="B63" s="191" t="s">
        <v>835</v>
      </c>
      <c r="C63" s="191" t="s">
        <v>836</v>
      </c>
      <c r="D63" s="191" t="s">
        <v>837</v>
      </c>
      <c r="E63" s="192"/>
      <c r="F63" s="193">
        <v>116</v>
      </c>
      <c r="G63" s="194">
        <v>45531</v>
      </c>
      <c r="H63" s="195"/>
      <c r="I63" s="195">
        <v>45531</v>
      </c>
      <c r="K63" s="196">
        <f t="shared" si="0"/>
        <v>45531</v>
      </c>
      <c r="L63" s="197"/>
      <c r="M63" s="198"/>
      <c r="N63" s="198">
        <v>1</v>
      </c>
      <c r="O63" s="198"/>
      <c r="P63" s="199">
        <f t="shared" si="1"/>
        <v>1</v>
      </c>
      <c r="Q63" s="162"/>
      <c r="R63" s="195"/>
      <c r="S63" s="195">
        <v>55775</v>
      </c>
      <c r="U63" s="196">
        <f t="shared" si="2"/>
        <v>55775</v>
      </c>
      <c r="V63" s="197"/>
      <c r="W63" s="198"/>
      <c r="X63" s="198">
        <v>1</v>
      </c>
      <c r="Y63" s="198"/>
      <c r="Z63" s="199">
        <f t="shared" si="3"/>
        <v>1</v>
      </c>
      <c r="AA63" s="162"/>
      <c r="AB63" s="195"/>
      <c r="AC63" s="195">
        <v>57448.25</v>
      </c>
      <c r="AE63" s="196">
        <f t="shared" si="4"/>
        <v>57448.25</v>
      </c>
      <c r="AF63" s="197"/>
      <c r="AG63" s="198"/>
      <c r="AH63" s="198">
        <v>1</v>
      </c>
      <c r="AI63" s="198"/>
      <c r="AJ63" s="199">
        <f t="shared" si="5"/>
        <v>1</v>
      </c>
      <c r="AK63" s="162"/>
      <c r="AL63" s="195"/>
      <c r="AM63" s="195">
        <v>59171.697500000002</v>
      </c>
      <c r="AO63" s="196">
        <f t="shared" si="6"/>
        <v>59171.697500000002</v>
      </c>
      <c r="AP63" s="197"/>
      <c r="AQ63" s="198"/>
      <c r="AR63" s="198">
        <v>1</v>
      </c>
      <c r="AS63" s="198"/>
      <c r="AT63" s="199">
        <f t="shared" si="7"/>
        <v>1</v>
      </c>
      <c r="AU63" s="162"/>
      <c r="AV63" s="195"/>
      <c r="AW63" s="195">
        <v>60946.848424999996</v>
      </c>
      <c r="AY63" s="196">
        <f t="shared" si="8"/>
        <v>60946.848424999996</v>
      </c>
      <c r="AZ63" s="197"/>
      <c r="BA63" s="198"/>
      <c r="BB63" s="198">
        <v>1</v>
      </c>
      <c r="BC63" s="198"/>
      <c r="BD63" s="199">
        <f t="shared" si="9"/>
        <v>1</v>
      </c>
      <c r="BE63" s="162"/>
      <c r="BF63" s="195"/>
      <c r="BG63" s="195">
        <v>62775.253877750001</v>
      </c>
      <c r="BI63" s="196">
        <f t="shared" si="10"/>
        <v>62775.253877750001</v>
      </c>
      <c r="BJ63" s="197"/>
      <c r="BK63" s="198"/>
      <c r="BL63" s="198">
        <v>1</v>
      </c>
      <c r="BM63" s="198"/>
      <c r="BN63" s="199">
        <f t="shared" si="11"/>
        <v>1</v>
      </c>
      <c r="BO63" s="162"/>
    </row>
    <row r="64" spans="1:67" ht="12" customHeight="1">
      <c r="A64" s="190">
        <v>1</v>
      </c>
      <c r="B64" s="191" t="s">
        <v>838</v>
      </c>
      <c r="C64" s="191" t="s">
        <v>765</v>
      </c>
      <c r="D64" s="191" t="s">
        <v>839</v>
      </c>
      <c r="E64" s="192"/>
      <c r="F64" s="193">
        <v>116</v>
      </c>
      <c r="G64" s="194">
        <v>74187</v>
      </c>
      <c r="H64" s="195"/>
      <c r="I64" s="195">
        <v>74187</v>
      </c>
      <c r="K64" s="196">
        <f t="shared" si="0"/>
        <v>74187</v>
      </c>
      <c r="L64" s="197"/>
      <c r="M64" s="198"/>
      <c r="N64" s="198">
        <v>1</v>
      </c>
      <c r="O64" s="198"/>
      <c r="P64" s="199">
        <f t="shared" si="1"/>
        <v>1</v>
      </c>
      <c r="Q64" s="162"/>
      <c r="R64" s="195"/>
      <c r="S64" s="195">
        <v>81074.58</v>
      </c>
      <c r="U64" s="196">
        <f t="shared" si="2"/>
        <v>81074.58</v>
      </c>
      <c r="V64" s="197"/>
      <c r="W64" s="198"/>
      <c r="X64" s="198">
        <v>1</v>
      </c>
      <c r="Y64" s="198"/>
      <c r="Z64" s="199">
        <f t="shared" si="3"/>
        <v>1</v>
      </c>
      <c r="AA64" s="162"/>
      <c r="AB64" s="195"/>
      <c r="AC64" s="195">
        <v>83506.8174</v>
      </c>
      <c r="AE64" s="196">
        <f t="shared" si="4"/>
        <v>83506.8174</v>
      </c>
      <c r="AF64" s="197"/>
      <c r="AG64" s="198"/>
      <c r="AH64" s="198">
        <v>1</v>
      </c>
      <c r="AI64" s="198"/>
      <c r="AJ64" s="199">
        <f t="shared" si="5"/>
        <v>1</v>
      </c>
      <c r="AK64" s="162"/>
      <c r="AL64" s="195"/>
      <c r="AM64" s="195">
        <v>86012.021922</v>
      </c>
      <c r="AO64" s="196">
        <f t="shared" si="6"/>
        <v>86012.021922</v>
      </c>
      <c r="AP64" s="197"/>
      <c r="AQ64" s="198"/>
      <c r="AR64" s="198">
        <v>1</v>
      </c>
      <c r="AS64" s="198"/>
      <c r="AT64" s="199">
        <f t="shared" si="7"/>
        <v>1</v>
      </c>
      <c r="AU64" s="162"/>
      <c r="AV64" s="195"/>
      <c r="AW64" s="195">
        <v>88592.382579659999</v>
      </c>
      <c r="AY64" s="196">
        <f t="shared" si="8"/>
        <v>88592.382579659999</v>
      </c>
      <c r="AZ64" s="197"/>
      <c r="BA64" s="198"/>
      <c r="BB64" s="198">
        <v>1</v>
      </c>
      <c r="BC64" s="198"/>
      <c r="BD64" s="199">
        <f t="shared" si="9"/>
        <v>1</v>
      </c>
      <c r="BE64" s="162"/>
      <c r="BF64" s="195"/>
      <c r="BG64" s="195">
        <v>91250.154057049804</v>
      </c>
      <c r="BI64" s="196">
        <f t="shared" si="10"/>
        <v>91250.154057049804</v>
      </c>
      <c r="BJ64" s="197"/>
      <c r="BK64" s="198"/>
      <c r="BL64" s="198">
        <v>1</v>
      </c>
      <c r="BM64" s="198"/>
      <c r="BN64" s="199">
        <f t="shared" si="11"/>
        <v>1</v>
      </c>
      <c r="BO64" s="162"/>
    </row>
    <row r="65" spans="1:67" ht="12" customHeight="1">
      <c r="A65" s="190">
        <v>1</v>
      </c>
      <c r="B65" s="191" t="s">
        <v>842</v>
      </c>
      <c r="C65" s="191" t="s">
        <v>840</v>
      </c>
      <c r="D65" s="191" t="s">
        <v>841</v>
      </c>
      <c r="E65" s="192"/>
      <c r="F65" s="193">
        <v>116</v>
      </c>
      <c r="G65" s="194">
        <v>49246</v>
      </c>
      <c r="H65" s="195"/>
      <c r="I65" s="195">
        <v>49246</v>
      </c>
      <c r="K65" s="196">
        <f t="shared" si="0"/>
        <v>49246</v>
      </c>
      <c r="L65" s="197"/>
      <c r="M65" s="198"/>
      <c r="N65" s="198">
        <v>1</v>
      </c>
      <c r="O65" s="198"/>
      <c r="P65" s="199">
        <f t="shared" si="1"/>
        <v>1</v>
      </c>
      <c r="Q65" s="162"/>
      <c r="R65" s="195"/>
      <c r="S65" s="195">
        <v>51216</v>
      </c>
      <c r="U65" s="196">
        <f t="shared" si="2"/>
        <v>51216</v>
      </c>
      <c r="V65" s="197"/>
      <c r="W65" s="198"/>
      <c r="X65" s="198">
        <v>1</v>
      </c>
      <c r="Y65" s="198"/>
      <c r="Z65" s="199">
        <f t="shared" si="3"/>
        <v>1</v>
      </c>
      <c r="AA65" s="162"/>
      <c r="AB65" s="195"/>
      <c r="AC65" s="195">
        <v>52752.480000000003</v>
      </c>
      <c r="AE65" s="196">
        <f t="shared" si="4"/>
        <v>52752.480000000003</v>
      </c>
      <c r="AF65" s="197"/>
      <c r="AG65" s="198"/>
      <c r="AH65" s="198">
        <v>1</v>
      </c>
      <c r="AI65" s="198"/>
      <c r="AJ65" s="199">
        <f t="shared" si="5"/>
        <v>1</v>
      </c>
      <c r="AK65" s="162"/>
      <c r="AL65" s="195"/>
      <c r="AM65" s="195">
        <v>54335.054400000001</v>
      </c>
      <c r="AO65" s="196">
        <f t="shared" si="6"/>
        <v>54335.054400000001</v>
      </c>
      <c r="AP65" s="197"/>
      <c r="AQ65" s="198"/>
      <c r="AR65" s="198">
        <v>1</v>
      </c>
      <c r="AS65" s="198"/>
      <c r="AT65" s="199">
        <f t="shared" si="7"/>
        <v>1</v>
      </c>
      <c r="AU65" s="162"/>
      <c r="AV65" s="195"/>
      <c r="AW65" s="195">
        <v>55965.106032000003</v>
      </c>
      <c r="AY65" s="196">
        <f t="shared" si="8"/>
        <v>55965.106032000003</v>
      </c>
      <c r="AZ65" s="197"/>
      <c r="BA65" s="198"/>
      <c r="BB65" s="198">
        <v>1</v>
      </c>
      <c r="BC65" s="198"/>
      <c r="BD65" s="199">
        <f t="shared" si="9"/>
        <v>1</v>
      </c>
      <c r="BE65" s="162"/>
      <c r="BF65" s="195"/>
      <c r="BG65" s="195">
        <v>57644.059212959997</v>
      </c>
      <c r="BI65" s="196">
        <f t="shared" si="10"/>
        <v>57644.059212959997</v>
      </c>
      <c r="BJ65" s="197"/>
      <c r="BK65" s="198"/>
      <c r="BL65" s="198">
        <v>1</v>
      </c>
      <c r="BM65" s="198"/>
      <c r="BN65" s="199">
        <f t="shared" si="11"/>
        <v>1</v>
      </c>
      <c r="BO65" s="162"/>
    </row>
    <row r="66" spans="1:67" ht="12" customHeight="1">
      <c r="A66" s="190">
        <v>1</v>
      </c>
      <c r="B66" s="191" t="s">
        <v>844</v>
      </c>
      <c r="C66" s="191" t="s">
        <v>845</v>
      </c>
      <c r="D66" s="191" t="s">
        <v>843</v>
      </c>
      <c r="E66" s="192">
        <v>43682</v>
      </c>
      <c r="F66" s="193">
        <v>116</v>
      </c>
      <c r="G66" s="194">
        <v>49570</v>
      </c>
      <c r="H66" s="195"/>
      <c r="I66" s="195">
        <v>44906.155913978502</v>
      </c>
      <c r="K66" s="196">
        <f t="shared" si="0"/>
        <v>44906.155913978502</v>
      </c>
      <c r="L66" s="197"/>
      <c r="M66" s="198"/>
      <c r="N66" s="198">
        <v>0.90591397849462396</v>
      </c>
      <c r="O66" s="198"/>
      <c r="P66" s="199">
        <f t="shared" si="1"/>
        <v>0.90591397849462396</v>
      </c>
      <c r="Q66" s="162"/>
      <c r="R66" s="195"/>
      <c r="S66" s="195">
        <v>0</v>
      </c>
      <c r="U66" s="196">
        <f t="shared" si="2"/>
        <v>0</v>
      </c>
      <c r="V66" s="197"/>
      <c r="W66" s="198"/>
      <c r="X66" s="198">
        <v>0</v>
      </c>
      <c r="Y66" s="198"/>
      <c r="Z66" s="199">
        <f t="shared" si="3"/>
        <v>0</v>
      </c>
      <c r="AA66" s="162"/>
      <c r="AB66" s="195"/>
      <c r="AC66" s="195">
        <v>0</v>
      </c>
      <c r="AE66" s="196">
        <f t="shared" si="4"/>
        <v>0</v>
      </c>
      <c r="AF66" s="197"/>
      <c r="AG66" s="198"/>
      <c r="AH66" s="198">
        <v>0</v>
      </c>
      <c r="AI66" s="198"/>
      <c r="AJ66" s="199">
        <f t="shared" si="5"/>
        <v>0</v>
      </c>
      <c r="AK66" s="162"/>
      <c r="AL66" s="195"/>
      <c r="AM66" s="195">
        <v>0</v>
      </c>
      <c r="AO66" s="196">
        <f t="shared" si="6"/>
        <v>0</v>
      </c>
      <c r="AP66" s="197"/>
      <c r="AQ66" s="198"/>
      <c r="AR66" s="198">
        <v>0</v>
      </c>
      <c r="AS66" s="198"/>
      <c r="AT66" s="199">
        <f t="shared" si="7"/>
        <v>0</v>
      </c>
      <c r="AU66" s="162"/>
      <c r="AV66" s="195"/>
      <c r="AW66" s="195">
        <v>0</v>
      </c>
      <c r="AY66" s="196">
        <f t="shared" si="8"/>
        <v>0</v>
      </c>
      <c r="AZ66" s="197"/>
      <c r="BA66" s="198"/>
      <c r="BB66" s="198">
        <v>0</v>
      </c>
      <c r="BC66" s="198"/>
      <c r="BD66" s="199">
        <f t="shared" si="9"/>
        <v>0</v>
      </c>
      <c r="BE66" s="162"/>
      <c r="BF66" s="195"/>
      <c r="BG66" s="195">
        <v>0</v>
      </c>
      <c r="BI66" s="196">
        <f t="shared" si="10"/>
        <v>0</v>
      </c>
      <c r="BJ66" s="197"/>
      <c r="BK66" s="198"/>
      <c r="BL66" s="198">
        <v>0</v>
      </c>
      <c r="BM66" s="198"/>
      <c r="BN66" s="199">
        <f t="shared" si="11"/>
        <v>0</v>
      </c>
      <c r="BO66" s="162"/>
    </row>
    <row r="67" spans="1:67" ht="12" customHeight="1">
      <c r="A67" s="190">
        <v>1</v>
      </c>
      <c r="B67" s="191" t="s">
        <v>847</v>
      </c>
      <c r="C67" s="191" t="s">
        <v>846</v>
      </c>
      <c r="D67" s="191" t="s">
        <v>725</v>
      </c>
      <c r="E67" s="192"/>
      <c r="F67" s="193">
        <v>162</v>
      </c>
      <c r="G67" s="194">
        <v>33280</v>
      </c>
      <c r="H67" s="195"/>
      <c r="I67" s="195">
        <v>33280</v>
      </c>
      <c r="K67" s="196">
        <f t="shared" si="0"/>
        <v>33280</v>
      </c>
      <c r="L67" s="197"/>
      <c r="M67" s="198"/>
      <c r="N67" s="198">
        <v>1</v>
      </c>
      <c r="O67" s="198"/>
      <c r="P67" s="199">
        <f t="shared" si="1"/>
        <v>1</v>
      </c>
      <c r="Q67" s="162"/>
      <c r="R67" s="195"/>
      <c r="S67" s="195">
        <v>48722</v>
      </c>
      <c r="U67" s="196">
        <f t="shared" si="2"/>
        <v>48722</v>
      </c>
      <c r="V67" s="197"/>
      <c r="W67" s="198"/>
      <c r="X67" s="198">
        <v>1</v>
      </c>
      <c r="Y67" s="198"/>
      <c r="Z67" s="199">
        <f t="shared" si="3"/>
        <v>1</v>
      </c>
      <c r="AA67" s="162"/>
      <c r="AB67" s="195"/>
      <c r="AC67" s="195">
        <v>50183.66</v>
      </c>
      <c r="AE67" s="196">
        <f t="shared" si="4"/>
        <v>50183.66</v>
      </c>
      <c r="AF67" s="197"/>
      <c r="AG67" s="198"/>
      <c r="AH67" s="198">
        <v>1</v>
      </c>
      <c r="AI67" s="198"/>
      <c r="AJ67" s="199">
        <f t="shared" si="5"/>
        <v>1</v>
      </c>
      <c r="AK67" s="162"/>
      <c r="AL67" s="195"/>
      <c r="AM67" s="195">
        <v>51689.169800000003</v>
      </c>
      <c r="AO67" s="196">
        <f t="shared" si="6"/>
        <v>51689.169800000003</v>
      </c>
      <c r="AP67" s="197"/>
      <c r="AQ67" s="198"/>
      <c r="AR67" s="198">
        <v>1</v>
      </c>
      <c r="AS67" s="198"/>
      <c r="AT67" s="199">
        <f t="shared" si="7"/>
        <v>1</v>
      </c>
      <c r="AU67" s="162"/>
      <c r="AV67" s="195"/>
      <c r="AW67" s="195">
        <v>53239.844894000002</v>
      </c>
      <c r="AY67" s="196">
        <f t="shared" si="8"/>
        <v>53239.844894000002</v>
      </c>
      <c r="AZ67" s="197"/>
      <c r="BA67" s="198"/>
      <c r="BB67" s="198">
        <v>1</v>
      </c>
      <c r="BC67" s="198"/>
      <c r="BD67" s="199">
        <f t="shared" si="9"/>
        <v>1</v>
      </c>
      <c r="BE67" s="162"/>
      <c r="BF67" s="195"/>
      <c r="BG67" s="195">
        <v>54837.040240820003</v>
      </c>
      <c r="BI67" s="196">
        <f t="shared" si="10"/>
        <v>54837.040240820003</v>
      </c>
      <c r="BJ67" s="197"/>
      <c r="BK67" s="198"/>
      <c r="BL67" s="198">
        <v>1</v>
      </c>
      <c r="BM67" s="198"/>
      <c r="BN67" s="199">
        <f t="shared" si="11"/>
        <v>1</v>
      </c>
      <c r="BO67" s="162"/>
    </row>
    <row r="68" spans="1:67" ht="12" customHeight="1">
      <c r="A68" s="190">
        <v>1</v>
      </c>
      <c r="B68" s="191" t="s">
        <v>848</v>
      </c>
      <c r="C68" s="191" t="s">
        <v>850</v>
      </c>
      <c r="D68" s="191" t="s">
        <v>849</v>
      </c>
      <c r="E68" s="192"/>
      <c r="F68" s="193">
        <v>116</v>
      </c>
      <c r="G68" s="194">
        <v>52128</v>
      </c>
      <c r="H68" s="195"/>
      <c r="I68" s="195">
        <v>52128</v>
      </c>
      <c r="K68" s="196">
        <f t="shared" si="0"/>
        <v>52128</v>
      </c>
      <c r="L68" s="197"/>
      <c r="M68" s="198"/>
      <c r="N68" s="198">
        <v>1</v>
      </c>
      <c r="O68" s="198"/>
      <c r="P68" s="199">
        <f t="shared" si="1"/>
        <v>1</v>
      </c>
      <c r="Q68" s="162"/>
      <c r="R68" s="195"/>
      <c r="S68" s="195">
        <v>0</v>
      </c>
      <c r="U68" s="196">
        <f t="shared" si="2"/>
        <v>0</v>
      </c>
      <c r="V68" s="197"/>
      <c r="W68" s="198"/>
      <c r="X68" s="198">
        <v>0</v>
      </c>
      <c r="Y68" s="198"/>
      <c r="Z68" s="199">
        <f t="shared" si="3"/>
        <v>0</v>
      </c>
      <c r="AA68" s="162"/>
      <c r="AB68" s="195"/>
      <c r="AC68" s="195">
        <v>0</v>
      </c>
      <c r="AE68" s="196">
        <f t="shared" si="4"/>
        <v>0</v>
      </c>
      <c r="AF68" s="197"/>
      <c r="AG68" s="198"/>
      <c r="AH68" s="198">
        <v>0</v>
      </c>
      <c r="AI68" s="198"/>
      <c r="AJ68" s="199">
        <f t="shared" si="5"/>
        <v>0</v>
      </c>
      <c r="AK68" s="162"/>
      <c r="AL68" s="195"/>
      <c r="AM68" s="195">
        <v>0</v>
      </c>
      <c r="AO68" s="196">
        <f t="shared" si="6"/>
        <v>0</v>
      </c>
      <c r="AP68" s="197"/>
      <c r="AQ68" s="198"/>
      <c r="AR68" s="198">
        <v>0</v>
      </c>
      <c r="AS68" s="198"/>
      <c r="AT68" s="199">
        <f t="shared" si="7"/>
        <v>0</v>
      </c>
      <c r="AU68" s="162"/>
      <c r="AV68" s="195"/>
      <c r="AW68" s="195">
        <v>0</v>
      </c>
      <c r="AY68" s="196">
        <f t="shared" si="8"/>
        <v>0</v>
      </c>
      <c r="AZ68" s="197"/>
      <c r="BA68" s="198"/>
      <c r="BB68" s="198">
        <v>0</v>
      </c>
      <c r="BC68" s="198"/>
      <c r="BD68" s="199">
        <f t="shared" si="9"/>
        <v>0</v>
      </c>
      <c r="BE68" s="162"/>
      <c r="BF68" s="195"/>
      <c r="BG68" s="195">
        <v>0</v>
      </c>
      <c r="BI68" s="196">
        <f t="shared" si="10"/>
        <v>0</v>
      </c>
      <c r="BJ68" s="197"/>
      <c r="BK68" s="198"/>
      <c r="BL68" s="198">
        <v>0</v>
      </c>
      <c r="BM68" s="198"/>
      <c r="BN68" s="199">
        <f t="shared" si="11"/>
        <v>0</v>
      </c>
      <c r="BO68" s="162"/>
    </row>
    <row r="69" spans="1:67" ht="12" customHeight="1">
      <c r="A69" s="190">
        <v>1</v>
      </c>
      <c r="B69" s="191" t="s">
        <v>851</v>
      </c>
      <c r="C69" s="191" t="s">
        <v>707</v>
      </c>
      <c r="D69" s="191" t="s">
        <v>788</v>
      </c>
      <c r="E69" s="192"/>
      <c r="F69" s="193">
        <v>139</v>
      </c>
      <c r="G69" s="194">
        <v>79177</v>
      </c>
      <c r="H69" s="195"/>
      <c r="I69" s="195">
        <v>79177</v>
      </c>
      <c r="K69" s="196">
        <f t="shared" si="0"/>
        <v>79177</v>
      </c>
      <c r="L69" s="197"/>
      <c r="M69" s="198"/>
      <c r="N69" s="198">
        <v>1</v>
      </c>
      <c r="O69" s="198"/>
      <c r="P69" s="199">
        <f t="shared" si="1"/>
        <v>1</v>
      </c>
      <c r="Q69" s="162"/>
      <c r="R69" s="195"/>
      <c r="S69" s="195">
        <v>0</v>
      </c>
      <c r="U69" s="196">
        <f t="shared" si="2"/>
        <v>0</v>
      </c>
      <c r="V69" s="197"/>
      <c r="W69" s="198"/>
      <c r="X69" s="198">
        <v>0</v>
      </c>
      <c r="Y69" s="198"/>
      <c r="Z69" s="199">
        <f t="shared" si="3"/>
        <v>0</v>
      </c>
      <c r="AA69" s="162"/>
      <c r="AB69" s="195"/>
      <c r="AC69" s="195">
        <v>0</v>
      </c>
      <c r="AE69" s="196">
        <f t="shared" si="4"/>
        <v>0</v>
      </c>
      <c r="AF69" s="197"/>
      <c r="AG69" s="198"/>
      <c r="AH69" s="198">
        <v>0</v>
      </c>
      <c r="AI69" s="198"/>
      <c r="AJ69" s="199">
        <f t="shared" si="5"/>
        <v>0</v>
      </c>
      <c r="AK69" s="162"/>
      <c r="AL69" s="195"/>
      <c r="AM69" s="195">
        <v>0</v>
      </c>
      <c r="AO69" s="196">
        <f t="shared" si="6"/>
        <v>0</v>
      </c>
      <c r="AP69" s="197"/>
      <c r="AQ69" s="198"/>
      <c r="AR69" s="198">
        <v>0</v>
      </c>
      <c r="AS69" s="198"/>
      <c r="AT69" s="199">
        <f t="shared" si="7"/>
        <v>0</v>
      </c>
      <c r="AU69" s="162"/>
      <c r="AV69" s="195"/>
      <c r="AW69" s="195">
        <v>0</v>
      </c>
      <c r="AY69" s="196">
        <f t="shared" si="8"/>
        <v>0</v>
      </c>
      <c r="AZ69" s="197"/>
      <c r="BA69" s="198"/>
      <c r="BB69" s="198">
        <v>0</v>
      </c>
      <c r="BC69" s="198"/>
      <c r="BD69" s="199">
        <f t="shared" si="9"/>
        <v>0</v>
      </c>
      <c r="BE69" s="162"/>
      <c r="BF69" s="195"/>
      <c r="BG69" s="195">
        <v>0</v>
      </c>
      <c r="BI69" s="196">
        <f t="shared" si="10"/>
        <v>0</v>
      </c>
      <c r="BJ69" s="197"/>
      <c r="BK69" s="198"/>
      <c r="BL69" s="198">
        <v>0</v>
      </c>
      <c r="BM69" s="198"/>
      <c r="BN69" s="199">
        <f t="shared" si="11"/>
        <v>0</v>
      </c>
      <c r="BO69" s="162"/>
    </row>
    <row r="70" spans="1:67" ht="12" customHeight="1">
      <c r="A70" s="190">
        <v>1</v>
      </c>
      <c r="B70" s="191" t="s">
        <v>758</v>
      </c>
      <c r="C70" s="191" t="s">
        <v>853</v>
      </c>
      <c r="D70" s="191" t="s">
        <v>852</v>
      </c>
      <c r="E70" s="192"/>
      <c r="F70" s="193">
        <v>116</v>
      </c>
      <c r="G70" s="194">
        <v>52731</v>
      </c>
      <c r="H70" s="195"/>
      <c r="I70" s="195">
        <v>52731</v>
      </c>
      <c r="K70" s="196">
        <f t="shared" si="0"/>
        <v>52731</v>
      </c>
      <c r="L70" s="197"/>
      <c r="M70" s="198"/>
      <c r="N70" s="198">
        <v>1</v>
      </c>
      <c r="O70" s="198"/>
      <c r="P70" s="199">
        <f t="shared" si="1"/>
        <v>1</v>
      </c>
      <c r="Q70" s="162"/>
      <c r="R70" s="195"/>
      <c r="S70" s="195">
        <v>54840.24</v>
      </c>
      <c r="U70" s="196">
        <f t="shared" si="2"/>
        <v>54840.24</v>
      </c>
      <c r="V70" s="197"/>
      <c r="W70" s="198"/>
      <c r="X70" s="198">
        <v>1</v>
      </c>
      <c r="Y70" s="198"/>
      <c r="Z70" s="199">
        <f t="shared" si="3"/>
        <v>1</v>
      </c>
      <c r="AA70" s="162"/>
      <c r="AB70" s="195"/>
      <c r="AC70" s="195">
        <v>56485.447200000002</v>
      </c>
      <c r="AE70" s="196">
        <f t="shared" si="4"/>
        <v>56485.447200000002</v>
      </c>
      <c r="AF70" s="197"/>
      <c r="AG70" s="198"/>
      <c r="AH70" s="198">
        <v>1</v>
      </c>
      <c r="AI70" s="198"/>
      <c r="AJ70" s="199">
        <f t="shared" si="5"/>
        <v>1</v>
      </c>
      <c r="AK70" s="162"/>
      <c r="AL70" s="195"/>
      <c r="AM70" s="195">
        <v>58180.010616</v>
      </c>
      <c r="AO70" s="196">
        <f t="shared" si="6"/>
        <v>58180.010616</v>
      </c>
      <c r="AP70" s="197"/>
      <c r="AQ70" s="198"/>
      <c r="AR70" s="198">
        <v>1</v>
      </c>
      <c r="AS70" s="198"/>
      <c r="AT70" s="199">
        <f t="shared" si="7"/>
        <v>1</v>
      </c>
      <c r="AU70" s="162"/>
      <c r="AV70" s="195"/>
      <c r="AW70" s="195">
        <v>59925.410934480002</v>
      </c>
      <c r="AY70" s="196">
        <f t="shared" si="8"/>
        <v>59925.410934480002</v>
      </c>
      <c r="AZ70" s="197"/>
      <c r="BA70" s="198"/>
      <c r="BB70" s="198">
        <v>1</v>
      </c>
      <c r="BC70" s="198"/>
      <c r="BD70" s="199">
        <f t="shared" si="9"/>
        <v>1</v>
      </c>
      <c r="BE70" s="162"/>
      <c r="BF70" s="195"/>
      <c r="BG70" s="195">
        <v>61723.1732625144</v>
      </c>
      <c r="BI70" s="196">
        <f t="shared" si="10"/>
        <v>61723.1732625144</v>
      </c>
      <c r="BJ70" s="197"/>
      <c r="BK70" s="198"/>
      <c r="BL70" s="198">
        <v>1</v>
      </c>
      <c r="BM70" s="198"/>
      <c r="BN70" s="199">
        <f t="shared" si="11"/>
        <v>1</v>
      </c>
      <c r="BO70" s="162"/>
    </row>
    <row r="71" spans="1:67" ht="12" customHeight="1">
      <c r="A71" s="190">
        <v>1</v>
      </c>
      <c r="B71" s="191" t="s">
        <v>855</v>
      </c>
      <c r="C71" s="191" t="s">
        <v>854</v>
      </c>
      <c r="D71" s="191" t="s">
        <v>856</v>
      </c>
      <c r="E71" s="192"/>
      <c r="F71" s="193">
        <v>105</v>
      </c>
      <c r="G71" s="194">
        <v>85188</v>
      </c>
      <c r="H71" s="195"/>
      <c r="I71" s="195">
        <v>85188</v>
      </c>
      <c r="K71" s="196">
        <f t="shared" si="0"/>
        <v>85188</v>
      </c>
      <c r="L71" s="197"/>
      <c r="M71" s="198"/>
      <c r="N71" s="198">
        <v>1</v>
      </c>
      <c r="O71" s="198"/>
      <c r="P71" s="199">
        <f t="shared" si="1"/>
        <v>1</v>
      </c>
      <c r="Q71" s="162"/>
      <c r="R71" s="195"/>
      <c r="S71" s="195">
        <v>88595.520000000004</v>
      </c>
      <c r="U71" s="196">
        <f t="shared" si="2"/>
        <v>88595.520000000004</v>
      </c>
      <c r="V71" s="197"/>
      <c r="W71" s="198"/>
      <c r="X71" s="198">
        <v>1</v>
      </c>
      <c r="Y71" s="198"/>
      <c r="Z71" s="199">
        <f t="shared" si="3"/>
        <v>1</v>
      </c>
      <c r="AA71" s="162"/>
      <c r="AB71" s="195"/>
      <c r="AC71" s="195">
        <v>91253.385599999994</v>
      </c>
      <c r="AE71" s="196">
        <f t="shared" si="4"/>
        <v>91253.385599999994</v>
      </c>
      <c r="AF71" s="197"/>
      <c r="AG71" s="198"/>
      <c r="AH71" s="198">
        <v>1</v>
      </c>
      <c r="AI71" s="198"/>
      <c r="AJ71" s="199">
        <f t="shared" si="5"/>
        <v>1</v>
      </c>
      <c r="AK71" s="162"/>
      <c r="AL71" s="195"/>
      <c r="AM71" s="195">
        <v>93990.987168000007</v>
      </c>
      <c r="AO71" s="196">
        <f t="shared" si="6"/>
        <v>93990.987168000007</v>
      </c>
      <c r="AP71" s="197"/>
      <c r="AQ71" s="198"/>
      <c r="AR71" s="198">
        <v>1</v>
      </c>
      <c r="AS71" s="198"/>
      <c r="AT71" s="199">
        <f t="shared" si="7"/>
        <v>1</v>
      </c>
      <c r="AU71" s="162"/>
      <c r="AV71" s="195"/>
      <c r="AW71" s="195">
        <v>96810.716783039999</v>
      </c>
      <c r="AY71" s="196">
        <f t="shared" si="8"/>
        <v>96810.716783039999</v>
      </c>
      <c r="AZ71" s="197"/>
      <c r="BA71" s="198"/>
      <c r="BB71" s="198">
        <v>1</v>
      </c>
      <c r="BC71" s="198"/>
      <c r="BD71" s="199">
        <f t="shared" si="9"/>
        <v>1</v>
      </c>
      <c r="BE71" s="162"/>
      <c r="BF71" s="195"/>
      <c r="BG71" s="195">
        <v>99715.038286531199</v>
      </c>
      <c r="BI71" s="196">
        <f t="shared" si="10"/>
        <v>99715.038286531199</v>
      </c>
      <c r="BJ71" s="197"/>
      <c r="BK71" s="198"/>
      <c r="BL71" s="198">
        <v>1</v>
      </c>
      <c r="BM71" s="198"/>
      <c r="BN71" s="199">
        <f t="shared" si="11"/>
        <v>1</v>
      </c>
      <c r="BO71" s="162"/>
    </row>
    <row r="72" spans="1:67" ht="12" customHeight="1">
      <c r="A72" s="190">
        <v>1</v>
      </c>
      <c r="B72" s="191" t="s">
        <v>859</v>
      </c>
      <c r="C72" s="191" t="s">
        <v>857</v>
      </c>
      <c r="D72" s="191" t="s">
        <v>858</v>
      </c>
      <c r="E72" s="192">
        <v>44013</v>
      </c>
      <c r="F72" s="193">
        <v>172</v>
      </c>
      <c r="G72" s="194"/>
      <c r="H72" s="195"/>
      <c r="I72" s="195">
        <v>0</v>
      </c>
      <c r="K72" s="196">
        <f t="shared" si="0"/>
        <v>0</v>
      </c>
      <c r="L72" s="197"/>
      <c r="M72" s="198"/>
      <c r="N72" s="198">
        <v>0</v>
      </c>
      <c r="O72" s="198"/>
      <c r="P72" s="199">
        <f t="shared" si="1"/>
        <v>0</v>
      </c>
      <c r="Q72" s="162"/>
      <c r="R72" s="195"/>
      <c r="S72" s="195">
        <v>67500</v>
      </c>
      <c r="U72" s="196">
        <f t="shared" si="2"/>
        <v>67500</v>
      </c>
      <c r="V72" s="197"/>
      <c r="W72" s="198"/>
      <c r="X72" s="198">
        <v>1</v>
      </c>
      <c r="Y72" s="198"/>
      <c r="Z72" s="199">
        <f t="shared" si="3"/>
        <v>1</v>
      </c>
      <c r="AA72" s="162"/>
      <c r="AB72" s="195"/>
      <c r="AC72" s="195">
        <v>69525</v>
      </c>
      <c r="AE72" s="196">
        <f t="shared" si="4"/>
        <v>69525</v>
      </c>
      <c r="AF72" s="197"/>
      <c r="AG72" s="198"/>
      <c r="AH72" s="198">
        <v>1</v>
      </c>
      <c r="AI72" s="198"/>
      <c r="AJ72" s="199">
        <f t="shared" si="5"/>
        <v>1</v>
      </c>
      <c r="AK72" s="162"/>
      <c r="AL72" s="195"/>
      <c r="AM72" s="195">
        <v>71610.75</v>
      </c>
      <c r="AO72" s="196">
        <f t="shared" si="6"/>
        <v>71610.75</v>
      </c>
      <c r="AP72" s="197"/>
      <c r="AQ72" s="198"/>
      <c r="AR72" s="198">
        <v>1</v>
      </c>
      <c r="AS72" s="198"/>
      <c r="AT72" s="199">
        <f t="shared" si="7"/>
        <v>1</v>
      </c>
      <c r="AU72" s="162"/>
      <c r="AV72" s="195"/>
      <c r="AW72" s="195">
        <v>73759.072499999995</v>
      </c>
      <c r="AY72" s="196">
        <f t="shared" si="8"/>
        <v>73759.072499999995</v>
      </c>
      <c r="AZ72" s="197"/>
      <c r="BA72" s="198"/>
      <c r="BB72" s="198">
        <v>1</v>
      </c>
      <c r="BC72" s="198"/>
      <c r="BD72" s="199">
        <f t="shared" si="9"/>
        <v>1</v>
      </c>
      <c r="BE72" s="162"/>
      <c r="BF72" s="195"/>
      <c r="BG72" s="195">
        <v>75971.844675</v>
      </c>
      <c r="BI72" s="196">
        <f t="shared" si="10"/>
        <v>75971.844675</v>
      </c>
      <c r="BJ72" s="197"/>
      <c r="BK72" s="198"/>
      <c r="BL72" s="198">
        <v>1</v>
      </c>
      <c r="BM72" s="198"/>
      <c r="BN72" s="199">
        <f t="shared" si="11"/>
        <v>1</v>
      </c>
      <c r="BO72" s="162"/>
    </row>
    <row r="73" spans="1:67" ht="12" customHeight="1">
      <c r="A73" s="190">
        <v>1</v>
      </c>
      <c r="B73" s="191" t="s">
        <v>860</v>
      </c>
      <c r="C73" s="191" t="s">
        <v>861</v>
      </c>
      <c r="D73" s="191" t="s">
        <v>701</v>
      </c>
      <c r="E73" s="192"/>
      <c r="F73" s="193">
        <v>116</v>
      </c>
      <c r="G73" s="194">
        <v>45531</v>
      </c>
      <c r="H73" s="195"/>
      <c r="I73" s="195">
        <v>45531</v>
      </c>
      <c r="K73" s="196">
        <f t="shared" si="0"/>
        <v>45531</v>
      </c>
      <c r="L73" s="197"/>
      <c r="M73" s="198"/>
      <c r="N73" s="198">
        <v>1</v>
      </c>
      <c r="O73" s="198"/>
      <c r="P73" s="199">
        <f t="shared" si="1"/>
        <v>1</v>
      </c>
      <c r="Q73" s="162"/>
      <c r="R73" s="195"/>
      <c r="S73" s="195">
        <v>49775</v>
      </c>
      <c r="U73" s="196">
        <f t="shared" si="2"/>
        <v>49775</v>
      </c>
      <c r="V73" s="197"/>
      <c r="W73" s="198"/>
      <c r="X73" s="198">
        <v>1</v>
      </c>
      <c r="Y73" s="198"/>
      <c r="Z73" s="199">
        <f t="shared" si="3"/>
        <v>1</v>
      </c>
      <c r="AA73" s="162"/>
      <c r="AB73" s="195"/>
      <c r="AC73" s="195">
        <v>51268.25</v>
      </c>
      <c r="AE73" s="196">
        <f t="shared" si="4"/>
        <v>51268.25</v>
      </c>
      <c r="AF73" s="197"/>
      <c r="AG73" s="198"/>
      <c r="AH73" s="198">
        <v>1</v>
      </c>
      <c r="AI73" s="198"/>
      <c r="AJ73" s="199">
        <f t="shared" si="5"/>
        <v>1</v>
      </c>
      <c r="AK73" s="162"/>
      <c r="AL73" s="195"/>
      <c r="AM73" s="195">
        <v>52806.297500000001</v>
      </c>
      <c r="AO73" s="196">
        <f t="shared" si="6"/>
        <v>52806.297500000001</v>
      </c>
      <c r="AP73" s="197"/>
      <c r="AQ73" s="198"/>
      <c r="AR73" s="198">
        <v>1</v>
      </c>
      <c r="AS73" s="198"/>
      <c r="AT73" s="199">
        <f t="shared" si="7"/>
        <v>1</v>
      </c>
      <c r="AU73" s="162"/>
      <c r="AV73" s="195"/>
      <c r="AW73" s="195">
        <v>54390.486425000003</v>
      </c>
      <c r="AY73" s="196">
        <f t="shared" si="8"/>
        <v>54390.486425000003</v>
      </c>
      <c r="AZ73" s="197"/>
      <c r="BA73" s="198"/>
      <c r="BB73" s="198">
        <v>1</v>
      </c>
      <c r="BC73" s="198"/>
      <c r="BD73" s="199">
        <f t="shared" si="9"/>
        <v>1</v>
      </c>
      <c r="BE73" s="162"/>
      <c r="BF73" s="195"/>
      <c r="BG73" s="195">
        <v>56022.201017749998</v>
      </c>
      <c r="BI73" s="196">
        <f t="shared" si="10"/>
        <v>56022.201017749998</v>
      </c>
      <c r="BJ73" s="197"/>
      <c r="BK73" s="198"/>
      <c r="BL73" s="198">
        <v>1</v>
      </c>
      <c r="BM73" s="198"/>
      <c r="BN73" s="199">
        <f t="shared" si="11"/>
        <v>1</v>
      </c>
      <c r="BO73" s="162"/>
    </row>
    <row r="74" spans="1:67" ht="12" customHeight="1">
      <c r="A74" s="190">
        <v>1</v>
      </c>
      <c r="B74" s="191" t="s">
        <v>862</v>
      </c>
      <c r="C74" s="191" t="s">
        <v>863</v>
      </c>
      <c r="D74" s="191" t="s">
        <v>701</v>
      </c>
      <c r="E74" s="192"/>
      <c r="F74" s="193">
        <v>116</v>
      </c>
      <c r="G74" s="194">
        <v>54000</v>
      </c>
      <c r="H74" s="195"/>
      <c r="I74" s="195">
        <v>54000</v>
      </c>
      <c r="K74" s="196">
        <f t="shared" si="0"/>
        <v>54000</v>
      </c>
      <c r="L74" s="197"/>
      <c r="M74" s="198"/>
      <c r="N74" s="198">
        <v>1</v>
      </c>
      <c r="O74" s="198"/>
      <c r="P74" s="199">
        <f t="shared" si="1"/>
        <v>1</v>
      </c>
      <c r="Q74" s="162"/>
      <c r="R74" s="195"/>
      <c r="S74" s="195">
        <v>0</v>
      </c>
      <c r="U74" s="196">
        <f t="shared" si="2"/>
        <v>0</v>
      </c>
      <c r="V74" s="197"/>
      <c r="W74" s="198"/>
      <c r="X74" s="198">
        <v>0</v>
      </c>
      <c r="Y74" s="198"/>
      <c r="Z74" s="199">
        <f t="shared" si="3"/>
        <v>0</v>
      </c>
      <c r="AA74" s="162"/>
      <c r="AB74" s="195"/>
      <c r="AC74" s="195">
        <v>0</v>
      </c>
      <c r="AE74" s="196">
        <f t="shared" si="4"/>
        <v>0</v>
      </c>
      <c r="AF74" s="197"/>
      <c r="AG74" s="198"/>
      <c r="AH74" s="198">
        <v>0</v>
      </c>
      <c r="AI74" s="198"/>
      <c r="AJ74" s="199">
        <f t="shared" si="5"/>
        <v>0</v>
      </c>
      <c r="AK74" s="162"/>
      <c r="AL74" s="195"/>
      <c r="AM74" s="195">
        <v>0</v>
      </c>
      <c r="AO74" s="196">
        <f t="shared" si="6"/>
        <v>0</v>
      </c>
      <c r="AP74" s="197"/>
      <c r="AQ74" s="198"/>
      <c r="AR74" s="198">
        <v>0</v>
      </c>
      <c r="AS74" s="198"/>
      <c r="AT74" s="199">
        <f t="shared" si="7"/>
        <v>0</v>
      </c>
      <c r="AU74" s="162"/>
      <c r="AV74" s="195"/>
      <c r="AW74" s="195">
        <v>0</v>
      </c>
      <c r="AY74" s="196">
        <f t="shared" si="8"/>
        <v>0</v>
      </c>
      <c r="AZ74" s="197"/>
      <c r="BA74" s="198"/>
      <c r="BB74" s="198">
        <v>0</v>
      </c>
      <c r="BC74" s="198"/>
      <c r="BD74" s="199">
        <f t="shared" si="9"/>
        <v>0</v>
      </c>
      <c r="BE74" s="162"/>
      <c r="BF74" s="195"/>
      <c r="BG74" s="195">
        <v>0</v>
      </c>
      <c r="BI74" s="196">
        <f t="shared" si="10"/>
        <v>0</v>
      </c>
      <c r="BJ74" s="197"/>
      <c r="BK74" s="198"/>
      <c r="BL74" s="198">
        <v>0</v>
      </c>
      <c r="BM74" s="198"/>
      <c r="BN74" s="199">
        <f t="shared" si="11"/>
        <v>0</v>
      </c>
      <c r="BO74" s="162"/>
    </row>
    <row r="75" spans="1:67" ht="12" customHeight="1">
      <c r="A75" s="190">
        <v>1</v>
      </c>
      <c r="B75" s="191" t="s">
        <v>864</v>
      </c>
      <c r="C75" s="191" t="s">
        <v>865</v>
      </c>
      <c r="D75" s="191" t="s">
        <v>866</v>
      </c>
      <c r="E75" s="192">
        <v>43709</v>
      </c>
      <c r="F75" s="193">
        <v>162</v>
      </c>
      <c r="G75" s="194"/>
      <c r="H75" s="195"/>
      <c r="I75" s="195">
        <v>16333.333333333299</v>
      </c>
      <c r="K75" s="196">
        <f t="shared" ref="K75:K97" si="12">SUM(H75:J75)</f>
        <v>16333.333333333299</v>
      </c>
      <c r="L75" s="197"/>
      <c r="M75" s="198"/>
      <c r="N75" s="198">
        <v>0.72916666666666696</v>
      </c>
      <c r="O75" s="198"/>
      <c r="P75" s="199">
        <f t="shared" ref="P75:P97" si="13">SUM(M75:O75)</f>
        <v>0.72916666666666696</v>
      </c>
      <c r="Q75" s="162"/>
      <c r="R75" s="195"/>
      <c r="S75" s="195">
        <v>0</v>
      </c>
      <c r="U75" s="196">
        <f t="shared" ref="U75:U97" si="14">SUM(R75:T75)</f>
        <v>0</v>
      </c>
      <c r="V75" s="197"/>
      <c r="W75" s="198"/>
      <c r="X75" s="198">
        <v>0</v>
      </c>
      <c r="Y75" s="198"/>
      <c r="Z75" s="199">
        <f t="shared" ref="Z75:Z97" si="15">SUM(W75:Y75)</f>
        <v>0</v>
      </c>
      <c r="AA75" s="162"/>
      <c r="AB75" s="195"/>
      <c r="AC75" s="195">
        <v>0</v>
      </c>
      <c r="AE75" s="196">
        <f t="shared" ref="AE75:AE97" si="16">SUM(AB75:AD75)</f>
        <v>0</v>
      </c>
      <c r="AF75" s="197"/>
      <c r="AG75" s="198"/>
      <c r="AH75" s="198">
        <v>0</v>
      </c>
      <c r="AI75" s="198"/>
      <c r="AJ75" s="199">
        <f t="shared" ref="AJ75:AJ97" si="17">SUM(AG75:AI75)</f>
        <v>0</v>
      </c>
      <c r="AK75" s="162"/>
      <c r="AL75" s="195"/>
      <c r="AM75" s="195">
        <v>0</v>
      </c>
      <c r="AO75" s="196">
        <f t="shared" ref="AO75:AO97" si="18">SUM(AL75:AN75)</f>
        <v>0</v>
      </c>
      <c r="AP75" s="197"/>
      <c r="AQ75" s="198"/>
      <c r="AR75" s="198">
        <v>0</v>
      </c>
      <c r="AS75" s="198"/>
      <c r="AT75" s="199">
        <f t="shared" ref="AT75:AT97" si="19">SUM(AQ75:AS75)</f>
        <v>0</v>
      </c>
      <c r="AU75" s="162"/>
      <c r="AV75" s="195"/>
      <c r="AW75" s="195">
        <v>0</v>
      </c>
      <c r="AY75" s="196">
        <f t="shared" ref="AY75:AY97" si="20">SUM(AV75:AX75)</f>
        <v>0</v>
      </c>
      <c r="AZ75" s="197"/>
      <c r="BA75" s="198"/>
      <c r="BB75" s="198">
        <v>0</v>
      </c>
      <c r="BC75" s="198"/>
      <c r="BD75" s="199">
        <f t="shared" ref="BD75:BD97" si="21">SUM(BA75:BC75)</f>
        <v>0</v>
      </c>
      <c r="BE75" s="162"/>
      <c r="BF75" s="195"/>
      <c r="BG75" s="195">
        <v>0</v>
      </c>
      <c r="BI75" s="196">
        <f t="shared" ref="BI75:BI97" si="22">SUM(BF75:BH75)</f>
        <v>0</v>
      </c>
      <c r="BJ75" s="197"/>
      <c r="BK75" s="198"/>
      <c r="BL75" s="198">
        <v>0</v>
      </c>
      <c r="BM75" s="198"/>
      <c r="BN75" s="199">
        <f t="shared" ref="BN75:BN97" si="23">SUM(BK75:BM75)</f>
        <v>0</v>
      </c>
      <c r="BO75" s="162"/>
    </row>
    <row r="76" spans="1:67" ht="12" customHeight="1">
      <c r="A76" s="190">
        <v>1</v>
      </c>
      <c r="B76" s="191" t="s">
        <v>867</v>
      </c>
      <c r="C76" s="191" t="s">
        <v>814</v>
      </c>
      <c r="D76" s="191" t="s">
        <v>868</v>
      </c>
      <c r="E76" s="192">
        <v>44013</v>
      </c>
      <c r="F76" s="193">
        <v>116</v>
      </c>
      <c r="G76" s="194"/>
      <c r="H76" s="195"/>
      <c r="I76" s="195">
        <v>0</v>
      </c>
      <c r="K76" s="196">
        <f t="shared" si="12"/>
        <v>0</v>
      </c>
      <c r="L76" s="197"/>
      <c r="M76" s="198"/>
      <c r="N76" s="198">
        <v>0</v>
      </c>
      <c r="O76" s="198"/>
      <c r="P76" s="199">
        <f t="shared" si="13"/>
        <v>0</v>
      </c>
      <c r="Q76" s="162"/>
      <c r="R76" s="195"/>
      <c r="S76" s="195">
        <v>64450</v>
      </c>
      <c r="U76" s="196">
        <f t="shared" si="14"/>
        <v>64450</v>
      </c>
      <c r="V76" s="197"/>
      <c r="W76" s="198"/>
      <c r="X76" s="198">
        <v>1</v>
      </c>
      <c r="Y76" s="198"/>
      <c r="Z76" s="199">
        <f t="shared" si="15"/>
        <v>1</v>
      </c>
      <c r="AA76" s="162"/>
      <c r="AB76" s="195"/>
      <c r="AC76" s="195">
        <v>66383.5</v>
      </c>
      <c r="AE76" s="196">
        <f t="shared" si="16"/>
        <v>66383.5</v>
      </c>
      <c r="AF76" s="197"/>
      <c r="AG76" s="198"/>
      <c r="AH76" s="198">
        <v>1</v>
      </c>
      <c r="AI76" s="198"/>
      <c r="AJ76" s="199">
        <f t="shared" si="17"/>
        <v>1</v>
      </c>
      <c r="AK76" s="162"/>
      <c r="AL76" s="195"/>
      <c r="AM76" s="195">
        <v>68375.005000000005</v>
      </c>
      <c r="AO76" s="196">
        <f t="shared" si="18"/>
        <v>68375.005000000005</v>
      </c>
      <c r="AP76" s="197"/>
      <c r="AQ76" s="198"/>
      <c r="AR76" s="198">
        <v>1</v>
      </c>
      <c r="AS76" s="198"/>
      <c r="AT76" s="199">
        <f t="shared" si="19"/>
        <v>1</v>
      </c>
      <c r="AU76" s="162"/>
      <c r="AV76" s="195"/>
      <c r="AW76" s="195">
        <v>70426.255149999997</v>
      </c>
      <c r="AY76" s="196">
        <f t="shared" si="20"/>
        <v>70426.255149999997</v>
      </c>
      <c r="AZ76" s="197"/>
      <c r="BA76" s="198"/>
      <c r="BB76" s="198">
        <v>1</v>
      </c>
      <c r="BC76" s="198"/>
      <c r="BD76" s="199">
        <f t="shared" si="21"/>
        <v>1</v>
      </c>
      <c r="BE76" s="162"/>
      <c r="BF76" s="195"/>
      <c r="BG76" s="195">
        <v>72539.042804500001</v>
      </c>
      <c r="BI76" s="196">
        <f t="shared" si="22"/>
        <v>72539.042804500001</v>
      </c>
      <c r="BJ76" s="197"/>
      <c r="BK76" s="198"/>
      <c r="BL76" s="198">
        <v>1</v>
      </c>
      <c r="BM76" s="198"/>
      <c r="BN76" s="199">
        <f t="shared" si="23"/>
        <v>1</v>
      </c>
      <c r="BO76" s="162"/>
    </row>
    <row r="77" spans="1:67" ht="12" customHeight="1">
      <c r="A77" s="190">
        <v>1</v>
      </c>
      <c r="B77" s="191" t="s">
        <v>871</v>
      </c>
      <c r="C77" s="191" t="s">
        <v>869</v>
      </c>
      <c r="D77" s="191" t="s">
        <v>870</v>
      </c>
      <c r="E77" s="192"/>
      <c r="F77" s="193">
        <v>134</v>
      </c>
      <c r="G77" s="194">
        <v>60000</v>
      </c>
      <c r="H77" s="195"/>
      <c r="I77" s="195">
        <v>60000</v>
      </c>
      <c r="K77" s="196">
        <f t="shared" si="12"/>
        <v>60000</v>
      </c>
      <c r="L77" s="197"/>
      <c r="M77" s="198"/>
      <c r="N77" s="198">
        <v>1</v>
      </c>
      <c r="O77" s="198"/>
      <c r="P77" s="199">
        <f t="shared" si="13"/>
        <v>1</v>
      </c>
      <c r="Q77" s="162"/>
      <c r="R77" s="195"/>
      <c r="S77" s="195">
        <v>0</v>
      </c>
      <c r="U77" s="196">
        <f t="shared" si="14"/>
        <v>0</v>
      </c>
      <c r="V77" s="197"/>
      <c r="W77" s="198"/>
      <c r="X77" s="198">
        <v>0</v>
      </c>
      <c r="Y77" s="198"/>
      <c r="Z77" s="199">
        <f t="shared" si="15"/>
        <v>0</v>
      </c>
      <c r="AA77" s="162"/>
      <c r="AB77" s="195"/>
      <c r="AC77" s="195">
        <v>0</v>
      </c>
      <c r="AE77" s="196">
        <f t="shared" si="16"/>
        <v>0</v>
      </c>
      <c r="AF77" s="197"/>
      <c r="AG77" s="198"/>
      <c r="AH77" s="198">
        <v>0</v>
      </c>
      <c r="AI77" s="198"/>
      <c r="AJ77" s="199">
        <f t="shared" si="17"/>
        <v>0</v>
      </c>
      <c r="AK77" s="162"/>
      <c r="AL77" s="195"/>
      <c r="AM77" s="195">
        <v>0</v>
      </c>
      <c r="AO77" s="196">
        <f t="shared" si="18"/>
        <v>0</v>
      </c>
      <c r="AP77" s="197"/>
      <c r="AQ77" s="198"/>
      <c r="AR77" s="198">
        <v>0</v>
      </c>
      <c r="AS77" s="198"/>
      <c r="AT77" s="199">
        <f t="shared" si="19"/>
        <v>0</v>
      </c>
      <c r="AU77" s="162"/>
      <c r="AV77" s="195"/>
      <c r="AW77" s="195">
        <v>0</v>
      </c>
      <c r="AY77" s="196">
        <f t="shared" si="20"/>
        <v>0</v>
      </c>
      <c r="AZ77" s="197"/>
      <c r="BA77" s="198"/>
      <c r="BB77" s="198">
        <v>0</v>
      </c>
      <c r="BC77" s="198"/>
      <c r="BD77" s="199">
        <f t="shared" si="21"/>
        <v>0</v>
      </c>
      <c r="BE77" s="162"/>
      <c r="BF77" s="195"/>
      <c r="BG77" s="195">
        <v>0</v>
      </c>
      <c r="BI77" s="196">
        <f t="shared" si="22"/>
        <v>0</v>
      </c>
      <c r="BJ77" s="197"/>
      <c r="BK77" s="198"/>
      <c r="BL77" s="198">
        <v>0</v>
      </c>
      <c r="BM77" s="198"/>
      <c r="BN77" s="199">
        <f t="shared" si="23"/>
        <v>0</v>
      </c>
      <c r="BO77" s="162"/>
    </row>
    <row r="78" spans="1:67" ht="12" customHeight="1">
      <c r="A78" s="190">
        <v>1</v>
      </c>
      <c r="B78" s="191" t="s">
        <v>871</v>
      </c>
      <c r="C78" s="191" t="s">
        <v>869</v>
      </c>
      <c r="D78" s="191" t="s">
        <v>872</v>
      </c>
      <c r="E78" s="192">
        <v>44013</v>
      </c>
      <c r="F78" s="193">
        <v>139</v>
      </c>
      <c r="G78" s="194"/>
      <c r="H78" s="195"/>
      <c r="I78" s="195">
        <v>0</v>
      </c>
      <c r="K78" s="196">
        <f t="shared" si="12"/>
        <v>0</v>
      </c>
      <c r="L78" s="197"/>
      <c r="M78" s="198"/>
      <c r="N78" s="198">
        <v>0</v>
      </c>
      <c r="O78" s="198"/>
      <c r="P78" s="199">
        <f t="shared" si="13"/>
        <v>0</v>
      </c>
      <c r="Q78" s="162"/>
      <c r="R78" s="195"/>
      <c r="S78" s="195">
        <v>74632</v>
      </c>
      <c r="U78" s="196">
        <f t="shared" si="14"/>
        <v>74632</v>
      </c>
      <c r="V78" s="197"/>
      <c r="W78" s="198"/>
      <c r="X78" s="198">
        <v>1</v>
      </c>
      <c r="Y78" s="198"/>
      <c r="Z78" s="199">
        <f t="shared" si="15"/>
        <v>1</v>
      </c>
      <c r="AA78" s="162"/>
      <c r="AB78" s="195"/>
      <c r="AC78" s="195">
        <v>76870.960000000006</v>
      </c>
      <c r="AE78" s="196">
        <f t="shared" si="16"/>
        <v>76870.960000000006</v>
      </c>
      <c r="AF78" s="197"/>
      <c r="AG78" s="198"/>
      <c r="AH78" s="198">
        <v>1</v>
      </c>
      <c r="AI78" s="198"/>
      <c r="AJ78" s="199">
        <f t="shared" si="17"/>
        <v>1</v>
      </c>
      <c r="AK78" s="162"/>
      <c r="AL78" s="195"/>
      <c r="AM78" s="195">
        <v>79177.088799999998</v>
      </c>
      <c r="AO78" s="196">
        <f t="shared" si="18"/>
        <v>79177.088799999998</v>
      </c>
      <c r="AP78" s="197"/>
      <c r="AQ78" s="198"/>
      <c r="AR78" s="198">
        <v>1</v>
      </c>
      <c r="AS78" s="198"/>
      <c r="AT78" s="199">
        <f t="shared" si="19"/>
        <v>1</v>
      </c>
      <c r="AU78" s="162"/>
      <c r="AV78" s="195"/>
      <c r="AW78" s="195">
        <v>81552.401463999995</v>
      </c>
      <c r="AY78" s="196">
        <f t="shared" si="20"/>
        <v>81552.401463999995</v>
      </c>
      <c r="AZ78" s="197"/>
      <c r="BA78" s="198"/>
      <c r="BB78" s="198">
        <v>1</v>
      </c>
      <c r="BC78" s="198"/>
      <c r="BD78" s="199">
        <f t="shared" si="21"/>
        <v>1</v>
      </c>
      <c r="BE78" s="162"/>
      <c r="BF78" s="195"/>
      <c r="BG78" s="195">
        <v>83998.973507920004</v>
      </c>
      <c r="BI78" s="196">
        <f t="shared" si="22"/>
        <v>83998.973507920004</v>
      </c>
      <c r="BJ78" s="197"/>
      <c r="BK78" s="198"/>
      <c r="BL78" s="198">
        <v>1</v>
      </c>
      <c r="BM78" s="198"/>
      <c r="BN78" s="199">
        <f t="shared" si="23"/>
        <v>1</v>
      </c>
      <c r="BO78" s="162"/>
    </row>
    <row r="79" spans="1:67" ht="12" customHeight="1">
      <c r="A79" s="190">
        <v>1</v>
      </c>
      <c r="B79" s="191" t="s">
        <v>875</v>
      </c>
      <c r="C79" s="191" t="s">
        <v>873</v>
      </c>
      <c r="D79" s="191" t="s">
        <v>874</v>
      </c>
      <c r="E79" s="192">
        <v>44013</v>
      </c>
      <c r="F79" s="193">
        <v>116</v>
      </c>
      <c r="G79" s="194"/>
      <c r="H79" s="195"/>
      <c r="I79" s="195">
        <v>0</v>
      </c>
      <c r="K79" s="196">
        <f t="shared" si="12"/>
        <v>0</v>
      </c>
      <c r="L79" s="197"/>
      <c r="M79" s="198"/>
      <c r="N79" s="198">
        <v>0</v>
      </c>
      <c r="O79" s="198"/>
      <c r="P79" s="199">
        <f t="shared" si="13"/>
        <v>0</v>
      </c>
      <c r="Q79" s="162"/>
      <c r="R79" s="195"/>
      <c r="S79" s="195">
        <v>61446</v>
      </c>
      <c r="U79" s="196">
        <f t="shared" si="14"/>
        <v>61446</v>
      </c>
      <c r="V79" s="197"/>
      <c r="W79" s="198"/>
      <c r="X79" s="198">
        <v>1</v>
      </c>
      <c r="Y79" s="198"/>
      <c r="Z79" s="199">
        <f t="shared" si="15"/>
        <v>1</v>
      </c>
      <c r="AA79" s="162"/>
      <c r="AB79" s="195"/>
      <c r="AC79" s="195">
        <v>63289.38</v>
      </c>
      <c r="AE79" s="196">
        <f t="shared" si="16"/>
        <v>63289.38</v>
      </c>
      <c r="AF79" s="197"/>
      <c r="AG79" s="198"/>
      <c r="AH79" s="198">
        <v>1</v>
      </c>
      <c r="AI79" s="198"/>
      <c r="AJ79" s="199">
        <f t="shared" si="17"/>
        <v>1</v>
      </c>
      <c r="AK79" s="162"/>
      <c r="AL79" s="195"/>
      <c r="AM79" s="195">
        <v>65188.061399999999</v>
      </c>
      <c r="AO79" s="196">
        <f t="shared" si="18"/>
        <v>65188.061399999999</v>
      </c>
      <c r="AP79" s="197"/>
      <c r="AQ79" s="198"/>
      <c r="AR79" s="198">
        <v>1</v>
      </c>
      <c r="AS79" s="198"/>
      <c r="AT79" s="199">
        <f t="shared" si="19"/>
        <v>1</v>
      </c>
      <c r="AU79" s="162"/>
      <c r="AV79" s="195"/>
      <c r="AW79" s="195">
        <v>67143.703242000003</v>
      </c>
      <c r="AY79" s="196">
        <f t="shared" si="20"/>
        <v>67143.703242000003</v>
      </c>
      <c r="AZ79" s="197"/>
      <c r="BA79" s="198"/>
      <c r="BB79" s="198">
        <v>1</v>
      </c>
      <c r="BC79" s="198"/>
      <c r="BD79" s="199">
        <f t="shared" si="21"/>
        <v>1</v>
      </c>
      <c r="BE79" s="162"/>
      <c r="BF79" s="195"/>
      <c r="BG79" s="195">
        <v>69158.01433926</v>
      </c>
      <c r="BI79" s="196">
        <f t="shared" si="22"/>
        <v>69158.01433926</v>
      </c>
      <c r="BJ79" s="197"/>
      <c r="BK79" s="198"/>
      <c r="BL79" s="198">
        <v>1</v>
      </c>
      <c r="BM79" s="198"/>
      <c r="BN79" s="199">
        <f t="shared" si="23"/>
        <v>1</v>
      </c>
      <c r="BO79" s="162"/>
    </row>
    <row r="80" spans="1:67" ht="12" customHeight="1">
      <c r="A80" s="190">
        <v>1</v>
      </c>
      <c r="B80" s="191" t="s">
        <v>877</v>
      </c>
      <c r="C80" s="191" t="s">
        <v>876</v>
      </c>
      <c r="D80" s="191" t="s">
        <v>878</v>
      </c>
      <c r="E80" s="192"/>
      <c r="F80" s="193">
        <v>116</v>
      </c>
      <c r="G80" s="194">
        <v>59500</v>
      </c>
      <c r="H80" s="195"/>
      <c r="I80" s="195">
        <v>59500</v>
      </c>
      <c r="K80" s="196">
        <f t="shared" si="12"/>
        <v>59500</v>
      </c>
      <c r="L80" s="197"/>
      <c r="M80" s="198"/>
      <c r="N80" s="198">
        <v>1</v>
      </c>
      <c r="O80" s="198"/>
      <c r="P80" s="199">
        <f t="shared" si="13"/>
        <v>1</v>
      </c>
      <c r="Q80" s="162"/>
      <c r="R80" s="195"/>
      <c r="S80" s="195">
        <v>63880</v>
      </c>
      <c r="U80" s="196">
        <f t="shared" si="14"/>
        <v>63880</v>
      </c>
      <c r="V80" s="197"/>
      <c r="W80" s="198"/>
      <c r="X80" s="198">
        <v>1</v>
      </c>
      <c r="Y80" s="198"/>
      <c r="Z80" s="199">
        <f t="shared" si="15"/>
        <v>1</v>
      </c>
      <c r="AA80" s="162"/>
      <c r="AB80" s="195"/>
      <c r="AC80" s="195">
        <v>65796.399999999994</v>
      </c>
      <c r="AE80" s="196">
        <f t="shared" si="16"/>
        <v>65796.399999999994</v>
      </c>
      <c r="AF80" s="197"/>
      <c r="AG80" s="198"/>
      <c r="AH80" s="198">
        <v>1</v>
      </c>
      <c r="AI80" s="198"/>
      <c r="AJ80" s="199">
        <f t="shared" si="17"/>
        <v>1</v>
      </c>
      <c r="AK80" s="162"/>
      <c r="AL80" s="195"/>
      <c r="AM80" s="195">
        <v>67770.292000000001</v>
      </c>
      <c r="AO80" s="196">
        <f t="shared" si="18"/>
        <v>67770.292000000001</v>
      </c>
      <c r="AP80" s="197"/>
      <c r="AQ80" s="198"/>
      <c r="AR80" s="198">
        <v>1</v>
      </c>
      <c r="AS80" s="198"/>
      <c r="AT80" s="199">
        <f t="shared" si="19"/>
        <v>1</v>
      </c>
      <c r="AU80" s="162"/>
      <c r="AV80" s="195"/>
      <c r="AW80" s="195">
        <v>69803.400760000004</v>
      </c>
      <c r="AY80" s="196">
        <f t="shared" si="20"/>
        <v>69803.400760000004</v>
      </c>
      <c r="AZ80" s="197"/>
      <c r="BA80" s="198"/>
      <c r="BB80" s="198">
        <v>1</v>
      </c>
      <c r="BC80" s="198"/>
      <c r="BD80" s="199">
        <f t="shared" si="21"/>
        <v>1</v>
      </c>
      <c r="BE80" s="162"/>
      <c r="BF80" s="195"/>
      <c r="BG80" s="195">
        <v>71897.502782800002</v>
      </c>
      <c r="BI80" s="196">
        <f t="shared" si="22"/>
        <v>71897.502782800002</v>
      </c>
      <c r="BJ80" s="197"/>
      <c r="BK80" s="198"/>
      <c r="BL80" s="198">
        <v>1</v>
      </c>
      <c r="BM80" s="198"/>
      <c r="BN80" s="199">
        <f t="shared" si="23"/>
        <v>1</v>
      </c>
      <c r="BO80" s="162"/>
    </row>
    <row r="81" spans="1:67" ht="12" customHeight="1">
      <c r="A81" s="190">
        <v>1</v>
      </c>
      <c r="B81" s="191" t="s">
        <v>880</v>
      </c>
      <c r="C81" s="191" t="s">
        <v>881</v>
      </c>
      <c r="D81" s="191" t="s">
        <v>879</v>
      </c>
      <c r="E81" s="192">
        <v>44013</v>
      </c>
      <c r="F81" s="193">
        <v>116</v>
      </c>
      <c r="G81" s="194"/>
      <c r="H81" s="195"/>
      <c r="I81" s="195">
        <v>0</v>
      </c>
      <c r="K81" s="196">
        <f t="shared" si="12"/>
        <v>0</v>
      </c>
      <c r="L81" s="197"/>
      <c r="M81" s="198"/>
      <c r="N81" s="198">
        <v>0</v>
      </c>
      <c r="O81" s="198"/>
      <c r="P81" s="199">
        <f t="shared" si="13"/>
        <v>0</v>
      </c>
      <c r="Q81" s="162"/>
      <c r="R81" s="195"/>
      <c r="S81" s="195">
        <v>68500</v>
      </c>
      <c r="U81" s="196">
        <f t="shared" si="14"/>
        <v>68500</v>
      </c>
      <c r="V81" s="197"/>
      <c r="W81" s="198"/>
      <c r="X81" s="198">
        <v>1</v>
      </c>
      <c r="Y81" s="198"/>
      <c r="Z81" s="199">
        <f t="shared" si="15"/>
        <v>1</v>
      </c>
      <c r="AA81" s="162"/>
      <c r="AB81" s="195"/>
      <c r="AC81" s="195">
        <v>70555</v>
      </c>
      <c r="AE81" s="196">
        <f t="shared" si="16"/>
        <v>70555</v>
      </c>
      <c r="AF81" s="197"/>
      <c r="AG81" s="198"/>
      <c r="AH81" s="198">
        <v>1</v>
      </c>
      <c r="AI81" s="198"/>
      <c r="AJ81" s="199">
        <f t="shared" si="17"/>
        <v>1</v>
      </c>
      <c r="AK81" s="162"/>
      <c r="AL81" s="195"/>
      <c r="AM81" s="195">
        <v>72671.649999999994</v>
      </c>
      <c r="AO81" s="196">
        <f t="shared" si="18"/>
        <v>72671.649999999994</v>
      </c>
      <c r="AP81" s="197"/>
      <c r="AQ81" s="198"/>
      <c r="AR81" s="198">
        <v>1</v>
      </c>
      <c r="AS81" s="198"/>
      <c r="AT81" s="199">
        <f t="shared" si="19"/>
        <v>1</v>
      </c>
      <c r="AU81" s="162"/>
      <c r="AV81" s="195"/>
      <c r="AW81" s="195">
        <v>74851.799499999994</v>
      </c>
      <c r="AY81" s="196">
        <f t="shared" si="20"/>
        <v>74851.799499999994</v>
      </c>
      <c r="AZ81" s="197"/>
      <c r="BA81" s="198"/>
      <c r="BB81" s="198">
        <v>1</v>
      </c>
      <c r="BC81" s="198"/>
      <c r="BD81" s="199">
        <f t="shared" si="21"/>
        <v>1</v>
      </c>
      <c r="BE81" s="162"/>
      <c r="BF81" s="195"/>
      <c r="BG81" s="195">
        <v>77097.353485</v>
      </c>
      <c r="BI81" s="196">
        <f t="shared" si="22"/>
        <v>77097.353485</v>
      </c>
      <c r="BJ81" s="197"/>
      <c r="BK81" s="198"/>
      <c r="BL81" s="198">
        <v>1</v>
      </c>
      <c r="BM81" s="198"/>
      <c r="BN81" s="199">
        <f t="shared" si="23"/>
        <v>1</v>
      </c>
      <c r="BO81" s="162"/>
    </row>
    <row r="82" spans="1:67" ht="12" customHeight="1">
      <c r="A82" s="190">
        <v>1</v>
      </c>
      <c r="B82" s="191" t="s">
        <v>883</v>
      </c>
      <c r="C82" s="191" t="s">
        <v>884</v>
      </c>
      <c r="D82" s="191" t="s">
        <v>882</v>
      </c>
      <c r="E82" s="192"/>
      <c r="F82" s="193">
        <v>116</v>
      </c>
      <c r="G82" s="194">
        <v>32000</v>
      </c>
      <c r="H82" s="195"/>
      <c r="I82" s="195">
        <v>32000</v>
      </c>
      <c r="K82" s="196">
        <f t="shared" si="12"/>
        <v>32000</v>
      </c>
      <c r="L82" s="197"/>
      <c r="M82" s="198"/>
      <c r="N82" s="198">
        <v>1</v>
      </c>
      <c r="O82" s="198"/>
      <c r="P82" s="199">
        <f t="shared" si="13"/>
        <v>1</v>
      </c>
      <c r="Q82" s="162"/>
      <c r="R82" s="195"/>
      <c r="S82" s="195">
        <v>48722</v>
      </c>
      <c r="U82" s="196">
        <f t="shared" si="14"/>
        <v>48722</v>
      </c>
      <c r="V82" s="197"/>
      <c r="W82" s="198"/>
      <c r="X82" s="198">
        <v>1</v>
      </c>
      <c r="Y82" s="198"/>
      <c r="Z82" s="199">
        <f t="shared" si="15"/>
        <v>1</v>
      </c>
      <c r="AA82" s="162"/>
      <c r="AB82" s="195"/>
      <c r="AC82" s="195">
        <v>50183.66</v>
      </c>
      <c r="AE82" s="196">
        <f t="shared" si="16"/>
        <v>50183.66</v>
      </c>
      <c r="AF82" s="197"/>
      <c r="AG82" s="198"/>
      <c r="AH82" s="198">
        <v>1</v>
      </c>
      <c r="AI82" s="198"/>
      <c r="AJ82" s="199">
        <f t="shared" si="17"/>
        <v>1</v>
      </c>
      <c r="AK82" s="162"/>
      <c r="AL82" s="195"/>
      <c r="AM82" s="195">
        <v>51689.169800000003</v>
      </c>
      <c r="AO82" s="196">
        <f t="shared" si="18"/>
        <v>51689.169800000003</v>
      </c>
      <c r="AP82" s="197"/>
      <c r="AQ82" s="198"/>
      <c r="AR82" s="198">
        <v>1</v>
      </c>
      <c r="AS82" s="198"/>
      <c r="AT82" s="199">
        <f t="shared" si="19"/>
        <v>1</v>
      </c>
      <c r="AU82" s="162"/>
      <c r="AV82" s="195"/>
      <c r="AW82" s="195">
        <v>53239.844894000002</v>
      </c>
      <c r="AY82" s="196">
        <f t="shared" si="20"/>
        <v>53239.844894000002</v>
      </c>
      <c r="AZ82" s="197"/>
      <c r="BA82" s="198"/>
      <c r="BB82" s="198">
        <v>1</v>
      </c>
      <c r="BC82" s="198"/>
      <c r="BD82" s="199">
        <f t="shared" si="21"/>
        <v>1</v>
      </c>
      <c r="BE82" s="162"/>
      <c r="BF82" s="195"/>
      <c r="BG82" s="195">
        <v>54837.040240820003</v>
      </c>
      <c r="BI82" s="196">
        <f t="shared" si="22"/>
        <v>54837.040240820003</v>
      </c>
      <c r="BJ82" s="197"/>
      <c r="BK82" s="198"/>
      <c r="BL82" s="198">
        <v>1</v>
      </c>
      <c r="BM82" s="198"/>
      <c r="BN82" s="199">
        <f t="shared" si="23"/>
        <v>1</v>
      </c>
      <c r="BO82" s="162"/>
    </row>
    <row r="83" spans="1:67" ht="12" customHeight="1">
      <c r="A83" s="190">
        <v>1</v>
      </c>
      <c r="B83" s="191" t="s">
        <v>886</v>
      </c>
      <c r="C83" s="191" t="s">
        <v>885</v>
      </c>
      <c r="D83" s="191" t="s">
        <v>887</v>
      </c>
      <c r="E83" s="192">
        <v>44013</v>
      </c>
      <c r="F83" s="193">
        <v>172</v>
      </c>
      <c r="G83" s="194"/>
      <c r="H83" s="195"/>
      <c r="I83" s="195">
        <v>0</v>
      </c>
      <c r="K83" s="196">
        <f t="shared" si="12"/>
        <v>0</v>
      </c>
      <c r="L83" s="197"/>
      <c r="M83" s="198"/>
      <c r="N83" s="198">
        <v>0</v>
      </c>
      <c r="O83" s="198"/>
      <c r="P83" s="199">
        <f t="shared" si="13"/>
        <v>0</v>
      </c>
      <c r="Q83" s="162"/>
      <c r="R83" s="195"/>
      <c r="S83" s="195">
        <v>47114.07</v>
      </c>
      <c r="U83" s="196">
        <f t="shared" si="14"/>
        <v>47114.07</v>
      </c>
      <c r="V83" s="197"/>
      <c r="W83" s="198"/>
      <c r="X83" s="198">
        <v>1</v>
      </c>
      <c r="Y83" s="198"/>
      <c r="Z83" s="199">
        <f t="shared" si="15"/>
        <v>1</v>
      </c>
      <c r="AA83" s="162"/>
      <c r="AB83" s="195"/>
      <c r="AC83" s="195">
        <v>48527.492100000003</v>
      </c>
      <c r="AE83" s="196">
        <f t="shared" si="16"/>
        <v>48527.492100000003</v>
      </c>
      <c r="AF83" s="197"/>
      <c r="AG83" s="198"/>
      <c r="AH83" s="198">
        <v>1</v>
      </c>
      <c r="AI83" s="198"/>
      <c r="AJ83" s="199">
        <f t="shared" si="17"/>
        <v>1</v>
      </c>
      <c r="AK83" s="162"/>
      <c r="AL83" s="195"/>
      <c r="AM83" s="195">
        <v>49983.316863</v>
      </c>
      <c r="AO83" s="196">
        <f t="shared" si="18"/>
        <v>49983.316863</v>
      </c>
      <c r="AP83" s="197"/>
      <c r="AQ83" s="198"/>
      <c r="AR83" s="198">
        <v>1</v>
      </c>
      <c r="AS83" s="198"/>
      <c r="AT83" s="199">
        <f t="shared" si="19"/>
        <v>1</v>
      </c>
      <c r="AU83" s="162"/>
      <c r="AV83" s="195"/>
      <c r="AW83" s="195">
        <v>51482.816368890002</v>
      </c>
      <c r="AY83" s="196">
        <f t="shared" si="20"/>
        <v>51482.816368890002</v>
      </c>
      <c r="AZ83" s="197"/>
      <c r="BA83" s="198"/>
      <c r="BB83" s="198">
        <v>1</v>
      </c>
      <c r="BC83" s="198"/>
      <c r="BD83" s="199">
        <f t="shared" si="21"/>
        <v>1</v>
      </c>
      <c r="BE83" s="162"/>
      <c r="BF83" s="195"/>
      <c r="BG83" s="195">
        <v>53027.300859956697</v>
      </c>
      <c r="BI83" s="196">
        <f t="shared" si="22"/>
        <v>53027.300859956697</v>
      </c>
      <c r="BJ83" s="197"/>
      <c r="BK83" s="198"/>
      <c r="BL83" s="198">
        <v>1</v>
      </c>
      <c r="BM83" s="198"/>
      <c r="BN83" s="199">
        <f t="shared" si="23"/>
        <v>1</v>
      </c>
      <c r="BO83" s="162"/>
    </row>
    <row r="84" spans="1:67" ht="12" customHeight="1">
      <c r="A84" s="190">
        <v>1</v>
      </c>
      <c r="B84" s="191" t="s">
        <v>888</v>
      </c>
      <c r="C84" s="191" t="s">
        <v>889</v>
      </c>
      <c r="D84" s="191" t="s">
        <v>890</v>
      </c>
      <c r="E84" s="192"/>
      <c r="F84" s="193">
        <v>116</v>
      </c>
      <c r="G84" s="194">
        <v>60100</v>
      </c>
      <c r="H84" s="195"/>
      <c r="I84" s="195">
        <v>60100</v>
      </c>
      <c r="K84" s="196">
        <f t="shared" si="12"/>
        <v>60100</v>
      </c>
      <c r="L84" s="197"/>
      <c r="M84" s="198"/>
      <c r="N84" s="198">
        <v>1</v>
      </c>
      <c r="O84" s="198"/>
      <c r="P84" s="199">
        <f t="shared" si="13"/>
        <v>1</v>
      </c>
      <c r="Q84" s="162"/>
      <c r="R84" s="195"/>
      <c r="S84" s="195">
        <v>0</v>
      </c>
      <c r="U84" s="196">
        <f t="shared" si="14"/>
        <v>0</v>
      </c>
      <c r="V84" s="197"/>
      <c r="W84" s="198"/>
      <c r="X84" s="198">
        <v>0</v>
      </c>
      <c r="Y84" s="198"/>
      <c r="Z84" s="199">
        <f t="shared" si="15"/>
        <v>0</v>
      </c>
      <c r="AA84" s="162"/>
      <c r="AB84" s="195"/>
      <c r="AC84" s="195">
        <v>0</v>
      </c>
      <c r="AE84" s="196">
        <f t="shared" si="16"/>
        <v>0</v>
      </c>
      <c r="AF84" s="197"/>
      <c r="AG84" s="198"/>
      <c r="AH84" s="198">
        <v>0</v>
      </c>
      <c r="AI84" s="198"/>
      <c r="AJ84" s="199">
        <f t="shared" si="17"/>
        <v>0</v>
      </c>
      <c r="AK84" s="162"/>
      <c r="AL84" s="195"/>
      <c r="AM84" s="195">
        <v>0</v>
      </c>
      <c r="AO84" s="196">
        <f t="shared" si="18"/>
        <v>0</v>
      </c>
      <c r="AP84" s="197"/>
      <c r="AQ84" s="198"/>
      <c r="AR84" s="198">
        <v>0</v>
      </c>
      <c r="AS84" s="198"/>
      <c r="AT84" s="199">
        <f t="shared" si="19"/>
        <v>0</v>
      </c>
      <c r="AU84" s="162"/>
      <c r="AV84" s="195"/>
      <c r="AW84" s="195">
        <v>0</v>
      </c>
      <c r="AY84" s="196">
        <f t="shared" si="20"/>
        <v>0</v>
      </c>
      <c r="AZ84" s="197"/>
      <c r="BA84" s="198"/>
      <c r="BB84" s="198">
        <v>0</v>
      </c>
      <c r="BC84" s="198"/>
      <c r="BD84" s="199">
        <f t="shared" si="21"/>
        <v>0</v>
      </c>
      <c r="BE84" s="162"/>
      <c r="BF84" s="195"/>
      <c r="BG84" s="195">
        <v>0</v>
      </c>
      <c r="BI84" s="196">
        <f t="shared" si="22"/>
        <v>0</v>
      </c>
      <c r="BJ84" s="197"/>
      <c r="BK84" s="198"/>
      <c r="BL84" s="198">
        <v>0</v>
      </c>
      <c r="BM84" s="198"/>
      <c r="BN84" s="199">
        <f t="shared" si="23"/>
        <v>0</v>
      </c>
      <c r="BO84" s="162"/>
    </row>
    <row r="85" spans="1:67" ht="12" customHeight="1">
      <c r="A85" s="190">
        <v>1</v>
      </c>
      <c r="B85" s="191" t="s">
        <v>888</v>
      </c>
      <c r="C85" s="191" t="s">
        <v>889</v>
      </c>
      <c r="D85" s="191" t="s">
        <v>891</v>
      </c>
      <c r="E85" s="192">
        <v>44013</v>
      </c>
      <c r="F85" s="193">
        <v>139</v>
      </c>
      <c r="G85" s="194"/>
      <c r="H85" s="195"/>
      <c r="I85" s="195">
        <v>0</v>
      </c>
      <c r="K85" s="196">
        <f t="shared" si="12"/>
        <v>0</v>
      </c>
      <c r="L85" s="197"/>
      <c r="M85" s="198"/>
      <c r="N85" s="198">
        <v>0</v>
      </c>
      <c r="O85" s="198"/>
      <c r="P85" s="199">
        <f t="shared" si="13"/>
        <v>0</v>
      </c>
      <c r="Q85" s="162"/>
      <c r="R85" s="195"/>
      <c r="S85" s="195">
        <v>74632</v>
      </c>
      <c r="U85" s="196">
        <f t="shared" si="14"/>
        <v>74632</v>
      </c>
      <c r="V85" s="197"/>
      <c r="W85" s="198"/>
      <c r="X85" s="198">
        <v>1</v>
      </c>
      <c r="Y85" s="198"/>
      <c r="Z85" s="199">
        <f t="shared" si="15"/>
        <v>1</v>
      </c>
      <c r="AA85" s="162"/>
      <c r="AB85" s="195"/>
      <c r="AC85" s="195">
        <v>76870.960000000006</v>
      </c>
      <c r="AE85" s="196">
        <f t="shared" si="16"/>
        <v>76870.960000000006</v>
      </c>
      <c r="AF85" s="197"/>
      <c r="AG85" s="198"/>
      <c r="AH85" s="198">
        <v>1</v>
      </c>
      <c r="AI85" s="198"/>
      <c r="AJ85" s="199">
        <f t="shared" si="17"/>
        <v>1</v>
      </c>
      <c r="AK85" s="162"/>
      <c r="AL85" s="195"/>
      <c r="AM85" s="195">
        <v>79177.088799999998</v>
      </c>
      <c r="AO85" s="196">
        <f t="shared" si="18"/>
        <v>79177.088799999998</v>
      </c>
      <c r="AP85" s="197"/>
      <c r="AQ85" s="198"/>
      <c r="AR85" s="198">
        <v>1</v>
      </c>
      <c r="AS85" s="198"/>
      <c r="AT85" s="199">
        <f t="shared" si="19"/>
        <v>1</v>
      </c>
      <c r="AU85" s="162"/>
      <c r="AV85" s="195"/>
      <c r="AW85" s="195">
        <v>81552.401463999995</v>
      </c>
      <c r="AY85" s="196">
        <f t="shared" si="20"/>
        <v>81552.401463999995</v>
      </c>
      <c r="AZ85" s="197"/>
      <c r="BA85" s="198"/>
      <c r="BB85" s="198">
        <v>1</v>
      </c>
      <c r="BC85" s="198"/>
      <c r="BD85" s="199">
        <f t="shared" si="21"/>
        <v>1</v>
      </c>
      <c r="BE85" s="162"/>
      <c r="BF85" s="195"/>
      <c r="BG85" s="195">
        <v>83998.973507920004</v>
      </c>
      <c r="BI85" s="196">
        <f t="shared" si="22"/>
        <v>83998.973507920004</v>
      </c>
      <c r="BJ85" s="197"/>
      <c r="BK85" s="198"/>
      <c r="BL85" s="198">
        <v>1</v>
      </c>
      <c r="BM85" s="198"/>
      <c r="BN85" s="199">
        <f t="shared" si="23"/>
        <v>1</v>
      </c>
      <c r="BO85" s="162"/>
    </row>
    <row r="86" spans="1:67" ht="12" customHeight="1">
      <c r="A86" s="190">
        <v>1</v>
      </c>
      <c r="B86" s="191" t="s">
        <v>892</v>
      </c>
      <c r="C86" s="191" t="s">
        <v>893</v>
      </c>
      <c r="D86" s="191" t="s">
        <v>894</v>
      </c>
      <c r="E86" s="192"/>
      <c r="F86" s="193">
        <v>172</v>
      </c>
      <c r="G86" s="194">
        <v>52045</v>
      </c>
      <c r="H86" s="195"/>
      <c r="I86" s="195">
        <v>52045</v>
      </c>
      <c r="K86" s="196">
        <f t="shared" si="12"/>
        <v>52045</v>
      </c>
      <c r="L86" s="197"/>
      <c r="M86" s="198"/>
      <c r="N86" s="198">
        <v>1</v>
      </c>
      <c r="O86" s="198"/>
      <c r="P86" s="199">
        <f t="shared" si="13"/>
        <v>1</v>
      </c>
      <c r="Q86" s="162"/>
      <c r="R86" s="195"/>
      <c r="S86" s="195">
        <v>0</v>
      </c>
      <c r="U86" s="196">
        <f t="shared" si="14"/>
        <v>0</v>
      </c>
      <c r="V86" s="197"/>
      <c r="W86" s="198"/>
      <c r="X86" s="198">
        <v>0</v>
      </c>
      <c r="Y86" s="198"/>
      <c r="Z86" s="199">
        <f t="shared" si="15"/>
        <v>0</v>
      </c>
      <c r="AA86" s="162"/>
      <c r="AB86" s="195"/>
      <c r="AC86" s="195">
        <v>0</v>
      </c>
      <c r="AE86" s="196">
        <f t="shared" si="16"/>
        <v>0</v>
      </c>
      <c r="AF86" s="197"/>
      <c r="AG86" s="198"/>
      <c r="AH86" s="198">
        <v>0</v>
      </c>
      <c r="AI86" s="198"/>
      <c r="AJ86" s="199">
        <f t="shared" si="17"/>
        <v>0</v>
      </c>
      <c r="AK86" s="162"/>
      <c r="AL86" s="195"/>
      <c r="AM86" s="195">
        <v>0</v>
      </c>
      <c r="AO86" s="196">
        <f t="shared" si="18"/>
        <v>0</v>
      </c>
      <c r="AP86" s="197"/>
      <c r="AQ86" s="198"/>
      <c r="AR86" s="198">
        <v>0</v>
      </c>
      <c r="AS86" s="198"/>
      <c r="AT86" s="199">
        <f t="shared" si="19"/>
        <v>0</v>
      </c>
      <c r="AU86" s="162"/>
      <c r="AV86" s="195"/>
      <c r="AW86" s="195">
        <v>0</v>
      </c>
      <c r="AY86" s="196">
        <f t="shared" si="20"/>
        <v>0</v>
      </c>
      <c r="AZ86" s="197"/>
      <c r="BA86" s="198"/>
      <c r="BB86" s="198">
        <v>0</v>
      </c>
      <c r="BC86" s="198"/>
      <c r="BD86" s="199">
        <f t="shared" si="21"/>
        <v>0</v>
      </c>
      <c r="BE86" s="162"/>
      <c r="BF86" s="195"/>
      <c r="BG86" s="195">
        <v>0</v>
      </c>
      <c r="BI86" s="196">
        <f t="shared" si="22"/>
        <v>0</v>
      </c>
      <c r="BJ86" s="197"/>
      <c r="BK86" s="198"/>
      <c r="BL86" s="198">
        <v>0</v>
      </c>
      <c r="BM86" s="198"/>
      <c r="BN86" s="199">
        <f t="shared" si="23"/>
        <v>0</v>
      </c>
      <c r="BO86" s="162"/>
    </row>
    <row r="87" spans="1:67" ht="12" customHeight="1">
      <c r="A87" s="190">
        <v>1</v>
      </c>
      <c r="B87" s="191" t="s">
        <v>897</v>
      </c>
      <c r="C87" s="191" t="s">
        <v>896</v>
      </c>
      <c r="D87" s="191" t="s">
        <v>895</v>
      </c>
      <c r="E87" s="192">
        <v>44013</v>
      </c>
      <c r="F87" s="193">
        <v>116</v>
      </c>
      <c r="G87" s="194"/>
      <c r="H87" s="195"/>
      <c r="I87" s="195">
        <v>0</v>
      </c>
      <c r="K87" s="196">
        <f t="shared" si="12"/>
        <v>0</v>
      </c>
      <c r="L87" s="197"/>
      <c r="M87" s="198"/>
      <c r="N87" s="198">
        <v>0</v>
      </c>
      <c r="O87" s="198"/>
      <c r="P87" s="199">
        <f t="shared" si="13"/>
        <v>0</v>
      </c>
      <c r="Q87" s="162"/>
      <c r="R87" s="195"/>
      <c r="S87" s="195">
        <v>15000</v>
      </c>
      <c r="U87" s="196">
        <f t="shared" si="14"/>
        <v>15000</v>
      </c>
      <c r="V87" s="197"/>
      <c r="W87" s="198"/>
      <c r="X87" s="198">
        <v>1</v>
      </c>
      <c r="Y87" s="198"/>
      <c r="Z87" s="199">
        <f t="shared" si="15"/>
        <v>1</v>
      </c>
      <c r="AA87" s="162"/>
      <c r="AB87" s="195"/>
      <c r="AC87" s="195">
        <v>15450</v>
      </c>
      <c r="AE87" s="196">
        <f t="shared" si="16"/>
        <v>15450</v>
      </c>
      <c r="AF87" s="197"/>
      <c r="AG87" s="198"/>
      <c r="AH87" s="198">
        <v>1</v>
      </c>
      <c r="AI87" s="198"/>
      <c r="AJ87" s="199">
        <f t="shared" si="17"/>
        <v>1</v>
      </c>
      <c r="AK87" s="162"/>
      <c r="AL87" s="195"/>
      <c r="AM87" s="195">
        <v>15913.5</v>
      </c>
      <c r="AO87" s="196">
        <f t="shared" si="18"/>
        <v>15913.5</v>
      </c>
      <c r="AP87" s="197"/>
      <c r="AQ87" s="198"/>
      <c r="AR87" s="198">
        <v>1</v>
      </c>
      <c r="AS87" s="198"/>
      <c r="AT87" s="199">
        <f t="shared" si="19"/>
        <v>1</v>
      </c>
      <c r="AU87" s="162"/>
      <c r="AV87" s="195"/>
      <c r="AW87" s="195">
        <v>16390.904999999999</v>
      </c>
      <c r="AY87" s="196">
        <f t="shared" si="20"/>
        <v>16390.904999999999</v>
      </c>
      <c r="AZ87" s="197"/>
      <c r="BA87" s="198"/>
      <c r="BB87" s="198">
        <v>1</v>
      </c>
      <c r="BC87" s="198"/>
      <c r="BD87" s="199">
        <f t="shared" si="21"/>
        <v>1</v>
      </c>
      <c r="BE87" s="162"/>
      <c r="BF87" s="195"/>
      <c r="BG87" s="195">
        <v>16882.632150000001</v>
      </c>
      <c r="BI87" s="196">
        <f t="shared" si="22"/>
        <v>16882.632150000001</v>
      </c>
      <c r="BJ87" s="197"/>
      <c r="BK87" s="198"/>
      <c r="BL87" s="198">
        <v>1</v>
      </c>
      <c r="BM87" s="198"/>
      <c r="BN87" s="199">
        <f t="shared" si="23"/>
        <v>1</v>
      </c>
      <c r="BO87" s="162"/>
    </row>
    <row r="88" spans="1:67" ht="12" customHeight="1">
      <c r="A88" s="190">
        <v>1</v>
      </c>
      <c r="B88" s="191" t="s">
        <v>898</v>
      </c>
      <c r="C88" s="191" t="s">
        <v>896</v>
      </c>
      <c r="D88" s="191" t="s">
        <v>899</v>
      </c>
      <c r="E88" s="192">
        <v>44378</v>
      </c>
      <c r="F88" s="193">
        <v>105</v>
      </c>
      <c r="G88" s="194"/>
      <c r="H88" s="195"/>
      <c r="I88" s="195">
        <v>0</v>
      </c>
      <c r="K88" s="196">
        <f t="shared" si="12"/>
        <v>0</v>
      </c>
      <c r="L88" s="197"/>
      <c r="M88" s="198"/>
      <c r="N88" s="198">
        <v>0</v>
      </c>
      <c r="O88" s="198"/>
      <c r="P88" s="199">
        <f t="shared" si="13"/>
        <v>0</v>
      </c>
      <c r="Q88" s="162"/>
      <c r="R88" s="195"/>
      <c r="S88" s="195">
        <v>0</v>
      </c>
      <c r="U88" s="196">
        <f t="shared" si="14"/>
        <v>0</v>
      </c>
      <c r="V88" s="197"/>
      <c r="W88" s="198"/>
      <c r="X88" s="198">
        <v>0</v>
      </c>
      <c r="Y88" s="198"/>
      <c r="Z88" s="199">
        <f t="shared" si="15"/>
        <v>0</v>
      </c>
      <c r="AA88" s="162"/>
      <c r="AB88" s="195"/>
      <c r="AC88" s="195">
        <v>62000</v>
      </c>
      <c r="AE88" s="196">
        <f t="shared" si="16"/>
        <v>62000</v>
      </c>
      <c r="AF88" s="197"/>
      <c r="AG88" s="198"/>
      <c r="AH88" s="198">
        <v>1</v>
      </c>
      <c r="AI88" s="198"/>
      <c r="AJ88" s="199">
        <f t="shared" si="17"/>
        <v>1</v>
      </c>
      <c r="AK88" s="162"/>
      <c r="AL88" s="195"/>
      <c r="AM88" s="195">
        <v>63860</v>
      </c>
      <c r="AO88" s="196">
        <f t="shared" si="18"/>
        <v>63860</v>
      </c>
      <c r="AP88" s="197"/>
      <c r="AQ88" s="198"/>
      <c r="AR88" s="198">
        <v>1</v>
      </c>
      <c r="AS88" s="198"/>
      <c r="AT88" s="199">
        <f t="shared" si="19"/>
        <v>1</v>
      </c>
      <c r="AU88" s="162"/>
      <c r="AV88" s="195"/>
      <c r="AW88" s="195">
        <v>65775.8</v>
      </c>
      <c r="AY88" s="196">
        <f t="shared" si="20"/>
        <v>65775.8</v>
      </c>
      <c r="AZ88" s="197"/>
      <c r="BA88" s="198"/>
      <c r="BB88" s="198">
        <v>1</v>
      </c>
      <c r="BC88" s="198"/>
      <c r="BD88" s="199">
        <f t="shared" si="21"/>
        <v>1</v>
      </c>
      <c r="BE88" s="162"/>
      <c r="BF88" s="195"/>
      <c r="BG88" s="195">
        <v>67749.073999999993</v>
      </c>
      <c r="BI88" s="196">
        <f t="shared" si="22"/>
        <v>67749.073999999993</v>
      </c>
      <c r="BJ88" s="197"/>
      <c r="BK88" s="198"/>
      <c r="BL88" s="198">
        <v>1</v>
      </c>
      <c r="BM88" s="198"/>
      <c r="BN88" s="199">
        <f t="shared" si="23"/>
        <v>1</v>
      </c>
      <c r="BO88" s="162"/>
    </row>
    <row r="89" spans="1:67" ht="12" customHeight="1">
      <c r="A89" s="190"/>
      <c r="B89" s="191"/>
      <c r="C89" s="191"/>
      <c r="D89" s="191"/>
      <c r="E89" s="192"/>
      <c r="F89" s="193"/>
      <c r="G89" s="194"/>
      <c r="H89" s="195"/>
      <c r="I89" s="195">
        <v>0</v>
      </c>
      <c r="K89" s="196">
        <f t="shared" si="12"/>
        <v>0</v>
      </c>
      <c r="L89" s="197"/>
      <c r="M89" s="198"/>
      <c r="N89" s="198">
        <v>0</v>
      </c>
      <c r="O89" s="198"/>
      <c r="P89" s="199">
        <f t="shared" si="13"/>
        <v>0</v>
      </c>
      <c r="Q89" s="162"/>
      <c r="R89" s="195"/>
      <c r="S89" s="195">
        <v>0</v>
      </c>
      <c r="U89" s="196">
        <f t="shared" si="14"/>
        <v>0</v>
      </c>
      <c r="V89" s="197"/>
      <c r="W89" s="198"/>
      <c r="X89" s="198">
        <v>0</v>
      </c>
      <c r="Y89" s="198"/>
      <c r="Z89" s="199">
        <f t="shared" si="15"/>
        <v>0</v>
      </c>
      <c r="AA89" s="162"/>
      <c r="AB89" s="195"/>
      <c r="AC89" s="195">
        <v>0</v>
      </c>
      <c r="AE89" s="196">
        <f t="shared" si="16"/>
        <v>0</v>
      </c>
      <c r="AF89" s="197"/>
      <c r="AG89" s="198"/>
      <c r="AH89" s="198">
        <v>0</v>
      </c>
      <c r="AI89" s="198"/>
      <c r="AJ89" s="199">
        <f t="shared" si="17"/>
        <v>0</v>
      </c>
      <c r="AK89" s="162"/>
      <c r="AL89" s="195"/>
      <c r="AM89" s="195">
        <v>0</v>
      </c>
      <c r="AO89" s="196">
        <f t="shared" si="18"/>
        <v>0</v>
      </c>
      <c r="AP89" s="197"/>
      <c r="AQ89" s="198"/>
      <c r="AR89" s="198">
        <v>0</v>
      </c>
      <c r="AS89" s="198"/>
      <c r="AT89" s="199">
        <f t="shared" si="19"/>
        <v>0</v>
      </c>
      <c r="AU89" s="162"/>
      <c r="AV89" s="195"/>
      <c r="AW89" s="195">
        <v>0</v>
      </c>
      <c r="AY89" s="196">
        <f t="shared" si="20"/>
        <v>0</v>
      </c>
      <c r="AZ89" s="197"/>
      <c r="BA89" s="198"/>
      <c r="BB89" s="198">
        <v>0</v>
      </c>
      <c r="BC89" s="198"/>
      <c r="BD89" s="199">
        <f t="shared" si="21"/>
        <v>0</v>
      </c>
      <c r="BE89" s="162"/>
      <c r="BF89" s="195"/>
      <c r="BG89" s="195">
        <v>0</v>
      </c>
      <c r="BI89" s="196">
        <f t="shared" si="22"/>
        <v>0</v>
      </c>
      <c r="BJ89" s="197"/>
      <c r="BK89" s="198"/>
      <c r="BL89" s="198">
        <v>0</v>
      </c>
      <c r="BM89" s="198"/>
      <c r="BN89" s="199">
        <f t="shared" si="23"/>
        <v>0</v>
      </c>
      <c r="BO89" s="162"/>
    </row>
    <row r="90" spans="1:67" ht="12" customHeight="1">
      <c r="A90" s="190">
        <v>1</v>
      </c>
      <c r="B90" s="191" t="s">
        <v>902</v>
      </c>
      <c r="C90" s="191" t="s">
        <v>901</v>
      </c>
      <c r="D90" s="191" t="s">
        <v>900</v>
      </c>
      <c r="E90" s="192"/>
      <c r="F90" s="193">
        <v>116</v>
      </c>
      <c r="G90" s="194">
        <v>45963.75</v>
      </c>
      <c r="H90" s="195"/>
      <c r="I90" s="195">
        <v>6177.9233870967701</v>
      </c>
      <c r="K90" s="196">
        <f t="shared" si="12"/>
        <v>6177.9233870967701</v>
      </c>
      <c r="L90" s="197"/>
      <c r="M90" s="198"/>
      <c r="N90" s="198">
        <v>0.13440860215053799</v>
      </c>
      <c r="O90" s="198"/>
      <c r="P90" s="199">
        <f t="shared" si="13"/>
        <v>0.13440860215053799</v>
      </c>
      <c r="Q90" s="162"/>
      <c r="R90" s="195"/>
      <c r="S90" s="195">
        <v>0</v>
      </c>
      <c r="U90" s="196">
        <f t="shared" si="14"/>
        <v>0</v>
      </c>
      <c r="V90" s="197"/>
      <c r="W90" s="198"/>
      <c r="X90" s="198">
        <v>0</v>
      </c>
      <c r="Y90" s="198"/>
      <c r="Z90" s="199">
        <f t="shared" si="15"/>
        <v>0</v>
      </c>
      <c r="AA90" s="162"/>
      <c r="AB90" s="195"/>
      <c r="AC90" s="195">
        <v>0</v>
      </c>
      <c r="AE90" s="196">
        <f t="shared" si="16"/>
        <v>0</v>
      </c>
      <c r="AF90" s="197"/>
      <c r="AG90" s="198"/>
      <c r="AH90" s="198">
        <v>0</v>
      </c>
      <c r="AI90" s="198"/>
      <c r="AJ90" s="199">
        <f t="shared" si="17"/>
        <v>0</v>
      </c>
      <c r="AK90" s="162"/>
      <c r="AL90" s="195"/>
      <c r="AM90" s="195">
        <v>0</v>
      </c>
      <c r="AO90" s="196">
        <f t="shared" si="18"/>
        <v>0</v>
      </c>
      <c r="AP90" s="197"/>
      <c r="AQ90" s="198"/>
      <c r="AR90" s="198">
        <v>0</v>
      </c>
      <c r="AS90" s="198"/>
      <c r="AT90" s="199">
        <f t="shared" si="19"/>
        <v>0</v>
      </c>
      <c r="AU90" s="162"/>
      <c r="AV90" s="195"/>
      <c r="AW90" s="195">
        <v>0</v>
      </c>
      <c r="AY90" s="196">
        <f t="shared" si="20"/>
        <v>0</v>
      </c>
      <c r="AZ90" s="197"/>
      <c r="BA90" s="198"/>
      <c r="BB90" s="198">
        <v>0</v>
      </c>
      <c r="BC90" s="198"/>
      <c r="BD90" s="199">
        <f t="shared" si="21"/>
        <v>0</v>
      </c>
      <c r="BE90" s="162"/>
      <c r="BF90" s="195"/>
      <c r="BG90" s="195">
        <v>0</v>
      </c>
      <c r="BI90" s="196">
        <f t="shared" si="22"/>
        <v>0</v>
      </c>
      <c r="BJ90" s="197"/>
      <c r="BK90" s="198"/>
      <c r="BL90" s="198">
        <v>0</v>
      </c>
      <c r="BM90" s="198"/>
      <c r="BN90" s="199">
        <f t="shared" si="23"/>
        <v>0</v>
      </c>
      <c r="BO90" s="162"/>
    </row>
    <row r="91" spans="1:67" ht="12" customHeight="1">
      <c r="A91" s="190">
        <v>1</v>
      </c>
      <c r="B91" s="191" t="s">
        <v>903</v>
      </c>
      <c r="C91" s="191" t="s">
        <v>904</v>
      </c>
      <c r="D91" s="191" t="s">
        <v>712</v>
      </c>
      <c r="E91" s="192"/>
      <c r="F91" s="193">
        <v>172</v>
      </c>
      <c r="G91" s="194">
        <v>33280</v>
      </c>
      <c r="H91" s="195"/>
      <c r="I91" s="195">
        <v>12480</v>
      </c>
      <c r="K91" s="196">
        <f t="shared" si="12"/>
        <v>12480</v>
      </c>
      <c r="L91" s="197"/>
      <c r="M91" s="198"/>
      <c r="N91" s="198">
        <v>0.375</v>
      </c>
      <c r="O91" s="198"/>
      <c r="P91" s="199">
        <f t="shared" si="13"/>
        <v>0.375</v>
      </c>
      <c r="Q91" s="162"/>
      <c r="R91" s="195"/>
      <c r="S91" s="195">
        <v>0</v>
      </c>
      <c r="U91" s="196">
        <f t="shared" si="14"/>
        <v>0</v>
      </c>
      <c r="V91" s="197"/>
      <c r="W91" s="198"/>
      <c r="X91" s="198">
        <v>0</v>
      </c>
      <c r="Y91" s="198"/>
      <c r="Z91" s="199">
        <f t="shared" si="15"/>
        <v>0</v>
      </c>
      <c r="AA91" s="162"/>
      <c r="AB91" s="195"/>
      <c r="AC91" s="195">
        <v>0</v>
      </c>
      <c r="AE91" s="196">
        <f t="shared" si="16"/>
        <v>0</v>
      </c>
      <c r="AF91" s="197"/>
      <c r="AG91" s="198"/>
      <c r="AH91" s="198">
        <v>0</v>
      </c>
      <c r="AI91" s="198"/>
      <c r="AJ91" s="199">
        <f t="shared" si="17"/>
        <v>0</v>
      </c>
      <c r="AK91" s="162"/>
      <c r="AL91" s="195"/>
      <c r="AM91" s="195">
        <v>0</v>
      </c>
      <c r="AO91" s="196">
        <f t="shared" si="18"/>
        <v>0</v>
      </c>
      <c r="AP91" s="197"/>
      <c r="AQ91" s="198"/>
      <c r="AR91" s="198">
        <v>0</v>
      </c>
      <c r="AS91" s="198"/>
      <c r="AT91" s="199">
        <f t="shared" si="19"/>
        <v>0</v>
      </c>
      <c r="AU91" s="162"/>
      <c r="AV91" s="195"/>
      <c r="AW91" s="195">
        <v>0</v>
      </c>
      <c r="AY91" s="196">
        <f t="shared" si="20"/>
        <v>0</v>
      </c>
      <c r="AZ91" s="197"/>
      <c r="BA91" s="198"/>
      <c r="BB91" s="198">
        <v>0</v>
      </c>
      <c r="BC91" s="198"/>
      <c r="BD91" s="199">
        <f t="shared" si="21"/>
        <v>0</v>
      </c>
      <c r="BE91" s="162"/>
      <c r="BF91" s="195"/>
      <c r="BG91" s="195">
        <v>0</v>
      </c>
      <c r="BI91" s="196">
        <f t="shared" si="22"/>
        <v>0</v>
      </c>
      <c r="BJ91" s="197"/>
      <c r="BK91" s="198"/>
      <c r="BL91" s="198">
        <v>0</v>
      </c>
      <c r="BM91" s="198"/>
      <c r="BN91" s="199">
        <f t="shared" si="23"/>
        <v>0</v>
      </c>
      <c r="BO91" s="162"/>
    </row>
    <row r="92" spans="1:67" ht="12" customHeight="1">
      <c r="A92" s="190">
        <v>1</v>
      </c>
      <c r="B92" s="191" t="s">
        <v>906</v>
      </c>
      <c r="C92" s="191" t="s">
        <v>905</v>
      </c>
      <c r="D92" s="191" t="s">
        <v>777</v>
      </c>
      <c r="E92" s="192"/>
      <c r="F92" s="193">
        <v>116</v>
      </c>
      <c r="G92" s="194">
        <v>48500</v>
      </c>
      <c r="H92" s="195"/>
      <c r="I92" s="195">
        <v>10777.777777777799</v>
      </c>
      <c r="K92" s="196">
        <f t="shared" si="12"/>
        <v>10777.777777777799</v>
      </c>
      <c r="L92" s="197"/>
      <c r="M92" s="198"/>
      <c r="N92" s="198">
        <v>0.22222222222222199</v>
      </c>
      <c r="O92" s="198"/>
      <c r="P92" s="199">
        <f t="shared" si="13"/>
        <v>0.22222222222222199</v>
      </c>
      <c r="Q92" s="162"/>
      <c r="R92" s="195"/>
      <c r="S92" s="195">
        <v>0</v>
      </c>
      <c r="U92" s="196">
        <f t="shared" si="14"/>
        <v>0</v>
      </c>
      <c r="V92" s="197"/>
      <c r="W92" s="198"/>
      <c r="X92" s="198">
        <v>0</v>
      </c>
      <c r="Y92" s="198"/>
      <c r="Z92" s="199">
        <f t="shared" si="15"/>
        <v>0</v>
      </c>
      <c r="AA92" s="162"/>
      <c r="AB92" s="195"/>
      <c r="AC92" s="195">
        <v>0</v>
      </c>
      <c r="AE92" s="196">
        <f t="shared" si="16"/>
        <v>0</v>
      </c>
      <c r="AF92" s="197"/>
      <c r="AG92" s="198"/>
      <c r="AH92" s="198">
        <v>0</v>
      </c>
      <c r="AI92" s="198"/>
      <c r="AJ92" s="199">
        <f t="shared" si="17"/>
        <v>0</v>
      </c>
      <c r="AK92" s="162"/>
      <c r="AL92" s="195"/>
      <c r="AM92" s="195">
        <v>0</v>
      </c>
      <c r="AO92" s="196">
        <f t="shared" si="18"/>
        <v>0</v>
      </c>
      <c r="AP92" s="197"/>
      <c r="AQ92" s="198"/>
      <c r="AR92" s="198">
        <v>0</v>
      </c>
      <c r="AS92" s="198"/>
      <c r="AT92" s="199">
        <f t="shared" si="19"/>
        <v>0</v>
      </c>
      <c r="AU92" s="162"/>
      <c r="AV92" s="195"/>
      <c r="AW92" s="195">
        <v>0</v>
      </c>
      <c r="AY92" s="196">
        <f t="shared" si="20"/>
        <v>0</v>
      </c>
      <c r="AZ92" s="197"/>
      <c r="BA92" s="198"/>
      <c r="BB92" s="198">
        <v>0</v>
      </c>
      <c r="BC92" s="198"/>
      <c r="BD92" s="199">
        <f t="shared" si="21"/>
        <v>0</v>
      </c>
      <c r="BE92" s="162"/>
      <c r="BF92" s="195"/>
      <c r="BG92" s="195">
        <v>0</v>
      </c>
      <c r="BI92" s="196">
        <f t="shared" si="22"/>
        <v>0</v>
      </c>
      <c r="BJ92" s="197"/>
      <c r="BK92" s="198"/>
      <c r="BL92" s="198">
        <v>0</v>
      </c>
      <c r="BM92" s="198"/>
      <c r="BN92" s="199">
        <f t="shared" si="23"/>
        <v>0</v>
      </c>
      <c r="BO92" s="162"/>
    </row>
    <row r="93" spans="1:67" ht="12" customHeight="1">
      <c r="A93" s="190">
        <v>1</v>
      </c>
      <c r="B93" s="191" t="s">
        <v>908</v>
      </c>
      <c r="C93" s="191" t="s">
        <v>907</v>
      </c>
      <c r="D93" s="191" t="s">
        <v>843</v>
      </c>
      <c r="E93" s="192">
        <v>43759</v>
      </c>
      <c r="F93" s="193">
        <v>116</v>
      </c>
      <c r="G93" s="194">
        <v>63000</v>
      </c>
      <c r="H93" s="195"/>
      <c r="I93" s="195">
        <v>12362.9032258065</v>
      </c>
      <c r="K93" s="196">
        <f t="shared" si="12"/>
        <v>12362.9032258065</v>
      </c>
      <c r="L93" s="197"/>
      <c r="M93" s="198"/>
      <c r="N93" s="198">
        <v>0.19623655913978499</v>
      </c>
      <c r="O93" s="198"/>
      <c r="P93" s="199">
        <f t="shared" si="13"/>
        <v>0.19623655913978499</v>
      </c>
      <c r="Q93" s="162"/>
      <c r="R93" s="195"/>
      <c r="S93" s="195">
        <v>0</v>
      </c>
      <c r="U93" s="196">
        <f t="shared" si="14"/>
        <v>0</v>
      </c>
      <c r="V93" s="197"/>
      <c r="W93" s="198"/>
      <c r="X93" s="198">
        <v>0</v>
      </c>
      <c r="Y93" s="198"/>
      <c r="Z93" s="199">
        <f t="shared" si="15"/>
        <v>0</v>
      </c>
      <c r="AA93" s="162"/>
      <c r="AB93" s="195"/>
      <c r="AC93" s="195">
        <v>0</v>
      </c>
      <c r="AE93" s="196">
        <f t="shared" si="16"/>
        <v>0</v>
      </c>
      <c r="AF93" s="197"/>
      <c r="AG93" s="198"/>
      <c r="AH93" s="198">
        <v>0</v>
      </c>
      <c r="AI93" s="198"/>
      <c r="AJ93" s="199">
        <f t="shared" si="17"/>
        <v>0</v>
      </c>
      <c r="AK93" s="162"/>
      <c r="AL93" s="195"/>
      <c r="AM93" s="195">
        <v>0</v>
      </c>
      <c r="AO93" s="196">
        <f t="shared" si="18"/>
        <v>0</v>
      </c>
      <c r="AP93" s="197"/>
      <c r="AQ93" s="198"/>
      <c r="AR93" s="198">
        <v>0</v>
      </c>
      <c r="AS93" s="198"/>
      <c r="AT93" s="199">
        <f t="shared" si="19"/>
        <v>0</v>
      </c>
      <c r="AU93" s="162"/>
      <c r="AV93" s="195"/>
      <c r="AW93" s="195">
        <v>0</v>
      </c>
      <c r="AY93" s="196">
        <f t="shared" si="20"/>
        <v>0</v>
      </c>
      <c r="AZ93" s="197"/>
      <c r="BA93" s="198"/>
      <c r="BB93" s="198">
        <v>0</v>
      </c>
      <c r="BC93" s="198"/>
      <c r="BD93" s="199">
        <f t="shared" si="21"/>
        <v>0</v>
      </c>
      <c r="BE93" s="162"/>
      <c r="BF93" s="195"/>
      <c r="BG93" s="195">
        <v>0</v>
      </c>
      <c r="BI93" s="196">
        <f t="shared" si="22"/>
        <v>0</v>
      </c>
      <c r="BJ93" s="197"/>
      <c r="BK93" s="198"/>
      <c r="BL93" s="198">
        <v>0</v>
      </c>
      <c r="BM93" s="198"/>
      <c r="BN93" s="199">
        <f t="shared" si="23"/>
        <v>0</v>
      </c>
      <c r="BO93" s="162"/>
    </row>
    <row r="94" spans="1:67" ht="12" customHeight="1">
      <c r="A94" s="190">
        <v>1</v>
      </c>
      <c r="B94" s="191" t="s">
        <v>896</v>
      </c>
      <c r="C94" s="191" t="s">
        <v>896</v>
      </c>
      <c r="D94" s="191" t="s">
        <v>909</v>
      </c>
      <c r="E94" s="192"/>
      <c r="F94" s="193">
        <v>116</v>
      </c>
      <c r="G94" s="194">
        <v>0</v>
      </c>
      <c r="H94" s="195"/>
      <c r="I94" s="195">
        <v>0</v>
      </c>
      <c r="K94" s="196">
        <f t="shared" si="12"/>
        <v>0</v>
      </c>
      <c r="L94" s="197"/>
      <c r="M94" s="198"/>
      <c r="N94" s="198">
        <v>0</v>
      </c>
      <c r="O94" s="198"/>
      <c r="P94" s="199">
        <f t="shared" si="13"/>
        <v>0</v>
      </c>
      <c r="Q94" s="162"/>
      <c r="R94" s="195"/>
      <c r="S94" s="195">
        <v>0</v>
      </c>
      <c r="U94" s="196">
        <f t="shared" si="14"/>
        <v>0</v>
      </c>
      <c r="V94" s="197"/>
      <c r="W94" s="198"/>
      <c r="X94" s="198">
        <v>0</v>
      </c>
      <c r="Y94" s="198"/>
      <c r="Z94" s="199">
        <f t="shared" si="15"/>
        <v>0</v>
      </c>
      <c r="AA94" s="162"/>
      <c r="AB94" s="195"/>
      <c r="AC94" s="195">
        <v>56160</v>
      </c>
      <c r="AE94" s="196">
        <f t="shared" si="16"/>
        <v>56160</v>
      </c>
      <c r="AF94" s="197"/>
      <c r="AG94" s="198"/>
      <c r="AH94" s="198">
        <v>1</v>
      </c>
      <c r="AI94" s="198"/>
      <c r="AJ94" s="199">
        <f t="shared" si="17"/>
        <v>1</v>
      </c>
      <c r="AK94" s="162"/>
      <c r="AL94" s="195"/>
      <c r="AM94" s="195">
        <v>57844.800000000003</v>
      </c>
      <c r="AO94" s="196">
        <f t="shared" si="18"/>
        <v>57844.800000000003</v>
      </c>
      <c r="AP94" s="197"/>
      <c r="AQ94" s="198"/>
      <c r="AR94" s="198">
        <v>1</v>
      </c>
      <c r="AS94" s="198"/>
      <c r="AT94" s="199">
        <f t="shared" si="19"/>
        <v>1</v>
      </c>
      <c r="AU94" s="162"/>
      <c r="AV94" s="195"/>
      <c r="AW94" s="195">
        <v>59580.144</v>
      </c>
      <c r="AY94" s="196">
        <f t="shared" si="20"/>
        <v>59580.144</v>
      </c>
      <c r="AZ94" s="197"/>
      <c r="BA94" s="198"/>
      <c r="BB94" s="198">
        <v>1</v>
      </c>
      <c r="BC94" s="198"/>
      <c r="BD94" s="199">
        <f t="shared" si="21"/>
        <v>1</v>
      </c>
      <c r="BE94" s="162"/>
      <c r="BF94" s="195"/>
      <c r="BG94" s="195">
        <v>61367.548320000002</v>
      </c>
      <c r="BI94" s="196">
        <f t="shared" si="22"/>
        <v>61367.548320000002</v>
      </c>
      <c r="BJ94" s="197"/>
      <c r="BK94" s="198"/>
      <c r="BL94" s="198">
        <v>1</v>
      </c>
      <c r="BM94" s="198"/>
      <c r="BN94" s="199">
        <f t="shared" si="23"/>
        <v>1</v>
      </c>
      <c r="BO94" s="162"/>
    </row>
    <row r="95" spans="1:67" ht="12" customHeight="1">
      <c r="A95" s="190">
        <v>1</v>
      </c>
      <c r="B95" s="191" t="s">
        <v>896</v>
      </c>
      <c r="C95" s="191" t="s">
        <v>896</v>
      </c>
      <c r="D95" s="191" t="s">
        <v>909</v>
      </c>
      <c r="E95" s="192"/>
      <c r="F95" s="193">
        <v>116</v>
      </c>
      <c r="G95" s="194">
        <v>0</v>
      </c>
      <c r="H95" s="195"/>
      <c r="I95" s="195">
        <v>0</v>
      </c>
      <c r="K95" s="196">
        <f t="shared" si="12"/>
        <v>0</v>
      </c>
      <c r="L95" s="197"/>
      <c r="M95" s="198"/>
      <c r="N95" s="198">
        <v>0</v>
      </c>
      <c r="O95" s="198"/>
      <c r="P95" s="199">
        <f t="shared" si="13"/>
        <v>0</v>
      </c>
      <c r="Q95" s="162"/>
      <c r="R95" s="195"/>
      <c r="S95" s="195">
        <v>0</v>
      </c>
      <c r="U95" s="196">
        <f t="shared" si="14"/>
        <v>0</v>
      </c>
      <c r="V95" s="197"/>
      <c r="W95" s="198"/>
      <c r="X95" s="198">
        <v>0</v>
      </c>
      <c r="Y95" s="198"/>
      <c r="Z95" s="199">
        <f t="shared" si="15"/>
        <v>0</v>
      </c>
      <c r="AA95" s="162"/>
      <c r="AB95" s="195"/>
      <c r="AC95" s="195">
        <v>56160</v>
      </c>
      <c r="AE95" s="196">
        <f t="shared" si="16"/>
        <v>56160</v>
      </c>
      <c r="AF95" s="197"/>
      <c r="AG95" s="198"/>
      <c r="AH95" s="198">
        <v>1</v>
      </c>
      <c r="AI95" s="198"/>
      <c r="AJ95" s="199">
        <f t="shared" si="17"/>
        <v>1</v>
      </c>
      <c r="AK95" s="162"/>
      <c r="AL95" s="195"/>
      <c r="AM95" s="195">
        <v>57844.800000000003</v>
      </c>
      <c r="AO95" s="196">
        <f t="shared" si="18"/>
        <v>57844.800000000003</v>
      </c>
      <c r="AP95" s="197"/>
      <c r="AQ95" s="198"/>
      <c r="AR95" s="198">
        <v>1</v>
      </c>
      <c r="AS95" s="198"/>
      <c r="AT95" s="199">
        <f t="shared" si="19"/>
        <v>1</v>
      </c>
      <c r="AU95" s="162"/>
      <c r="AV95" s="195"/>
      <c r="AW95" s="195">
        <v>59580.144</v>
      </c>
      <c r="AY95" s="196">
        <f t="shared" si="20"/>
        <v>59580.144</v>
      </c>
      <c r="AZ95" s="197"/>
      <c r="BA95" s="198"/>
      <c r="BB95" s="198">
        <v>1</v>
      </c>
      <c r="BC95" s="198"/>
      <c r="BD95" s="199">
        <f t="shared" si="21"/>
        <v>1</v>
      </c>
      <c r="BE95" s="162"/>
      <c r="BF95" s="195"/>
      <c r="BG95" s="195">
        <v>61367.548320000002</v>
      </c>
      <c r="BI95" s="196">
        <f t="shared" si="22"/>
        <v>61367.548320000002</v>
      </c>
      <c r="BJ95" s="197"/>
      <c r="BK95" s="198"/>
      <c r="BL95" s="198">
        <v>1</v>
      </c>
      <c r="BM95" s="198"/>
      <c r="BN95" s="199">
        <f t="shared" si="23"/>
        <v>1</v>
      </c>
      <c r="BO95" s="162"/>
    </row>
    <row r="96" spans="1:67" ht="12" customHeight="1">
      <c r="A96" s="190">
        <v>1</v>
      </c>
      <c r="B96" s="191" t="s">
        <v>896</v>
      </c>
      <c r="C96" s="191" t="s">
        <v>896</v>
      </c>
      <c r="D96" s="191" t="s">
        <v>910</v>
      </c>
      <c r="E96" s="192"/>
      <c r="F96" s="193">
        <v>116</v>
      </c>
      <c r="G96" s="194">
        <v>0</v>
      </c>
      <c r="H96" s="195"/>
      <c r="I96" s="195">
        <v>0</v>
      </c>
      <c r="K96" s="196">
        <f t="shared" si="12"/>
        <v>0</v>
      </c>
      <c r="L96" s="197"/>
      <c r="M96" s="198"/>
      <c r="N96" s="198">
        <v>0</v>
      </c>
      <c r="O96" s="198"/>
      <c r="P96" s="199">
        <f t="shared" si="13"/>
        <v>0</v>
      </c>
      <c r="Q96" s="162"/>
      <c r="R96" s="195"/>
      <c r="S96" s="195">
        <v>0</v>
      </c>
      <c r="U96" s="196">
        <f t="shared" si="14"/>
        <v>0</v>
      </c>
      <c r="V96" s="197"/>
      <c r="W96" s="198"/>
      <c r="X96" s="198">
        <v>0</v>
      </c>
      <c r="Y96" s="198"/>
      <c r="Z96" s="199">
        <f t="shared" si="15"/>
        <v>0</v>
      </c>
      <c r="AA96" s="162"/>
      <c r="AB96" s="195"/>
      <c r="AC96" s="195">
        <v>33280</v>
      </c>
      <c r="AE96" s="196">
        <f t="shared" si="16"/>
        <v>33280</v>
      </c>
      <c r="AF96" s="197"/>
      <c r="AG96" s="198"/>
      <c r="AH96" s="198">
        <v>1</v>
      </c>
      <c r="AI96" s="198"/>
      <c r="AJ96" s="199">
        <f t="shared" si="17"/>
        <v>1</v>
      </c>
      <c r="AK96" s="162"/>
      <c r="AL96" s="195"/>
      <c r="AM96" s="195">
        <v>34278.400000000001</v>
      </c>
      <c r="AO96" s="196">
        <f t="shared" si="18"/>
        <v>34278.400000000001</v>
      </c>
      <c r="AP96" s="197"/>
      <c r="AQ96" s="198"/>
      <c r="AR96" s="198">
        <v>1</v>
      </c>
      <c r="AS96" s="198"/>
      <c r="AT96" s="199">
        <f t="shared" si="19"/>
        <v>1</v>
      </c>
      <c r="AU96" s="162"/>
      <c r="AV96" s="195"/>
      <c r="AW96" s="195">
        <v>35306.752</v>
      </c>
      <c r="AY96" s="196">
        <f t="shared" si="20"/>
        <v>35306.752</v>
      </c>
      <c r="AZ96" s="197"/>
      <c r="BA96" s="198"/>
      <c r="BB96" s="198">
        <v>1</v>
      </c>
      <c r="BC96" s="198"/>
      <c r="BD96" s="199">
        <f t="shared" si="21"/>
        <v>1</v>
      </c>
      <c r="BE96" s="162"/>
      <c r="BF96" s="195"/>
      <c r="BG96" s="195">
        <v>36365.954559999998</v>
      </c>
      <c r="BI96" s="196">
        <f t="shared" si="22"/>
        <v>36365.954559999998</v>
      </c>
      <c r="BJ96" s="197"/>
      <c r="BK96" s="198"/>
      <c r="BL96" s="198">
        <v>1</v>
      </c>
      <c r="BM96" s="198"/>
      <c r="BN96" s="199">
        <f t="shared" si="23"/>
        <v>1</v>
      </c>
      <c r="BO96" s="162"/>
    </row>
    <row r="97" spans="1:67" s="446" customFormat="1" ht="12" hidden="1" customHeight="1">
      <c r="A97" s="449"/>
      <c r="B97" s="450"/>
      <c r="C97" s="450"/>
      <c r="D97" s="450"/>
      <c r="E97" s="451"/>
      <c r="F97" s="452"/>
      <c r="G97" s="453"/>
      <c r="H97" s="454"/>
      <c r="I97" s="454"/>
      <c r="J97" s="447"/>
      <c r="K97" s="455">
        <f t="shared" si="12"/>
        <v>0</v>
      </c>
      <c r="L97" s="456"/>
      <c r="M97" s="457"/>
      <c r="N97" s="457"/>
      <c r="O97" s="457"/>
      <c r="P97" s="458">
        <f t="shared" si="13"/>
        <v>0</v>
      </c>
      <c r="Q97" s="459"/>
      <c r="R97" s="454"/>
      <c r="S97" s="454"/>
      <c r="T97" s="447"/>
      <c r="U97" s="455">
        <f t="shared" si="14"/>
        <v>0</v>
      </c>
      <c r="V97" s="456"/>
      <c r="W97" s="457"/>
      <c r="X97" s="457"/>
      <c r="Y97" s="457"/>
      <c r="Z97" s="458">
        <f t="shared" si="15"/>
        <v>0</v>
      </c>
      <c r="AA97" s="459"/>
      <c r="AB97" s="454"/>
      <c r="AC97" s="454"/>
      <c r="AD97" s="447"/>
      <c r="AE97" s="455">
        <f t="shared" si="16"/>
        <v>0</v>
      </c>
      <c r="AF97" s="456"/>
      <c r="AG97" s="457"/>
      <c r="AH97" s="457"/>
      <c r="AI97" s="457"/>
      <c r="AJ97" s="458">
        <f t="shared" si="17"/>
        <v>0</v>
      </c>
      <c r="AK97" s="459"/>
      <c r="AL97" s="454"/>
      <c r="AM97" s="454"/>
      <c r="AN97" s="447"/>
      <c r="AO97" s="455">
        <f t="shared" si="18"/>
        <v>0</v>
      </c>
      <c r="AP97" s="456"/>
      <c r="AQ97" s="457"/>
      <c r="AR97" s="457"/>
      <c r="AS97" s="457"/>
      <c r="AT97" s="458">
        <f t="shared" si="19"/>
        <v>0</v>
      </c>
      <c r="AU97" s="459"/>
      <c r="AV97" s="454"/>
      <c r="AW97" s="454"/>
      <c r="AX97" s="447"/>
      <c r="AY97" s="455">
        <f t="shared" si="20"/>
        <v>0</v>
      </c>
      <c r="AZ97" s="456"/>
      <c r="BA97" s="457"/>
      <c r="BB97" s="457"/>
      <c r="BC97" s="457"/>
      <c r="BD97" s="458">
        <f t="shared" si="21"/>
        <v>0</v>
      </c>
      <c r="BE97" s="459"/>
      <c r="BF97" s="454"/>
      <c r="BG97" s="454"/>
      <c r="BH97" s="447"/>
      <c r="BI97" s="455">
        <f t="shared" si="22"/>
        <v>0</v>
      </c>
      <c r="BJ97" s="456"/>
      <c r="BK97" s="457"/>
      <c r="BL97" s="457"/>
      <c r="BM97" s="457"/>
      <c r="BN97" s="458">
        <f t="shared" si="23"/>
        <v>0</v>
      </c>
      <c r="BO97" s="459"/>
    </row>
    <row r="98" spans="1:67" ht="12" hidden="1" customHeight="1">
      <c r="A98" s="190"/>
      <c r="B98" s="233"/>
      <c r="C98" s="191"/>
      <c r="D98" s="191"/>
      <c r="E98" s="191"/>
      <c r="F98" s="193"/>
      <c r="G98" s="234"/>
      <c r="H98" s="195"/>
      <c r="I98" s="195"/>
      <c r="K98" s="196"/>
      <c r="L98" s="197"/>
      <c r="M98" s="198"/>
      <c r="N98" s="198"/>
      <c r="O98" s="198"/>
      <c r="P98" s="199"/>
      <c r="Q98" s="162"/>
      <c r="R98" s="195"/>
      <c r="S98" s="195"/>
      <c r="U98" s="196"/>
      <c r="V98" s="197"/>
      <c r="W98" s="198"/>
      <c r="X98" s="198"/>
      <c r="Y98" s="198"/>
      <c r="Z98" s="199"/>
      <c r="AA98" s="162"/>
      <c r="AB98" s="195"/>
      <c r="AC98" s="195"/>
      <c r="AE98" s="196"/>
      <c r="AF98" s="197"/>
      <c r="AG98" s="198"/>
      <c r="AH98" s="198"/>
      <c r="AI98" s="198"/>
      <c r="AJ98" s="199"/>
      <c r="AK98" s="162"/>
      <c r="AL98" s="195"/>
      <c r="AM98" s="195"/>
      <c r="AO98" s="196"/>
      <c r="AP98" s="197"/>
      <c r="AQ98" s="198"/>
      <c r="AR98" s="198"/>
      <c r="AS98" s="198"/>
      <c r="AT98" s="199"/>
      <c r="AU98" s="162"/>
      <c r="AV98" s="195"/>
      <c r="AW98" s="195"/>
      <c r="AY98" s="196"/>
      <c r="AZ98" s="197"/>
      <c r="BA98" s="198"/>
      <c r="BB98" s="198"/>
      <c r="BC98" s="198"/>
      <c r="BD98" s="199"/>
      <c r="BE98" s="162"/>
      <c r="BF98" s="195"/>
      <c r="BG98" s="195"/>
      <c r="BI98" s="196"/>
      <c r="BJ98" s="197"/>
      <c r="BK98" s="198"/>
      <c r="BL98" s="198"/>
      <c r="BM98" s="198"/>
      <c r="BN98" s="198"/>
      <c r="BO98" s="162"/>
    </row>
    <row r="99" spans="1:67" ht="12" customHeight="1">
      <c r="A99" s="180" t="s">
        <v>106</v>
      </c>
      <c r="B99" s="181"/>
      <c r="C99" s="181"/>
      <c r="D99" s="181"/>
      <c r="E99" s="181"/>
      <c r="F99" s="182"/>
      <c r="G99" s="183">
        <f>SUBTOTAL(9,G10:G98)</f>
        <v>3198558.25</v>
      </c>
      <c r="H99" s="184">
        <f>SUBTOTAL(9,H10:H98)</f>
        <v>0</v>
      </c>
      <c r="I99" s="184">
        <f>SUBTOTAL(9,I10:I98)</f>
        <v>2938670.9561488074</v>
      </c>
      <c r="J99" s="150"/>
      <c r="K99" s="185">
        <f>SUM(H99:J99)</f>
        <v>2938670.9561488074</v>
      </c>
      <c r="L99" s="186"/>
      <c r="M99" s="187">
        <f>SUBTOTAL(9,M10:M98)</f>
        <v>0</v>
      </c>
      <c r="N99" s="187">
        <f>SUBTOTAL(9,N10:N98)</f>
        <v>55.019004140402913</v>
      </c>
      <c r="O99" s="187"/>
      <c r="P99" s="188">
        <f>SUM(M99:O99)</f>
        <v>55.019004140402913</v>
      </c>
      <c r="Q99" s="251"/>
      <c r="R99" s="184">
        <f>SUBTOTAL(9,R10:R98)</f>
        <v>0</v>
      </c>
      <c r="S99" s="184">
        <f>SUBTOTAL(9,S10:S98)</f>
        <v>3407361.52</v>
      </c>
      <c r="T99" s="150"/>
      <c r="U99" s="185">
        <f>SUM(R99:T99)</f>
        <v>3407361.52</v>
      </c>
      <c r="V99" s="186"/>
      <c r="W99" s="187">
        <f>SUBTOTAL(9,W10:W98)</f>
        <v>0</v>
      </c>
      <c r="X99" s="187">
        <f>SUBTOTAL(9,X10:X98)</f>
        <v>59</v>
      </c>
      <c r="Y99" s="187"/>
      <c r="Z99" s="188">
        <f>SUM(W99:Y99)</f>
        <v>59</v>
      </c>
      <c r="AA99" s="251"/>
      <c r="AB99" s="184">
        <f>SUBTOTAL(9,AB10:AB98)</f>
        <v>0</v>
      </c>
      <c r="AC99" s="184">
        <f>SUBTOTAL(9,AC10:AC98)</f>
        <v>3717182.3656000001</v>
      </c>
      <c r="AD99" s="150"/>
      <c r="AE99" s="185">
        <f>SUM(AB99:AD99)</f>
        <v>3717182.3656000001</v>
      </c>
      <c r="AF99" s="186"/>
      <c r="AG99" s="187">
        <f>SUBTOTAL(9,AG10:AG98)</f>
        <v>0</v>
      </c>
      <c r="AH99" s="187">
        <f>SUBTOTAL(9,AH10:AH98)</f>
        <v>63</v>
      </c>
      <c r="AI99" s="187"/>
      <c r="AJ99" s="188">
        <f>SUM(AG99:AI99)</f>
        <v>63</v>
      </c>
      <c r="AK99" s="251"/>
      <c r="AL99" s="184">
        <f>SUBTOTAL(9,AL10:AL98)</f>
        <v>0</v>
      </c>
      <c r="AM99" s="184">
        <f>SUBTOTAL(9,AM10:AM98)</f>
        <v>3828697.8365679979</v>
      </c>
      <c r="AN99" s="150"/>
      <c r="AO99" s="185">
        <f>SUM(AL99:AN99)</f>
        <v>3828697.8365679979</v>
      </c>
      <c r="AP99" s="186"/>
      <c r="AQ99" s="187">
        <f>SUBTOTAL(9,AQ10:AQ98)</f>
        <v>0</v>
      </c>
      <c r="AR99" s="187">
        <f>SUBTOTAL(9,AR10:AR98)</f>
        <v>63</v>
      </c>
      <c r="AS99" s="187"/>
      <c r="AT99" s="188">
        <f>SUM(AQ99:AS99)</f>
        <v>63</v>
      </c>
      <c r="AU99" s="251"/>
      <c r="AV99" s="184">
        <f>SUBTOTAL(9,AV10:AV98)</f>
        <v>0</v>
      </c>
      <c r="AW99" s="184">
        <f>SUBTOTAL(9,AW10:AW98)</f>
        <v>3943558.7716650381</v>
      </c>
      <c r="AX99" s="150"/>
      <c r="AY99" s="185">
        <f>SUM(AV99:AX99)</f>
        <v>3943558.7716650381</v>
      </c>
      <c r="AZ99" s="186"/>
      <c r="BA99" s="187">
        <f>SUBTOTAL(9,BA10:BA98)</f>
        <v>0</v>
      </c>
      <c r="BB99" s="187">
        <f>SUBTOTAL(9,BB10:BB98)</f>
        <v>63</v>
      </c>
      <c r="BC99" s="187"/>
      <c r="BD99" s="188">
        <f>SUM(BA99:BC99)</f>
        <v>63</v>
      </c>
      <c r="BE99" s="251"/>
      <c r="BF99" s="184">
        <f>SUBTOTAL(9,BF10:BF98)</f>
        <v>0</v>
      </c>
      <c r="BG99" s="184">
        <f>SUBTOTAL(9,BG10:BG98)</f>
        <v>4061865.5348149906</v>
      </c>
      <c r="BH99" s="150"/>
      <c r="BI99" s="185">
        <f>SUM(BF99:BH99)</f>
        <v>4061865.5348149906</v>
      </c>
      <c r="BJ99" s="186"/>
      <c r="BK99" s="187">
        <f>SUBTOTAL(9,BK10:BK98)</f>
        <v>0</v>
      </c>
      <c r="BL99" s="187">
        <f>SUBTOTAL(9,BL10:BL98)</f>
        <v>63</v>
      </c>
      <c r="BM99" s="187"/>
      <c r="BN99" s="187">
        <f>SUM(BK99:BM99)</f>
        <v>63</v>
      </c>
      <c r="BO99" s="147"/>
    </row>
    <row r="100" spans="1:67" ht="12" hidden="1" customHeight="1">
      <c r="A100" s="190"/>
      <c r="B100" s="191"/>
      <c r="C100" s="191"/>
      <c r="D100" s="191"/>
      <c r="E100" s="192"/>
      <c r="F100" s="193"/>
      <c r="G100" s="194"/>
      <c r="H100" s="195"/>
      <c r="I100" s="195"/>
      <c r="K100" s="196">
        <f>SUM(H100:J100)</f>
        <v>0</v>
      </c>
      <c r="L100" s="197"/>
      <c r="M100" s="198"/>
      <c r="N100" s="198"/>
      <c r="O100" s="198"/>
      <c r="P100" s="199">
        <f>SUM(M100:O100)</f>
        <v>0</v>
      </c>
      <c r="Q100" s="162"/>
      <c r="R100" s="195"/>
      <c r="S100" s="195"/>
      <c r="U100" s="196">
        <f>SUM(R100:T100)</f>
        <v>0</v>
      </c>
      <c r="V100" s="197"/>
      <c r="W100" s="198"/>
      <c r="X100" s="198"/>
      <c r="Y100" s="198"/>
      <c r="Z100" s="199">
        <f>SUM(W100:Y100)</f>
        <v>0</v>
      </c>
      <c r="AA100" s="162"/>
      <c r="AB100" s="195"/>
      <c r="AC100" s="195"/>
      <c r="AE100" s="196">
        <f>SUM(AB100:AD100)</f>
        <v>0</v>
      </c>
      <c r="AF100" s="197"/>
      <c r="AG100" s="198"/>
      <c r="AH100" s="198"/>
      <c r="AI100" s="198"/>
      <c r="AJ100" s="199">
        <f>SUM(AG100:AI100)</f>
        <v>0</v>
      </c>
      <c r="AK100" s="162"/>
      <c r="AL100" s="195"/>
      <c r="AM100" s="195"/>
      <c r="AO100" s="196">
        <f>SUM(AL100:AN100)</f>
        <v>0</v>
      </c>
      <c r="AP100" s="197"/>
      <c r="AQ100" s="198"/>
      <c r="AR100" s="198"/>
      <c r="AS100" s="198"/>
      <c r="AT100" s="199">
        <f>SUM(AQ100:AS100)</f>
        <v>0</v>
      </c>
      <c r="AU100" s="162"/>
      <c r="AV100" s="195"/>
      <c r="AW100" s="195"/>
      <c r="AY100" s="196">
        <f>SUM(AV100:AX100)</f>
        <v>0</v>
      </c>
      <c r="AZ100" s="197"/>
      <c r="BA100" s="198"/>
      <c r="BB100" s="198"/>
      <c r="BC100" s="198"/>
      <c r="BD100" s="199">
        <f>SUM(BA100:BC100)</f>
        <v>0</v>
      </c>
      <c r="BE100" s="162"/>
      <c r="BF100" s="195"/>
      <c r="BG100" s="195"/>
      <c r="BI100" s="196">
        <f>SUM(BF100:BH100)</f>
        <v>0</v>
      </c>
      <c r="BJ100" s="197"/>
      <c r="BK100" s="198"/>
      <c r="BL100" s="198"/>
      <c r="BM100" s="198"/>
      <c r="BN100" s="199">
        <f>SUM(BK100:BM100)</f>
        <v>0</v>
      </c>
      <c r="BO100" s="162"/>
    </row>
    <row r="101" spans="1:67" ht="12" customHeight="1">
      <c r="H101" s="195"/>
      <c r="I101" s="195"/>
      <c r="K101" s="195"/>
      <c r="L101" s="195"/>
      <c r="M101" s="195"/>
      <c r="N101" s="195"/>
      <c r="P101" s="195"/>
      <c r="R101" s="195"/>
      <c r="S101" s="195"/>
      <c r="U101" s="195"/>
      <c r="V101" s="195"/>
      <c r="W101" s="195"/>
      <c r="X101" s="195"/>
      <c r="Z101" s="195"/>
      <c r="AB101" s="195"/>
      <c r="AC101" s="195"/>
      <c r="AE101" s="195"/>
      <c r="AF101" s="195"/>
      <c r="AG101" s="195"/>
      <c r="AH101" s="195"/>
      <c r="AJ101" s="195"/>
      <c r="AL101" s="195"/>
      <c r="AM101" s="195"/>
      <c r="AO101" s="195"/>
      <c r="AP101" s="195"/>
      <c r="AQ101" s="195"/>
      <c r="AR101" s="195"/>
      <c r="AT101" s="195"/>
      <c r="AV101" s="195"/>
      <c r="AW101" s="195"/>
      <c r="AY101" s="195"/>
      <c r="AZ101" s="195"/>
      <c r="BA101" s="195"/>
      <c r="BB101" s="195"/>
      <c r="BD101" s="195"/>
      <c r="BF101" s="195"/>
      <c r="BG101" s="195"/>
      <c r="BI101" s="195"/>
      <c r="BJ101" s="195"/>
      <c r="BK101" s="195"/>
      <c r="BL101" s="195"/>
      <c r="BN101" s="195"/>
    </row>
    <row r="102" spans="1:67" ht="15">
      <c r="A102" s="149" t="s">
        <v>107</v>
      </c>
      <c r="B102" s="163"/>
      <c r="C102" s="163"/>
      <c r="D102" s="163"/>
      <c r="E102" s="163"/>
      <c r="F102" s="166"/>
      <c r="H102" s="195"/>
      <c r="I102" s="195"/>
      <c r="K102" s="195"/>
      <c r="L102" s="195"/>
      <c r="M102" s="195"/>
      <c r="N102" s="195"/>
      <c r="P102" s="195"/>
      <c r="R102" s="195"/>
      <c r="S102" s="195"/>
      <c r="U102" s="195"/>
      <c r="V102" s="195"/>
      <c r="W102" s="195"/>
      <c r="X102" s="195"/>
      <c r="Z102" s="195"/>
      <c r="AB102" s="195"/>
      <c r="AC102" s="195"/>
      <c r="AE102" s="195"/>
      <c r="AF102" s="195"/>
      <c r="AG102" s="195"/>
      <c r="AH102" s="195"/>
      <c r="AJ102" s="195"/>
      <c r="AL102" s="195"/>
      <c r="AM102" s="195"/>
      <c r="AO102" s="195"/>
      <c r="AP102" s="195"/>
      <c r="AQ102" s="195"/>
      <c r="AR102" s="195"/>
      <c r="AT102" s="195"/>
      <c r="AV102" s="195"/>
      <c r="AW102" s="195"/>
      <c r="AY102" s="195"/>
      <c r="AZ102" s="195"/>
      <c r="BA102" s="195"/>
      <c r="BB102" s="195"/>
      <c r="BD102" s="195"/>
      <c r="BF102" s="195"/>
      <c r="BG102" s="195"/>
      <c r="BI102" s="195"/>
      <c r="BJ102" s="195"/>
      <c r="BK102" s="195"/>
      <c r="BL102" s="195"/>
      <c r="BN102" s="195"/>
    </row>
    <row r="103" spans="1:67" ht="24">
      <c r="A103" s="236" t="s">
        <v>108</v>
      </c>
      <c r="B103" s="237"/>
      <c r="C103" s="237"/>
      <c r="D103" s="237"/>
      <c r="E103" s="237"/>
      <c r="F103" s="177" t="s">
        <v>99</v>
      </c>
      <c r="G103" s="253"/>
      <c r="H103" s="176"/>
      <c r="I103" s="176"/>
      <c r="J103" s="176"/>
      <c r="K103" s="176"/>
      <c r="L103" s="176"/>
      <c r="M103" s="176"/>
      <c r="N103" s="176"/>
      <c r="O103" s="176"/>
      <c r="P103" s="176"/>
      <c r="Q103" s="254"/>
      <c r="R103" s="176"/>
      <c r="S103" s="176"/>
      <c r="T103" s="176"/>
      <c r="U103" s="176"/>
      <c r="V103" s="176"/>
      <c r="W103" s="176"/>
      <c r="X103" s="176"/>
      <c r="Y103" s="176"/>
      <c r="Z103" s="176"/>
      <c r="AA103" s="254"/>
      <c r="AB103" s="176"/>
      <c r="AC103" s="176"/>
      <c r="AD103" s="176"/>
      <c r="AE103" s="176"/>
      <c r="AF103" s="176"/>
      <c r="AG103" s="176"/>
      <c r="AH103" s="176"/>
      <c r="AI103" s="176"/>
      <c r="AJ103" s="176"/>
      <c r="AK103" s="254"/>
      <c r="AL103" s="176"/>
      <c r="AM103" s="176"/>
      <c r="AN103" s="176"/>
      <c r="AO103" s="176"/>
      <c r="AP103" s="176"/>
      <c r="AQ103" s="176"/>
      <c r="AR103" s="176"/>
      <c r="AS103" s="176"/>
      <c r="AT103" s="176"/>
      <c r="AU103" s="254"/>
      <c r="AV103" s="176"/>
      <c r="AW103" s="176"/>
      <c r="AX103" s="176"/>
      <c r="AY103" s="176"/>
      <c r="AZ103" s="176"/>
      <c r="BA103" s="176"/>
      <c r="BB103" s="176"/>
      <c r="BC103" s="176"/>
      <c r="BD103" s="176"/>
      <c r="BE103" s="254"/>
      <c r="BF103" s="176"/>
      <c r="BG103" s="176"/>
      <c r="BH103" s="176"/>
      <c r="BI103" s="176"/>
      <c r="BJ103" s="176"/>
      <c r="BK103" s="176"/>
      <c r="BL103" s="176"/>
      <c r="BM103" s="176"/>
      <c r="BN103" s="176"/>
    </row>
    <row r="104" spans="1:67" ht="12" hidden="1" customHeight="1">
      <c r="H104" s="195"/>
      <c r="I104" s="195"/>
      <c r="K104" s="195"/>
      <c r="L104" s="195"/>
      <c r="M104" s="195"/>
      <c r="N104" s="195"/>
      <c r="P104" s="195"/>
      <c r="R104" s="195"/>
      <c r="S104" s="195"/>
      <c r="U104" s="195"/>
      <c r="V104" s="195"/>
      <c r="W104" s="195"/>
      <c r="X104" s="195"/>
      <c r="Z104" s="195"/>
      <c r="AB104" s="195"/>
      <c r="AC104" s="195"/>
      <c r="AE104" s="195"/>
      <c r="AF104" s="195"/>
      <c r="AG104" s="195"/>
      <c r="AH104" s="195"/>
      <c r="AJ104" s="195"/>
      <c r="AL104" s="195"/>
      <c r="AM104" s="195"/>
      <c r="AO104" s="195"/>
      <c r="AP104" s="195"/>
      <c r="AQ104" s="195"/>
      <c r="AR104" s="195"/>
      <c r="AT104" s="195"/>
      <c r="AV104" s="195"/>
      <c r="AW104" s="195"/>
      <c r="AY104" s="195"/>
      <c r="AZ104" s="195"/>
      <c r="BA104" s="195"/>
      <c r="BB104" s="195"/>
      <c r="BD104" s="195"/>
      <c r="BF104" s="195"/>
      <c r="BG104" s="195"/>
      <c r="BI104" s="195"/>
      <c r="BJ104" s="195"/>
      <c r="BK104" s="195"/>
      <c r="BL104" s="195"/>
      <c r="BN104" s="195"/>
      <c r="BO104" s="162"/>
    </row>
    <row r="105" spans="1:67" ht="12" hidden="1" customHeight="1">
      <c r="A105" s="200"/>
      <c r="B105" s="160"/>
      <c r="C105" s="189"/>
      <c r="D105" s="189"/>
      <c r="E105" s="189"/>
      <c r="F105" s="201"/>
      <c r="G105" s="168"/>
      <c r="H105" s="195"/>
      <c r="I105" s="195"/>
      <c r="J105" s="195"/>
      <c r="K105" s="196">
        <f>SUM(H105:J105)</f>
        <v>0</v>
      </c>
      <c r="L105" s="197"/>
      <c r="M105" s="238"/>
      <c r="N105" s="238"/>
      <c r="O105" s="238"/>
      <c r="P105" s="238"/>
      <c r="Q105" s="162"/>
      <c r="R105" s="195"/>
      <c r="S105" s="195"/>
      <c r="T105" s="195"/>
      <c r="U105" s="196">
        <f>SUM(R105:T105)</f>
        <v>0</v>
      </c>
      <c r="V105" s="197"/>
      <c r="W105" s="238"/>
      <c r="X105" s="238"/>
      <c r="Y105" s="238"/>
      <c r="Z105" s="238"/>
      <c r="AA105" s="162"/>
      <c r="AB105" s="195"/>
      <c r="AC105" s="195"/>
      <c r="AD105" s="195"/>
      <c r="AE105" s="196">
        <f>SUM(AB105:AD105)</f>
        <v>0</v>
      </c>
      <c r="AF105" s="197"/>
      <c r="AG105" s="238"/>
      <c r="AH105" s="238"/>
      <c r="AI105" s="238"/>
      <c r="AJ105" s="238"/>
      <c r="AK105" s="162"/>
      <c r="AL105" s="195"/>
      <c r="AM105" s="195"/>
      <c r="AN105" s="195"/>
      <c r="AO105" s="196">
        <f>SUM(AL105:AN105)</f>
        <v>0</v>
      </c>
      <c r="AP105" s="197"/>
      <c r="AQ105" s="238"/>
      <c r="AR105" s="238"/>
      <c r="AS105" s="238"/>
      <c r="AT105" s="238"/>
      <c r="AU105" s="162"/>
      <c r="AV105" s="195"/>
      <c r="AW105" s="195"/>
      <c r="AX105" s="195"/>
      <c r="AY105" s="196">
        <f>SUM(AV105:AX105)</f>
        <v>0</v>
      </c>
      <c r="AZ105" s="197"/>
      <c r="BA105" s="238"/>
      <c r="BB105" s="238"/>
      <c r="BC105" s="238"/>
      <c r="BD105" s="238"/>
      <c r="BE105" s="162"/>
      <c r="BF105" s="195"/>
      <c r="BG105" s="195"/>
      <c r="BH105" s="195"/>
      <c r="BI105" s="196">
        <f>SUM(BF105:BH105)</f>
        <v>0</v>
      </c>
      <c r="BJ105" s="197"/>
      <c r="BK105" s="238"/>
      <c r="BL105" s="238"/>
      <c r="BM105" s="238"/>
      <c r="BN105" s="238"/>
      <c r="BO105" s="162"/>
    </row>
    <row r="106" spans="1:67" ht="12" hidden="1" customHeight="1">
      <c r="A106" s="239"/>
      <c r="B106" s="240"/>
      <c r="C106" s="240"/>
      <c r="D106" s="240"/>
      <c r="E106" s="240"/>
      <c r="F106" s="239"/>
      <c r="G106" s="227"/>
      <c r="H106" s="161"/>
      <c r="I106" s="161"/>
      <c r="J106" s="161"/>
      <c r="K106" s="161"/>
      <c r="R106" s="161"/>
      <c r="S106" s="161"/>
      <c r="T106" s="161"/>
      <c r="U106" s="161"/>
      <c r="AB106" s="161"/>
      <c r="AC106" s="161"/>
      <c r="AD106" s="161"/>
      <c r="AE106" s="161"/>
      <c r="AL106" s="161"/>
      <c r="AM106" s="161"/>
      <c r="AN106" s="161"/>
      <c r="AO106" s="161"/>
      <c r="AV106" s="161"/>
      <c r="AW106" s="161"/>
      <c r="AX106" s="161"/>
      <c r="AY106" s="161"/>
      <c r="BF106" s="161"/>
      <c r="BG106" s="161"/>
      <c r="BH106" s="161"/>
      <c r="BI106" s="161"/>
      <c r="BO106" s="162"/>
    </row>
    <row r="107" spans="1:67" ht="12" hidden="1" customHeight="1">
      <c r="A107" s="241" t="s">
        <v>688</v>
      </c>
      <c r="B107" s="241"/>
      <c r="C107" s="241"/>
      <c r="D107" s="241"/>
      <c r="E107" s="241"/>
      <c r="F107" s="241"/>
      <c r="G107" s="241"/>
      <c r="H107" s="242"/>
      <c r="I107" s="242"/>
      <c r="J107" s="241"/>
      <c r="K107" s="242"/>
      <c r="L107" s="242"/>
      <c r="M107" s="242"/>
      <c r="N107" s="242"/>
      <c r="O107" s="241"/>
      <c r="P107" s="242"/>
      <c r="Q107" s="241"/>
      <c r="R107" s="242"/>
      <c r="S107" s="242"/>
      <c r="T107" s="241"/>
      <c r="U107" s="242"/>
      <c r="V107" s="242"/>
      <c r="W107" s="242"/>
      <c r="X107" s="242"/>
      <c r="Y107" s="241"/>
      <c r="Z107" s="242"/>
      <c r="AA107" s="241"/>
      <c r="AB107" s="242"/>
      <c r="AC107" s="242"/>
      <c r="AD107" s="241"/>
      <c r="AE107" s="242"/>
      <c r="AF107" s="242"/>
      <c r="AG107" s="242"/>
      <c r="AH107" s="242"/>
      <c r="AI107" s="241"/>
      <c r="AJ107" s="242"/>
      <c r="AK107" s="241"/>
      <c r="AL107" s="242"/>
      <c r="AM107" s="242"/>
      <c r="AN107" s="241"/>
      <c r="AO107" s="242"/>
      <c r="AP107" s="242"/>
      <c r="AQ107" s="242"/>
      <c r="AR107" s="242"/>
      <c r="AS107" s="241"/>
      <c r="AT107" s="242"/>
      <c r="AU107" s="241"/>
      <c r="AV107" s="242"/>
      <c r="AW107" s="242"/>
      <c r="AX107" s="241"/>
      <c r="AY107" s="242"/>
      <c r="AZ107" s="242"/>
      <c r="BA107" s="242"/>
      <c r="BB107" s="242"/>
      <c r="BC107" s="241"/>
      <c r="BD107" s="242"/>
      <c r="BE107" s="241"/>
      <c r="BF107" s="242"/>
      <c r="BG107" s="242"/>
      <c r="BH107" s="241"/>
      <c r="BI107" s="242"/>
      <c r="BJ107" s="242"/>
      <c r="BK107" s="242"/>
      <c r="BL107" s="242"/>
      <c r="BM107" s="241"/>
      <c r="BN107" s="242"/>
      <c r="BO107" s="162"/>
    </row>
    <row r="108" spans="1:67" ht="12" customHeight="1">
      <c r="A108" s="200" t="s">
        <v>693</v>
      </c>
      <c r="B108" s="160"/>
      <c r="C108" s="445"/>
      <c r="D108" s="445"/>
      <c r="E108" s="445"/>
      <c r="F108" s="201">
        <v>181</v>
      </c>
      <c r="G108" s="168"/>
      <c r="H108" s="195"/>
      <c r="I108" s="195">
        <v>34926.46</v>
      </c>
      <c r="J108" s="195"/>
      <c r="K108" s="196">
        <f t="shared" ref="K108:K110" si="24">SUM(H108:J108)</f>
        <v>34926.46</v>
      </c>
      <c r="L108" s="197"/>
      <c r="M108" s="238"/>
      <c r="N108" s="238"/>
      <c r="O108" s="238"/>
      <c r="P108" s="238"/>
      <c r="Q108" s="162"/>
      <c r="R108" s="195"/>
      <c r="S108" s="195">
        <v>0</v>
      </c>
      <c r="T108" s="195"/>
      <c r="U108" s="196">
        <f t="shared" ref="U108:U110" si="25">SUM(R108:T108)</f>
        <v>0</v>
      </c>
      <c r="V108" s="197"/>
      <c r="W108" s="238"/>
      <c r="X108" s="238"/>
      <c r="Y108" s="238"/>
      <c r="Z108" s="238"/>
      <c r="AA108" s="162"/>
      <c r="AB108" s="195"/>
      <c r="AC108" s="195">
        <v>0</v>
      </c>
      <c r="AD108" s="195"/>
      <c r="AE108" s="196">
        <f t="shared" ref="AE108:AE110" si="26">SUM(AB108:AD108)</f>
        <v>0</v>
      </c>
      <c r="AF108" s="197"/>
      <c r="AG108" s="238"/>
      <c r="AH108" s="238"/>
      <c r="AI108" s="238"/>
      <c r="AJ108" s="238"/>
      <c r="AK108" s="162"/>
      <c r="AL108" s="195"/>
      <c r="AM108" s="195">
        <v>0</v>
      </c>
      <c r="AN108" s="195"/>
      <c r="AO108" s="196">
        <f t="shared" ref="AO108:AO110" si="27">SUM(AL108:AN108)</f>
        <v>0</v>
      </c>
      <c r="AP108" s="197"/>
      <c r="AQ108" s="238"/>
      <c r="AR108" s="238"/>
      <c r="AS108" s="238"/>
      <c r="AT108" s="238"/>
      <c r="AU108" s="162"/>
      <c r="AV108" s="195"/>
      <c r="AW108" s="195">
        <v>0</v>
      </c>
      <c r="AX108" s="195"/>
      <c r="AY108" s="196">
        <f t="shared" ref="AY108:AY110" si="28">SUM(AV108:AX108)</f>
        <v>0</v>
      </c>
      <c r="AZ108" s="197"/>
      <c r="BA108" s="238"/>
      <c r="BB108" s="238"/>
      <c r="BC108" s="238"/>
      <c r="BD108" s="238"/>
      <c r="BE108" s="162"/>
      <c r="BF108" s="195"/>
      <c r="BG108" s="195">
        <v>0</v>
      </c>
      <c r="BH108" s="195"/>
      <c r="BI108" s="196">
        <f t="shared" ref="BI108:BI110" si="29">SUM(BF108:BH108)</f>
        <v>0</v>
      </c>
      <c r="BJ108" s="197"/>
      <c r="BK108" s="238"/>
      <c r="BL108" s="238"/>
      <c r="BM108" s="238"/>
      <c r="BN108" s="238"/>
      <c r="BO108" s="162"/>
    </row>
    <row r="109" spans="1:67" ht="12" customHeight="1">
      <c r="A109" s="200" t="s">
        <v>694</v>
      </c>
      <c r="B109" s="160"/>
      <c r="C109" s="445"/>
      <c r="D109" s="445"/>
      <c r="E109" s="445"/>
      <c r="F109" s="201">
        <v>116</v>
      </c>
      <c r="G109" s="168"/>
      <c r="H109" s="195"/>
      <c r="I109" s="195">
        <v>0</v>
      </c>
      <c r="J109" s="195"/>
      <c r="K109" s="196">
        <f t="shared" si="24"/>
        <v>0</v>
      </c>
      <c r="L109" s="197"/>
      <c r="M109" s="238"/>
      <c r="N109" s="238"/>
      <c r="O109" s="238"/>
      <c r="P109" s="238"/>
      <c r="Q109" s="162"/>
      <c r="R109" s="195"/>
      <c r="S109" s="195">
        <v>25000</v>
      </c>
      <c r="T109" s="195"/>
      <c r="U109" s="196">
        <f t="shared" si="25"/>
        <v>25000</v>
      </c>
      <c r="V109" s="197"/>
      <c r="W109" s="238"/>
      <c r="X109" s="238"/>
      <c r="Y109" s="238"/>
      <c r="Z109" s="238"/>
      <c r="AA109" s="162"/>
      <c r="AB109" s="195"/>
      <c r="AC109" s="195">
        <v>25750</v>
      </c>
      <c r="AD109" s="195"/>
      <c r="AE109" s="196">
        <f t="shared" si="26"/>
        <v>25750</v>
      </c>
      <c r="AF109" s="197"/>
      <c r="AG109" s="238"/>
      <c r="AH109" s="238"/>
      <c r="AI109" s="238"/>
      <c r="AJ109" s="238"/>
      <c r="AK109" s="162"/>
      <c r="AL109" s="195"/>
      <c r="AM109" s="195">
        <v>26522.5</v>
      </c>
      <c r="AN109" s="195"/>
      <c r="AO109" s="196">
        <f t="shared" si="27"/>
        <v>26522.5</v>
      </c>
      <c r="AP109" s="197"/>
      <c r="AQ109" s="238"/>
      <c r="AR109" s="238"/>
      <c r="AS109" s="238"/>
      <c r="AT109" s="238"/>
      <c r="AU109" s="162"/>
      <c r="AV109" s="195"/>
      <c r="AW109" s="195">
        <v>27318.174999999999</v>
      </c>
      <c r="AX109" s="195"/>
      <c r="AY109" s="196">
        <f t="shared" si="28"/>
        <v>27318.174999999999</v>
      </c>
      <c r="AZ109" s="197"/>
      <c r="BA109" s="238"/>
      <c r="BB109" s="238"/>
      <c r="BC109" s="238"/>
      <c r="BD109" s="238"/>
      <c r="BE109" s="162"/>
      <c r="BF109" s="195"/>
      <c r="BG109" s="195">
        <v>28137.720249999998</v>
      </c>
      <c r="BH109" s="195"/>
      <c r="BI109" s="196">
        <f t="shared" si="29"/>
        <v>28137.720249999998</v>
      </c>
      <c r="BJ109" s="197"/>
      <c r="BK109" s="238"/>
      <c r="BL109" s="238"/>
      <c r="BM109" s="238"/>
      <c r="BN109" s="238"/>
      <c r="BO109" s="162"/>
    </row>
    <row r="110" spans="1:67" s="446" customFormat="1" ht="12" hidden="1" customHeight="1">
      <c r="A110" s="460"/>
      <c r="B110" s="461"/>
      <c r="C110" s="448"/>
      <c r="D110" s="448"/>
      <c r="E110" s="448"/>
      <c r="F110" s="462"/>
      <c r="G110" s="463"/>
      <c r="H110" s="454"/>
      <c r="I110" s="454"/>
      <c r="J110" s="454"/>
      <c r="K110" s="455">
        <f t="shared" si="24"/>
        <v>0</v>
      </c>
      <c r="L110" s="456"/>
      <c r="M110" s="464"/>
      <c r="N110" s="464"/>
      <c r="O110" s="464"/>
      <c r="P110" s="464"/>
      <c r="Q110" s="459"/>
      <c r="R110" s="454"/>
      <c r="S110" s="454"/>
      <c r="T110" s="454"/>
      <c r="U110" s="455">
        <f t="shared" si="25"/>
        <v>0</v>
      </c>
      <c r="V110" s="456"/>
      <c r="W110" s="464"/>
      <c r="X110" s="464"/>
      <c r="Y110" s="464"/>
      <c r="Z110" s="464"/>
      <c r="AA110" s="459"/>
      <c r="AB110" s="454"/>
      <c r="AC110" s="454"/>
      <c r="AD110" s="454"/>
      <c r="AE110" s="455">
        <f t="shared" si="26"/>
        <v>0</v>
      </c>
      <c r="AF110" s="456"/>
      <c r="AG110" s="464"/>
      <c r="AH110" s="464"/>
      <c r="AI110" s="464"/>
      <c r="AJ110" s="464"/>
      <c r="AK110" s="459"/>
      <c r="AL110" s="454"/>
      <c r="AM110" s="454"/>
      <c r="AN110" s="454"/>
      <c r="AO110" s="455">
        <f t="shared" si="27"/>
        <v>0</v>
      </c>
      <c r="AP110" s="456"/>
      <c r="AQ110" s="464"/>
      <c r="AR110" s="464"/>
      <c r="AS110" s="464"/>
      <c r="AT110" s="464"/>
      <c r="AU110" s="459"/>
      <c r="AV110" s="454"/>
      <c r="AW110" s="454"/>
      <c r="AX110" s="454"/>
      <c r="AY110" s="455">
        <f t="shared" si="28"/>
        <v>0</v>
      </c>
      <c r="AZ110" s="456"/>
      <c r="BA110" s="464"/>
      <c r="BB110" s="464"/>
      <c r="BC110" s="464"/>
      <c r="BD110" s="464"/>
      <c r="BE110" s="459"/>
      <c r="BF110" s="454"/>
      <c r="BG110" s="454"/>
      <c r="BH110" s="454"/>
      <c r="BI110" s="455">
        <f t="shared" si="29"/>
        <v>0</v>
      </c>
      <c r="BJ110" s="456"/>
      <c r="BK110" s="464"/>
      <c r="BL110" s="464"/>
      <c r="BM110" s="464"/>
      <c r="BN110" s="464"/>
      <c r="BO110" s="459"/>
    </row>
    <row r="111" spans="1:67" ht="12" hidden="1" customHeight="1">
      <c r="A111" s="160"/>
      <c r="BO111" s="162"/>
    </row>
    <row r="112" spans="1:67" ht="12" customHeight="1">
      <c r="A112" s="202" t="s">
        <v>109</v>
      </c>
      <c r="B112" s="203"/>
      <c r="C112" s="203"/>
      <c r="D112" s="203"/>
      <c r="E112" s="203"/>
      <c r="F112" s="204"/>
      <c r="G112" s="255"/>
      <c r="H112" s="184">
        <f>SUBTOTAL(9,H107:H111)</f>
        <v>0</v>
      </c>
      <c r="I112" s="184">
        <f>SUBTOTAL(9,I107:I111)</f>
        <v>34926.46</v>
      </c>
      <c r="J112" s="184"/>
      <c r="K112" s="185">
        <f>SUM(H112:J112)</f>
        <v>34926.46</v>
      </c>
      <c r="L112" s="186"/>
      <c r="M112" s="256"/>
      <c r="N112" s="256"/>
      <c r="O112" s="163"/>
      <c r="P112" s="256"/>
      <c r="Q112" s="163"/>
      <c r="R112" s="184">
        <f>SUBTOTAL(9,R107:R111)</f>
        <v>0</v>
      </c>
      <c r="S112" s="184">
        <f>SUBTOTAL(9,S107:S111)</f>
        <v>25000</v>
      </c>
      <c r="T112" s="184"/>
      <c r="U112" s="185">
        <f>SUM(R112:T112)</f>
        <v>25000</v>
      </c>
      <c r="V112" s="186"/>
      <c r="W112" s="256"/>
      <c r="X112" s="256"/>
      <c r="Y112" s="163"/>
      <c r="Z112" s="256"/>
      <c r="AA112" s="163"/>
      <c r="AB112" s="184">
        <f>SUBTOTAL(9,AB107:AB111)</f>
        <v>0</v>
      </c>
      <c r="AC112" s="184">
        <f>SUBTOTAL(9,AC107:AC111)</f>
        <v>25750</v>
      </c>
      <c r="AD112" s="184"/>
      <c r="AE112" s="185">
        <f>SUM(AB112:AD112)</f>
        <v>25750</v>
      </c>
      <c r="AF112" s="186"/>
      <c r="AG112" s="256"/>
      <c r="AH112" s="256"/>
      <c r="AI112" s="163"/>
      <c r="AJ112" s="256"/>
      <c r="AK112" s="163"/>
      <c r="AL112" s="184">
        <f>SUBTOTAL(9,AL107:AL111)</f>
        <v>0</v>
      </c>
      <c r="AM112" s="184">
        <f>SUBTOTAL(9,AM107:AM111)</f>
        <v>26522.5</v>
      </c>
      <c r="AN112" s="184"/>
      <c r="AO112" s="185">
        <f>SUM(AL112:AN112)</f>
        <v>26522.5</v>
      </c>
      <c r="AP112" s="186"/>
      <c r="AQ112" s="256"/>
      <c r="AR112" s="256"/>
      <c r="AS112" s="163"/>
      <c r="AT112" s="256"/>
      <c r="AU112" s="163"/>
      <c r="AV112" s="184">
        <f>SUBTOTAL(9,AV107:AV111)</f>
        <v>0</v>
      </c>
      <c r="AW112" s="184">
        <f>SUBTOTAL(9,AW107:AW111)</f>
        <v>27318.174999999999</v>
      </c>
      <c r="AX112" s="184"/>
      <c r="AY112" s="185">
        <f>SUM(AV112:AX112)</f>
        <v>27318.174999999999</v>
      </c>
      <c r="AZ112" s="186"/>
      <c r="BA112" s="256"/>
      <c r="BB112" s="256"/>
      <c r="BC112" s="163"/>
      <c r="BD112" s="256"/>
      <c r="BE112" s="163"/>
      <c r="BF112" s="184">
        <f>SUBTOTAL(9,BF107:BF111)</f>
        <v>0</v>
      </c>
      <c r="BG112" s="184">
        <f>SUBTOTAL(9,BG107:BG111)</f>
        <v>28137.720249999998</v>
      </c>
      <c r="BH112" s="184"/>
      <c r="BI112" s="185">
        <f>SUM(BF112:BH112)</f>
        <v>28137.720249999998</v>
      </c>
      <c r="BJ112" s="186"/>
      <c r="BK112" s="256"/>
      <c r="BL112" s="256"/>
      <c r="BM112" s="163"/>
      <c r="BN112" s="256"/>
      <c r="BO112" s="147"/>
    </row>
    <row r="113" spans="1:67" ht="15">
      <c r="H113" s="195"/>
      <c r="I113" s="195"/>
      <c r="K113" s="195"/>
      <c r="L113" s="195"/>
      <c r="M113" s="195"/>
      <c r="N113" s="195"/>
      <c r="P113" s="195"/>
      <c r="R113" s="195"/>
      <c r="S113" s="195"/>
      <c r="U113" s="195"/>
      <c r="V113" s="195"/>
      <c r="W113" s="195"/>
      <c r="X113" s="195"/>
      <c r="Z113" s="195"/>
      <c r="AB113" s="195"/>
      <c r="AC113" s="195"/>
      <c r="AE113" s="195"/>
      <c r="AF113" s="195"/>
      <c r="AG113" s="195"/>
      <c r="AH113" s="195"/>
      <c r="AJ113" s="195"/>
      <c r="AL113" s="195"/>
      <c r="AM113" s="195"/>
      <c r="AO113" s="195"/>
      <c r="AP113" s="195"/>
      <c r="AQ113" s="195"/>
      <c r="AR113" s="195"/>
      <c r="AT113" s="195"/>
      <c r="AV113" s="195"/>
      <c r="AW113" s="195"/>
      <c r="AY113" s="195"/>
      <c r="AZ113" s="195"/>
      <c r="BA113" s="195"/>
      <c r="BB113" s="195"/>
      <c r="BD113" s="195"/>
      <c r="BF113" s="195"/>
      <c r="BG113" s="195"/>
      <c r="BI113" s="195"/>
      <c r="BJ113" s="195"/>
      <c r="BK113" s="195"/>
      <c r="BL113" s="195"/>
      <c r="BN113" s="195"/>
    </row>
    <row r="114" spans="1:67" ht="12" customHeight="1">
      <c r="A114" s="202" t="s">
        <v>110</v>
      </c>
      <c r="B114" s="203"/>
      <c r="C114" s="203"/>
      <c r="D114" s="203"/>
      <c r="E114" s="203"/>
      <c r="F114" s="204"/>
      <c r="G114" s="261"/>
      <c r="H114" s="232"/>
      <c r="I114" s="232"/>
      <c r="J114" s="161"/>
      <c r="K114" s="232"/>
      <c r="L114" s="232"/>
      <c r="M114" s="232"/>
      <c r="N114" s="232"/>
      <c r="O114" s="161"/>
      <c r="P114" s="232"/>
      <c r="R114" s="232"/>
      <c r="S114" s="232"/>
      <c r="T114" s="161"/>
      <c r="U114" s="232"/>
      <c r="V114" s="232"/>
      <c r="W114" s="232"/>
      <c r="X114" s="232"/>
      <c r="Y114" s="161"/>
      <c r="Z114" s="232"/>
      <c r="AB114" s="232"/>
      <c r="AC114" s="232"/>
      <c r="AD114" s="161"/>
      <c r="AE114" s="232"/>
      <c r="AF114" s="232"/>
      <c r="AG114" s="232"/>
      <c r="AH114" s="232"/>
      <c r="AI114" s="161"/>
      <c r="AJ114" s="232"/>
      <c r="AL114" s="232"/>
      <c r="AM114" s="232"/>
      <c r="AN114" s="161"/>
      <c r="AO114" s="232"/>
      <c r="AP114" s="232"/>
      <c r="AQ114" s="232"/>
      <c r="AR114" s="232"/>
      <c r="AS114" s="161"/>
      <c r="AT114" s="232"/>
      <c r="AV114" s="232"/>
      <c r="AW114" s="232"/>
      <c r="AX114" s="161"/>
      <c r="AY114" s="232"/>
      <c r="AZ114" s="232"/>
      <c r="BA114" s="232"/>
      <c r="BB114" s="232"/>
      <c r="BC114" s="161"/>
      <c r="BD114" s="232"/>
      <c r="BF114" s="232"/>
      <c r="BG114" s="232"/>
      <c r="BH114" s="161"/>
      <c r="BI114" s="232"/>
      <c r="BJ114" s="232"/>
      <c r="BK114" s="232"/>
      <c r="BL114" s="232"/>
      <c r="BM114" s="161"/>
      <c r="BN114" s="232"/>
    </row>
    <row r="115" spans="1:67" ht="12" hidden="1" customHeight="1">
      <c r="A115" s="200" t="s">
        <v>25</v>
      </c>
      <c r="F115" s="159"/>
      <c r="G115" s="159"/>
      <c r="H115" s="195"/>
      <c r="I115" s="195"/>
      <c r="K115" s="196">
        <f t="shared" ref="K115:K146" si="30">SUM(H115:J115)</f>
        <v>0</v>
      </c>
      <c r="L115" s="197"/>
      <c r="M115" s="198"/>
      <c r="N115" s="198"/>
      <c r="O115" s="198"/>
      <c r="P115" s="199">
        <f t="shared" ref="P115:P146" si="31">SUM(M115:O115)</f>
        <v>0</v>
      </c>
      <c r="Q115" s="162"/>
      <c r="R115" s="195"/>
      <c r="S115" s="195"/>
      <c r="U115" s="196">
        <f t="shared" ref="U115:U146" si="32">SUM(R115:T115)</f>
        <v>0</v>
      </c>
      <c r="V115" s="197"/>
      <c r="W115" s="198"/>
      <c r="X115" s="198"/>
      <c r="Y115" s="198"/>
      <c r="Z115" s="199">
        <f t="shared" ref="Z115:Z146" si="33">SUM(W115:Y115)</f>
        <v>0</v>
      </c>
      <c r="AA115" s="162"/>
      <c r="AB115" s="195"/>
      <c r="AC115" s="195"/>
      <c r="AE115" s="196">
        <f t="shared" ref="AE115:AE146" si="34">SUM(AB115:AD115)</f>
        <v>0</v>
      </c>
      <c r="AF115" s="197"/>
      <c r="AG115" s="198"/>
      <c r="AH115" s="198"/>
      <c r="AI115" s="198"/>
      <c r="AJ115" s="199">
        <f t="shared" ref="AJ115:AJ146" si="35">SUM(AG115:AI115)</f>
        <v>0</v>
      </c>
      <c r="AK115" s="162"/>
      <c r="AL115" s="195"/>
      <c r="AM115" s="195"/>
      <c r="AO115" s="196">
        <f t="shared" ref="AO115:AO146" si="36">SUM(AL115:AN115)</f>
        <v>0</v>
      </c>
      <c r="AP115" s="197"/>
      <c r="AQ115" s="198"/>
      <c r="AR115" s="198"/>
      <c r="AS115" s="198"/>
      <c r="AT115" s="199">
        <f t="shared" ref="AT115:AT146" si="37">SUM(AQ115:AS115)</f>
        <v>0</v>
      </c>
      <c r="AU115" s="162"/>
      <c r="AV115" s="195"/>
      <c r="AW115" s="195"/>
      <c r="AY115" s="196">
        <f t="shared" ref="AY115:AY146" si="38">SUM(AV115:AX115)</f>
        <v>0</v>
      </c>
      <c r="AZ115" s="197"/>
      <c r="BA115" s="198"/>
      <c r="BB115" s="198"/>
      <c r="BC115" s="198"/>
      <c r="BD115" s="199">
        <f t="shared" ref="BD115:BD146" si="39">SUM(BA115:BC115)</f>
        <v>0</v>
      </c>
      <c r="BE115" s="162"/>
      <c r="BF115" s="195"/>
      <c r="BG115" s="195"/>
      <c r="BI115" s="196">
        <f t="shared" ref="BI115:BI146" si="40">SUM(BF115:BH115)</f>
        <v>0</v>
      </c>
      <c r="BJ115" s="197"/>
      <c r="BK115" s="198"/>
      <c r="BL115" s="198"/>
      <c r="BM115" s="198"/>
      <c r="BN115" s="199">
        <f t="shared" ref="BN115:BN146" si="41">SUM(BK115:BM115)</f>
        <v>0</v>
      </c>
      <c r="BO115" s="162"/>
    </row>
    <row r="116" spans="1:67" ht="12" hidden="1" customHeight="1">
      <c r="A116" s="200">
        <v>100</v>
      </c>
      <c r="B116" s="157" t="s">
        <v>301</v>
      </c>
      <c r="F116" s="159"/>
      <c r="G116" s="159"/>
      <c r="H116" s="195"/>
      <c r="I116" s="195">
        <v>0</v>
      </c>
      <c r="K116" s="196">
        <f t="shared" si="30"/>
        <v>0</v>
      </c>
      <c r="L116" s="197"/>
      <c r="M116" s="198"/>
      <c r="N116" s="198">
        <v>0</v>
      </c>
      <c r="O116" s="198"/>
      <c r="P116" s="199">
        <f t="shared" si="31"/>
        <v>0</v>
      </c>
      <c r="Q116" s="162"/>
      <c r="R116" s="195"/>
      <c r="S116" s="195">
        <v>0</v>
      </c>
      <c r="U116" s="196">
        <f t="shared" si="32"/>
        <v>0</v>
      </c>
      <c r="V116" s="197"/>
      <c r="W116" s="198"/>
      <c r="X116" s="198">
        <v>0</v>
      </c>
      <c r="Y116" s="198"/>
      <c r="Z116" s="199">
        <f t="shared" si="33"/>
        <v>0</v>
      </c>
      <c r="AA116" s="162"/>
      <c r="AB116" s="195"/>
      <c r="AC116" s="195">
        <v>0</v>
      </c>
      <c r="AE116" s="196">
        <f t="shared" si="34"/>
        <v>0</v>
      </c>
      <c r="AF116" s="197"/>
      <c r="AG116" s="198"/>
      <c r="AH116" s="198">
        <v>0</v>
      </c>
      <c r="AI116" s="198"/>
      <c r="AJ116" s="199">
        <f t="shared" si="35"/>
        <v>0</v>
      </c>
      <c r="AK116" s="162"/>
      <c r="AL116" s="195"/>
      <c r="AM116" s="195">
        <v>0</v>
      </c>
      <c r="AO116" s="196">
        <f t="shared" si="36"/>
        <v>0</v>
      </c>
      <c r="AP116" s="197"/>
      <c r="AQ116" s="198"/>
      <c r="AR116" s="198">
        <v>0</v>
      </c>
      <c r="AS116" s="198"/>
      <c r="AT116" s="199">
        <f t="shared" si="37"/>
        <v>0</v>
      </c>
      <c r="AU116" s="162"/>
      <c r="AV116" s="195"/>
      <c r="AW116" s="195">
        <v>0</v>
      </c>
      <c r="AY116" s="196">
        <f t="shared" si="38"/>
        <v>0</v>
      </c>
      <c r="AZ116" s="197"/>
      <c r="BA116" s="198"/>
      <c r="BB116" s="198">
        <v>0</v>
      </c>
      <c r="BC116" s="198"/>
      <c r="BD116" s="199">
        <f t="shared" si="39"/>
        <v>0</v>
      </c>
      <c r="BE116" s="162"/>
      <c r="BF116" s="195"/>
      <c r="BG116" s="195">
        <v>0</v>
      </c>
      <c r="BI116" s="196">
        <f t="shared" si="40"/>
        <v>0</v>
      </c>
      <c r="BJ116" s="197"/>
      <c r="BK116" s="198"/>
      <c r="BL116" s="198">
        <v>0</v>
      </c>
      <c r="BM116" s="198"/>
      <c r="BN116" s="199">
        <f t="shared" si="41"/>
        <v>0</v>
      </c>
      <c r="BO116" s="162"/>
    </row>
    <row r="117" spans="1:67" ht="12" hidden="1" customHeight="1">
      <c r="A117" s="200">
        <v>103</v>
      </c>
      <c r="B117" s="157" t="s">
        <v>302</v>
      </c>
      <c r="F117" s="159"/>
      <c r="G117" s="159"/>
      <c r="H117" s="195"/>
      <c r="I117" s="195">
        <v>0</v>
      </c>
      <c r="K117" s="196">
        <f t="shared" si="30"/>
        <v>0</v>
      </c>
      <c r="L117" s="197"/>
      <c r="M117" s="198"/>
      <c r="N117" s="198">
        <v>0</v>
      </c>
      <c r="O117" s="198"/>
      <c r="P117" s="199">
        <f t="shared" si="31"/>
        <v>0</v>
      </c>
      <c r="Q117" s="162"/>
      <c r="R117" s="195"/>
      <c r="S117" s="195">
        <v>0</v>
      </c>
      <c r="U117" s="196">
        <f t="shared" si="32"/>
        <v>0</v>
      </c>
      <c r="V117" s="197"/>
      <c r="W117" s="198"/>
      <c r="X117" s="198">
        <v>0</v>
      </c>
      <c r="Y117" s="198"/>
      <c r="Z117" s="199">
        <f t="shared" si="33"/>
        <v>0</v>
      </c>
      <c r="AA117" s="162"/>
      <c r="AB117" s="195"/>
      <c r="AC117" s="195">
        <v>0</v>
      </c>
      <c r="AE117" s="196">
        <f t="shared" si="34"/>
        <v>0</v>
      </c>
      <c r="AF117" s="197"/>
      <c r="AG117" s="198"/>
      <c r="AH117" s="198">
        <v>0</v>
      </c>
      <c r="AI117" s="198"/>
      <c r="AJ117" s="199">
        <f t="shared" si="35"/>
        <v>0</v>
      </c>
      <c r="AK117" s="162"/>
      <c r="AL117" s="195"/>
      <c r="AM117" s="195">
        <v>0</v>
      </c>
      <c r="AO117" s="196">
        <f t="shared" si="36"/>
        <v>0</v>
      </c>
      <c r="AP117" s="197"/>
      <c r="AQ117" s="198"/>
      <c r="AR117" s="198">
        <v>0</v>
      </c>
      <c r="AS117" s="198"/>
      <c r="AT117" s="199">
        <f t="shared" si="37"/>
        <v>0</v>
      </c>
      <c r="AU117" s="162"/>
      <c r="AV117" s="195"/>
      <c r="AW117" s="195">
        <v>0</v>
      </c>
      <c r="AY117" s="196">
        <f t="shared" si="38"/>
        <v>0</v>
      </c>
      <c r="AZ117" s="197"/>
      <c r="BA117" s="198"/>
      <c r="BB117" s="198">
        <v>0</v>
      </c>
      <c r="BC117" s="198"/>
      <c r="BD117" s="199">
        <f t="shared" si="39"/>
        <v>0</v>
      </c>
      <c r="BE117" s="162"/>
      <c r="BF117" s="195"/>
      <c r="BG117" s="195">
        <v>0</v>
      </c>
      <c r="BI117" s="196">
        <f t="shared" si="40"/>
        <v>0</v>
      </c>
      <c r="BJ117" s="197"/>
      <c r="BK117" s="198"/>
      <c r="BL117" s="198">
        <v>0</v>
      </c>
      <c r="BM117" s="198"/>
      <c r="BN117" s="199">
        <f t="shared" si="41"/>
        <v>0</v>
      </c>
      <c r="BO117" s="162"/>
    </row>
    <row r="118" spans="1:67" ht="12" customHeight="1">
      <c r="A118" s="200">
        <v>104</v>
      </c>
      <c r="B118" s="157" t="s">
        <v>303</v>
      </c>
      <c r="F118" s="159"/>
      <c r="G118" s="159"/>
      <c r="H118" s="195"/>
      <c r="I118" s="195">
        <v>98165</v>
      </c>
      <c r="K118" s="196">
        <f t="shared" si="30"/>
        <v>98165</v>
      </c>
      <c r="L118" s="197"/>
      <c r="M118" s="198"/>
      <c r="N118" s="198">
        <v>1</v>
      </c>
      <c r="O118" s="198"/>
      <c r="P118" s="199">
        <f t="shared" si="31"/>
        <v>1</v>
      </c>
      <c r="Q118" s="162"/>
      <c r="R118" s="195"/>
      <c r="S118" s="195">
        <v>102092</v>
      </c>
      <c r="U118" s="196">
        <f t="shared" si="32"/>
        <v>102092</v>
      </c>
      <c r="V118" s="197"/>
      <c r="W118" s="198"/>
      <c r="X118" s="198">
        <v>1</v>
      </c>
      <c r="Y118" s="198"/>
      <c r="Z118" s="199">
        <f t="shared" si="33"/>
        <v>1</v>
      </c>
      <c r="AA118" s="162"/>
      <c r="AB118" s="195"/>
      <c r="AC118" s="195">
        <v>105154.76</v>
      </c>
      <c r="AE118" s="196">
        <f t="shared" si="34"/>
        <v>105154.76</v>
      </c>
      <c r="AF118" s="197"/>
      <c r="AG118" s="198"/>
      <c r="AH118" s="198">
        <v>1</v>
      </c>
      <c r="AI118" s="198"/>
      <c r="AJ118" s="199">
        <f t="shared" si="35"/>
        <v>1</v>
      </c>
      <c r="AK118" s="162"/>
      <c r="AL118" s="195"/>
      <c r="AM118" s="195">
        <v>108309.4028</v>
      </c>
      <c r="AO118" s="196">
        <f t="shared" si="36"/>
        <v>108309.4028</v>
      </c>
      <c r="AP118" s="197"/>
      <c r="AQ118" s="198"/>
      <c r="AR118" s="198">
        <v>1</v>
      </c>
      <c r="AS118" s="198"/>
      <c r="AT118" s="199">
        <f t="shared" si="37"/>
        <v>1</v>
      </c>
      <c r="AU118" s="162"/>
      <c r="AV118" s="195"/>
      <c r="AW118" s="195">
        <v>111558.684884</v>
      </c>
      <c r="AY118" s="196">
        <f t="shared" si="38"/>
        <v>111558.684884</v>
      </c>
      <c r="AZ118" s="197"/>
      <c r="BA118" s="198"/>
      <c r="BB118" s="198">
        <v>1</v>
      </c>
      <c r="BC118" s="198"/>
      <c r="BD118" s="199">
        <f t="shared" si="39"/>
        <v>1</v>
      </c>
      <c r="BE118" s="162"/>
      <c r="BF118" s="195"/>
      <c r="BG118" s="195">
        <v>114905.44543052001</v>
      </c>
      <c r="BI118" s="196">
        <f t="shared" si="40"/>
        <v>114905.44543052001</v>
      </c>
      <c r="BJ118" s="197"/>
      <c r="BK118" s="198"/>
      <c r="BL118" s="198">
        <v>1</v>
      </c>
      <c r="BM118" s="198"/>
      <c r="BN118" s="199">
        <f t="shared" si="41"/>
        <v>1</v>
      </c>
      <c r="BO118" s="162"/>
    </row>
    <row r="119" spans="1:67" ht="12" customHeight="1">
      <c r="A119" s="200">
        <v>105</v>
      </c>
      <c r="B119" s="157" t="s">
        <v>304</v>
      </c>
      <c r="F119" s="159"/>
      <c r="G119" s="159"/>
      <c r="H119" s="195"/>
      <c r="I119" s="195">
        <v>311566.26881720399</v>
      </c>
      <c r="K119" s="196">
        <f t="shared" si="30"/>
        <v>311566.26881720399</v>
      </c>
      <c r="L119" s="197"/>
      <c r="M119" s="198"/>
      <c r="N119" s="198">
        <v>3.4623655913978499</v>
      </c>
      <c r="O119" s="198"/>
      <c r="P119" s="199">
        <f t="shared" si="31"/>
        <v>3.4623655913978499</v>
      </c>
      <c r="Q119" s="162"/>
      <c r="R119" s="195"/>
      <c r="S119" s="195">
        <v>364207.8</v>
      </c>
      <c r="U119" s="196">
        <f t="shared" si="32"/>
        <v>364207.8</v>
      </c>
      <c r="V119" s="197"/>
      <c r="W119" s="198"/>
      <c r="X119" s="198">
        <v>4</v>
      </c>
      <c r="Y119" s="198"/>
      <c r="Z119" s="199">
        <f t="shared" si="33"/>
        <v>4</v>
      </c>
      <c r="AA119" s="162"/>
      <c r="AB119" s="195"/>
      <c r="AC119" s="195">
        <v>437134.03399999999</v>
      </c>
      <c r="AE119" s="196">
        <f t="shared" si="34"/>
        <v>437134.03399999999</v>
      </c>
      <c r="AF119" s="197"/>
      <c r="AG119" s="198"/>
      <c r="AH119" s="198">
        <v>5</v>
      </c>
      <c r="AI119" s="198"/>
      <c r="AJ119" s="199">
        <f t="shared" si="35"/>
        <v>5</v>
      </c>
      <c r="AK119" s="162"/>
      <c r="AL119" s="195"/>
      <c r="AM119" s="195">
        <v>450248.05502000003</v>
      </c>
      <c r="AO119" s="196">
        <f t="shared" si="36"/>
        <v>450248.05502000003</v>
      </c>
      <c r="AP119" s="197"/>
      <c r="AQ119" s="198"/>
      <c r="AR119" s="198">
        <v>5</v>
      </c>
      <c r="AS119" s="198"/>
      <c r="AT119" s="199">
        <f t="shared" si="37"/>
        <v>5</v>
      </c>
      <c r="AU119" s="162"/>
      <c r="AV119" s="195"/>
      <c r="AW119" s="195">
        <v>463755.49667060003</v>
      </c>
      <c r="AY119" s="196">
        <f t="shared" si="38"/>
        <v>463755.49667060003</v>
      </c>
      <c r="AZ119" s="197"/>
      <c r="BA119" s="198"/>
      <c r="BB119" s="198">
        <v>5</v>
      </c>
      <c r="BC119" s="198"/>
      <c r="BD119" s="199">
        <f t="shared" si="39"/>
        <v>5</v>
      </c>
      <c r="BE119" s="162"/>
      <c r="BF119" s="195"/>
      <c r="BG119" s="195">
        <v>477668.16157071799</v>
      </c>
      <c r="BI119" s="196">
        <f t="shared" si="40"/>
        <v>477668.16157071799</v>
      </c>
      <c r="BJ119" s="197"/>
      <c r="BK119" s="198"/>
      <c r="BL119" s="198">
        <v>5</v>
      </c>
      <c r="BM119" s="198"/>
      <c r="BN119" s="199">
        <f t="shared" si="41"/>
        <v>5</v>
      </c>
      <c r="BO119" s="162"/>
    </row>
    <row r="120" spans="1:67" ht="12" customHeight="1">
      <c r="A120" s="200">
        <v>116</v>
      </c>
      <c r="B120" s="157" t="s">
        <v>37</v>
      </c>
      <c r="F120" s="159"/>
      <c r="G120" s="159"/>
      <c r="H120" s="195"/>
      <c r="I120" s="195">
        <v>1646003.90955382</v>
      </c>
      <c r="K120" s="196">
        <f t="shared" si="30"/>
        <v>1646003.90955382</v>
      </c>
      <c r="L120" s="197"/>
      <c r="M120" s="198"/>
      <c r="N120" s="198">
        <v>32.313582993449501</v>
      </c>
      <c r="O120" s="198"/>
      <c r="P120" s="199">
        <f t="shared" si="31"/>
        <v>32.313582993449501</v>
      </c>
      <c r="Q120" s="162"/>
      <c r="R120" s="195"/>
      <c r="S120" s="195">
        <v>1865236.12</v>
      </c>
      <c r="U120" s="196">
        <f t="shared" si="32"/>
        <v>1865236.12</v>
      </c>
      <c r="V120" s="197"/>
      <c r="W120" s="198"/>
      <c r="X120" s="198">
        <v>33</v>
      </c>
      <c r="Y120" s="198"/>
      <c r="Z120" s="199">
        <f t="shared" si="33"/>
        <v>33</v>
      </c>
      <c r="AA120" s="162"/>
      <c r="AB120" s="195"/>
      <c r="AC120" s="195">
        <v>2066793.2035999999</v>
      </c>
      <c r="AE120" s="196">
        <f t="shared" si="34"/>
        <v>2066793.2035999999</v>
      </c>
      <c r="AF120" s="197"/>
      <c r="AG120" s="198"/>
      <c r="AH120" s="198">
        <v>36</v>
      </c>
      <c r="AI120" s="198"/>
      <c r="AJ120" s="199">
        <f t="shared" si="35"/>
        <v>36</v>
      </c>
      <c r="AK120" s="162"/>
      <c r="AL120" s="195"/>
      <c r="AM120" s="195">
        <v>2128796.9997080001</v>
      </c>
      <c r="AO120" s="196">
        <f t="shared" si="36"/>
        <v>2128796.9997080001</v>
      </c>
      <c r="AP120" s="197"/>
      <c r="AQ120" s="198"/>
      <c r="AR120" s="198">
        <v>36</v>
      </c>
      <c r="AS120" s="198"/>
      <c r="AT120" s="199">
        <f t="shared" si="37"/>
        <v>36</v>
      </c>
      <c r="AU120" s="162"/>
      <c r="AV120" s="195"/>
      <c r="AW120" s="195">
        <v>2192660.9096992398</v>
      </c>
      <c r="AY120" s="196">
        <f t="shared" si="38"/>
        <v>2192660.9096992398</v>
      </c>
      <c r="AZ120" s="197"/>
      <c r="BA120" s="198"/>
      <c r="BB120" s="198">
        <v>36</v>
      </c>
      <c r="BC120" s="198"/>
      <c r="BD120" s="199">
        <f t="shared" si="39"/>
        <v>36</v>
      </c>
      <c r="BE120" s="162"/>
      <c r="BF120" s="195"/>
      <c r="BG120" s="195">
        <v>2258440.7369902199</v>
      </c>
      <c r="BI120" s="196">
        <f t="shared" si="40"/>
        <v>2258440.7369902199</v>
      </c>
      <c r="BJ120" s="197"/>
      <c r="BK120" s="198"/>
      <c r="BL120" s="198">
        <v>36</v>
      </c>
      <c r="BM120" s="198"/>
      <c r="BN120" s="199">
        <f t="shared" si="41"/>
        <v>36</v>
      </c>
      <c r="BO120" s="162"/>
    </row>
    <row r="121" spans="1:67" ht="12" hidden="1" customHeight="1">
      <c r="A121" s="200">
        <v>117</v>
      </c>
      <c r="B121" s="157" t="s">
        <v>246</v>
      </c>
      <c r="F121" s="159"/>
      <c r="G121" s="159"/>
      <c r="H121" s="195"/>
      <c r="I121" s="195">
        <v>0</v>
      </c>
      <c r="K121" s="196">
        <f t="shared" si="30"/>
        <v>0</v>
      </c>
      <c r="L121" s="197"/>
      <c r="M121" s="198"/>
      <c r="N121" s="198">
        <v>0</v>
      </c>
      <c r="O121" s="198"/>
      <c r="P121" s="199">
        <f t="shared" si="31"/>
        <v>0</v>
      </c>
      <c r="Q121" s="162"/>
      <c r="R121" s="195"/>
      <c r="S121" s="195">
        <v>0</v>
      </c>
      <c r="U121" s="196">
        <f t="shared" si="32"/>
        <v>0</v>
      </c>
      <c r="V121" s="197"/>
      <c r="W121" s="198"/>
      <c r="X121" s="198">
        <v>0</v>
      </c>
      <c r="Y121" s="198"/>
      <c r="Z121" s="199">
        <f t="shared" si="33"/>
        <v>0</v>
      </c>
      <c r="AA121" s="162"/>
      <c r="AB121" s="195"/>
      <c r="AC121" s="195">
        <v>0</v>
      </c>
      <c r="AE121" s="196">
        <f t="shared" si="34"/>
        <v>0</v>
      </c>
      <c r="AF121" s="197"/>
      <c r="AG121" s="198"/>
      <c r="AH121" s="198">
        <v>0</v>
      </c>
      <c r="AI121" s="198"/>
      <c r="AJ121" s="199">
        <f t="shared" si="35"/>
        <v>0</v>
      </c>
      <c r="AK121" s="162"/>
      <c r="AL121" s="195"/>
      <c r="AM121" s="195">
        <v>0</v>
      </c>
      <c r="AO121" s="196">
        <f t="shared" si="36"/>
        <v>0</v>
      </c>
      <c r="AP121" s="197"/>
      <c r="AQ121" s="198"/>
      <c r="AR121" s="198">
        <v>0</v>
      </c>
      <c r="AS121" s="198"/>
      <c r="AT121" s="199">
        <f t="shared" si="37"/>
        <v>0</v>
      </c>
      <c r="AU121" s="162"/>
      <c r="AV121" s="195"/>
      <c r="AW121" s="195">
        <v>0</v>
      </c>
      <c r="AY121" s="196">
        <f t="shared" si="38"/>
        <v>0</v>
      </c>
      <c r="AZ121" s="197"/>
      <c r="BA121" s="198"/>
      <c r="BB121" s="198">
        <v>0</v>
      </c>
      <c r="BC121" s="198"/>
      <c r="BD121" s="199">
        <f t="shared" si="39"/>
        <v>0</v>
      </c>
      <c r="BE121" s="162"/>
      <c r="BF121" s="195"/>
      <c r="BG121" s="195">
        <v>0</v>
      </c>
      <c r="BI121" s="196">
        <f t="shared" si="40"/>
        <v>0</v>
      </c>
      <c r="BJ121" s="197"/>
      <c r="BK121" s="198"/>
      <c r="BL121" s="198">
        <v>0</v>
      </c>
      <c r="BM121" s="198"/>
      <c r="BN121" s="199">
        <f t="shared" si="41"/>
        <v>0</v>
      </c>
      <c r="BO121" s="162"/>
    </row>
    <row r="122" spans="1:67" ht="12" hidden="1" customHeight="1">
      <c r="A122" s="200">
        <v>118</v>
      </c>
      <c r="B122" s="157" t="s">
        <v>305</v>
      </c>
      <c r="F122" s="159"/>
      <c r="G122" s="159"/>
      <c r="H122" s="195"/>
      <c r="I122" s="195">
        <v>0</v>
      </c>
      <c r="K122" s="196">
        <f t="shared" si="30"/>
        <v>0</v>
      </c>
      <c r="L122" s="197"/>
      <c r="M122" s="198"/>
      <c r="N122" s="198">
        <v>0</v>
      </c>
      <c r="O122" s="198"/>
      <c r="P122" s="199">
        <f t="shared" si="31"/>
        <v>0</v>
      </c>
      <c r="Q122" s="162"/>
      <c r="R122" s="195"/>
      <c r="S122" s="195">
        <v>0</v>
      </c>
      <c r="U122" s="196">
        <f t="shared" si="32"/>
        <v>0</v>
      </c>
      <c r="V122" s="197"/>
      <c r="W122" s="198"/>
      <c r="X122" s="198">
        <v>0</v>
      </c>
      <c r="Y122" s="198"/>
      <c r="Z122" s="199">
        <f t="shared" si="33"/>
        <v>0</v>
      </c>
      <c r="AA122" s="162"/>
      <c r="AB122" s="195"/>
      <c r="AC122" s="195">
        <v>0</v>
      </c>
      <c r="AE122" s="196">
        <f t="shared" si="34"/>
        <v>0</v>
      </c>
      <c r="AF122" s="197"/>
      <c r="AG122" s="198"/>
      <c r="AH122" s="198">
        <v>0</v>
      </c>
      <c r="AI122" s="198"/>
      <c r="AJ122" s="199">
        <f t="shared" si="35"/>
        <v>0</v>
      </c>
      <c r="AK122" s="162"/>
      <c r="AL122" s="195"/>
      <c r="AM122" s="195">
        <v>0</v>
      </c>
      <c r="AO122" s="196">
        <f t="shared" si="36"/>
        <v>0</v>
      </c>
      <c r="AP122" s="197"/>
      <c r="AQ122" s="198"/>
      <c r="AR122" s="198">
        <v>0</v>
      </c>
      <c r="AS122" s="198"/>
      <c r="AT122" s="199">
        <f t="shared" si="37"/>
        <v>0</v>
      </c>
      <c r="AU122" s="162"/>
      <c r="AV122" s="195"/>
      <c r="AW122" s="195">
        <v>0</v>
      </c>
      <c r="AY122" s="196">
        <f t="shared" si="38"/>
        <v>0</v>
      </c>
      <c r="AZ122" s="197"/>
      <c r="BA122" s="198"/>
      <c r="BB122" s="198">
        <v>0</v>
      </c>
      <c r="BC122" s="198"/>
      <c r="BD122" s="199">
        <f t="shared" si="39"/>
        <v>0</v>
      </c>
      <c r="BE122" s="162"/>
      <c r="BF122" s="195"/>
      <c r="BG122" s="195">
        <v>0</v>
      </c>
      <c r="BI122" s="196">
        <f t="shared" si="40"/>
        <v>0</v>
      </c>
      <c r="BJ122" s="197"/>
      <c r="BK122" s="198"/>
      <c r="BL122" s="198">
        <v>0</v>
      </c>
      <c r="BM122" s="198"/>
      <c r="BN122" s="199">
        <f t="shared" si="41"/>
        <v>0</v>
      </c>
      <c r="BO122" s="162"/>
    </row>
    <row r="123" spans="1:67" ht="12" hidden="1" customHeight="1">
      <c r="A123" s="200">
        <v>119</v>
      </c>
      <c r="B123" s="157" t="s">
        <v>306</v>
      </c>
      <c r="F123" s="159"/>
      <c r="G123" s="159"/>
      <c r="H123" s="195"/>
      <c r="I123" s="195">
        <v>0</v>
      </c>
      <c r="K123" s="196">
        <f t="shared" si="30"/>
        <v>0</v>
      </c>
      <c r="L123" s="197"/>
      <c r="M123" s="198"/>
      <c r="N123" s="198">
        <v>0</v>
      </c>
      <c r="O123" s="198"/>
      <c r="P123" s="199">
        <f t="shared" si="31"/>
        <v>0</v>
      </c>
      <c r="Q123" s="162"/>
      <c r="R123" s="195"/>
      <c r="S123" s="195">
        <v>0</v>
      </c>
      <c r="U123" s="196">
        <f t="shared" si="32"/>
        <v>0</v>
      </c>
      <c r="V123" s="197"/>
      <c r="W123" s="198"/>
      <c r="X123" s="198">
        <v>0</v>
      </c>
      <c r="Y123" s="198"/>
      <c r="Z123" s="199">
        <f t="shared" si="33"/>
        <v>0</v>
      </c>
      <c r="AA123" s="162"/>
      <c r="AB123" s="195"/>
      <c r="AC123" s="195">
        <v>0</v>
      </c>
      <c r="AE123" s="196">
        <f t="shared" si="34"/>
        <v>0</v>
      </c>
      <c r="AF123" s="197"/>
      <c r="AG123" s="198"/>
      <c r="AH123" s="198">
        <v>0</v>
      </c>
      <c r="AI123" s="198"/>
      <c r="AJ123" s="199">
        <f t="shared" si="35"/>
        <v>0</v>
      </c>
      <c r="AK123" s="162"/>
      <c r="AL123" s="195"/>
      <c r="AM123" s="195">
        <v>0</v>
      </c>
      <c r="AO123" s="196">
        <f t="shared" si="36"/>
        <v>0</v>
      </c>
      <c r="AP123" s="197"/>
      <c r="AQ123" s="198"/>
      <c r="AR123" s="198">
        <v>0</v>
      </c>
      <c r="AS123" s="198"/>
      <c r="AT123" s="199">
        <f t="shared" si="37"/>
        <v>0</v>
      </c>
      <c r="AU123" s="162"/>
      <c r="AV123" s="195"/>
      <c r="AW123" s="195">
        <v>0</v>
      </c>
      <c r="AY123" s="196">
        <f t="shared" si="38"/>
        <v>0</v>
      </c>
      <c r="AZ123" s="197"/>
      <c r="BA123" s="198"/>
      <c r="BB123" s="198">
        <v>0</v>
      </c>
      <c r="BC123" s="198"/>
      <c r="BD123" s="199">
        <f t="shared" si="39"/>
        <v>0</v>
      </c>
      <c r="BE123" s="162"/>
      <c r="BF123" s="195"/>
      <c r="BG123" s="195">
        <v>0</v>
      </c>
      <c r="BI123" s="196">
        <f t="shared" si="40"/>
        <v>0</v>
      </c>
      <c r="BJ123" s="197"/>
      <c r="BK123" s="198"/>
      <c r="BL123" s="198">
        <v>0</v>
      </c>
      <c r="BM123" s="198"/>
      <c r="BN123" s="199">
        <f t="shared" si="41"/>
        <v>0</v>
      </c>
      <c r="BO123" s="162"/>
    </row>
    <row r="124" spans="1:67" ht="12" hidden="1" customHeight="1">
      <c r="A124" s="200">
        <v>120</v>
      </c>
      <c r="B124" s="157" t="s">
        <v>307</v>
      </c>
      <c r="F124" s="159"/>
      <c r="G124" s="159"/>
      <c r="H124" s="195"/>
      <c r="I124" s="195">
        <v>0</v>
      </c>
      <c r="K124" s="196">
        <f t="shared" si="30"/>
        <v>0</v>
      </c>
      <c r="L124" s="197"/>
      <c r="M124" s="198"/>
      <c r="N124" s="198">
        <v>0</v>
      </c>
      <c r="O124" s="198"/>
      <c r="P124" s="199">
        <f t="shared" si="31"/>
        <v>0</v>
      </c>
      <c r="Q124" s="162"/>
      <c r="R124" s="195"/>
      <c r="S124" s="195">
        <v>0</v>
      </c>
      <c r="U124" s="196">
        <f t="shared" si="32"/>
        <v>0</v>
      </c>
      <c r="V124" s="197"/>
      <c r="W124" s="198"/>
      <c r="X124" s="198">
        <v>0</v>
      </c>
      <c r="Y124" s="198"/>
      <c r="Z124" s="199">
        <f t="shared" si="33"/>
        <v>0</v>
      </c>
      <c r="AA124" s="162"/>
      <c r="AB124" s="195"/>
      <c r="AC124" s="195">
        <v>0</v>
      </c>
      <c r="AE124" s="196">
        <f t="shared" si="34"/>
        <v>0</v>
      </c>
      <c r="AF124" s="197"/>
      <c r="AG124" s="198"/>
      <c r="AH124" s="198">
        <v>0</v>
      </c>
      <c r="AI124" s="198"/>
      <c r="AJ124" s="199">
        <f t="shared" si="35"/>
        <v>0</v>
      </c>
      <c r="AK124" s="162"/>
      <c r="AL124" s="195"/>
      <c r="AM124" s="195">
        <v>0</v>
      </c>
      <c r="AO124" s="196">
        <f t="shared" si="36"/>
        <v>0</v>
      </c>
      <c r="AP124" s="197"/>
      <c r="AQ124" s="198"/>
      <c r="AR124" s="198">
        <v>0</v>
      </c>
      <c r="AS124" s="198"/>
      <c r="AT124" s="199">
        <f t="shared" si="37"/>
        <v>0</v>
      </c>
      <c r="AU124" s="162"/>
      <c r="AV124" s="195"/>
      <c r="AW124" s="195">
        <v>0</v>
      </c>
      <c r="AY124" s="196">
        <f t="shared" si="38"/>
        <v>0</v>
      </c>
      <c r="AZ124" s="197"/>
      <c r="BA124" s="198"/>
      <c r="BB124" s="198">
        <v>0</v>
      </c>
      <c r="BC124" s="198"/>
      <c r="BD124" s="199">
        <f t="shared" si="39"/>
        <v>0</v>
      </c>
      <c r="BE124" s="162"/>
      <c r="BF124" s="195"/>
      <c r="BG124" s="195">
        <v>0</v>
      </c>
      <c r="BI124" s="196">
        <f t="shared" si="40"/>
        <v>0</v>
      </c>
      <c r="BJ124" s="197"/>
      <c r="BK124" s="198"/>
      <c r="BL124" s="198">
        <v>0</v>
      </c>
      <c r="BM124" s="198"/>
      <c r="BN124" s="199">
        <f t="shared" si="41"/>
        <v>0</v>
      </c>
      <c r="BO124" s="162"/>
    </row>
    <row r="125" spans="1:67" ht="12" hidden="1" customHeight="1">
      <c r="A125" s="200">
        <v>121</v>
      </c>
      <c r="B125" s="157" t="s">
        <v>308</v>
      </c>
      <c r="F125" s="159"/>
      <c r="G125" s="159"/>
      <c r="H125" s="195"/>
      <c r="I125" s="195">
        <v>0</v>
      </c>
      <c r="K125" s="196">
        <f t="shared" si="30"/>
        <v>0</v>
      </c>
      <c r="L125" s="197"/>
      <c r="M125" s="198"/>
      <c r="N125" s="198">
        <v>0</v>
      </c>
      <c r="O125" s="198"/>
      <c r="P125" s="199">
        <f t="shared" si="31"/>
        <v>0</v>
      </c>
      <c r="Q125" s="162"/>
      <c r="R125" s="195"/>
      <c r="S125" s="195">
        <v>0</v>
      </c>
      <c r="U125" s="196">
        <f t="shared" si="32"/>
        <v>0</v>
      </c>
      <c r="V125" s="197"/>
      <c r="W125" s="198"/>
      <c r="X125" s="198">
        <v>0</v>
      </c>
      <c r="Y125" s="198"/>
      <c r="Z125" s="199">
        <f t="shared" si="33"/>
        <v>0</v>
      </c>
      <c r="AA125" s="162"/>
      <c r="AB125" s="195"/>
      <c r="AC125" s="195">
        <v>0</v>
      </c>
      <c r="AE125" s="196">
        <f t="shared" si="34"/>
        <v>0</v>
      </c>
      <c r="AF125" s="197"/>
      <c r="AG125" s="198"/>
      <c r="AH125" s="198">
        <v>0</v>
      </c>
      <c r="AI125" s="198"/>
      <c r="AJ125" s="199">
        <f t="shared" si="35"/>
        <v>0</v>
      </c>
      <c r="AK125" s="162"/>
      <c r="AL125" s="195"/>
      <c r="AM125" s="195">
        <v>0</v>
      </c>
      <c r="AO125" s="196">
        <f t="shared" si="36"/>
        <v>0</v>
      </c>
      <c r="AP125" s="197"/>
      <c r="AQ125" s="198"/>
      <c r="AR125" s="198">
        <v>0</v>
      </c>
      <c r="AS125" s="198"/>
      <c r="AT125" s="199">
        <f t="shared" si="37"/>
        <v>0</v>
      </c>
      <c r="AU125" s="162"/>
      <c r="AV125" s="195"/>
      <c r="AW125" s="195">
        <v>0</v>
      </c>
      <c r="AY125" s="196">
        <f t="shared" si="38"/>
        <v>0</v>
      </c>
      <c r="AZ125" s="197"/>
      <c r="BA125" s="198"/>
      <c r="BB125" s="198">
        <v>0</v>
      </c>
      <c r="BC125" s="198"/>
      <c r="BD125" s="199">
        <f t="shared" si="39"/>
        <v>0</v>
      </c>
      <c r="BE125" s="162"/>
      <c r="BF125" s="195"/>
      <c r="BG125" s="195">
        <v>0</v>
      </c>
      <c r="BI125" s="196">
        <f t="shared" si="40"/>
        <v>0</v>
      </c>
      <c r="BJ125" s="197"/>
      <c r="BK125" s="198"/>
      <c r="BL125" s="198">
        <v>0</v>
      </c>
      <c r="BM125" s="198"/>
      <c r="BN125" s="199">
        <f t="shared" si="41"/>
        <v>0</v>
      </c>
      <c r="BO125" s="162"/>
    </row>
    <row r="126" spans="1:67" ht="12" hidden="1" customHeight="1">
      <c r="A126" s="200">
        <v>122</v>
      </c>
      <c r="B126" s="157" t="s">
        <v>309</v>
      </c>
      <c r="F126" s="159"/>
      <c r="G126" s="159"/>
      <c r="H126" s="195"/>
      <c r="I126" s="195">
        <v>0</v>
      </c>
      <c r="K126" s="196">
        <f t="shared" si="30"/>
        <v>0</v>
      </c>
      <c r="L126" s="197"/>
      <c r="M126" s="198"/>
      <c r="N126" s="198">
        <v>0</v>
      </c>
      <c r="O126" s="198"/>
      <c r="P126" s="199">
        <f t="shared" si="31"/>
        <v>0</v>
      </c>
      <c r="Q126" s="162"/>
      <c r="R126" s="195"/>
      <c r="S126" s="195">
        <v>0</v>
      </c>
      <c r="U126" s="196">
        <f t="shared" si="32"/>
        <v>0</v>
      </c>
      <c r="V126" s="197"/>
      <c r="W126" s="198"/>
      <c r="X126" s="198">
        <v>0</v>
      </c>
      <c r="Y126" s="198"/>
      <c r="Z126" s="199">
        <f t="shared" si="33"/>
        <v>0</v>
      </c>
      <c r="AA126" s="162"/>
      <c r="AB126" s="195"/>
      <c r="AC126" s="195">
        <v>0</v>
      </c>
      <c r="AE126" s="196">
        <f t="shared" si="34"/>
        <v>0</v>
      </c>
      <c r="AF126" s="197"/>
      <c r="AG126" s="198"/>
      <c r="AH126" s="198">
        <v>0</v>
      </c>
      <c r="AI126" s="198"/>
      <c r="AJ126" s="199">
        <f t="shared" si="35"/>
        <v>0</v>
      </c>
      <c r="AK126" s="162"/>
      <c r="AL126" s="195"/>
      <c r="AM126" s="195">
        <v>0</v>
      </c>
      <c r="AO126" s="196">
        <f t="shared" si="36"/>
        <v>0</v>
      </c>
      <c r="AP126" s="197"/>
      <c r="AQ126" s="198"/>
      <c r="AR126" s="198">
        <v>0</v>
      </c>
      <c r="AS126" s="198"/>
      <c r="AT126" s="199">
        <f t="shared" si="37"/>
        <v>0</v>
      </c>
      <c r="AU126" s="162"/>
      <c r="AV126" s="195"/>
      <c r="AW126" s="195">
        <v>0</v>
      </c>
      <c r="AY126" s="196">
        <f t="shared" si="38"/>
        <v>0</v>
      </c>
      <c r="AZ126" s="197"/>
      <c r="BA126" s="198"/>
      <c r="BB126" s="198">
        <v>0</v>
      </c>
      <c r="BC126" s="198"/>
      <c r="BD126" s="199">
        <f t="shared" si="39"/>
        <v>0</v>
      </c>
      <c r="BE126" s="162"/>
      <c r="BF126" s="195"/>
      <c r="BG126" s="195">
        <v>0</v>
      </c>
      <c r="BI126" s="196">
        <f t="shared" si="40"/>
        <v>0</v>
      </c>
      <c r="BJ126" s="197"/>
      <c r="BK126" s="198"/>
      <c r="BL126" s="198">
        <v>0</v>
      </c>
      <c r="BM126" s="198"/>
      <c r="BN126" s="199">
        <f t="shared" si="41"/>
        <v>0</v>
      </c>
      <c r="BO126" s="162"/>
    </row>
    <row r="127" spans="1:67" ht="12" hidden="1" customHeight="1">
      <c r="A127" s="200">
        <v>123</v>
      </c>
      <c r="B127" s="157" t="s">
        <v>310</v>
      </c>
      <c r="F127" s="159"/>
      <c r="G127" s="159"/>
      <c r="H127" s="195"/>
      <c r="I127" s="195">
        <v>0</v>
      </c>
      <c r="K127" s="196">
        <f t="shared" si="30"/>
        <v>0</v>
      </c>
      <c r="L127" s="197"/>
      <c r="M127" s="198"/>
      <c r="N127" s="198">
        <v>0</v>
      </c>
      <c r="O127" s="198"/>
      <c r="P127" s="199">
        <f t="shared" si="31"/>
        <v>0</v>
      </c>
      <c r="Q127" s="162"/>
      <c r="R127" s="195"/>
      <c r="S127" s="195">
        <v>0</v>
      </c>
      <c r="U127" s="196">
        <f t="shared" si="32"/>
        <v>0</v>
      </c>
      <c r="V127" s="197"/>
      <c r="W127" s="198"/>
      <c r="X127" s="198">
        <v>0</v>
      </c>
      <c r="Y127" s="198"/>
      <c r="Z127" s="199">
        <f t="shared" si="33"/>
        <v>0</v>
      </c>
      <c r="AA127" s="162"/>
      <c r="AB127" s="195"/>
      <c r="AC127" s="195">
        <v>0</v>
      </c>
      <c r="AE127" s="196">
        <f t="shared" si="34"/>
        <v>0</v>
      </c>
      <c r="AF127" s="197"/>
      <c r="AG127" s="198"/>
      <c r="AH127" s="198">
        <v>0</v>
      </c>
      <c r="AI127" s="198"/>
      <c r="AJ127" s="199">
        <f t="shared" si="35"/>
        <v>0</v>
      </c>
      <c r="AK127" s="162"/>
      <c r="AL127" s="195"/>
      <c r="AM127" s="195">
        <v>0</v>
      </c>
      <c r="AO127" s="196">
        <f t="shared" si="36"/>
        <v>0</v>
      </c>
      <c r="AP127" s="197"/>
      <c r="AQ127" s="198"/>
      <c r="AR127" s="198">
        <v>0</v>
      </c>
      <c r="AS127" s="198"/>
      <c r="AT127" s="199">
        <f t="shared" si="37"/>
        <v>0</v>
      </c>
      <c r="AU127" s="162"/>
      <c r="AV127" s="195"/>
      <c r="AW127" s="195">
        <v>0</v>
      </c>
      <c r="AY127" s="196">
        <f t="shared" si="38"/>
        <v>0</v>
      </c>
      <c r="AZ127" s="197"/>
      <c r="BA127" s="198"/>
      <c r="BB127" s="198">
        <v>0</v>
      </c>
      <c r="BC127" s="198"/>
      <c r="BD127" s="199">
        <f t="shared" si="39"/>
        <v>0</v>
      </c>
      <c r="BE127" s="162"/>
      <c r="BF127" s="195"/>
      <c r="BG127" s="195">
        <v>0</v>
      </c>
      <c r="BI127" s="196">
        <f t="shared" si="40"/>
        <v>0</v>
      </c>
      <c r="BJ127" s="197"/>
      <c r="BK127" s="198"/>
      <c r="BL127" s="198">
        <v>0</v>
      </c>
      <c r="BM127" s="198"/>
      <c r="BN127" s="199">
        <f t="shared" si="41"/>
        <v>0</v>
      </c>
      <c r="BO127" s="162"/>
    </row>
    <row r="128" spans="1:67" ht="12" hidden="1" customHeight="1">
      <c r="A128" s="200">
        <v>124</v>
      </c>
      <c r="B128" s="157" t="s">
        <v>311</v>
      </c>
      <c r="F128" s="159"/>
      <c r="G128" s="159"/>
      <c r="H128" s="195"/>
      <c r="I128" s="195">
        <v>0</v>
      </c>
      <c r="K128" s="196">
        <f t="shared" si="30"/>
        <v>0</v>
      </c>
      <c r="L128" s="197"/>
      <c r="M128" s="198"/>
      <c r="N128" s="198">
        <v>0</v>
      </c>
      <c r="O128" s="198"/>
      <c r="P128" s="199">
        <f t="shared" si="31"/>
        <v>0</v>
      </c>
      <c r="Q128" s="162"/>
      <c r="R128" s="195"/>
      <c r="S128" s="195">
        <v>0</v>
      </c>
      <c r="U128" s="196">
        <f t="shared" si="32"/>
        <v>0</v>
      </c>
      <c r="V128" s="197"/>
      <c r="W128" s="198"/>
      <c r="X128" s="198">
        <v>0</v>
      </c>
      <c r="Y128" s="198"/>
      <c r="Z128" s="199">
        <f t="shared" si="33"/>
        <v>0</v>
      </c>
      <c r="AA128" s="162"/>
      <c r="AB128" s="195"/>
      <c r="AC128" s="195">
        <v>0</v>
      </c>
      <c r="AE128" s="196">
        <f t="shared" si="34"/>
        <v>0</v>
      </c>
      <c r="AF128" s="197"/>
      <c r="AG128" s="198"/>
      <c r="AH128" s="198">
        <v>0</v>
      </c>
      <c r="AI128" s="198"/>
      <c r="AJ128" s="199">
        <f t="shared" si="35"/>
        <v>0</v>
      </c>
      <c r="AK128" s="162"/>
      <c r="AL128" s="195"/>
      <c r="AM128" s="195">
        <v>0</v>
      </c>
      <c r="AO128" s="196">
        <f t="shared" si="36"/>
        <v>0</v>
      </c>
      <c r="AP128" s="197"/>
      <c r="AQ128" s="198"/>
      <c r="AR128" s="198">
        <v>0</v>
      </c>
      <c r="AS128" s="198"/>
      <c r="AT128" s="199">
        <f t="shared" si="37"/>
        <v>0</v>
      </c>
      <c r="AU128" s="162"/>
      <c r="AV128" s="195"/>
      <c r="AW128" s="195">
        <v>0</v>
      </c>
      <c r="AY128" s="196">
        <f t="shared" si="38"/>
        <v>0</v>
      </c>
      <c r="AZ128" s="197"/>
      <c r="BA128" s="198"/>
      <c r="BB128" s="198">
        <v>0</v>
      </c>
      <c r="BC128" s="198"/>
      <c r="BD128" s="199">
        <f t="shared" si="39"/>
        <v>0</v>
      </c>
      <c r="BE128" s="162"/>
      <c r="BF128" s="195"/>
      <c r="BG128" s="195">
        <v>0</v>
      </c>
      <c r="BI128" s="196">
        <f t="shared" si="40"/>
        <v>0</v>
      </c>
      <c r="BJ128" s="197"/>
      <c r="BK128" s="198"/>
      <c r="BL128" s="198">
        <v>0</v>
      </c>
      <c r="BM128" s="198"/>
      <c r="BN128" s="199">
        <f t="shared" si="41"/>
        <v>0</v>
      </c>
      <c r="BO128" s="162"/>
    </row>
    <row r="129" spans="1:67" ht="12" hidden="1" customHeight="1">
      <c r="A129" s="200">
        <v>126</v>
      </c>
      <c r="B129" s="157" t="s">
        <v>312</v>
      </c>
      <c r="F129" s="159"/>
      <c r="G129" s="159"/>
      <c r="H129" s="195"/>
      <c r="I129" s="195">
        <v>0</v>
      </c>
      <c r="K129" s="196">
        <f t="shared" si="30"/>
        <v>0</v>
      </c>
      <c r="L129" s="197"/>
      <c r="M129" s="198"/>
      <c r="N129" s="198">
        <v>0</v>
      </c>
      <c r="O129" s="198"/>
      <c r="P129" s="199">
        <f t="shared" si="31"/>
        <v>0</v>
      </c>
      <c r="Q129" s="162"/>
      <c r="R129" s="195"/>
      <c r="S129" s="195">
        <v>0</v>
      </c>
      <c r="U129" s="196">
        <f t="shared" si="32"/>
        <v>0</v>
      </c>
      <c r="V129" s="197"/>
      <c r="W129" s="198"/>
      <c r="X129" s="198">
        <v>0</v>
      </c>
      <c r="Y129" s="198"/>
      <c r="Z129" s="199">
        <f t="shared" si="33"/>
        <v>0</v>
      </c>
      <c r="AA129" s="162"/>
      <c r="AB129" s="195"/>
      <c r="AC129" s="195">
        <v>0</v>
      </c>
      <c r="AE129" s="196">
        <f t="shared" si="34"/>
        <v>0</v>
      </c>
      <c r="AF129" s="197"/>
      <c r="AG129" s="198"/>
      <c r="AH129" s="198">
        <v>0</v>
      </c>
      <c r="AI129" s="198"/>
      <c r="AJ129" s="199">
        <f t="shared" si="35"/>
        <v>0</v>
      </c>
      <c r="AK129" s="162"/>
      <c r="AL129" s="195"/>
      <c r="AM129" s="195">
        <v>0</v>
      </c>
      <c r="AO129" s="196">
        <f t="shared" si="36"/>
        <v>0</v>
      </c>
      <c r="AP129" s="197"/>
      <c r="AQ129" s="198"/>
      <c r="AR129" s="198">
        <v>0</v>
      </c>
      <c r="AS129" s="198"/>
      <c r="AT129" s="199">
        <f t="shared" si="37"/>
        <v>0</v>
      </c>
      <c r="AU129" s="162"/>
      <c r="AV129" s="195"/>
      <c r="AW129" s="195">
        <v>0</v>
      </c>
      <c r="AY129" s="196">
        <f t="shared" si="38"/>
        <v>0</v>
      </c>
      <c r="AZ129" s="197"/>
      <c r="BA129" s="198"/>
      <c r="BB129" s="198">
        <v>0</v>
      </c>
      <c r="BC129" s="198"/>
      <c r="BD129" s="199">
        <f t="shared" si="39"/>
        <v>0</v>
      </c>
      <c r="BE129" s="162"/>
      <c r="BF129" s="195"/>
      <c r="BG129" s="195">
        <v>0</v>
      </c>
      <c r="BI129" s="196">
        <f t="shared" si="40"/>
        <v>0</v>
      </c>
      <c r="BJ129" s="197"/>
      <c r="BK129" s="198"/>
      <c r="BL129" s="198">
        <v>0</v>
      </c>
      <c r="BM129" s="198"/>
      <c r="BN129" s="199">
        <f t="shared" si="41"/>
        <v>0</v>
      </c>
      <c r="BO129" s="162"/>
    </row>
    <row r="130" spans="1:67" ht="12" hidden="1" customHeight="1">
      <c r="A130" s="200">
        <v>127</v>
      </c>
      <c r="B130" s="157" t="s">
        <v>313</v>
      </c>
      <c r="F130" s="159"/>
      <c r="G130" s="159"/>
      <c r="H130" s="195"/>
      <c r="I130" s="195">
        <v>0</v>
      </c>
      <c r="K130" s="196">
        <f t="shared" si="30"/>
        <v>0</v>
      </c>
      <c r="L130" s="197"/>
      <c r="M130" s="198"/>
      <c r="N130" s="198">
        <v>0</v>
      </c>
      <c r="O130" s="198"/>
      <c r="P130" s="199">
        <f t="shared" si="31"/>
        <v>0</v>
      </c>
      <c r="Q130" s="162"/>
      <c r="R130" s="195"/>
      <c r="S130" s="195">
        <v>0</v>
      </c>
      <c r="U130" s="196">
        <f t="shared" si="32"/>
        <v>0</v>
      </c>
      <c r="V130" s="197"/>
      <c r="W130" s="198"/>
      <c r="X130" s="198">
        <v>0</v>
      </c>
      <c r="Y130" s="198"/>
      <c r="Z130" s="199">
        <f t="shared" si="33"/>
        <v>0</v>
      </c>
      <c r="AA130" s="162"/>
      <c r="AB130" s="195"/>
      <c r="AC130" s="195">
        <v>0</v>
      </c>
      <c r="AE130" s="196">
        <f t="shared" si="34"/>
        <v>0</v>
      </c>
      <c r="AF130" s="197"/>
      <c r="AG130" s="198"/>
      <c r="AH130" s="198">
        <v>0</v>
      </c>
      <c r="AI130" s="198"/>
      <c r="AJ130" s="199">
        <f t="shared" si="35"/>
        <v>0</v>
      </c>
      <c r="AK130" s="162"/>
      <c r="AL130" s="195"/>
      <c r="AM130" s="195">
        <v>0</v>
      </c>
      <c r="AO130" s="196">
        <f t="shared" si="36"/>
        <v>0</v>
      </c>
      <c r="AP130" s="197"/>
      <c r="AQ130" s="198"/>
      <c r="AR130" s="198">
        <v>0</v>
      </c>
      <c r="AS130" s="198"/>
      <c r="AT130" s="199">
        <f t="shared" si="37"/>
        <v>0</v>
      </c>
      <c r="AU130" s="162"/>
      <c r="AV130" s="195"/>
      <c r="AW130" s="195">
        <v>0</v>
      </c>
      <c r="AY130" s="196">
        <f t="shared" si="38"/>
        <v>0</v>
      </c>
      <c r="AZ130" s="197"/>
      <c r="BA130" s="198"/>
      <c r="BB130" s="198">
        <v>0</v>
      </c>
      <c r="BC130" s="198"/>
      <c r="BD130" s="199">
        <f t="shared" si="39"/>
        <v>0</v>
      </c>
      <c r="BE130" s="162"/>
      <c r="BF130" s="195"/>
      <c r="BG130" s="195">
        <v>0</v>
      </c>
      <c r="BI130" s="196">
        <f t="shared" si="40"/>
        <v>0</v>
      </c>
      <c r="BJ130" s="197"/>
      <c r="BK130" s="198"/>
      <c r="BL130" s="198">
        <v>0</v>
      </c>
      <c r="BM130" s="198"/>
      <c r="BN130" s="199">
        <f t="shared" si="41"/>
        <v>0</v>
      </c>
      <c r="BO130" s="162"/>
    </row>
    <row r="131" spans="1:67" ht="12" hidden="1" customHeight="1">
      <c r="A131" s="200">
        <v>128</v>
      </c>
      <c r="B131" s="157" t="s">
        <v>314</v>
      </c>
      <c r="F131" s="159"/>
      <c r="G131" s="159"/>
      <c r="H131" s="195"/>
      <c r="I131" s="195">
        <v>0</v>
      </c>
      <c r="K131" s="196">
        <f t="shared" si="30"/>
        <v>0</v>
      </c>
      <c r="L131" s="197"/>
      <c r="M131" s="198"/>
      <c r="N131" s="198">
        <v>0</v>
      </c>
      <c r="O131" s="198"/>
      <c r="P131" s="199">
        <f t="shared" si="31"/>
        <v>0</v>
      </c>
      <c r="Q131" s="162"/>
      <c r="R131" s="195"/>
      <c r="S131" s="195">
        <v>0</v>
      </c>
      <c r="U131" s="196">
        <f t="shared" si="32"/>
        <v>0</v>
      </c>
      <c r="V131" s="197"/>
      <c r="W131" s="198"/>
      <c r="X131" s="198">
        <v>0</v>
      </c>
      <c r="Y131" s="198"/>
      <c r="Z131" s="199">
        <f t="shared" si="33"/>
        <v>0</v>
      </c>
      <c r="AA131" s="162"/>
      <c r="AB131" s="195"/>
      <c r="AC131" s="195">
        <v>0</v>
      </c>
      <c r="AE131" s="196">
        <f t="shared" si="34"/>
        <v>0</v>
      </c>
      <c r="AF131" s="197"/>
      <c r="AG131" s="198"/>
      <c r="AH131" s="198">
        <v>0</v>
      </c>
      <c r="AI131" s="198"/>
      <c r="AJ131" s="199">
        <f t="shared" si="35"/>
        <v>0</v>
      </c>
      <c r="AK131" s="162"/>
      <c r="AL131" s="195"/>
      <c r="AM131" s="195">
        <v>0</v>
      </c>
      <c r="AO131" s="196">
        <f t="shared" si="36"/>
        <v>0</v>
      </c>
      <c r="AP131" s="197"/>
      <c r="AQ131" s="198"/>
      <c r="AR131" s="198">
        <v>0</v>
      </c>
      <c r="AS131" s="198"/>
      <c r="AT131" s="199">
        <f t="shared" si="37"/>
        <v>0</v>
      </c>
      <c r="AU131" s="162"/>
      <c r="AV131" s="195"/>
      <c r="AW131" s="195">
        <v>0</v>
      </c>
      <c r="AY131" s="196">
        <f t="shared" si="38"/>
        <v>0</v>
      </c>
      <c r="AZ131" s="197"/>
      <c r="BA131" s="198"/>
      <c r="BB131" s="198">
        <v>0</v>
      </c>
      <c r="BC131" s="198"/>
      <c r="BD131" s="199">
        <f t="shared" si="39"/>
        <v>0</v>
      </c>
      <c r="BE131" s="162"/>
      <c r="BF131" s="195"/>
      <c r="BG131" s="195">
        <v>0</v>
      </c>
      <c r="BI131" s="196">
        <f t="shared" si="40"/>
        <v>0</v>
      </c>
      <c r="BJ131" s="197"/>
      <c r="BK131" s="198"/>
      <c r="BL131" s="198">
        <v>0</v>
      </c>
      <c r="BM131" s="198"/>
      <c r="BN131" s="199">
        <f t="shared" si="41"/>
        <v>0</v>
      </c>
      <c r="BO131" s="162"/>
    </row>
    <row r="132" spans="1:67" ht="12" hidden="1" customHeight="1">
      <c r="A132" s="200">
        <v>129</v>
      </c>
      <c r="B132" s="157" t="s">
        <v>315</v>
      </c>
      <c r="F132" s="159"/>
      <c r="G132" s="159"/>
      <c r="H132" s="195"/>
      <c r="I132" s="195">
        <v>0</v>
      </c>
      <c r="K132" s="196">
        <f t="shared" si="30"/>
        <v>0</v>
      </c>
      <c r="L132" s="197"/>
      <c r="M132" s="198"/>
      <c r="N132" s="198">
        <v>0</v>
      </c>
      <c r="O132" s="198"/>
      <c r="P132" s="199">
        <f t="shared" si="31"/>
        <v>0</v>
      </c>
      <c r="Q132" s="162"/>
      <c r="R132" s="195"/>
      <c r="S132" s="195">
        <v>0</v>
      </c>
      <c r="U132" s="196">
        <f t="shared" si="32"/>
        <v>0</v>
      </c>
      <c r="V132" s="197"/>
      <c r="W132" s="198"/>
      <c r="X132" s="198">
        <v>0</v>
      </c>
      <c r="Y132" s="198"/>
      <c r="Z132" s="199">
        <f t="shared" si="33"/>
        <v>0</v>
      </c>
      <c r="AA132" s="162"/>
      <c r="AB132" s="195"/>
      <c r="AC132" s="195">
        <v>0</v>
      </c>
      <c r="AE132" s="196">
        <f t="shared" si="34"/>
        <v>0</v>
      </c>
      <c r="AF132" s="197"/>
      <c r="AG132" s="198"/>
      <c r="AH132" s="198">
        <v>0</v>
      </c>
      <c r="AI132" s="198"/>
      <c r="AJ132" s="199">
        <f t="shared" si="35"/>
        <v>0</v>
      </c>
      <c r="AK132" s="162"/>
      <c r="AL132" s="195"/>
      <c r="AM132" s="195">
        <v>0</v>
      </c>
      <c r="AO132" s="196">
        <f t="shared" si="36"/>
        <v>0</v>
      </c>
      <c r="AP132" s="197"/>
      <c r="AQ132" s="198"/>
      <c r="AR132" s="198">
        <v>0</v>
      </c>
      <c r="AS132" s="198"/>
      <c r="AT132" s="199">
        <f t="shared" si="37"/>
        <v>0</v>
      </c>
      <c r="AU132" s="162"/>
      <c r="AV132" s="195"/>
      <c r="AW132" s="195">
        <v>0</v>
      </c>
      <c r="AY132" s="196">
        <f t="shared" si="38"/>
        <v>0</v>
      </c>
      <c r="AZ132" s="197"/>
      <c r="BA132" s="198"/>
      <c r="BB132" s="198">
        <v>0</v>
      </c>
      <c r="BC132" s="198"/>
      <c r="BD132" s="199">
        <f t="shared" si="39"/>
        <v>0</v>
      </c>
      <c r="BE132" s="162"/>
      <c r="BF132" s="195"/>
      <c r="BG132" s="195">
        <v>0</v>
      </c>
      <c r="BI132" s="196">
        <f t="shared" si="40"/>
        <v>0</v>
      </c>
      <c r="BJ132" s="197"/>
      <c r="BK132" s="198"/>
      <c r="BL132" s="198">
        <v>0</v>
      </c>
      <c r="BM132" s="198"/>
      <c r="BN132" s="199">
        <f t="shared" si="41"/>
        <v>0</v>
      </c>
      <c r="BO132" s="162"/>
    </row>
    <row r="133" spans="1:67" ht="12" hidden="1" customHeight="1">
      <c r="A133" s="200">
        <v>130</v>
      </c>
      <c r="B133" s="157" t="s">
        <v>316</v>
      </c>
      <c r="F133" s="159"/>
      <c r="G133" s="159"/>
      <c r="H133" s="195"/>
      <c r="I133" s="195">
        <v>0</v>
      </c>
      <c r="K133" s="196">
        <f t="shared" si="30"/>
        <v>0</v>
      </c>
      <c r="L133" s="197"/>
      <c r="M133" s="198"/>
      <c r="N133" s="198">
        <v>0</v>
      </c>
      <c r="O133" s="198"/>
      <c r="P133" s="199">
        <f t="shared" si="31"/>
        <v>0</v>
      </c>
      <c r="Q133" s="162"/>
      <c r="R133" s="195"/>
      <c r="S133" s="195">
        <v>0</v>
      </c>
      <c r="U133" s="196">
        <f t="shared" si="32"/>
        <v>0</v>
      </c>
      <c r="V133" s="197"/>
      <c r="W133" s="198"/>
      <c r="X133" s="198">
        <v>0</v>
      </c>
      <c r="Y133" s="198"/>
      <c r="Z133" s="199">
        <f t="shared" si="33"/>
        <v>0</v>
      </c>
      <c r="AA133" s="162"/>
      <c r="AB133" s="195"/>
      <c r="AC133" s="195">
        <v>0</v>
      </c>
      <c r="AE133" s="196">
        <f t="shared" si="34"/>
        <v>0</v>
      </c>
      <c r="AF133" s="197"/>
      <c r="AG133" s="198"/>
      <c r="AH133" s="198">
        <v>0</v>
      </c>
      <c r="AI133" s="198"/>
      <c r="AJ133" s="199">
        <f t="shared" si="35"/>
        <v>0</v>
      </c>
      <c r="AK133" s="162"/>
      <c r="AL133" s="195"/>
      <c r="AM133" s="195">
        <v>0</v>
      </c>
      <c r="AO133" s="196">
        <f t="shared" si="36"/>
        <v>0</v>
      </c>
      <c r="AP133" s="197"/>
      <c r="AQ133" s="198"/>
      <c r="AR133" s="198">
        <v>0</v>
      </c>
      <c r="AS133" s="198"/>
      <c r="AT133" s="199">
        <f t="shared" si="37"/>
        <v>0</v>
      </c>
      <c r="AU133" s="162"/>
      <c r="AV133" s="195"/>
      <c r="AW133" s="195">
        <v>0</v>
      </c>
      <c r="AY133" s="196">
        <f t="shared" si="38"/>
        <v>0</v>
      </c>
      <c r="AZ133" s="197"/>
      <c r="BA133" s="198"/>
      <c r="BB133" s="198">
        <v>0</v>
      </c>
      <c r="BC133" s="198"/>
      <c r="BD133" s="199">
        <f t="shared" si="39"/>
        <v>0</v>
      </c>
      <c r="BE133" s="162"/>
      <c r="BF133" s="195"/>
      <c r="BG133" s="195">
        <v>0</v>
      </c>
      <c r="BI133" s="196">
        <f t="shared" si="40"/>
        <v>0</v>
      </c>
      <c r="BJ133" s="197"/>
      <c r="BK133" s="198"/>
      <c r="BL133" s="198">
        <v>0</v>
      </c>
      <c r="BM133" s="198"/>
      <c r="BN133" s="199">
        <f t="shared" si="41"/>
        <v>0</v>
      </c>
      <c r="BO133" s="162"/>
    </row>
    <row r="134" spans="1:67" ht="12" customHeight="1">
      <c r="A134" s="200">
        <v>131</v>
      </c>
      <c r="B134" s="157" t="s">
        <v>317</v>
      </c>
      <c r="F134" s="159"/>
      <c r="G134" s="159"/>
      <c r="H134" s="195"/>
      <c r="I134" s="195">
        <v>5000</v>
      </c>
      <c r="K134" s="196">
        <f t="shared" si="30"/>
        <v>5000</v>
      </c>
      <c r="L134" s="197"/>
      <c r="M134" s="198"/>
      <c r="N134" s="198">
        <v>1</v>
      </c>
      <c r="O134" s="198"/>
      <c r="P134" s="199">
        <f t="shared" si="31"/>
        <v>1</v>
      </c>
      <c r="Q134" s="162"/>
      <c r="R134" s="195"/>
      <c r="S134" s="195">
        <v>5000</v>
      </c>
      <c r="U134" s="196">
        <f t="shared" si="32"/>
        <v>5000</v>
      </c>
      <c r="V134" s="197"/>
      <c r="W134" s="198"/>
      <c r="X134" s="198">
        <v>1</v>
      </c>
      <c r="Y134" s="198"/>
      <c r="Z134" s="199">
        <f t="shared" si="33"/>
        <v>1</v>
      </c>
      <c r="AA134" s="162"/>
      <c r="AB134" s="195"/>
      <c r="AC134" s="195">
        <v>5150</v>
      </c>
      <c r="AE134" s="196">
        <f t="shared" si="34"/>
        <v>5150</v>
      </c>
      <c r="AF134" s="197"/>
      <c r="AG134" s="198"/>
      <c r="AH134" s="198">
        <v>1</v>
      </c>
      <c r="AI134" s="198"/>
      <c r="AJ134" s="199">
        <f t="shared" si="35"/>
        <v>1</v>
      </c>
      <c r="AK134" s="162"/>
      <c r="AL134" s="195"/>
      <c r="AM134" s="195">
        <v>5304.5</v>
      </c>
      <c r="AO134" s="196">
        <f t="shared" si="36"/>
        <v>5304.5</v>
      </c>
      <c r="AP134" s="197"/>
      <c r="AQ134" s="198"/>
      <c r="AR134" s="198">
        <v>1</v>
      </c>
      <c r="AS134" s="198"/>
      <c r="AT134" s="199">
        <f t="shared" si="37"/>
        <v>1</v>
      </c>
      <c r="AU134" s="162"/>
      <c r="AV134" s="195"/>
      <c r="AW134" s="195">
        <v>5463.6350000000002</v>
      </c>
      <c r="AY134" s="196">
        <f t="shared" si="38"/>
        <v>5463.6350000000002</v>
      </c>
      <c r="AZ134" s="197"/>
      <c r="BA134" s="198"/>
      <c r="BB134" s="198">
        <v>1</v>
      </c>
      <c r="BC134" s="198"/>
      <c r="BD134" s="199">
        <f t="shared" si="39"/>
        <v>1</v>
      </c>
      <c r="BE134" s="162"/>
      <c r="BF134" s="195"/>
      <c r="BG134" s="195">
        <v>5627.5440500000004</v>
      </c>
      <c r="BI134" s="196">
        <f t="shared" si="40"/>
        <v>5627.5440500000004</v>
      </c>
      <c r="BJ134" s="197"/>
      <c r="BK134" s="198"/>
      <c r="BL134" s="198">
        <v>1</v>
      </c>
      <c r="BM134" s="198"/>
      <c r="BN134" s="199">
        <f t="shared" si="41"/>
        <v>1</v>
      </c>
      <c r="BO134" s="162"/>
    </row>
    <row r="135" spans="1:67" ht="12" hidden="1" customHeight="1">
      <c r="A135" s="200">
        <v>132</v>
      </c>
      <c r="B135" s="157" t="s">
        <v>318</v>
      </c>
      <c r="F135" s="159"/>
      <c r="G135" s="159"/>
      <c r="H135" s="195"/>
      <c r="I135" s="195">
        <v>0</v>
      </c>
      <c r="K135" s="196">
        <f t="shared" si="30"/>
        <v>0</v>
      </c>
      <c r="L135" s="197"/>
      <c r="M135" s="198"/>
      <c r="N135" s="198">
        <v>0</v>
      </c>
      <c r="O135" s="198"/>
      <c r="P135" s="199">
        <f t="shared" si="31"/>
        <v>0</v>
      </c>
      <c r="Q135" s="162"/>
      <c r="R135" s="195"/>
      <c r="S135" s="195">
        <v>0</v>
      </c>
      <c r="U135" s="196">
        <f t="shared" si="32"/>
        <v>0</v>
      </c>
      <c r="V135" s="197"/>
      <c r="W135" s="198"/>
      <c r="X135" s="198">
        <v>0</v>
      </c>
      <c r="Y135" s="198"/>
      <c r="Z135" s="199">
        <f t="shared" si="33"/>
        <v>0</v>
      </c>
      <c r="AA135" s="162"/>
      <c r="AB135" s="195"/>
      <c r="AC135" s="195">
        <v>0</v>
      </c>
      <c r="AE135" s="196">
        <f t="shared" si="34"/>
        <v>0</v>
      </c>
      <c r="AF135" s="197"/>
      <c r="AG135" s="198"/>
      <c r="AH135" s="198">
        <v>0</v>
      </c>
      <c r="AI135" s="198"/>
      <c r="AJ135" s="199">
        <f t="shared" si="35"/>
        <v>0</v>
      </c>
      <c r="AK135" s="162"/>
      <c r="AL135" s="195"/>
      <c r="AM135" s="195">
        <v>0</v>
      </c>
      <c r="AO135" s="196">
        <f t="shared" si="36"/>
        <v>0</v>
      </c>
      <c r="AP135" s="197"/>
      <c r="AQ135" s="198"/>
      <c r="AR135" s="198">
        <v>0</v>
      </c>
      <c r="AS135" s="198"/>
      <c r="AT135" s="199">
        <f t="shared" si="37"/>
        <v>0</v>
      </c>
      <c r="AU135" s="162"/>
      <c r="AV135" s="195"/>
      <c r="AW135" s="195">
        <v>0</v>
      </c>
      <c r="AY135" s="196">
        <f t="shared" si="38"/>
        <v>0</v>
      </c>
      <c r="AZ135" s="197"/>
      <c r="BA135" s="198"/>
      <c r="BB135" s="198">
        <v>0</v>
      </c>
      <c r="BC135" s="198"/>
      <c r="BD135" s="199">
        <f t="shared" si="39"/>
        <v>0</v>
      </c>
      <c r="BE135" s="162"/>
      <c r="BF135" s="195"/>
      <c r="BG135" s="195">
        <v>0</v>
      </c>
      <c r="BI135" s="196">
        <f t="shared" si="40"/>
        <v>0</v>
      </c>
      <c r="BJ135" s="197"/>
      <c r="BK135" s="198"/>
      <c r="BL135" s="198">
        <v>0</v>
      </c>
      <c r="BM135" s="198"/>
      <c r="BN135" s="199">
        <f t="shared" si="41"/>
        <v>0</v>
      </c>
      <c r="BO135" s="162"/>
    </row>
    <row r="136" spans="1:67" ht="12" customHeight="1">
      <c r="A136" s="200">
        <v>134</v>
      </c>
      <c r="B136" s="157" t="s">
        <v>319</v>
      </c>
      <c r="F136" s="159"/>
      <c r="G136" s="159"/>
      <c r="H136" s="195"/>
      <c r="I136" s="195">
        <v>223129</v>
      </c>
      <c r="K136" s="196">
        <f t="shared" si="30"/>
        <v>223129</v>
      </c>
      <c r="L136" s="197"/>
      <c r="M136" s="198"/>
      <c r="N136" s="198">
        <v>4</v>
      </c>
      <c r="O136" s="198"/>
      <c r="P136" s="199">
        <f t="shared" si="31"/>
        <v>4</v>
      </c>
      <c r="Q136" s="162"/>
      <c r="R136" s="195"/>
      <c r="S136" s="195">
        <v>173264.9</v>
      </c>
      <c r="U136" s="196">
        <f t="shared" si="32"/>
        <v>173264.9</v>
      </c>
      <c r="V136" s="197"/>
      <c r="W136" s="198"/>
      <c r="X136" s="198">
        <v>3</v>
      </c>
      <c r="Y136" s="198"/>
      <c r="Z136" s="199">
        <f t="shared" si="33"/>
        <v>3</v>
      </c>
      <c r="AA136" s="162"/>
      <c r="AB136" s="195"/>
      <c r="AC136" s="195">
        <v>178462.84700000001</v>
      </c>
      <c r="AE136" s="196">
        <f t="shared" si="34"/>
        <v>178462.84700000001</v>
      </c>
      <c r="AF136" s="197"/>
      <c r="AG136" s="198"/>
      <c r="AH136" s="198">
        <v>3</v>
      </c>
      <c r="AI136" s="198"/>
      <c r="AJ136" s="199">
        <f t="shared" si="35"/>
        <v>3</v>
      </c>
      <c r="AK136" s="162"/>
      <c r="AL136" s="195"/>
      <c r="AM136" s="195">
        <v>183816.73241</v>
      </c>
      <c r="AO136" s="196">
        <f t="shared" si="36"/>
        <v>183816.73241</v>
      </c>
      <c r="AP136" s="197"/>
      <c r="AQ136" s="198"/>
      <c r="AR136" s="198">
        <v>3</v>
      </c>
      <c r="AS136" s="198"/>
      <c r="AT136" s="199">
        <f t="shared" si="37"/>
        <v>3</v>
      </c>
      <c r="AU136" s="162"/>
      <c r="AV136" s="195"/>
      <c r="AW136" s="195">
        <v>189331.2343823</v>
      </c>
      <c r="AY136" s="196">
        <f t="shared" si="38"/>
        <v>189331.2343823</v>
      </c>
      <c r="AZ136" s="197"/>
      <c r="BA136" s="198"/>
      <c r="BB136" s="198">
        <v>3</v>
      </c>
      <c r="BC136" s="198"/>
      <c r="BD136" s="199">
        <f t="shared" si="39"/>
        <v>3</v>
      </c>
      <c r="BE136" s="162"/>
      <c r="BF136" s="195"/>
      <c r="BG136" s="195">
        <v>195011.17141376901</v>
      </c>
      <c r="BI136" s="196">
        <f t="shared" si="40"/>
        <v>195011.17141376901</v>
      </c>
      <c r="BJ136" s="197"/>
      <c r="BK136" s="198"/>
      <c r="BL136" s="198">
        <v>3</v>
      </c>
      <c r="BM136" s="198"/>
      <c r="BN136" s="199">
        <f t="shared" si="41"/>
        <v>3</v>
      </c>
      <c r="BO136" s="162"/>
    </row>
    <row r="137" spans="1:67" ht="12" hidden="1" customHeight="1">
      <c r="A137" s="200">
        <v>135</v>
      </c>
      <c r="B137" s="157" t="s">
        <v>320</v>
      </c>
      <c r="F137" s="159"/>
      <c r="G137" s="159"/>
      <c r="H137" s="195"/>
      <c r="I137" s="195">
        <v>0</v>
      </c>
      <c r="K137" s="196">
        <f t="shared" si="30"/>
        <v>0</v>
      </c>
      <c r="L137" s="197"/>
      <c r="M137" s="198"/>
      <c r="N137" s="198">
        <v>0</v>
      </c>
      <c r="O137" s="198"/>
      <c r="P137" s="199">
        <f t="shared" si="31"/>
        <v>0</v>
      </c>
      <c r="Q137" s="162"/>
      <c r="R137" s="195"/>
      <c r="S137" s="195">
        <v>0</v>
      </c>
      <c r="U137" s="196">
        <f t="shared" si="32"/>
        <v>0</v>
      </c>
      <c r="V137" s="197"/>
      <c r="W137" s="198"/>
      <c r="X137" s="198">
        <v>0</v>
      </c>
      <c r="Y137" s="198"/>
      <c r="Z137" s="199">
        <f t="shared" si="33"/>
        <v>0</v>
      </c>
      <c r="AA137" s="162"/>
      <c r="AB137" s="195"/>
      <c r="AC137" s="195">
        <v>0</v>
      </c>
      <c r="AE137" s="196">
        <f t="shared" si="34"/>
        <v>0</v>
      </c>
      <c r="AF137" s="197"/>
      <c r="AG137" s="198"/>
      <c r="AH137" s="198">
        <v>0</v>
      </c>
      <c r="AI137" s="198"/>
      <c r="AJ137" s="199">
        <f t="shared" si="35"/>
        <v>0</v>
      </c>
      <c r="AK137" s="162"/>
      <c r="AL137" s="195"/>
      <c r="AM137" s="195">
        <v>0</v>
      </c>
      <c r="AO137" s="196">
        <f t="shared" si="36"/>
        <v>0</v>
      </c>
      <c r="AP137" s="197"/>
      <c r="AQ137" s="198"/>
      <c r="AR137" s="198">
        <v>0</v>
      </c>
      <c r="AS137" s="198"/>
      <c r="AT137" s="199">
        <f t="shared" si="37"/>
        <v>0</v>
      </c>
      <c r="AU137" s="162"/>
      <c r="AV137" s="195"/>
      <c r="AW137" s="195">
        <v>0</v>
      </c>
      <c r="AY137" s="196">
        <f t="shared" si="38"/>
        <v>0</v>
      </c>
      <c r="AZ137" s="197"/>
      <c r="BA137" s="198"/>
      <c r="BB137" s="198">
        <v>0</v>
      </c>
      <c r="BC137" s="198"/>
      <c r="BD137" s="199">
        <f t="shared" si="39"/>
        <v>0</v>
      </c>
      <c r="BE137" s="162"/>
      <c r="BF137" s="195"/>
      <c r="BG137" s="195">
        <v>0</v>
      </c>
      <c r="BI137" s="196">
        <f t="shared" si="40"/>
        <v>0</v>
      </c>
      <c r="BJ137" s="197"/>
      <c r="BK137" s="198"/>
      <c r="BL137" s="198">
        <v>0</v>
      </c>
      <c r="BM137" s="198"/>
      <c r="BN137" s="199">
        <f t="shared" si="41"/>
        <v>0</v>
      </c>
      <c r="BO137" s="162"/>
    </row>
    <row r="138" spans="1:67" ht="12" hidden="1" customHeight="1">
      <c r="A138" s="200">
        <v>136</v>
      </c>
      <c r="B138" s="157" t="s">
        <v>321</v>
      </c>
      <c r="F138" s="159"/>
      <c r="G138" s="159"/>
      <c r="H138" s="195"/>
      <c r="I138" s="195">
        <v>0</v>
      </c>
      <c r="K138" s="196">
        <f t="shared" si="30"/>
        <v>0</v>
      </c>
      <c r="L138" s="197"/>
      <c r="M138" s="198"/>
      <c r="N138" s="198">
        <v>0</v>
      </c>
      <c r="O138" s="198"/>
      <c r="P138" s="199">
        <f t="shared" si="31"/>
        <v>0</v>
      </c>
      <c r="Q138" s="162"/>
      <c r="R138" s="195"/>
      <c r="S138" s="195">
        <v>0</v>
      </c>
      <c r="U138" s="196">
        <f t="shared" si="32"/>
        <v>0</v>
      </c>
      <c r="V138" s="197"/>
      <c r="W138" s="198"/>
      <c r="X138" s="198">
        <v>0</v>
      </c>
      <c r="Y138" s="198"/>
      <c r="Z138" s="199">
        <f t="shared" si="33"/>
        <v>0</v>
      </c>
      <c r="AA138" s="162"/>
      <c r="AB138" s="195"/>
      <c r="AC138" s="195">
        <v>0</v>
      </c>
      <c r="AE138" s="196">
        <f t="shared" si="34"/>
        <v>0</v>
      </c>
      <c r="AF138" s="197"/>
      <c r="AG138" s="198"/>
      <c r="AH138" s="198">
        <v>0</v>
      </c>
      <c r="AI138" s="198"/>
      <c r="AJ138" s="199">
        <f t="shared" si="35"/>
        <v>0</v>
      </c>
      <c r="AK138" s="162"/>
      <c r="AL138" s="195"/>
      <c r="AM138" s="195">
        <v>0</v>
      </c>
      <c r="AO138" s="196">
        <f t="shared" si="36"/>
        <v>0</v>
      </c>
      <c r="AP138" s="197"/>
      <c r="AQ138" s="198"/>
      <c r="AR138" s="198">
        <v>0</v>
      </c>
      <c r="AS138" s="198"/>
      <c r="AT138" s="199">
        <f t="shared" si="37"/>
        <v>0</v>
      </c>
      <c r="AU138" s="162"/>
      <c r="AV138" s="195"/>
      <c r="AW138" s="195">
        <v>0</v>
      </c>
      <c r="AY138" s="196">
        <f t="shared" si="38"/>
        <v>0</v>
      </c>
      <c r="AZ138" s="197"/>
      <c r="BA138" s="198"/>
      <c r="BB138" s="198">
        <v>0</v>
      </c>
      <c r="BC138" s="198"/>
      <c r="BD138" s="199">
        <f t="shared" si="39"/>
        <v>0</v>
      </c>
      <c r="BE138" s="162"/>
      <c r="BF138" s="195"/>
      <c r="BG138" s="195">
        <v>0</v>
      </c>
      <c r="BI138" s="196">
        <f t="shared" si="40"/>
        <v>0</v>
      </c>
      <c r="BJ138" s="197"/>
      <c r="BK138" s="198"/>
      <c r="BL138" s="198">
        <v>0</v>
      </c>
      <c r="BM138" s="198"/>
      <c r="BN138" s="199">
        <f t="shared" si="41"/>
        <v>0</v>
      </c>
      <c r="BO138" s="162"/>
    </row>
    <row r="139" spans="1:67" ht="12" hidden="1" customHeight="1">
      <c r="A139" s="200">
        <v>137</v>
      </c>
      <c r="B139" s="157" t="s">
        <v>322</v>
      </c>
      <c r="F139" s="159"/>
      <c r="G139" s="159"/>
      <c r="H139" s="195"/>
      <c r="I139" s="195">
        <v>0</v>
      </c>
      <c r="K139" s="196">
        <f t="shared" si="30"/>
        <v>0</v>
      </c>
      <c r="L139" s="197"/>
      <c r="M139" s="198"/>
      <c r="N139" s="198">
        <v>0</v>
      </c>
      <c r="O139" s="198"/>
      <c r="P139" s="199">
        <f t="shared" si="31"/>
        <v>0</v>
      </c>
      <c r="Q139" s="162"/>
      <c r="R139" s="195"/>
      <c r="S139" s="195">
        <v>0</v>
      </c>
      <c r="U139" s="196">
        <f t="shared" si="32"/>
        <v>0</v>
      </c>
      <c r="V139" s="197"/>
      <c r="W139" s="198"/>
      <c r="X139" s="198">
        <v>0</v>
      </c>
      <c r="Y139" s="198"/>
      <c r="Z139" s="199">
        <f t="shared" si="33"/>
        <v>0</v>
      </c>
      <c r="AA139" s="162"/>
      <c r="AB139" s="195"/>
      <c r="AC139" s="195">
        <v>0</v>
      </c>
      <c r="AE139" s="196">
        <f t="shared" si="34"/>
        <v>0</v>
      </c>
      <c r="AF139" s="197"/>
      <c r="AG139" s="198"/>
      <c r="AH139" s="198">
        <v>0</v>
      </c>
      <c r="AI139" s="198"/>
      <c r="AJ139" s="199">
        <f t="shared" si="35"/>
        <v>0</v>
      </c>
      <c r="AK139" s="162"/>
      <c r="AL139" s="195"/>
      <c r="AM139" s="195">
        <v>0</v>
      </c>
      <c r="AO139" s="196">
        <f t="shared" si="36"/>
        <v>0</v>
      </c>
      <c r="AP139" s="197"/>
      <c r="AQ139" s="198"/>
      <c r="AR139" s="198">
        <v>0</v>
      </c>
      <c r="AS139" s="198"/>
      <c r="AT139" s="199">
        <f t="shared" si="37"/>
        <v>0</v>
      </c>
      <c r="AU139" s="162"/>
      <c r="AV139" s="195"/>
      <c r="AW139" s="195">
        <v>0</v>
      </c>
      <c r="AY139" s="196">
        <f t="shared" si="38"/>
        <v>0</v>
      </c>
      <c r="AZ139" s="197"/>
      <c r="BA139" s="198"/>
      <c r="BB139" s="198">
        <v>0</v>
      </c>
      <c r="BC139" s="198"/>
      <c r="BD139" s="199">
        <f t="shared" si="39"/>
        <v>0</v>
      </c>
      <c r="BE139" s="162"/>
      <c r="BF139" s="195"/>
      <c r="BG139" s="195">
        <v>0</v>
      </c>
      <c r="BI139" s="196">
        <f t="shared" si="40"/>
        <v>0</v>
      </c>
      <c r="BJ139" s="197"/>
      <c r="BK139" s="198"/>
      <c r="BL139" s="198">
        <v>0</v>
      </c>
      <c r="BM139" s="198"/>
      <c r="BN139" s="199">
        <f t="shared" si="41"/>
        <v>0</v>
      </c>
      <c r="BO139" s="162"/>
    </row>
    <row r="140" spans="1:67" ht="12" hidden="1" customHeight="1">
      <c r="A140" s="200">
        <v>138</v>
      </c>
      <c r="B140" s="157" t="s">
        <v>323</v>
      </c>
      <c r="F140" s="159"/>
      <c r="G140" s="159"/>
      <c r="H140" s="195"/>
      <c r="I140" s="195">
        <v>0</v>
      </c>
      <c r="K140" s="196">
        <f t="shared" si="30"/>
        <v>0</v>
      </c>
      <c r="L140" s="197"/>
      <c r="M140" s="198"/>
      <c r="N140" s="198">
        <v>0</v>
      </c>
      <c r="O140" s="198"/>
      <c r="P140" s="199">
        <f t="shared" si="31"/>
        <v>0</v>
      </c>
      <c r="Q140" s="162"/>
      <c r="R140" s="195"/>
      <c r="S140" s="195">
        <v>0</v>
      </c>
      <c r="U140" s="196">
        <f t="shared" si="32"/>
        <v>0</v>
      </c>
      <c r="V140" s="197"/>
      <c r="W140" s="198"/>
      <c r="X140" s="198">
        <v>0</v>
      </c>
      <c r="Y140" s="198"/>
      <c r="Z140" s="199">
        <f t="shared" si="33"/>
        <v>0</v>
      </c>
      <c r="AA140" s="162"/>
      <c r="AB140" s="195"/>
      <c r="AC140" s="195">
        <v>0</v>
      </c>
      <c r="AE140" s="196">
        <f t="shared" si="34"/>
        <v>0</v>
      </c>
      <c r="AF140" s="197"/>
      <c r="AG140" s="198"/>
      <c r="AH140" s="198">
        <v>0</v>
      </c>
      <c r="AI140" s="198"/>
      <c r="AJ140" s="199">
        <f t="shared" si="35"/>
        <v>0</v>
      </c>
      <c r="AK140" s="162"/>
      <c r="AL140" s="195"/>
      <c r="AM140" s="195">
        <v>0</v>
      </c>
      <c r="AO140" s="196">
        <f t="shared" si="36"/>
        <v>0</v>
      </c>
      <c r="AP140" s="197"/>
      <c r="AQ140" s="198"/>
      <c r="AR140" s="198">
        <v>0</v>
      </c>
      <c r="AS140" s="198"/>
      <c r="AT140" s="199">
        <f t="shared" si="37"/>
        <v>0</v>
      </c>
      <c r="AU140" s="162"/>
      <c r="AV140" s="195"/>
      <c r="AW140" s="195">
        <v>0</v>
      </c>
      <c r="AY140" s="196">
        <f t="shared" si="38"/>
        <v>0</v>
      </c>
      <c r="AZ140" s="197"/>
      <c r="BA140" s="198"/>
      <c r="BB140" s="198">
        <v>0</v>
      </c>
      <c r="BC140" s="198"/>
      <c r="BD140" s="199">
        <f t="shared" si="39"/>
        <v>0</v>
      </c>
      <c r="BE140" s="162"/>
      <c r="BF140" s="195"/>
      <c r="BG140" s="195">
        <v>0</v>
      </c>
      <c r="BI140" s="196">
        <f t="shared" si="40"/>
        <v>0</v>
      </c>
      <c r="BJ140" s="197"/>
      <c r="BK140" s="198"/>
      <c r="BL140" s="198">
        <v>0</v>
      </c>
      <c r="BM140" s="198"/>
      <c r="BN140" s="199">
        <f t="shared" si="41"/>
        <v>0</v>
      </c>
      <c r="BO140" s="162"/>
    </row>
    <row r="141" spans="1:67" ht="12" customHeight="1">
      <c r="A141" s="200">
        <v>139</v>
      </c>
      <c r="B141" s="157" t="s">
        <v>324</v>
      </c>
      <c r="F141" s="159"/>
      <c r="G141" s="159"/>
      <c r="H141" s="195"/>
      <c r="I141" s="195">
        <v>232919</v>
      </c>
      <c r="K141" s="196">
        <f t="shared" si="30"/>
        <v>232919</v>
      </c>
      <c r="L141" s="197"/>
      <c r="M141" s="198"/>
      <c r="N141" s="198">
        <v>3</v>
      </c>
      <c r="O141" s="198"/>
      <c r="P141" s="199">
        <f t="shared" si="31"/>
        <v>3</v>
      </c>
      <c r="Q141" s="162"/>
      <c r="R141" s="195"/>
      <c r="S141" s="195">
        <v>298528</v>
      </c>
      <c r="U141" s="196">
        <f t="shared" si="32"/>
        <v>298528</v>
      </c>
      <c r="V141" s="197"/>
      <c r="W141" s="198"/>
      <c r="X141" s="198">
        <v>4</v>
      </c>
      <c r="Y141" s="198"/>
      <c r="Z141" s="199">
        <f t="shared" si="33"/>
        <v>4</v>
      </c>
      <c r="AA141" s="162"/>
      <c r="AB141" s="195"/>
      <c r="AC141" s="195">
        <v>307483.84000000003</v>
      </c>
      <c r="AE141" s="196">
        <f t="shared" si="34"/>
        <v>307483.84000000003</v>
      </c>
      <c r="AF141" s="197"/>
      <c r="AG141" s="198"/>
      <c r="AH141" s="198">
        <v>4</v>
      </c>
      <c r="AI141" s="198"/>
      <c r="AJ141" s="199">
        <f t="shared" si="35"/>
        <v>4</v>
      </c>
      <c r="AK141" s="162"/>
      <c r="AL141" s="195"/>
      <c r="AM141" s="195">
        <v>316708.35519999999</v>
      </c>
      <c r="AO141" s="196">
        <f t="shared" si="36"/>
        <v>316708.35519999999</v>
      </c>
      <c r="AP141" s="197"/>
      <c r="AQ141" s="198"/>
      <c r="AR141" s="198">
        <v>4</v>
      </c>
      <c r="AS141" s="198"/>
      <c r="AT141" s="199">
        <f t="shared" si="37"/>
        <v>4</v>
      </c>
      <c r="AU141" s="162"/>
      <c r="AV141" s="195"/>
      <c r="AW141" s="195">
        <v>326209.60585599998</v>
      </c>
      <c r="AY141" s="196">
        <f t="shared" si="38"/>
        <v>326209.60585599998</v>
      </c>
      <c r="AZ141" s="197"/>
      <c r="BA141" s="198"/>
      <c r="BB141" s="198">
        <v>4</v>
      </c>
      <c r="BC141" s="198"/>
      <c r="BD141" s="199">
        <f t="shared" si="39"/>
        <v>4</v>
      </c>
      <c r="BE141" s="162"/>
      <c r="BF141" s="195"/>
      <c r="BG141" s="195">
        <v>335995.89403168001</v>
      </c>
      <c r="BI141" s="196">
        <f t="shared" si="40"/>
        <v>335995.89403168001</v>
      </c>
      <c r="BJ141" s="197"/>
      <c r="BK141" s="198"/>
      <c r="BL141" s="198">
        <v>4</v>
      </c>
      <c r="BM141" s="198"/>
      <c r="BN141" s="199">
        <f t="shared" si="41"/>
        <v>4</v>
      </c>
      <c r="BO141" s="162"/>
    </row>
    <row r="142" spans="1:67" ht="12" hidden="1" customHeight="1">
      <c r="A142" s="200">
        <v>140</v>
      </c>
      <c r="B142" s="157" t="s">
        <v>325</v>
      </c>
      <c r="F142" s="159"/>
      <c r="G142" s="159"/>
      <c r="H142" s="195"/>
      <c r="I142" s="195">
        <v>0</v>
      </c>
      <c r="K142" s="196">
        <f t="shared" si="30"/>
        <v>0</v>
      </c>
      <c r="L142" s="197"/>
      <c r="M142" s="198"/>
      <c r="N142" s="198">
        <v>0</v>
      </c>
      <c r="O142" s="198"/>
      <c r="P142" s="199">
        <f t="shared" si="31"/>
        <v>0</v>
      </c>
      <c r="Q142" s="162"/>
      <c r="R142" s="195"/>
      <c r="S142" s="195">
        <v>0</v>
      </c>
      <c r="U142" s="196">
        <f t="shared" si="32"/>
        <v>0</v>
      </c>
      <c r="V142" s="197"/>
      <c r="W142" s="198"/>
      <c r="X142" s="198">
        <v>0</v>
      </c>
      <c r="Y142" s="198"/>
      <c r="Z142" s="199">
        <f t="shared" si="33"/>
        <v>0</v>
      </c>
      <c r="AA142" s="162"/>
      <c r="AB142" s="195"/>
      <c r="AC142" s="195">
        <v>0</v>
      </c>
      <c r="AE142" s="196">
        <f t="shared" si="34"/>
        <v>0</v>
      </c>
      <c r="AF142" s="197"/>
      <c r="AG142" s="198"/>
      <c r="AH142" s="198">
        <v>0</v>
      </c>
      <c r="AI142" s="198"/>
      <c r="AJ142" s="199">
        <f t="shared" si="35"/>
        <v>0</v>
      </c>
      <c r="AK142" s="162"/>
      <c r="AL142" s="195"/>
      <c r="AM142" s="195">
        <v>0</v>
      </c>
      <c r="AO142" s="196">
        <f t="shared" si="36"/>
        <v>0</v>
      </c>
      <c r="AP142" s="197"/>
      <c r="AQ142" s="198"/>
      <c r="AR142" s="198">
        <v>0</v>
      </c>
      <c r="AS142" s="198"/>
      <c r="AT142" s="199">
        <f t="shared" si="37"/>
        <v>0</v>
      </c>
      <c r="AU142" s="162"/>
      <c r="AV142" s="195"/>
      <c r="AW142" s="195">
        <v>0</v>
      </c>
      <c r="AY142" s="196">
        <f t="shared" si="38"/>
        <v>0</v>
      </c>
      <c r="AZ142" s="197"/>
      <c r="BA142" s="198"/>
      <c r="BB142" s="198">
        <v>0</v>
      </c>
      <c r="BC142" s="198"/>
      <c r="BD142" s="199">
        <f t="shared" si="39"/>
        <v>0</v>
      </c>
      <c r="BE142" s="162"/>
      <c r="BF142" s="195"/>
      <c r="BG142" s="195">
        <v>0</v>
      </c>
      <c r="BI142" s="196">
        <f t="shared" si="40"/>
        <v>0</v>
      </c>
      <c r="BJ142" s="197"/>
      <c r="BK142" s="198"/>
      <c r="BL142" s="198">
        <v>0</v>
      </c>
      <c r="BM142" s="198"/>
      <c r="BN142" s="199">
        <f t="shared" si="41"/>
        <v>0</v>
      </c>
      <c r="BO142" s="162"/>
    </row>
    <row r="143" spans="1:67" ht="12" hidden="1" customHeight="1">
      <c r="A143" s="200">
        <v>142</v>
      </c>
      <c r="B143" s="157" t="s">
        <v>326</v>
      </c>
      <c r="F143" s="159"/>
      <c r="G143" s="159"/>
      <c r="H143" s="195"/>
      <c r="I143" s="195">
        <v>0</v>
      </c>
      <c r="K143" s="196">
        <f t="shared" si="30"/>
        <v>0</v>
      </c>
      <c r="L143" s="197"/>
      <c r="M143" s="198"/>
      <c r="N143" s="198">
        <v>0</v>
      </c>
      <c r="O143" s="198"/>
      <c r="P143" s="199">
        <f t="shared" si="31"/>
        <v>0</v>
      </c>
      <c r="Q143" s="162"/>
      <c r="R143" s="195"/>
      <c r="S143" s="195">
        <v>0</v>
      </c>
      <c r="U143" s="196">
        <f t="shared" si="32"/>
        <v>0</v>
      </c>
      <c r="V143" s="197"/>
      <c r="W143" s="198"/>
      <c r="X143" s="198">
        <v>0</v>
      </c>
      <c r="Y143" s="198"/>
      <c r="Z143" s="199">
        <f t="shared" si="33"/>
        <v>0</v>
      </c>
      <c r="AA143" s="162"/>
      <c r="AB143" s="195"/>
      <c r="AC143" s="195">
        <v>0</v>
      </c>
      <c r="AE143" s="196">
        <f t="shared" si="34"/>
        <v>0</v>
      </c>
      <c r="AF143" s="197"/>
      <c r="AG143" s="198"/>
      <c r="AH143" s="198">
        <v>0</v>
      </c>
      <c r="AI143" s="198"/>
      <c r="AJ143" s="199">
        <f t="shared" si="35"/>
        <v>0</v>
      </c>
      <c r="AK143" s="162"/>
      <c r="AL143" s="195"/>
      <c r="AM143" s="195">
        <v>0</v>
      </c>
      <c r="AO143" s="196">
        <f t="shared" si="36"/>
        <v>0</v>
      </c>
      <c r="AP143" s="197"/>
      <c r="AQ143" s="198"/>
      <c r="AR143" s="198">
        <v>0</v>
      </c>
      <c r="AS143" s="198"/>
      <c r="AT143" s="199">
        <f t="shared" si="37"/>
        <v>0</v>
      </c>
      <c r="AU143" s="162"/>
      <c r="AV143" s="195"/>
      <c r="AW143" s="195">
        <v>0</v>
      </c>
      <c r="AY143" s="196">
        <f t="shared" si="38"/>
        <v>0</v>
      </c>
      <c r="AZ143" s="197"/>
      <c r="BA143" s="198"/>
      <c r="BB143" s="198">
        <v>0</v>
      </c>
      <c r="BC143" s="198"/>
      <c r="BD143" s="199">
        <f t="shared" si="39"/>
        <v>0</v>
      </c>
      <c r="BE143" s="162"/>
      <c r="BF143" s="195"/>
      <c r="BG143" s="195">
        <v>0</v>
      </c>
      <c r="BI143" s="196">
        <f t="shared" si="40"/>
        <v>0</v>
      </c>
      <c r="BJ143" s="197"/>
      <c r="BK143" s="198"/>
      <c r="BL143" s="198">
        <v>0</v>
      </c>
      <c r="BM143" s="198"/>
      <c r="BN143" s="199">
        <f t="shared" si="41"/>
        <v>0</v>
      </c>
      <c r="BO143" s="162"/>
    </row>
    <row r="144" spans="1:67" ht="12" hidden="1" customHeight="1">
      <c r="A144" s="200">
        <v>146</v>
      </c>
      <c r="B144" s="157" t="s">
        <v>327</v>
      </c>
      <c r="F144" s="159"/>
      <c r="G144" s="159"/>
      <c r="H144" s="195"/>
      <c r="I144" s="195">
        <v>0</v>
      </c>
      <c r="K144" s="196">
        <f t="shared" si="30"/>
        <v>0</v>
      </c>
      <c r="L144" s="197"/>
      <c r="M144" s="198"/>
      <c r="N144" s="198">
        <v>0</v>
      </c>
      <c r="O144" s="198"/>
      <c r="P144" s="199">
        <f t="shared" si="31"/>
        <v>0</v>
      </c>
      <c r="Q144" s="162"/>
      <c r="R144" s="195"/>
      <c r="S144" s="195">
        <v>0</v>
      </c>
      <c r="U144" s="196">
        <f t="shared" si="32"/>
        <v>0</v>
      </c>
      <c r="V144" s="197"/>
      <c r="W144" s="198"/>
      <c r="X144" s="198">
        <v>0</v>
      </c>
      <c r="Y144" s="198"/>
      <c r="Z144" s="199">
        <f t="shared" si="33"/>
        <v>0</v>
      </c>
      <c r="AA144" s="162"/>
      <c r="AB144" s="195"/>
      <c r="AC144" s="195">
        <v>0</v>
      </c>
      <c r="AE144" s="196">
        <f t="shared" si="34"/>
        <v>0</v>
      </c>
      <c r="AF144" s="197"/>
      <c r="AG144" s="198"/>
      <c r="AH144" s="198">
        <v>0</v>
      </c>
      <c r="AI144" s="198"/>
      <c r="AJ144" s="199">
        <f t="shared" si="35"/>
        <v>0</v>
      </c>
      <c r="AK144" s="162"/>
      <c r="AL144" s="195"/>
      <c r="AM144" s="195">
        <v>0</v>
      </c>
      <c r="AO144" s="196">
        <f t="shared" si="36"/>
        <v>0</v>
      </c>
      <c r="AP144" s="197"/>
      <c r="AQ144" s="198"/>
      <c r="AR144" s="198">
        <v>0</v>
      </c>
      <c r="AS144" s="198"/>
      <c r="AT144" s="199">
        <f t="shared" si="37"/>
        <v>0</v>
      </c>
      <c r="AU144" s="162"/>
      <c r="AV144" s="195"/>
      <c r="AW144" s="195">
        <v>0</v>
      </c>
      <c r="AY144" s="196">
        <f t="shared" si="38"/>
        <v>0</v>
      </c>
      <c r="AZ144" s="197"/>
      <c r="BA144" s="198"/>
      <c r="BB144" s="198">
        <v>0</v>
      </c>
      <c r="BC144" s="198"/>
      <c r="BD144" s="199">
        <f t="shared" si="39"/>
        <v>0</v>
      </c>
      <c r="BE144" s="162"/>
      <c r="BF144" s="195"/>
      <c r="BG144" s="195">
        <v>0</v>
      </c>
      <c r="BI144" s="196">
        <f t="shared" si="40"/>
        <v>0</v>
      </c>
      <c r="BJ144" s="197"/>
      <c r="BK144" s="198"/>
      <c r="BL144" s="198">
        <v>0</v>
      </c>
      <c r="BM144" s="198"/>
      <c r="BN144" s="199">
        <f t="shared" si="41"/>
        <v>0</v>
      </c>
      <c r="BO144" s="162"/>
    </row>
    <row r="145" spans="1:67" ht="12" hidden="1" customHeight="1">
      <c r="A145" s="200">
        <v>160</v>
      </c>
      <c r="B145" s="157" t="s">
        <v>328</v>
      </c>
      <c r="F145" s="159"/>
      <c r="G145" s="159"/>
      <c r="H145" s="195"/>
      <c r="I145" s="195">
        <v>0</v>
      </c>
      <c r="K145" s="196">
        <f t="shared" si="30"/>
        <v>0</v>
      </c>
      <c r="L145" s="197"/>
      <c r="M145" s="198"/>
      <c r="N145" s="198">
        <v>0</v>
      </c>
      <c r="O145" s="198"/>
      <c r="P145" s="199">
        <f t="shared" si="31"/>
        <v>0</v>
      </c>
      <c r="Q145" s="162"/>
      <c r="R145" s="195"/>
      <c r="S145" s="195">
        <v>0</v>
      </c>
      <c r="U145" s="196">
        <f t="shared" si="32"/>
        <v>0</v>
      </c>
      <c r="V145" s="197"/>
      <c r="W145" s="198"/>
      <c r="X145" s="198">
        <v>0</v>
      </c>
      <c r="Y145" s="198"/>
      <c r="Z145" s="199">
        <f t="shared" si="33"/>
        <v>0</v>
      </c>
      <c r="AA145" s="162"/>
      <c r="AB145" s="195"/>
      <c r="AC145" s="195">
        <v>0</v>
      </c>
      <c r="AE145" s="196">
        <f t="shared" si="34"/>
        <v>0</v>
      </c>
      <c r="AF145" s="197"/>
      <c r="AG145" s="198"/>
      <c r="AH145" s="198">
        <v>0</v>
      </c>
      <c r="AI145" s="198"/>
      <c r="AJ145" s="199">
        <f t="shared" si="35"/>
        <v>0</v>
      </c>
      <c r="AK145" s="162"/>
      <c r="AL145" s="195"/>
      <c r="AM145" s="195">
        <v>0</v>
      </c>
      <c r="AO145" s="196">
        <f t="shared" si="36"/>
        <v>0</v>
      </c>
      <c r="AP145" s="197"/>
      <c r="AQ145" s="198"/>
      <c r="AR145" s="198">
        <v>0</v>
      </c>
      <c r="AS145" s="198"/>
      <c r="AT145" s="199">
        <f t="shared" si="37"/>
        <v>0</v>
      </c>
      <c r="AU145" s="162"/>
      <c r="AV145" s="195"/>
      <c r="AW145" s="195">
        <v>0</v>
      </c>
      <c r="AY145" s="196">
        <f t="shared" si="38"/>
        <v>0</v>
      </c>
      <c r="AZ145" s="197"/>
      <c r="BA145" s="198"/>
      <c r="BB145" s="198">
        <v>0</v>
      </c>
      <c r="BC145" s="198"/>
      <c r="BD145" s="199">
        <f t="shared" si="39"/>
        <v>0</v>
      </c>
      <c r="BE145" s="162"/>
      <c r="BF145" s="195"/>
      <c r="BG145" s="195">
        <v>0</v>
      </c>
      <c r="BI145" s="196">
        <f t="shared" si="40"/>
        <v>0</v>
      </c>
      <c r="BJ145" s="197"/>
      <c r="BK145" s="198"/>
      <c r="BL145" s="198">
        <v>0</v>
      </c>
      <c r="BM145" s="198"/>
      <c r="BN145" s="199">
        <f t="shared" si="41"/>
        <v>0</v>
      </c>
      <c r="BO145" s="162"/>
    </row>
    <row r="146" spans="1:67" ht="12" hidden="1" customHeight="1">
      <c r="A146" s="200">
        <v>161</v>
      </c>
      <c r="B146" s="157" t="s">
        <v>329</v>
      </c>
      <c r="F146" s="159"/>
      <c r="G146" s="159"/>
      <c r="H146" s="195"/>
      <c r="I146" s="195">
        <v>0</v>
      </c>
      <c r="K146" s="196">
        <f t="shared" si="30"/>
        <v>0</v>
      </c>
      <c r="L146" s="197"/>
      <c r="M146" s="198"/>
      <c r="N146" s="198">
        <v>0</v>
      </c>
      <c r="O146" s="198"/>
      <c r="P146" s="199">
        <f t="shared" si="31"/>
        <v>0</v>
      </c>
      <c r="Q146" s="162"/>
      <c r="R146" s="195"/>
      <c r="S146" s="195">
        <v>0</v>
      </c>
      <c r="U146" s="196">
        <f t="shared" si="32"/>
        <v>0</v>
      </c>
      <c r="V146" s="197"/>
      <c r="W146" s="198"/>
      <c r="X146" s="198">
        <v>0</v>
      </c>
      <c r="Y146" s="198"/>
      <c r="Z146" s="199">
        <f t="shared" si="33"/>
        <v>0</v>
      </c>
      <c r="AA146" s="162"/>
      <c r="AB146" s="195"/>
      <c r="AC146" s="195">
        <v>0</v>
      </c>
      <c r="AE146" s="196">
        <f t="shared" si="34"/>
        <v>0</v>
      </c>
      <c r="AF146" s="197"/>
      <c r="AG146" s="198"/>
      <c r="AH146" s="198">
        <v>0</v>
      </c>
      <c r="AI146" s="198"/>
      <c r="AJ146" s="199">
        <f t="shared" si="35"/>
        <v>0</v>
      </c>
      <c r="AK146" s="162"/>
      <c r="AL146" s="195"/>
      <c r="AM146" s="195">
        <v>0</v>
      </c>
      <c r="AO146" s="196">
        <f t="shared" si="36"/>
        <v>0</v>
      </c>
      <c r="AP146" s="197"/>
      <c r="AQ146" s="198"/>
      <c r="AR146" s="198">
        <v>0</v>
      </c>
      <c r="AS146" s="198"/>
      <c r="AT146" s="199">
        <f t="shared" si="37"/>
        <v>0</v>
      </c>
      <c r="AU146" s="162"/>
      <c r="AV146" s="195"/>
      <c r="AW146" s="195">
        <v>0</v>
      </c>
      <c r="AY146" s="196">
        <f t="shared" si="38"/>
        <v>0</v>
      </c>
      <c r="AZ146" s="197"/>
      <c r="BA146" s="198"/>
      <c r="BB146" s="198">
        <v>0</v>
      </c>
      <c r="BC146" s="198"/>
      <c r="BD146" s="199">
        <f t="shared" si="39"/>
        <v>0</v>
      </c>
      <c r="BE146" s="162"/>
      <c r="BF146" s="195"/>
      <c r="BG146" s="195">
        <v>0</v>
      </c>
      <c r="BI146" s="196">
        <f t="shared" si="40"/>
        <v>0</v>
      </c>
      <c r="BJ146" s="197"/>
      <c r="BK146" s="198"/>
      <c r="BL146" s="198">
        <v>0</v>
      </c>
      <c r="BM146" s="198"/>
      <c r="BN146" s="199">
        <f t="shared" si="41"/>
        <v>0</v>
      </c>
      <c r="BO146" s="162"/>
    </row>
    <row r="147" spans="1:67" ht="12" customHeight="1">
      <c r="A147" s="200">
        <v>162</v>
      </c>
      <c r="B147" s="157" t="s">
        <v>330</v>
      </c>
      <c r="F147" s="159"/>
      <c r="G147" s="159"/>
      <c r="H147" s="195"/>
      <c r="I147" s="195">
        <v>143054.33333333299</v>
      </c>
      <c r="K147" s="196">
        <f t="shared" ref="K147:K178" si="42">SUM(H147:J147)</f>
        <v>143054.33333333299</v>
      </c>
      <c r="L147" s="197"/>
      <c r="M147" s="198"/>
      <c r="N147" s="198">
        <v>3.7291666666666701</v>
      </c>
      <c r="O147" s="198"/>
      <c r="P147" s="199">
        <f t="shared" ref="P147:P178" si="43">SUM(M147:O147)</f>
        <v>3.7291666666666701</v>
      </c>
      <c r="Q147" s="162"/>
      <c r="R147" s="195"/>
      <c r="S147" s="195">
        <v>201190.63</v>
      </c>
      <c r="U147" s="196">
        <f t="shared" ref="U147:U178" si="44">SUM(R147:T147)</f>
        <v>201190.63</v>
      </c>
      <c r="V147" s="197"/>
      <c r="W147" s="198"/>
      <c r="X147" s="198">
        <v>4</v>
      </c>
      <c r="Y147" s="198"/>
      <c r="Z147" s="199">
        <f t="shared" ref="Z147:Z178" si="45">SUM(W147:Y147)</f>
        <v>4</v>
      </c>
      <c r="AA147" s="162"/>
      <c r="AB147" s="195"/>
      <c r="AC147" s="195">
        <v>207226.34890000001</v>
      </c>
      <c r="AE147" s="196">
        <f t="shared" ref="AE147:AE178" si="46">SUM(AB147:AD147)</f>
        <v>207226.34890000001</v>
      </c>
      <c r="AF147" s="197"/>
      <c r="AG147" s="198"/>
      <c r="AH147" s="198">
        <v>4</v>
      </c>
      <c r="AI147" s="198"/>
      <c r="AJ147" s="199">
        <f t="shared" ref="AJ147:AJ178" si="47">SUM(AG147:AI147)</f>
        <v>4</v>
      </c>
      <c r="AK147" s="162"/>
      <c r="AL147" s="195"/>
      <c r="AM147" s="195">
        <v>213443.139367</v>
      </c>
      <c r="AO147" s="196">
        <f t="shared" ref="AO147:AO178" si="48">SUM(AL147:AN147)</f>
        <v>213443.139367</v>
      </c>
      <c r="AP147" s="197"/>
      <c r="AQ147" s="198"/>
      <c r="AR147" s="198">
        <v>4</v>
      </c>
      <c r="AS147" s="198"/>
      <c r="AT147" s="199">
        <f t="shared" ref="AT147:AT178" si="49">SUM(AQ147:AS147)</f>
        <v>4</v>
      </c>
      <c r="AU147" s="162"/>
      <c r="AV147" s="195"/>
      <c r="AW147" s="195">
        <v>219846.43354801001</v>
      </c>
      <c r="AY147" s="196">
        <f t="shared" ref="AY147:AY178" si="50">SUM(AV147:AX147)</f>
        <v>219846.43354801001</v>
      </c>
      <c r="AZ147" s="197"/>
      <c r="BA147" s="198"/>
      <c r="BB147" s="198">
        <v>4</v>
      </c>
      <c r="BC147" s="198"/>
      <c r="BD147" s="199">
        <f t="shared" ref="BD147:BD178" si="51">SUM(BA147:BC147)</f>
        <v>4</v>
      </c>
      <c r="BE147" s="162"/>
      <c r="BF147" s="195"/>
      <c r="BG147" s="195">
        <v>226441.82655445</v>
      </c>
      <c r="BI147" s="196">
        <f t="shared" ref="BI147:BI178" si="52">SUM(BF147:BH147)</f>
        <v>226441.82655445</v>
      </c>
      <c r="BJ147" s="197"/>
      <c r="BK147" s="198"/>
      <c r="BL147" s="198">
        <v>4</v>
      </c>
      <c r="BM147" s="198"/>
      <c r="BN147" s="199">
        <f t="shared" ref="BN147:BN169" si="53">SUM(BK147:BM147)</f>
        <v>4</v>
      </c>
      <c r="BO147" s="162"/>
    </row>
    <row r="148" spans="1:67" ht="12" hidden="1" customHeight="1">
      <c r="A148" s="200">
        <v>163</v>
      </c>
      <c r="B148" s="157" t="s">
        <v>331</v>
      </c>
      <c r="F148" s="159"/>
      <c r="G148" s="159"/>
      <c r="H148" s="195"/>
      <c r="I148" s="195">
        <v>0</v>
      </c>
      <c r="K148" s="196">
        <f t="shared" si="42"/>
        <v>0</v>
      </c>
      <c r="L148" s="197"/>
      <c r="M148" s="198"/>
      <c r="N148" s="198">
        <v>0</v>
      </c>
      <c r="O148" s="198"/>
      <c r="P148" s="199">
        <f t="shared" si="43"/>
        <v>0</v>
      </c>
      <c r="Q148" s="162"/>
      <c r="R148" s="195"/>
      <c r="S148" s="195">
        <v>0</v>
      </c>
      <c r="U148" s="196">
        <f t="shared" si="44"/>
        <v>0</v>
      </c>
      <c r="V148" s="197"/>
      <c r="W148" s="198"/>
      <c r="X148" s="198">
        <v>0</v>
      </c>
      <c r="Y148" s="198"/>
      <c r="Z148" s="199">
        <f t="shared" si="45"/>
        <v>0</v>
      </c>
      <c r="AA148" s="162"/>
      <c r="AB148" s="195"/>
      <c r="AC148" s="195">
        <v>0</v>
      </c>
      <c r="AE148" s="196">
        <f t="shared" si="46"/>
        <v>0</v>
      </c>
      <c r="AF148" s="197"/>
      <c r="AG148" s="198"/>
      <c r="AH148" s="198">
        <v>0</v>
      </c>
      <c r="AI148" s="198"/>
      <c r="AJ148" s="199">
        <f t="shared" si="47"/>
        <v>0</v>
      </c>
      <c r="AK148" s="162"/>
      <c r="AL148" s="195"/>
      <c r="AM148" s="195">
        <v>0</v>
      </c>
      <c r="AO148" s="196">
        <f t="shared" si="48"/>
        <v>0</v>
      </c>
      <c r="AP148" s="197"/>
      <c r="AQ148" s="198"/>
      <c r="AR148" s="198">
        <v>0</v>
      </c>
      <c r="AS148" s="198"/>
      <c r="AT148" s="199">
        <f t="shared" si="49"/>
        <v>0</v>
      </c>
      <c r="AU148" s="162"/>
      <c r="AV148" s="195"/>
      <c r="AW148" s="195">
        <v>0</v>
      </c>
      <c r="AY148" s="196">
        <f t="shared" si="50"/>
        <v>0</v>
      </c>
      <c r="AZ148" s="197"/>
      <c r="BA148" s="198"/>
      <c r="BB148" s="198">
        <v>0</v>
      </c>
      <c r="BC148" s="198"/>
      <c r="BD148" s="199">
        <f t="shared" si="51"/>
        <v>0</v>
      </c>
      <c r="BE148" s="162"/>
      <c r="BF148" s="195"/>
      <c r="BG148" s="195">
        <v>0</v>
      </c>
      <c r="BI148" s="196">
        <f t="shared" si="52"/>
        <v>0</v>
      </c>
      <c r="BJ148" s="197"/>
      <c r="BK148" s="198"/>
      <c r="BL148" s="198">
        <v>0</v>
      </c>
      <c r="BM148" s="198"/>
      <c r="BN148" s="199">
        <f t="shared" si="53"/>
        <v>0</v>
      </c>
      <c r="BO148" s="162"/>
    </row>
    <row r="149" spans="1:67" ht="12" hidden="1" customHeight="1">
      <c r="A149" s="200">
        <v>164</v>
      </c>
      <c r="B149" s="157" t="s">
        <v>332</v>
      </c>
      <c r="F149" s="159"/>
      <c r="G149" s="159"/>
      <c r="H149" s="195"/>
      <c r="I149" s="195">
        <v>0</v>
      </c>
      <c r="K149" s="196">
        <f t="shared" si="42"/>
        <v>0</v>
      </c>
      <c r="L149" s="197"/>
      <c r="M149" s="198"/>
      <c r="N149" s="198">
        <v>0</v>
      </c>
      <c r="O149" s="198"/>
      <c r="P149" s="199">
        <f t="shared" si="43"/>
        <v>0</v>
      </c>
      <c r="Q149" s="162"/>
      <c r="R149" s="195"/>
      <c r="S149" s="195">
        <v>0</v>
      </c>
      <c r="U149" s="196">
        <f t="shared" si="44"/>
        <v>0</v>
      </c>
      <c r="V149" s="197"/>
      <c r="W149" s="198"/>
      <c r="X149" s="198">
        <v>0</v>
      </c>
      <c r="Y149" s="198"/>
      <c r="Z149" s="199">
        <f t="shared" si="45"/>
        <v>0</v>
      </c>
      <c r="AA149" s="162"/>
      <c r="AB149" s="195"/>
      <c r="AC149" s="195">
        <v>0</v>
      </c>
      <c r="AE149" s="196">
        <f t="shared" si="46"/>
        <v>0</v>
      </c>
      <c r="AF149" s="197"/>
      <c r="AG149" s="198"/>
      <c r="AH149" s="198">
        <v>0</v>
      </c>
      <c r="AI149" s="198"/>
      <c r="AJ149" s="199">
        <f t="shared" si="47"/>
        <v>0</v>
      </c>
      <c r="AK149" s="162"/>
      <c r="AL149" s="195"/>
      <c r="AM149" s="195">
        <v>0</v>
      </c>
      <c r="AO149" s="196">
        <f t="shared" si="48"/>
        <v>0</v>
      </c>
      <c r="AP149" s="197"/>
      <c r="AQ149" s="198"/>
      <c r="AR149" s="198">
        <v>0</v>
      </c>
      <c r="AS149" s="198"/>
      <c r="AT149" s="199">
        <f t="shared" si="49"/>
        <v>0</v>
      </c>
      <c r="AU149" s="162"/>
      <c r="AV149" s="195"/>
      <c r="AW149" s="195">
        <v>0</v>
      </c>
      <c r="AY149" s="196">
        <f t="shared" si="50"/>
        <v>0</v>
      </c>
      <c r="AZ149" s="197"/>
      <c r="BA149" s="198"/>
      <c r="BB149" s="198">
        <v>0</v>
      </c>
      <c r="BC149" s="198"/>
      <c r="BD149" s="199">
        <f t="shared" si="51"/>
        <v>0</v>
      </c>
      <c r="BE149" s="162"/>
      <c r="BF149" s="195"/>
      <c r="BG149" s="195">
        <v>0</v>
      </c>
      <c r="BI149" s="196">
        <f t="shared" si="52"/>
        <v>0</v>
      </c>
      <c r="BJ149" s="197"/>
      <c r="BK149" s="198"/>
      <c r="BL149" s="198">
        <v>0</v>
      </c>
      <c r="BM149" s="198"/>
      <c r="BN149" s="199">
        <f t="shared" si="53"/>
        <v>0</v>
      </c>
      <c r="BO149" s="162"/>
    </row>
    <row r="150" spans="1:67" ht="12" hidden="1" customHeight="1">
      <c r="A150" s="200">
        <v>165</v>
      </c>
      <c r="B150" s="157" t="s">
        <v>333</v>
      </c>
      <c r="F150" s="159"/>
      <c r="G150" s="159"/>
      <c r="H150" s="195"/>
      <c r="I150" s="195">
        <v>0</v>
      </c>
      <c r="K150" s="196">
        <f t="shared" si="42"/>
        <v>0</v>
      </c>
      <c r="L150" s="197"/>
      <c r="M150" s="198"/>
      <c r="N150" s="198">
        <v>0</v>
      </c>
      <c r="O150" s="198"/>
      <c r="P150" s="199">
        <f t="shared" si="43"/>
        <v>0</v>
      </c>
      <c r="Q150" s="162"/>
      <c r="R150" s="195"/>
      <c r="S150" s="195">
        <v>0</v>
      </c>
      <c r="U150" s="196">
        <f t="shared" si="44"/>
        <v>0</v>
      </c>
      <c r="V150" s="197"/>
      <c r="W150" s="198"/>
      <c r="X150" s="198">
        <v>0</v>
      </c>
      <c r="Y150" s="198"/>
      <c r="Z150" s="199">
        <f t="shared" si="45"/>
        <v>0</v>
      </c>
      <c r="AA150" s="162"/>
      <c r="AB150" s="195"/>
      <c r="AC150" s="195">
        <v>0</v>
      </c>
      <c r="AE150" s="196">
        <f t="shared" si="46"/>
        <v>0</v>
      </c>
      <c r="AF150" s="197"/>
      <c r="AG150" s="198"/>
      <c r="AH150" s="198">
        <v>0</v>
      </c>
      <c r="AI150" s="198"/>
      <c r="AJ150" s="199">
        <f t="shared" si="47"/>
        <v>0</v>
      </c>
      <c r="AK150" s="162"/>
      <c r="AL150" s="195"/>
      <c r="AM150" s="195">
        <v>0</v>
      </c>
      <c r="AO150" s="196">
        <f t="shared" si="48"/>
        <v>0</v>
      </c>
      <c r="AP150" s="197"/>
      <c r="AQ150" s="198"/>
      <c r="AR150" s="198">
        <v>0</v>
      </c>
      <c r="AS150" s="198"/>
      <c r="AT150" s="199">
        <f t="shared" si="49"/>
        <v>0</v>
      </c>
      <c r="AU150" s="162"/>
      <c r="AV150" s="195"/>
      <c r="AW150" s="195">
        <v>0</v>
      </c>
      <c r="AY150" s="196">
        <f t="shared" si="50"/>
        <v>0</v>
      </c>
      <c r="AZ150" s="197"/>
      <c r="BA150" s="198"/>
      <c r="BB150" s="198">
        <v>0</v>
      </c>
      <c r="BC150" s="198"/>
      <c r="BD150" s="199">
        <f t="shared" si="51"/>
        <v>0</v>
      </c>
      <c r="BE150" s="162"/>
      <c r="BF150" s="195"/>
      <c r="BG150" s="195">
        <v>0</v>
      </c>
      <c r="BI150" s="196">
        <f t="shared" si="52"/>
        <v>0</v>
      </c>
      <c r="BJ150" s="197"/>
      <c r="BK150" s="198"/>
      <c r="BL150" s="198">
        <v>0</v>
      </c>
      <c r="BM150" s="198"/>
      <c r="BN150" s="199">
        <f t="shared" si="53"/>
        <v>0</v>
      </c>
      <c r="BO150" s="162"/>
    </row>
    <row r="151" spans="1:67" ht="12" hidden="1" customHeight="1">
      <c r="A151" s="200">
        <v>166</v>
      </c>
      <c r="B151" s="157" t="s">
        <v>334</v>
      </c>
      <c r="F151" s="159"/>
      <c r="G151" s="159"/>
      <c r="H151" s="195"/>
      <c r="I151" s="195">
        <v>0</v>
      </c>
      <c r="K151" s="196">
        <f t="shared" si="42"/>
        <v>0</v>
      </c>
      <c r="L151" s="197"/>
      <c r="M151" s="198"/>
      <c r="N151" s="198">
        <v>0</v>
      </c>
      <c r="O151" s="198"/>
      <c r="P151" s="199">
        <f t="shared" si="43"/>
        <v>0</v>
      </c>
      <c r="Q151" s="162"/>
      <c r="R151" s="195"/>
      <c r="S151" s="195">
        <v>0</v>
      </c>
      <c r="U151" s="196">
        <f t="shared" si="44"/>
        <v>0</v>
      </c>
      <c r="V151" s="197"/>
      <c r="W151" s="198"/>
      <c r="X151" s="198">
        <v>0</v>
      </c>
      <c r="Y151" s="198"/>
      <c r="Z151" s="199">
        <f t="shared" si="45"/>
        <v>0</v>
      </c>
      <c r="AA151" s="162"/>
      <c r="AB151" s="195"/>
      <c r="AC151" s="195">
        <v>0</v>
      </c>
      <c r="AE151" s="196">
        <f t="shared" si="46"/>
        <v>0</v>
      </c>
      <c r="AF151" s="197"/>
      <c r="AG151" s="198"/>
      <c r="AH151" s="198">
        <v>0</v>
      </c>
      <c r="AI151" s="198"/>
      <c r="AJ151" s="199">
        <f t="shared" si="47"/>
        <v>0</v>
      </c>
      <c r="AK151" s="162"/>
      <c r="AL151" s="195"/>
      <c r="AM151" s="195">
        <v>0</v>
      </c>
      <c r="AO151" s="196">
        <f t="shared" si="48"/>
        <v>0</v>
      </c>
      <c r="AP151" s="197"/>
      <c r="AQ151" s="198"/>
      <c r="AR151" s="198">
        <v>0</v>
      </c>
      <c r="AS151" s="198"/>
      <c r="AT151" s="199">
        <f t="shared" si="49"/>
        <v>0</v>
      </c>
      <c r="AU151" s="162"/>
      <c r="AV151" s="195"/>
      <c r="AW151" s="195">
        <v>0</v>
      </c>
      <c r="AY151" s="196">
        <f t="shared" si="50"/>
        <v>0</v>
      </c>
      <c r="AZ151" s="197"/>
      <c r="BA151" s="198"/>
      <c r="BB151" s="198">
        <v>0</v>
      </c>
      <c r="BC151" s="198"/>
      <c r="BD151" s="199">
        <f t="shared" si="51"/>
        <v>0</v>
      </c>
      <c r="BE151" s="162"/>
      <c r="BF151" s="195"/>
      <c r="BG151" s="195">
        <v>0</v>
      </c>
      <c r="BI151" s="196">
        <f t="shared" si="52"/>
        <v>0</v>
      </c>
      <c r="BJ151" s="197"/>
      <c r="BK151" s="198"/>
      <c r="BL151" s="198">
        <v>0</v>
      </c>
      <c r="BM151" s="198"/>
      <c r="BN151" s="199">
        <f t="shared" si="53"/>
        <v>0</v>
      </c>
      <c r="BO151" s="162"/>
    </row>
    <row r="152" spans="1:67" ht="12" hidden="1" customHeight="1">
      <c r="A152" s="200">
        <v>167</v>
      </c>
      <c r="B152" s="157" t="s">
        <v>335</v>
      </c>
      <c r="F152" s="159"/>
      <c r="G152" s="159"/>
      <c r="H152" s="195"/>
      <c r="I152" s="195">
        <v>0</v>
      </c>
      <c r="K152" s="196">
        <f t="shared" si="42"/>
        <v>0</v>
      </c>
      <c r="L152" s="197"/>
      <c r="M152" s="198"/>
      <c r="N152" s="198">
        <v>0</v>
      </c>
      <c r="O152" s="198"/>
      <c r="P152" s="199">
        <f t="shared" si="43"/>
        <v>0</v>
      </c>
      <c r="Q152" s="162"/>
      <c r="R152" s="195"/>
      <c r="S152" s="195">
        <v>0</v>
      </c>
      <c r="U152" s="196">
        <f t="shared" si="44"/>
        <v>0</v>
      </c>
      <c r="V152" s="197"/>
      <c r="W152" s="198"/>
      <c r="X152" s="198">
        <v>0</v>
      </c>
      <c r="Y152" s="198"/>
      <c r="Z152" s="199">
        <f t="shared" si="45"/>
        <v>0</v>
      </c>
      <c r="AA152" s="162"/>
      <c r="AB152" s="195"/>
      <c r="AC152" s="195">
        <v>0</v>
      </c>
      <c r="AE152" s="196">
        <f t="shared" si="46"/>
        <v>0</v>
      </c>
      <c r="AF152" s="197"/>
      <c r="AG152" s="198"/>
      <c r="AH152" s="198">
        <v>0</v>
      </c>
      <c r="AI152" s="198"/>
      <c r="AJ152" s="199">
        <f t="shared" si="47"/>
        <v>0</v>
      </c>
      <c r="AK152" s="162"/>
      <c r="AL152" s="195"/>
      <c r="AM152" s="195">
        <v>0</v>
      </c>
      <c r="AO152" s="196">
        <f t="shared" si="48"/>
        <v>0</v>
      </c>
      <c r="AP152" s="197"/>
      <c r="AQ152" s="198"/>
      <c r="AR152" s="198">
        <v>0</v>
      </c>
      <c r="AS152" s="198"/>
      <c r="AT152" s="199">
        <f t="shared" si="49"/>
        <v>0</v>
      </c>
      <c r="AU152" s="162"/>
      <c r="AV152" s="195"/>
      <c r="AW152" s="195">
        <v>0</v>
      </c>
      <c r="AY152" s="196">
        <f t="shared" si="50"/>
        <v>0</v>
      </c>
      <c r="AZ152" s="197"/>
      <c r="BA152" s="198"/>
      <c r="BB152" s="198">
        <v>0</v>
      </c>
      <c r="BC152" s="198"/>
      <c r="BD152" s="199">
        <f t="shared" si="51"/>
        <v>0</v>
      </c>
      <c r="BE152" s="162"/>
      <c r="BF152" s="195"/>
      <c r="BG152" s="195">
        <v>0</v>
      </c>
      <c r="BI152" s="196">
        <f t="shared" si="52"/>
        <v>0</v>
      </c>
      <c r="BJ152" s="197"/>
      <c r="BK152" s="198"/>
      <c r="BL152" s="198">
        <v>0</v>
      </c>
      <c r="BM152" s="198"/>
      <c r="BN152" s="199">
        <f t="shared" si="53"/>
        <v>0</v>
      </c>
      <c r="BO152" s="162"/>
    </row>
    <row r="153" spans="1:67" ht="12" hidden="1" customHeight="1">
      <c r="A153" s="200">
        <v>168</v>
      </c>
      <c r="B153" s="157" t="s">
        <v>336</v>
      </c>
      <c r="F153" s="159"/>
      <c r="G153" s="159"/>
      <c r="H153" s="195"/>
      <c r="I153" s="195">
        <v>0</v>
      </c>
      <c r="K153" s="196">
        <f t="shared" si="42"/>
        <v>0</v>
      </c>
      <c r="L153" s="197"/>
      <c r="M153" s="198"/>
      <c r="N153" s="198">
        <v>0</v>
      </c>
      <c r="O153" s="198"/>
      <c r="P153" s="199">
        <f t="shared" si="43"/>
        <v>0</v>
      </c>
      <c r="Q153" s="162"/>
      <c r="R153" s="195"/>
      <c r="S153" s="195">
        <v>0</v>
      </c>
      <c r="U153" s="196">
        <f t="shared" si="44"/>
        <v>0</v>
      </c>
      <c r="V153" s="197"/>
      <c r="W153" s="198"/>
      <c r="X153" s="198">
        <v>0</v>
      </c>
      <c r="Y153" s="198"/>
      <c r="Z153" s="199">
        <f t="shared" si="45"/>
        <v>0</v>
      </c>
      <c r="AA153" s="162"/>
      <c r="AB153" s="195"/>
      <c r="AC153" s="195">
        <v>0</v>
      </c>
      <c r="AE153" s="196">
        <f t="shared" si="46"/>
        <v>0</v>
      </c>
      <c r="AF153" s="197"/>
      <c r="AG153" s="198"/>
      <c r="AH153" s="198">
        <v>0</v>
      </c>
      <c r="AI153" s="198"/>
      <c r="AJ153" s="199">
        <f t="shared" si="47"/>
        <v>0</v>
      </c>
      <c r="AK153" s="162"/>
      <c r="AL153" s="195"/>
      <c r="AM153" s="195">
        <v>0</v>
      </c>
      <c r="AO153" s="196">
        <f t="shared" si="48"/>
        <v>0</v>
      </c>
      <c r="AP153" s="197"/>
      <c r="AQ153" s="198"/>
      <c r="AR153" s="198">
        <v>0</v>
      </c>
      <c r="AS153" s="198"/>
      <c r="AT153" s="199">
        <f t="shared" si="49"/>
        <v>0</v>
      </c>
      <c r="AU153" s="162"/>
      <c r="AV153" s="195"/>
      <c r="AW153" s="195">
        <v>0</v>
      </c>
      <c r="AY153" s="196">
        <f t="shared" si="50"/>
        <v>0</v>
      </c>
      <c r="AZ153" s="197"/>
      <c r="BA153" s="198"/>
      <c r="BB153" s="198">
        <v>0</v>
      </c>
      <c r="BC153" s="198"/>
      <c r="BD153" s="199">
        <f t="shared" si="51"/>
        <v>0</v>
      </c>
      <c r="BE153" s="162"/>
      <c r="BF153" s="195"/>
      <c r="BG153" s="195">
        <v>0</v>
      </c>
      <c r="BI153" s="196">
        <f t="shared" si="52"/>
        <v>0</v>
      </c>
      <c r="BJ153" s="197"/>
      <c r="BK153" s="198"/>
      <c r="BL153" s="198">
        <v>0</v>
      </c>
      <c r="BM153" s="198"/>
      <c r="BN153" s="199">
        <f t="shared" si="53"/>
        <v>0</v>
      </c>
      <c r="BO153" s="162"/>
    </row>
    <row r="154" spans="1:67" ht="12" hidden="1" customHeight="1">
      <c r="A154" s="200">
        <v>169</v>
      </c>
      <c r="B154" s="157" t="s">
        <v>337</v>
      </c>
      <c r="F154" s="159"/>
      <c r="G154" s="159"/>
      <c r="H154" s="195"/>
      <c r="I154" s="195">
        <v>0</v>
      </c>
      <c r="K154" s="196">
        <f t="shared" si="42"/>
        <v>0</v>
      </c>
      <c r="L154" s="197"/>
      <c r="M154" s="198"/>
      <c r="N154" s="198">
        <v>0</v>
      </c>
      <c r="O154" s="198"/>
      <c r="P154" s="199">
        <f t="shared" si="43"/>
        <v>0</v>
      </c>
      <c r="Q154" s="162"/>
      <c r="R154" s="195"/>
      <c r="S154" s="195">
        <v>0</v>
      </c>
      <c r="U154" s="196">
        <f t="shared" si="44"/>
        <v>0</v>
      </c>
      <c r="V154" s="197"/>
      <c r="W154" s="198"/>
      <c r="X154" s="198">
        <v>0</v>
      </c>
      <c r="Y154" s="198"/>
      <c r="Z154" s="199">
        <f t="shared" si="45"/>
        <v>0</v>
      </c>
      <c r="AA154" s="162"/>
      <c r="AB154" s="195"/>
      <c r="AC154" s="195">
        <v>0</v>
      </c>
      <c r="AE154" s="196">
        <f t="shared" si="46"/>
        <v>0</v>
      </c>
      <c r="AF154" s="197"/>
      <c r="AG154" s="198"/>
      <c r="AH154" s="198">
        <v>0</v>
      </c>
      <c r="AI154" s="198"/>
      <c r="AJ154" s="199">
        <f t="shared" si="47"/>
        <v>0</v>
      </c>
      <c r="AK154" s="162"/>
      <c r="AL154" s="195"/>
      <c r="AM154" s="195">
        <v>0</v>
      </c>
      <c r="AO154" s="196">
        <f t="shared" si="48"/>
        <v>0</v>
      </c>
      <c r="AP154" s="197"/>
      <c r="AQ154" s="198"/>
      <c r="AR154" s="198">
        <v>0</v>
      </c>
      <c r="AS154" s="198"/>
      <c r="AT154" s="199">
        <f t="shared" si="49"/>
        <v>0</v>
      </c>
      <c r="AU154" s="162"/>
      <c r="AV154" s="195"/>
      <c r="AW154" s="195">
        <v>0</v>
      </c>
      <c r="AY154" s="196">
        <f t="shared" si="50"/>
        <v>0</v>
      </c>
      <c r="AZ154" s="197"/>
      <c r="BA154" s="198"/>
      <c r="BB154" s="198">
        <v>0</v>
      </c>
      <c r="BC154" s="198"/>
      <c r="BD154" s="199">
        <f t="shared" si="51"/>
        <v>0</v>
      </c>
      <c r="BE154" s="162"/>
      <c r="BF154" s="195"/>
      <c r="BG154" s="195">
        <v>0</v>
      </c>
      <c r="BI154" s="196">
        <f t="shared" si="52"/>
        <v>0</v>
      </c>
      <c r="BJ154" s="197"/>
      <c r="BK154" s="198"/>
      <c r="BL154" s="198">
        <v>0</v>
      </c>
      <c r="BM154" s="198"/>
      <c r="BN154" s="199">
        <f t="shared" si="53"/>
        <v>0</v>
      </c>
      <c r="BO154" s="162"/>
    </row>
    <row r="155" spans="1:67" ht="12" hidden="1" customHeight="1">
      <c r="A155" s="200">
        <v>170</v>
      </c>
      <c r="B155" s="157" t="s">
        <v>338</v>
      </c>
      <c r="F155" s="159"/>
      <c r="G155" s="159"/>
      <c r="H155" s="195"/>
      <c r="I155" s="195">
        <v>0</v>
      </c>
      <c r="K155" s="196">
        <f t="shared" si="42"/>
        <v>0</v>
      </c>
      <c r="L155" s="197"/>
      <c r="M155" s="198"/>
      <c r="N155" s="198">
        <v>0</v>
      </c>
      <c r="O155" s="198"/>
      <c r="P155" s="199">
        <f t="shared" si="43"/>
        <v>0</v>
      </c>
      <c r="Q155" s="162"/>
      <c r="R155" s="195"/>
      <c r="S155" s="195">
        <v>0</v>
      </c>
      <c r="U155" s="196">
        <f t="shared" si="44"/>
        <v>0</v>
      </c>
      <c r="V155" s="197"/>
      <c r="W155" s="198"/>
      <c r="X155" s="198">
        <v>0</v>
      </c>
      <c r="Y155" s="198"/>
      <c r="Z155" s="199">
        <f t="shared" si="45"/>
        <v>0</v>
      </c>
      <c r="AA155" s="162"/>
      <c r="AB155" s="195"/>
      <c r="AC155" s="195">
        <v>0</v>
      </c>
      <c r="AE155" s="196">
        <f t="shared" si="46"/>
        <v>0</v>
      </c>
      <c r="AF155" s="197"/>
      <c r="AG155" s="198"/>
      <c r="AH155" s="198">
        <v>0</v>
      </c>
      <c r="AI155" s="198"/>
      <c r="AJ155" s="199">
        <f t="shared" si="47"/>
        <v>0</v>
      </c>
      <c r="AK155" s="162"/>
      <c r="AL155" s="195"/>
      <c r="AM155" s="195">
        <v>0</v>
      </c>
      <c r="AO155" s="196">
        <f t="shared" si="48"/>
        <v>0</v>
      </c>
      <c r="AP155" s="197"/>
      <c r="AQ155" s="198"/>
      <c r="AR155" s="198">
        <v>0</v>
      </c>
      <c r="AS155" s="198"/>
      <c r="AT155" s="199">
        <f t="shared" si="49"/>
        <v>0</v>
      </c>
      <c r="AU155" s="162"/>
      <c r="AV155" s="195"/>
      <c r="AW155" s="195">
        <v>0</v>
      </c>
      <c r="AY155" s="196">
        <f t="shared" si="50"/>
        <v>0</v>
      </c>
      <c r="AZ155" s="197"/>
      <c r="BA155" s="198"/>
      <c r="BB155" s="198">
        <v>0</v>
      </c>
      <c r="BC155" s="198"/>
      <c r="BD155" s="199">
        <f t="shared" si="51"/>
        <v>0</v>
      </c>
      <c r="BE155" s="162"/>
      <c r="BF155" s="195"/>
      <c r="BG155" s="195">
        <v>0</v>
      </c>
      <c r="BI155" s="196">
        <f t="shared" si="52"/>
        <v>0</v>
      </c>
      <c r="BJ155" s="197"/>
      <c r="BK155" s="198"/>
      <c r="BL155" s="198">
        <v>0</v>
      </c>
      <c r="BM155" s="198"/>
      <c r="BN155" s="199">
        <f t="shared" si="53"/>
        <v>0</v>
      </c>
      <c r="BO155" s="162"/>
    </row>
    <row r="156" spans="1:67" ht="12" hidden="1" customHeight="1">
      <c r="A156" s="200">
        <v>171</v>
      </c>
      <c r="B156" s="157" t="s">
        <v>339</v>
      </c>
      <c r="F156" s="159"/>
      <c r="G156" s="159"/>
      <c r="H156" s="195"/>
      <c r="I156" s="195">
        <v>0</v>
      </c>
      <c r="K156" s="196">
        <f t="shared" si="42"/>
        <v>0</v>
      </c>
      <c r="L156" s="197"/>
      <c r="M156" s="198"/>
      <c r="N156" s="198">
        <v>0</v>
      </c>
      <c r="O156" s="198"/>
      <c r="P156" s="199">
        <f t="shared" si="43"/>
        <v>0</v>
      </c>
      <c r="Q156" s="162"/>
      <c r="R156" s="195"/>
      <c r="S156" s="195">
        <v>0</v>
      </c>
      <c r="U156" s="196">
        <f t="shared" si="44"/>
        <v>0</v>
      </c>
      <c r="V156" s="197"/>
      <c r="W156" s="198"/>
      <c r="X156" s="198">
        <v>0</v>
      </c>
      <c r="Y156" s="198"/>
      <c r="Z156" s="199">
        <f t="shared" si="45"/>
        <v>0</v>
      </c>
      <c r="AA156" s="162"/>
      <c r="AB156" s="195"/>
      <c r="AC156" s="195">
        <v>0</v>
      </c>
      <c r="AE156" s="196">
        <f t="shared" si="46"/>
        <v>0</v>
      </c>
      <c r="AF156" s="197"/>
      <c r="AG156" s="198"/>
      <c r="AH156" s="198">
        <v>0</v>
      </c>
      <c r="AI156" s="198"/>
      <c r="AJ156" s="199">
        <f t="shared" si="47"/>
        <v>0</v>
      </c>
      <c r="AK156" s="162"/>
      <c r="AL156" s="195"/>
      <c r="AM156" s="195">
        <v>0</v>
      </c>
      <c r="AO156" s="196">
        <f t="shared" si="48"/>
        <v>0</v>
      </c>
      <c r="AP156" s="197"/>
      <c r="AQ156" s="198"/>
      <c r="AR156" s="198">
        <v>0</v>
      </c>
      <c r="AS156" s="198"/>
      <c r="AT156" s="199">
        <f t="shared" si="49"/>
        <v>0</v>
      </c>
      <c r="AU156" s="162"/>
      <c r="AV156" s="195"/>
      <c r="AW156" s="195">
        <v>0</v>
      </c>
      <c r="AY156" s="196">
        <f t="shared" si="50"/>
        <v>0</v>
      </c>
      <c r="AZ156" s="197"/>
      <c r="BA156" s="198"/>
      <c r="BB156" s="198">
        <v>0</v>
      </c>
      <c r="BC156" s="198"/>
      <c r="BD156" s="199">
        <f t="shared" si="51"/>
        <v>0</v>
      </c>
      <c r="BE156" s="162"/>
      <c r="BF156" s="195"/>
      <c r="BG156" s="195">
        <v>0</v>
      </c>
      <c r="BI156" s="196">
        <f t="shared" si="52"/>
        <v>0</v>
      </c>
      <c r="BJ156" s="197"/>
      <c r="BK156" s="198"/>
      <c r="BL156" s="198">
        <v>0</v>
      </c>
      <c r="BM156" s="198"/>
      <c r="BN156" s="199">
        <f t="shared" si="53"/>
        <v>0</v>
      </c>
      <c r="BO156" s="162"/>
    </row>
    <row r="157" spans="1:67" ht="12" customHeight="1">
      <c r="A157" s="200">
        <v>172</v>
      </c>
      <c r="B157" s="157" t="s">
        <v>340</v>
      </c>
      <c r="F157" s="159"/>
      <c r="G157" s="159"/>
      <c r="H157" s="195"/>
      <c r="I157" s="195">
        <v>278833.44444444397</v>
      </c>
      <c r="K157" s="196">
        <f t="shared" si="42"/>
        <v>278833.44444444397</v>
      </c>
      <c r="L157" s="197"/>
      <c r="M157" s="198"/>
      <c r="N157" s="198">
        <v>6.5138888888888902</v>
      </c>
      <c r="O157" s="198"/>
      <c r="P157" s="199">
        <f t="shared" si="43"/>
        <v>6.5138888888888902</v>
      </c>
      <c r="Q157" s="162"/>
      <c r="R157" s="195"/>
      <c r="S157" s="195">
        <v>422842.07</v>
      </c>
      <c r="U157" s="196">
        <f t="shared" si="44"/>
        <v>422842.07</v>
      </c>
      <c r="V157" s="197"/>
      <c r="W157" s="198"/>
      <c r="X157" s="198">
        <v>9</v>
      </c>
      <c r="Y157" s="198"/>
      <c r="Z157" s="199">
        <f t="shared" si="45"/>
        <v>9</v>
      </c>
      <c r="AA157" s="162"/>
      <c r="AB157" s="195"/>
      <c r="AC157" s="195">
        <v>435527.3321</v>
      </c>
      <c r="AE157" s="196">
        <f t="shared" si="46"/>
        <v>435527.3321</v>
      </c>
      <c r="AF157" s="197"/>
      <c r="AG157" s="198"/>
      <c r="AH157" s="198">
        <v>9</v>
      </c>
      <c r="AI157" s="198"/>
      <c r="AJ157" s="199">
        <f t="shared" si="47"/>
        <v>9</v>
      </c>
      <c r="AK157" s="162"/>
      <c r="AL157" s="195"/>
      <c r="AM157" s="195">
        <v>448593.15206300002</v>
      </c>
      <c r="AO157" s="196">
        <f t="shared" si="48"/>
        <v>448593.15206300002</v>
      </c>
      <c r="AP157" s="197"/>
      <c r="AQ157" s="198"/>
      <c r="AR157" s="198">
        <v>9</v>
      </c>
      <c r="AS157" s="198"/>
      <c r="AT157" s="199">
        <f t="shared" si="49"/>
        <v>9</v>
      </c>
      <c r="AU157" s="162"/>
      <c r="AV157" s="195"/>
      <c r="AW157" s="195">
        <v>462050.94662489003</v>
      </c>
      <c r="AY157" s="196">
        <f t="shared" si="50"/>
        <v>462050.94662489003</v>
      </c>
      <c r="AZ157" s="197"/>
      <c r="BA157" s="198"/>
      <c r="BB157" s="198">
        <v>9</v>
      </c>
      <c r="BC157" s="198"/>
      <c r="BD157" s="199">
        <f t="shared" si="51"/>
        <v>9</v>
      </c>
      <c r="BE157" s="162"/>
      <c r="BF157" s="195"/>
      <c r="BG157" s="195">
        <v>475912.475023637</v>
      </c>
      <c r="BI157" s="196">
        <f t="shared" si="52"/>
        <v>475912.475023637</v>
      </c>
      <c r="BJ157" s="197"/>
      <c r="BK157" s="198"/>
      <c r="BL157" s="198">
        <v>9</v>
      </c>
      <c r="BM157" s="198"/>
      <c r="BN157" s="199">
        <f t="shared" si="53"/>
        <v>9</v>
      </c>
      <c r="BO157" s="162"/>
    </row>
    <row r="158" spans="1:67" ht="12" hidden="1" customHeight="1">
      <c r="A158" s="200">
        <v>174</v>
      </c>
      <c r="B158" s="157" t="s">
        <v>341</v>
      </c>
      <c r="F158" s="159"/>
      <c r="G158" s="159"/>
      <c r="H158" s="195"/>
      <c r="I158" s="195">
        <v>0</v>
      </c>
      <c r="K158" s="196">
        <f t="shared" si="42"/>
        <v>0</v>
      </c>
      <c r="L158" s="197"/>
      <c r="M158" s="198"/>
      <c r="N158" s="198">
        <v>0</v>
      </c>
      <c r="O158" s="198"/>
      <c r="P158" s="199">
        <f t="shared" si="43"/>
        <v>0</v>
      </c>
      <c r="Q158" s="162"/>
      <c r="R158" s="195"/>
      <c r="S158" s="195">
        <v>0</v>
      </c>
      <c r="U158" s="196">
        <f t="shared" si="44"/>
        <v>0</v>
      </c>
      <c r="V158" s="197"/>
      <c r="W158" s="198"/>
      <c r="X158" s="198">
        <v>0</v>
      </c>
      <c r="Y158" s="198"/>
      <c r="Z158" s="199">
        <f t="shared" si="45"/>
        <v>0</v>
      </c>
      <c r="AA158" s="162"/>
      <c r="AB158" s="195"/>
      <c r="AC158" s="195">
        <v>0</v>
      </c>
      <c r="AE158" s="196">
        <f t="shared" si="46"/>
        <v>0</v>
      </c>
      <c r="AF158" s="197"/>
      <c r="AG158" s="198"/>
      <c r="AH158" s="198">
        <v>0</v>
      </c>
      <c r="AI158" s="198"/>
      <c r="AJ158" s="199">
        <f t="shared" si="47"/>
        <v>0</v>
      </c>
      <c r="AK158" s="162"/>
      <c r="AL158" s="195"/>
      <c r="AM158" s="195">
        <v>0</v>
      </c>
      <c r="AO158" s="196">
        <f t="shared" si="48"/>
        <v>0</v>
      </c>
      <c r="AP158" s="197"/>
      <c r="AQ158" s="198"/>
      <c r="AR158" s="198">
        <v>0</v>
      </c>
      <c r="AS158" s="198"/>
      <c r="AT158" s="199">
        <f t="shared" si="49"/>
        <v>0</v>
      </c>
      <c r="AU158" s="162"/>
      <c r="AV158" s="195"/>
      <c r="AW158" s="195">
        <v>0</v>
      </c>
      <c r="AY158" s="196">
        <f t="shared" si="50"/>
        <v>0</v>
      </c>
      <c r="AZ158" s="197"/>
      <c r="BA158" s="198"/>
      <c r="BB158" s="198">
        <v>0</v>
      </c>
      <c r="BC158" s="198"/>
      <c r="BD158" s="199">
        <f t="shared" si="51"/>
        <v>0</v>
      </c>
      <c r="BE158" s="162"/>
      <c r="BF158" s="195"/>
      <c r="BG158" s="195">
        <v>0</v>
      </c>
      <c r="BI158" s="196">
        <f t="shared" si="52"/>
        <v>0</v>
      </c>
      <c r="BJ158" s="197"/>
      <c r="BK158" s="198"/>
      <c r="BL158" s="198">
        <v>0</v>
      </c>
      <c r="BM158" s="198"/>
      <c r="BN158" s="199">
        <f t="shared" si="53"/>
        <v>0</v>
      </c>
      <c r="BO158" s="162"/>
    </row>
    <row r="159" spans="1:67" ht="12" hidden="1" customHeight="1">
      <c r="A159" s="200">
        <v>176</v>
      </c>
      <c r="B159" s="157" t="s">
        <v>342</v>
      </c>
      <c r="F159" s="159"/>
      <c r="G159" s="159"/>
      <c r="H159" s="195"/>
      <c r="I159" s="195">
        <v>0</v>
      </c>
      <c r="K159" s="196">
        <f t="shared" si="42"/>
        <v>0</v>
      </c>
      <c r="L159" s="197"/>
      <c r="M159" s="198"/>
      <c r="N159" s="198">
        <v>0</v>
      </c>
      <c r="O159" s="198"/>
      <c r="P159" s="199">
        <f t="shared" si="43"/>
        <v>0</v>
      </c>
      <c r="Q159" s="162"/>
      <c r="R159" s="195"/>
      <c r="S159" s="195">
        <v>0</v>
      </c>
      <c r="U159" s="196">
        <f t="shared" si="44"/>
        <v>0</v>
      </c>
      <c r="V159" s="197"/>
      <c r="W159" s="198"/>
      <c r="X159" s="198">
        <v>0</v>
      </c>
      <c r="Y159" s="198"/>
      <c r="Z159" s="199">
        <f t="shared" si="45"/>
        <v>0</v>
      </c>
      <c r="AA159" s="162"/>
      <c r="AB159" s="195"/>
      <c r="AC159" s="195">
        <v>0</v>
      </c>
      <c r="AE159" s="196">
        <f t="shared" si="46"/>
        <v>0</v>
      </c>
      <c r="AF159" s="197"/>
      <c r="AG159" s="198"/>
      <c r="AH159" s="198">
        <v>0</v>
      </c>
      <c r="AI159" s="198"/>
      <c r="AJ159" s="199">
        <f t="shared" si="47"/>
        <v>0</v>
      </c>
      <c r="AK159" s="162"/>
      <c r="AL159" s="195"/>
      <c r="AM159" s="195">
        <v>0</v>
      </c>
      <c r="AO159" s="196">
        <f t="shared" si="48"/>
        <v>0</v>
      </c>
      <c r="AP159" s="197"/>
      <c r="AQ159" s="198"/>
      <c r="AR159" s="198">
        <v>0</v>
      </c>
      <c r="AS159" s="198"/>
      <c r="AT159" s="199">
        <f t="shared" si="49"/>
        <v>0</v>
      </c>
      <c r="AU159" s="162"/>
      <c r="AV159" s="195"/>
      <c r="AW159" s="195">
        <v>0</v>
      </c>
      <c r="AY159" s="196">
        <f t="shared" si="50"/>
        <v>0</v>
      </c>
      <c r="AZ159" s="197"/>
      <c r="BA159" s="198"/>
      <c r="BB159" s="198">
        <v>0</v>
      </c>
      <c r="BC159" s="198"/>
      <c r="BD159" s="199">
        <f t="shared" si="51"/>
        <v>0</v>
      </c>
      <c r="BE159" s="162"/>
      <c r="BF159" s="195"/>
      <c r="BG159" s="195">
        <v>0</v>
      </c>
      <c r="BI159" s="196">
        <f t="shared" si="52"/>
        <v>0</v>
      </c>
      <c r="BJ159" s="197"/>
      <c r="BK159" s="198"/>
      <c r="BL159" s="198">
        <v>0</v>
      </c>
      <c r="BM159" s="198"/>
      <c r="BN159" s="199">
        <f t="shared" si="53"/>
        <v>0</v>
      </c>
      <c r="BO159" s="162"/>
    </row>
    <row r="160" spans="1:67" ht="12" hidden="1" customHeight="1">
      <c r="A160" s="200">
        <v>178</v>
      </c>
      <c r="B160" s="157" t="s">
        <v>343</v>
      </c>
      <c r="F160" s="159"/>
      <c r="G160" s="159"/>
      <c r="H160" s="195"/>
      <c r="I160" s="195">
        <v>0</v>
      </c>
      <c r="K160" s="196">
        <f t="shared" si="42"/>
        <v>0</v>
      </c>
      <c r="L160" s="197"/>
      <c r="M160" s="198"/>
      <c r="N160" s="198">
        <v>0</v>
      </c>
      <c r="O160" s="198"/>
      <c r="P160" s="199">
        <f t="shared" si="43"/>
        <v>0</v>
      </c>
      <c r="Q160" s="162"/>
      <c r="R160" s="195"/>
      <c r="S160" s="195">
        <v>0</v>
      </c>
      <c r="U160" s="196">
        <f t="shared" si="44"/>
        <v>0</v>
      </c>
      <c r="V160" s="197"/>
      <c r="W160" s="198"/>
      <c r="X160" s="198">
        <v>0</v>
      </c>
      <c r="Y160" s="198"/>
      <c r="Z160" s="199">
        <f t="shared" si="45"/>
        <v>0</v>
      </c>
      <c r="AA160" s="162"/>
      <c r="AB160" s="195"/>
      <c r="AC160" s="195">
        <v>0</v>
      </c>
      <c r="AE160" s="196">
        <f t="shared" si="46"/>
        <v>0</v>
      </c>
      <c r="AF160" s="197"/>
      <c r="AG160" s="198"/>
      <c r="AH160" s="198">
        <v>0</v>
      </c>
      <c r="AI160" s="198"/>
      <c r="AJ160" s="199">
        <f t="shared" si="47"/>
        <v>0</v>
      </c>
      <c r="AK160" s="162"/>
      <c r="AL160" s="195"/>
      <c r="AM160" s="195">
        <v>0</v>
      </c>
      <c r="AO160" s="196">
        <f t="shared" si="48"/>
        <v>0</v>
      </c>
      <c r="AP160" s="197"/>
      <c r="AQ160" s="198"/>
      <c r="AR160" s="198">
        <v>0</v>
      </c>
      <c r="AS160" s="198"/>
      <c r="AT160" s="199">
        <f t="shared" si="49"/>
        <v>0</v>
      </c>
      <c r="AU160" s="162"/>
      <c r="AV160" s="195"/>
      <c r="AW160" s="195">
        <v>0</v>
      </c>
      <c r="AY160" s="196">
        <f t="shared" si="50"/>
        <v>0</v>
      </c>
      <c r="AZ160" s="197"/>
      <c r="BA160" s="198"/>
      <c r="BB160" s="198">
        <v>0</v>
      </c>
      <c r="BC160" s="198"/>
      <c r="BD160" s="199">
        <f t="shared" si="51"/>
        <v>0</v>
      </c>
      <c r="BE160" s="162"/>
      <c r="BF160" s="195"/>
      <c r="BG160" s="195">
        <v>0</v>
      </c>
      <c r="BI160" s="196">
        <f t="shared" si="52"/>
        <v>0</v>
      </c>
      <c r="BJ160" s="197"/>
      <c r="BK160" s="198"/>
      <c r="BL160" s="198">
        <v>0</v>
      </c>
      <c r="BM160" s="198"/>
      <c r="BN160" s="199">
        <f t="shared" si="53"/>
        <v>0</v>
      </c>
      <c r="BO160" s="162"/>
    </row>
    <row r="161" spans="1:67" ht="12" customHeight="1">
      <c r="A161" s="200">
        <v>181</v>
      </c>
      <c r="B161" s="157" t="s">
        <v>344</v>
      </c>
      <c r="F161" s="159"/>
      <c r="G161" s="159"/>
      <c r="H161" s="195"/>
      <c r="I161" s="195">
        <v>34926.46</v>
      </c>
      <c r="K161" s="196">
        <f t="shared" si="42"/>
        <v>34926.46</v>
      </c>
      <c r="L161" s="197"/>
      <c r="M161" s="198"/>
      <c r="N161" s="198">
        <v>0</v>
      </c>
      <c r="O161" s="198"/>
      <c r="P161" s="199">
        <f t="shared" si="43"/>
        <v>0</v>
      </c>
      <c r="Q161" s="162"/>
      <c r="R161" s="195"/>
      <c r="S161" s="195">
        <v>0</v>
      </c>
      <c r="U161" s="196">
        <f t="shared" si="44"/>
        <v>0</v>
      </c>
      <c r="V161" s="197"/>
      <c r="W161" s="198"/>
      <c r="X161" s="198">
        <v>0</v>
      </c>
      <c r="Y161" s="198"/>
      <c r="Z161" s="199">
        <f t="shared" si="45"/>
        <v>0</v>
      </c>
      <c r="AA161" s="162"/>
      <c r="AB161" s="195"/>
      <c r="AC161" s="195">
        <v>0</v>
      </c>
      <c r="AE161" s="196">
        <f t="shared" si="46"/>
        <v>0</v>
      </c>
      <c r="AF161" s="197"/>
      <c r="AG161" s="198"/>
      <c r="AH161" s="198">
        <v>0</v>
      </c>
      <c r="AI161" s="198"/>
      <c r="AJ161" s="199">
        <f t="shared" si="47"/>
        <v>0</v>
      </c>
      <c r="AK161" s="162"/>
      <c r="AL161" s="195"/>
      <c r="AM161" s="195">
        <v>0</v>
      </c>
      <c r="AO161" s="196">
        <f t="shared" si="48"/>
        <v>0</v>
      </c>
      <c r="AP161" s="197"/>
      <c r="AQ161" s="198"/>
      <c r="AR161" s="198">
        <v>0</v>
      </c>
      <c r="AS161" s="198"/>
      <c r="AT161" s="199">
        <f t="shared" si="49"/>
        <v>0</v>
      </c>
      <c r="AU161" s="162"/>
      <c r="AV161" s="195"/>
      <c r="AW161" s="195">
        <v>0</v>
      </c>
      <c r="AY161" s="196">
        <f t="shared" si="50"/>
        <v>0</v>
      </c>
      <c r="AZ161" s="197"/>
      <c r="BA161" s="198"/>
      <c r="BB161" s="198">
        <v>0</v>
      </c>
      <c r="BC161" s="198"/>
      <c r="BD161" s="199">
        <f t="shared" si="51"/>
        <v>0</v>
      </c>
      <c r="BE161" s="162"/>
      <c r="BF161" s="195"/>
      <c r="BG161" s="195">
        <v>0</v>
      </c>
      <c r="BI161" s="196">
        <f t="shared" si="52"/>
        <v>0</v>
      </c>
      <c r="BJ161" s="197"/>
      <c r="BK161" s="198"/>
      <c r="BL161" s="198">
        <v>0</v>
      </c>
      <c r="BM161" s="198"/>
      <c r="BN161" s="199">
        <f t="shared" si="53"/>
        <v>0</v>
      </c>
      <c r="BO161" s="162"/>
    </row>
    <row r="162" spans="1:67" ht="12" hidden="1" customHeight="1">
      <c r="A162" s="200">
        <v>189</v>
      </c>
      <c r="B162" s="157" t="s">
        <v>345</v>
      </c>
      <c r="F162" s="159"/>
      <c r="G162" s="159"/>
      <c r="H162" s="195"/>
      <c r="I162" s="195">
        <v>0</v>
      </c>
      <c r="K162" s="196">
        <f t="shared" si="42"/>
        <v>0</v>
      </c>
      <c r="L162" s="197"/>
      <c r="M162" s="198"/>
      <c r="N162" s="198">
        <v>0</v>
      </c>
      <c r="O162" s="198"/>
      <c r="P162" s="199">
        <f t="shared" si="43"/>
        <v>0</v>
      </c>
      <c r="Q162" s="162"/>
      <c r="R162" s="195"/>
      <c r="S162" s="195">
        <v>0</v>
      </c>
      <c r="U162" s="196">
        <f t="shared" si="44"/>
        <v>0</v>
      </c>
      <c r="V162" s="197"/>
      <c r="W162" s="198"/>
      <c r="X162" s="198">
        <v>0</v>
      </c>
      <c r="Y162" s="198"/>
      <c r="Z162" s="199">
        <f t="shared" si="45"/>
        <v>0</v>
      </c>
      <c r="AA162" s="162"/>
      <c r="AB162" s="195"/>
      <c r="AC162" s="195">
        <v>0</v>
      </c>
      <c r="AE162" s="196">
        <f t="shared" si="46"/>
        <v>0</v>
      </c>
      <c r="AF162" s="197"/>
      <c r="AG162" s="198"/>
      <c r="AH162" s="198">
        <v>0</v>
      </c>
      <c r="AI162" s="198"/>
      <c r="AJ162" s="199">
        <f t="shared" si="47"/>
        <v>0</v>
      </c>
      <c r="AK162" s="162"/>
      <c r="AL162" s="195"/>
      <c r="AM162" s="195">
        <v>0</v>
      </c>
      <c r="AO162" s="196">
        <f t="shared" si="48"/>
        <v>0</v>
      </c>
      <c r="AP162" s="197"/>
      <c r="AQ162" s="198"/>
      <c r="AR162" s="198">
        <v>0</v>
      </c>
      <c r="AS162" s="198"/>
      <c r="AT162" s="199">
        <f t="shared" si="49"/>
        <v>0</v>
      </c>
      <c r="AU162" s="162"/>
      <c r="AV162" s="195"/>
      <c r="AW162" s="195">
        <v>0</v>
      </c>
      <c r="AY162" s="196">
        <f t="shared" si="50"/>
        <v>0</v>
      </c>
      <c r="AZ162" s="197"/>
      <c r="BA162" s="198"/>
      <c r="BB162" s="198">
        <v>0</v>
      </c>
      <c r="BC162" s="198"/>
      <c r="BD162" s="199">
        <f t="shared" si="51"/>
        <v>0</v>
      </c>
      <c r="BE162" s="162"/>
      <c r="BF162" s="195"/>
      <c r="BG162" s="195">
        <v>0</v>
      </c>
      <c r="BI162" s="196">
        <f t="shared" si="52"/>
        <v>0</v>
      </c>
      <c r="BJ162" s="197"/>
      <c r="BK162" s="198"/>
      <c r="BL162" s="198">
        <v>0</v>
      </c>
      <c r="BM162" s="198"/>
      <c r="BN162" s="199">
        <f t="shared" si="53"/>
        <v>0</v>
      </c>
      <c r="BO162" s="162"/>
    </row>
    <row r="163" spans="1:67" ht="12" hidden="1" customHeight="1">
      <c r="A163" s="200">
        <v>189.1</v>
      </c>
      <c r="B163" s="157" t="s">
        <v>346</v>
      </c>
      <c r="F163" s="159"/>
      <c r="G163" s="159"/>
      <c r="H163" s="195"/>
      <c r="I163" s="195">
        <v>0</v>
      </c>
      <c r="K163" s="196">
        <f t="shared" si="42"/>
        <v>0</v>
      </c>
      <c r="L163" s="197"/>
      <c r="M163" s="198"/>
      <c r="N163" s="198">
        <v>0</v>
      </c>
      <c r="O163" s="198"/>
      <c r="P163" s="199">
        <f t="shared" si="43"/>
        <v>0</v>
      </c>
      <c r="Q163" s="162"/>
      <c r="R163" s="195"/>
      <c r="S163" s="195">
        <v>0</v>
      </c>
      <c r="U163" s="196">
        <f t="shared" si="44"/>
        <v>0</v>
      </c>
      <c r="V163" s="197"/>
      <c r="W163" s="198"/>
      <c r="X163" s="198">
        <v>0</v>
      </c>
      <c r="Y163" s="198"/>
      <c r="Z163" s="199">
        <f t="shared" si="45"/>
        <v>0</v>
      </c>
      <c r="AA163" s="162"/>
      <c r="AB163" s="195"/>
      <c r="AC163" s="195">
        <v>0</v>
      </c>
      <c r="AE163" s="196">
        <f t="shared" si="46"/>
        <v>0</v>
      </c>
      <c r="AF163" s="197"/>
      <c r="AG163" s="198"/>
      <c r="AH163" s="198">
        <v>0</v>
      </c>
      <c r="AI163" s="198"/>
      <c r="AJ163" s="199">
        <f t="shared" si="47"/>
        <v>0</v>
      </c>
      <c r="AK163" s="162"/>
      <c r="AL163" s="195"/>
      <c r="AM163" s="195">
        <v>0</v>
      </c>
      <c r="AO163" s="196">
        <f t="shared" si="48"/>
        <v>0</v>
      </c>
      <c r="AP163" s="197"/>
      <c r="AQ163" s="198"/>
      <c r="AR163" s="198">
        <v>0</v>
      </c>
      <c r="AS163" s="198"/>
      <c r="AT163" s="199">
        <f t="shared" si="49"/>
        <v>0</v>
      </c>
      <c r="AU163" s="162"/>
      <c r="AV163" s="195"/>
      <c r="AW163" s="195">
        <v>0</v>
      </c>
      <c r="AY163" s="196">
        <f t="shared" si="50"/>
        <v>0</v>
      </c>
      <c r="AZ163" s="197"/>
      <c r="BA163" s="198"/>
      <c r="BB163" s="198">
        <v>0</v>
      </c>
      <c r="BC163" s="198"/>
      <c r="BD163" s="199">
        <f t="shared" si="51"/>
        <v>0</v>
      </c>
      <c r="BE163" s="162"/>
      <c r="BF163" s="195"/>
      <c r="BG163" s="195">
        <v>0</v>
      </c>
      <c r="BI163" s="196">
        <f t="shared" si="52"/>
        <v>0</v>
      </c>
      <c r="BJ163" s="197"/>
      <c r="BK163" s="198"/>
      <c r="BL163" s="198">
        <v>0</v>
      </c>
      <c r="BM163" s="198"/>
      <c r="BN163" s="199">
        <f t="shared" si="53"/>
        <v>0</v>
      </c>
      <c r="BO163" s="162"/>
    </row>
    <row r="164" spans="1:67" ht="12" hidden="1" customHeight="1">
      <c r="A164" s="200">
        <v>189.2</v>
      </c>
      <c r="B164" s="157" t="s">
        <v>347</v>
      </c>
      <c r="F164" s="159"/>
      <c r="G164" s="159"/>
      <c r="H164" s="195"/>
      <c r="I164" s="195">
        <v>0</v>
      </c>
      <c r="K164" s="196">
        <f t="shared" si="42"/>
        <v>0</v>
      </c>
      <c r="L164" s="197"/>
      <c r="M164" s="198"/>
      <c r="N164" s="198">
        <v>0</v>
      </c>
      <c r="O164" s="198"/>
      <c r="P164" s="199">
        <f t="shared" si="43"/>
        <v>0</v>
      </c>
      <c r="Q164" s="162"/>
      <c r="R164" s="195"/>
      <c r="S164" s="195">
        <v>0</v>
      </c>
      <c r="U164" s="196">
        <f t="shared" si="44"/>
        <v>0</v>
      </c>
      <c r="V164" s="197"/>
      <c r="W164" s="198"/>
      <c r="X164" s="198">
        <v>0</v>
      </c>
      <c r="Y164" s="198"/>
      <c r="Z164" s="199">
        <f t="shared" si="45"/>
        <v>0</v>
      </c>
      <c r="AA164" s="162"/>
      <c r="AB164" s="195"/>
      <c r="AC164" s="195">
        <v>0</v>
      </c>
      <c r="AE164" s="196">
        <f t="shared" si="46"/>
        <v>0</v>
      </c>
      <c r="AF164" s="197"/>
      <c r="AG164" s="198"/>
      <c r="AH164" s="198">
        <v>0</v>
      </c>
      <c r="AI164" s="198"/>
      <c r="AJ164" s="199">
        <f t="shared" si="47"/>
        <v>0</v>
      </c>
      <c r="AK164" s="162"/>
      <c r="AL164" s="195"/>
      <c r="AM164" s="195">
        <v>0</v>
      </c>
      <c r="AO164" s="196">
        <f t="shared" si="48"/>
        <v>0</v>
      </c>
      <c r="AP164" s="197"/>
      <c r="AQ164" s="198"/>
      <c r="AR164" s="198">
        <v>0</v>
      </c>
      <c r="AS164" s="198"/>
      <c r="AT164" s="199">
        <f t="shared" si="49"/>
        <v>0</v>
      </c>
      <c r="AU164" s="162"/>
      <c r="AV164" s="195"/>
      <c r="AW164" s="195">
        <v>0</v>
      </c>
      <c r="AY164" s="196">
        <f t="shared" si="50"/>
        <v>0</v>
      </c>
      <c r="AZ164" s="197"/>
      <c r="BA164" s="198"/>
      <c r="BB164" s="198">
        <v>0</v>
      </c>
      <c r="BC164" s="198"/>
      <c r="BD164" s="199">
        <f t="shared" si="51"/>
        <v>0</v>
      </c>
      <c r="BE164" s="162"/>
      <c r="BF164" s="195"/>
      <c r="BG164" s="195">
        <v>0</v>
      </c>
      <c r="BI164" s="196">
        <f t="shared" si="52"/>
        <v>0</v>
      </c>
      <c r="BJ164" s="197"/>
      <c r="BK164" s="198"/>
      <c r="BL164" s="198">
        <v>0</v>
      </c>
      <c r="BM164" s="198"/>
      <c r="BN164" s="199">
        <f t="shared" si="53"/>
        <v>0</v>
      </c>
      <c r="BO164" s="162"/>
    </row>
    <row r="165" spans="1:67" ht="12" hidden="1" customHeight="1">
      <c r="A165" s="200">
        <v>191</v>
      </c>
      <c r="B165" s="157" t="s">
        <v>348</v>
      </c>
      <c r="F165" s="159"/>
      <c r="G165" s="159"/>
      <c r="H165" s="195"/>
      <c r="I165" s="195">
        <v>0</v>
      </c>
      <c r="K165" s="196">
        <f t="shared" si="42"/>
        <v>0</v>
      </c>
      <c r="L165" s="197"/>
      <c r="M165" s="198"/>
      <c r="N165" s="198">
        <v>0</v>
      </c>
      <c r="O165" s="198"/>
      <c r="P165" s="199">
        <f t="shared" si="43"/>
        <v>0</v>
      </c>
      <c r="Q165" s="162"/>
      <c r="R165" s="195"/>
      <c r="S165" s="195">
        <v>0</v>
      </c>
      <c r="U165" s="196">
        <f t="shared" si="44"/>
        <v>0</v>
      </c>
      <c r="V165" s="197"/>
      <c r="W165" s="198"/>
      <c r="X165" s="198">
        <v>0</v>
      </c>
      <c r="Y165" s="198"/>
      <c r="Z165" s="199">
        <f t="shared" si="45"/>
        <v>0</v>
      </c>
      <c r="AA165" s="162"/>
      <c r="AB165" s="195"/>
      <c r="AC165" s="195">
        <v>0</v>
      </c>
      <c r="AE165" s="196">
        <f t="shared" si="46"/>
        <v>0</v>
      </c>
      <c r="AF165" s="197"/>
      <c r="AG165" s="198"/>
      <c r="AH165" s="198">
        <v>0</v>
      </c>
      <c r="AI165" s="198"/>
      <c r="AJ165" s="199">
        <f t="shared" si="47"/>
        <v>0</v>
      </c>
      <c r="AK165" s="162"/>
      <c r="AL165" s="195"/>
      <c r="AM165" s="195">
        <v>0</v>
      </c>
      <c r="AO165" s="196">
        <f t="shared" si="48"/>
        <v>0</v>
      </c>
      <c r="AP165" s="197"/>
      <c r="AQ165" s="198"/>
      <c r="AR165" s="198">
        <v>0</v>
      </c>
      <c r="AS165" s="198"/>
      <c r="AT165" s="199">
        <f t="shared" si="49"/>
        <v>0</v>
      </c>
      <c r="AU165" s="162"/>
      <c r="AV165" s="195"/>
      <c r="AW165" s="195">
        <v>0</v>
      </c>
      <c r="AY165" s="196">
        <f t="shared" si="50"/>
        <v>0</v>
      </c>
      <c r="AZ165" s="197"/>
      <c r="BA165" s="198"/>
      <c r="BB165" s="198">
        <v>0</v>
      </c>
      <c r="BC165" s="198"/>
      <c r="BD165" s="199">
        <f t="shared" si="51"/>
        <v>0</v>
      </c>
      <c r="BE165" s="162"/>
      <c r="BF165" s="195"/>
      <c r="BG165" s="195">
        <v>0</v>
      </c>
      <c r="BI165" s="196">
        <f t="shared" si="52"/>
        <v>0</v>
      </c>
      <c r="BJ165" s="197"/>
      <c r="BK165" s="198"/>
      <c r="BL165" s="198">
        <v>0</v>
      </c>
      <c r="BM165" s="198"/>
      <c r="BN165" s="199">
        <f t="shared" si="53"/>
        <v>0</v>
      </c>
      <c r="BO165" s="162"/>
    </row>
    <row r="166" spans="1:67" ht="12" hidden="1" customHeight="1">
      <c r="A166" s="200">
        <v>195</v>
      </c>
      <c r="B166" s="157" t="s">
        <v>349</v>
      </c>
      <c r="F166" s="159"/>
      <c r="G166" s="159"/>
      <c r="H166" s="195"/>
      <c r="I166" s="195">
        <v>0</v>
      </c>
      <c r="K166" s="196">
        <f t="shared" si="42"/>
        <v>0</v>
      </c>
      <c r="L166" s="197"/>
      <c r="M166" s="198"/>
      <c r="N166" s="198">
        <v>0</v>
      </c>
      <c r="O166" s="198"/>
      <c r="P166" s="199">
        <f t="shared" si="43"/>
        <v>0</v>
      </c>
      <c r="Q166" s="162"/>
      <c r="R166" s="195"/>
      <c r="S166" s="195">
        <v>0</v>
      </c>
      <c r="U166" s="196">
        <f t="shared" si="44"/>
        <v>0</v>
      </c>
      <c r="V166" s="197"/>
      <c r="W166" s="198"/>
      <c r="X166" s="198">
        <v>0</v>
      </c>
      <c r="Y166" s="198"/>
      <c r="Z166" s="199">
        <f t="shared" si="45"/>
        <v>0</v>
      </c>
      <c r="AA166" s="162"/>
      <c r="AB166" s="195"/>
      <c r="AC166" s="195">
        <v>0</v>
      </c>
      <c r="AE166" s="196">
        <f t="shared" si="46"/>
        <v>0</v>
      </c>
      <c r="AF166" s="197"/>
      <c r="AG166" s="198"/>
      <c r="AH166" s="198">
        <v>0</v>
      </c>
      <c r="AI166" s="198"/>
      <c r="AJ166" s="199">
        <f t="shared" si="47"/>
        <v>0</v>
      </c>
      <c r="AK166" s="162"/>
      <c r="AL166" s="195"/>
      <c r="AM166" s="195">
        <v>0</v>
      </c>
      <c r="AO166" s="196">
        <f t="shared" si="48"/>
        <v>0</v>
      </c>
      <c r="AP166" s="197"/>
      <c r="AQ166" s="198"/>
      <c r="AR166" s="198">
        <v>0</v>
      </c>
      <c r="AS166" s="198"/>
      <c r="AT166" s="199">
        <f t="shared" si="49"/>
        <v>0</v>
      </c>
      <c r="AU166" s="162"/>
      <c r="AV166" s="195"/>
      <c r="AW166" s="195">
        <v>0</v>
      </c>
      <c r="AY166" s="196">
        <f t="shared" si="50"/>
        <v>0</v>
      </c>
      <c r="AZ166" s="197"/>
      <c r="BA166" s="198"/>
      <c r="BB166" s="198">
        <v>0</v>
      </c>
      <c r="BC166" s="198"/>
      <c r="BD166" s="199">
        <f t="shared" si="51"/>
        <v>0</v>
      </c>
      <c r="BE166" s="162"/>
      <c r="BF166" s="195"/>
      <c r="BG166" s="195">
        <v>0</v>
      </c>
      <c r="BI166" s="196">
        <f t="shared" si="52"/>
        <v>0</v>
      </c>
      <c r="BJ166" s="197"/>
      <c r="BK166" s="198"/>
      <c r="BL166" s="198">
        <v>0</v>
      </c>
      <c r="BM166" s="198"/>
      <c r="BN166" s="199">
        <f t="shared" si="53"/>
        <v>0</v>
      </c>
      <c r="BO166" s="162"/>
    </row>
    <row r="167" spans="1:67" ht="12" hidden="1" customHeight="1">
      <c r="A167" s="200">
        <v>196</v>
      </c>
      <c r="B167" s="157" t="s">
        <v>350</v>
      </c>
      <c r="F167" s="159"/>
      <c r="G167" s="159"/>
      <c r="H167" s="195"/>
      <c r="I167" s="195">
        <v>0</v>
      </c>
      <c r="K167" s="196">
        <f t="shared" si="42"/>
        <v>0</v>
      </c>
      <c r="L167" s="197"/>
      <c r="M167" s="198"/>
      <c r="N167" s="198">
        <v>0</v>
      </c>
      <c r="O167" s="198"/>
      <c r="P167" s="199">
        <f t="shared" si="43"/>
        <v>0</v>
      </c>
      <c r="Q167" s="162"/>
      <c r="R167" s="195"/>
      <c r="S167" s="195">
        <v>0</v>
      </c>
      <c r="U167" s="196">
        <f t="shared" si="44"/>
        <v>0</v>
      </c>
      <c r="V167" s="197"/>
      <c r="W167" s="198"/>
      <c r="X167" s="198">
        <v>0</v>
      </c>
      <c r="Y167" s="198"/>
      <c r="Z167" s="199">
        <f t="shared" si="45"/>
        <v>0</v>
      </c>
      <c r="AA167" s="162"/>
      <c r="AB167" s="195"/>
      <c r="AC167" s="195">
        <v>0</v>
      </c>
      <c r="AE167" s="196">
        <f t="shared" si="46"/>
        <v>0</v>
      </c>
      <c r="AF167" s="197"/>
      <c r="AG167" s="198"/>
      <c r="AH167" s="198">
        <v>0</v>
      </c>
      <c r="AI167" s="198"/>
      <c r="AJ167" s="199">
        <f t="shared" si="47"/>
        <v>0</v>
      </c>
      <c r="AK167" s="162"/>
      <c r="AL167" s="195"/>
      <c r="AM167" s="195">
        <v>0</v>
      </c>
      <c r="AO167" s="196">
        <f t="shared" si="48"/>
        <v>0</v>
      </c>
      <c r="AP167" s="197"/>
      <c r="AQ167" s="198"/>
      <c r="AR167" s="198">
        <v>0</v>
      </c>
      <c r="AS167" s="198"/>
      <c r="AT167" s="199">
        <f t="shared" si="49"/>
        <v>0</v>
      </c>
      <c r="AU167" s="162"/>
      <c r="AV167" s="195"/>
      <c r="AW167" s="195">
        <v>0</v>
      </c>
      <c r="AY167" s="196">
        <f t="shared" si="50"/>
        <v>0</v>
      </c>
      <c r="AZ167" s="197"/>
      <c r="BA167" s="198"/>
      <c r="BB167" s="198">
        <v>0</v>
      </c>
      <c r="BC167" s="198"/>
      <c r="BD167" s="199">
        <f t="shared" si="51"/>
        <v>0</v>
      </c>
      <c r="BE167" s="162"/>
      <c r="BF167" s="195"/>
      <c r="BG167" s="195">
        <v>0</v>
      </c>
      <c r="BI167" s="196">
        <f t="shared" si="52"/>
        <v>0</v>
      </c>
      <c r="BJ167" s="197"/>
      <c r="BK167" s="198"/>
      <c r="BL167" s="198">
        <v>0</v>
      </c>
      <c r="BM167" s="198"/>
      <c r="BN167" s="199">
        <f t="shared" si="53"/>
        <v>0</v>
      </c>
      <c r="BO167" s="162"/>
    </row>
    <row r="168" spans="1:67" ht="12" hidden="1" customHeight="1">
      <c r="A168" s="200">
        <v>198</v>
      </c>
      <c r="B168" s="157" t="s">
        <v>351</v>
      </c>
      <c r="F168" s="159"/>
      <c r="G168" s="159"/>
      <c r="H168" s="195"/>
      <c r="I168" s="195">
        <v>0</v>
      </c>
      <c r="K168" s="196">
        <f t="shared" si="42"/>
        <v>0</v>
      </c>
      <c r="L168" s="197"/>
      <c r="M168" s="198"/>
      <c r="N168" s="198">
        <v>0</v>
      </c>
      <c r="O168" s="198"/>
      <c r="P168" s="199">
        <f t="shared" si="43"/>
        <v>0</v>
      </c>
      <c r="Q168" s="162"/>
      <c r="R168" s="195"/>
      <c r="S168" s="195">
        <v>0</v>
      </c>
      <c r="U168" s="196">
        <f t="shared" si="44"/>
        <v>0</v>
      </c>
      <c r="V168" s="197"/>
      <c r="W168" s="198"/>
      <c r="X168" s="198">
        <v>0</v>
      </c>
      <c r="Y168" s="198"/>
      <c r="Z168" s="199">
        <f t="shared" si="45"/>
        <v>0</v>
      </c>
      <c r="AA168" s="162"/>
      <c r="AB168" s="195"/>
      <c r="AC168" s="195">
        <v>0</v>
      </c>
      <c r="AE168" s="196">
        <f t="shared" si="46"/>
        <v>0</v>
      </c>
      <c r="AF168" s="197"/>
      <c r="AG168" s="198"/>
      <c r="AH168" s="198">
        <v>0</v>
      </c>
      <c r="AI168" s="198"/>
      <c r="AJ168" s="199">
        <f t="shared" si="47"/>
        <v>0</v>
      </c>
      <c r="AK168" s="162"/>
      <c r="AL168" s="195"/>
      <c r="AM168" s="195">
        <v>0</v>
      </c>
      <c r="AO168" s="196">
        <f t="shared" si="48"/>
        <v>0</v>
      </c>
      <c r="AP168" s="197"/>
      <c r="AQ168" s="198"/>
      <c r="AR168" s="198">
        <v>0</v>
      </c>
      <c r="AS168" s="198"/>
      <c r="AT168" s="199">
        <f t="shared" si="49"/>
        <v>0</v>
      </c>
      <c r="AU168" s="162"/>
      <c r="AV168" s="195"/>
      <c r="AW168" s="195">
        <v>0</v>
      </c>
      <c r="AY168" s="196">
        <f t="shared" si="50"/>
        <v>0</v>
      </c>
      <c r="AZ168" s="197"/>
      <c r="BA168" s="198"/>
      <c r="BB168" s="198">
        <v>0</v>
      </c>
      <c r="BC168" s="198"/>
      <c r="BD168" s="199">
        <f t="shared" si="51"/>
        <v>0</v>
      </c>
      <c r="BE168" s="162"/>
      <c r="BF168" s="195"/>
      <c r="BG168" s="195">
        <v>0</v>
      </c>
      <c r="BI168" s="196">
        <f t="shared" si="52"/>
        <v>0</v>
      </c>
      <c r="BJ168" s="197"/>
      <c r="BK168" s="198"/>
      <c r="BL168" s="198">
        <v>0</v>
      </c>
      <c r="BM168" s="198"/>
      <c r="BN168" s="199">
        <f t="shared" si="53"/>
        <v>0</v>
      </c>
      <c r="BO168" s="162"/>
    </row>
    <row r="169" spans="1:67" ht="12" hidden="1" customHeight="1">
      <c r="A169" s="200">
        <v>199</v>
      </c>
      <c r="B169" s="157" t="s">
        <v>352</v>
      </c>
      <c r="F169" s="159"/>
      <c r="G169" s="159"/>
      <c r="H169" s="195"/>
      <c r="I169" s="195">
        <v>0</v>
      </c>
      <c r="K169" s="196">
        <f t="shared" si="42"/>
        <v>0</v>
      </c>
      <c r="L169" s="197"/>
      <c r="M169" s="198"/>
      <c r="N169" s="198">
        <v>0</v>
      </c>
      <c r="O169" s="198"/>
      <c r="P169" s="199">
        <f t="shared" si="43"/>
        <v>0</v>
      </c>
      <c r="Q169" s="162"/>
      <c r="R169" s="195"/>
      <c r="S169" s="195">
        <v>0</v>
      </c>
      <c r="U169" s="196">
        <f t="shared" si="44"/>
        <v>0</v>
      </c>
      <c r="V169" s="197"/>
      <c r="W169" s="198"/>
      <c r="X169" s="198">
        <v>0</v>
      </c>
      <c r="Y169" s="198"/>
      <c r="Z169" s="199">
        <f t="shared" si="45"/>
        <v>0</v>
      </c>
      <c r="AA169" s="162"/>
      <c r="AB169" s="195"/>
      <c r="AC169" s="195">
        <v>0</v>
      </c>
      <c r="AE169" s="196">
        <f t="shared" si="46"/>
        <v>0</v>
      </c>
      <c r="AF169" s="197"/>
      <c r="AG169" s="198"/>
      <c r="AH169" s="198">
        <v>0</v>
      </c>
      <c r="AI169" s="198"/>
      <c r="AJ169" s="199">
        <f t="shared" si="47"/>
        <v>0</v>
      </c>
      <c r="AK169" s="162"/>
      <c r="AL169" s="195"/>
      <c r="AM169" s="195">
        <v>0</v>
      </c>
      <c r="AO169" s="196">
        <f t="shared" si="48"/>
        <v>0</v>
      </c>
      <c r="AP169" s="197"/>
      <c r="AQ169" s="198"/>
      <c r="AR169" s="198">
        <v>0</v>
      </c>
      <c r="AS169" s="198"/>
      <c r="AT169" s="199">
        <f t="shared" si="49"/>
        <v>0</v>
      </c>
      <c r="AU169" s="162"/>
      <c r="AV169" s="195"/>
      <c r="AW169" s="195">
        <v>0</v>
      </c>
      <c r="AY169" s="196">
        <f t="shared" si="50"/>
        <v>0</v>
      </c>
      <c r="AZ169" s="197"/>
      <c r="BA169" s="198"/>
      <c r="BB169" s="198">
        <v>0</v>
      </c>
      <c r="BC169" s="198"/>
      <c r="BD169" s="199">
        <f t="shared" si="51"/>
        <v>0</v>
      </c>
      <c r="BE169" s="162"/>
      <c r="BF169" s="195"/>
      <c r="BG169" s="195">
        <v>0</v>
      </c>
      <c r="BI169" s="196">
        <f t="shared" si="52"/>
        <v>0</v>
      </c>
      <c r="BJ169" s="197"/>
      <c r="BK169" s="198"/>
      <c r="BL169" s="198">
        <v>0</v>
      </c>
      <c r="BM169" s="198"/>
      <c r="BN169" s="199">
        <f t="shared" si="53"/>
        <v>0</v>
      </c>
      <c r="BO169" s="162"/>
    </row>
    <row r="170" spans="1:67" ht="12" hidden="1" customHeight="1">
      <c r="A170" s="200"/>
      <c r="F170" s="159"/>
      <c r="G170" s="159"/>
      <c r="H170" s="195"/>
      <c r="I170" s="195"/>
      <c r="K170" s="196"/>
      <c r="L170" s="197"/>
      <c r="M170" s="198"/>
      <c r="N170" s="198"/>
      <c r="O170" s="198"/>
      <c r="P170" s="199"/>
      <c r="Q170" s="162"/>
      <c r="R170" s="195"/>
      <c r="S170" s="195"/>
      <c r="U170" s="196"/>
      <c r="V170" s="197"/>
      <c r="W170" s="198"/>
      <c r="X170" s="198"/>
      <c r="Y170" s="198"/>
      <c r="Z170" s="199"/>
      <c r="AA170" s="162"/>
      <c r="AB170" s="195"/>
      <c r="AC170" s="195"/>
      <c r="AE170" s="196"/>
      <c r="AF170" s="197"/>
      <c r="AG170" s="198"/>
      <c r="AH170" s="198"/>
      <c r="AI170" s="198"/>
      <c r="AJ170" s="199"/>
      <c r="AK170" s="162"/>
      <c r="AL170" s="195"/>
      <c r="AM170" s="195"/>
      <c r="AO170" s="196"/>
      <c r="AP170" s="197"/>
      <c r="AQ170" s="198"/>
      <c r="AR170" s="198"/>
      <c r="AS170" s="198"/>
      <c r="AT170" s="199"/>
      <c r="AU170" s="162"/>
      <c r="AV170" s="195"/>
      <c r="AW170" s="195"/>
      <c r="AY170" s="196"/>
      <c r="AZ170" s="197"/>
      <c r="BA170" s="198"/>
      <c r="BB170" s="198"/>
      <c r="BC170" s="198"/>
      <c r="BD170" s="199"/>
      <c r="BE170" s="162"/>
      <c r="BF170" s="195"/>
      <c r="BG170" s="195"/>
      <c r="BI170" s="196"/>
      <c r="BJ170" s="197"/>
      <c r="BK170" s="198"/>
      <c r="BL170" s="198"/>
      <c r="BM170" s="198"/>
      <c r="BN170" s="199"/>
      <c r="BO170" s="162"/>
    </row>
    <row r="171" spans="1:67" ht="12" customHeight="1">
      <c r="A171" s="205" t="s">
        <v>64</v>
      </c>
      <c r="B171" s="150"/>
      <c r="C171" s="150"/>
      <c r="D171" s="150"/>
      <c r="E171" s="150"/>
      <c r="F171" s="148"/>
      <c r="G171" s="255"/>
      <c r="H171" s="184">
        <f>SUM(H115:H170)</f>
        <v>0</v>
      </c>
      <c r="I171" s="184">
        <f>SUM(I115:I170)</f>
        <v>2973597.4161488013</v>
      </c>
      <c r="J171" s="150"/>
      <c r="K171" s="185">
        <f>SUM(H171:J171)</f>
        <v>2973597.4161488013</v>
      </c>
      <c r="L171" s="186"/>
      <c r="M171" s="187">
        <f>SUM(M115:M170)</f>
        <v>0</v>
      </c>
      <c r="N171" s="187">
        <f>SUM(N115:N170)</f>
        <v>55.019004140402913</v>
      </c>
      <c r="O171" s="187"/>
      <c r="P171" s="188">
        <f>SUM(M171:O171)</f>
        <v>55.019004140402913</v>
      </c>
      <c r="Q171" s="147"/>
      <c r="R171" s="184">
        <f>SUM(R115:R170)</f>
        <v>0</v>
      </c>
      <c r="S171" s="184">
        <f>SUM(S115:S170)</f>
        <v>3432361.5199999996</v>
      </c>
      <c r="T171" s="150"/>
      <c r="U171" s="185">
        <f>SUM(R171:T171)</f>
        <v>3432361.5199999996</v>
      </c>
      <c r="V171" s="186"/>
      <c r="W171" s="187">
        <f>SUM(W115:W170)</f>
        <v>0</v>
      </c>
      <c r="X171" s="187">
        <f>SUM(X115:X170)</f>
        <v>59</v>
      </c>
      <c r="Y171" s="187"/>
      <c r="Z171" s="188">
        <f>SUM(W171:Y171)</f>
        <v>59</v>
      </c>
      <c r="AA171" s="147"/>
      <c r="AB171" s="184">
        <f>SUM(AB115:AB170)</f>
        <v>0</v>
      </c>
      <c r="AC171" s="184">
        <f>SUM(AC115:AC170)</f>
        <v>3742932.3656000001</v>
      </c>
      <c r="AD171" s="150"/>
      <c r="AE171" s="185">
        <f>SUM(AB171:AD171)</f>
        <v>3742932.3656000001</v>
      </c>
      <c r="AF171" s="186"/>
      <c r="AG171" s="187">
        <f>SUM(AG115:AG170)</f>
        <v>0</v>
      </c>
      <c r="AH171" s="187">
        <f>SUM(AH115:AH170)</f>
        <v>63</v>
      </c>
      <c r="AI171" s="187"/>
      <c r="AJ171" s="188">
        <f>SUM(AG171:AI171)</f>
        <v>63</v>
      </c>
      <c r="AK171" s="147"/>
      <c r="AL171" s="184">
        <f>SUM(AL115:AL170)</f>
        <v>0</v>
      </c>
      <c r="AM171" s="184">
        <f>SUM(AM115:AM170)</f>
        <v>3855220.3365680007</v>
      </c>
      <c r="AN171" s="150"/>
      <c r="AO171" s="185">
        <f>SUM(AL171:AN171)</f>
        <v>3855220.3365680007</v>
      </c>
      <c r="AP171" s="186"/>
      <c r="AQ171" s="187">
        <f>SUM(AQ115:AQ170)</f>
        <v>0</v>
      </c>
      <c r="AR171" s="187">
        <f>SUM(AR115:AR170)</f>
        <v>63</v>
      </c>
      <c r="AS171" s="187"/>
      <c r="AT171" s="188">
        <f>SUM(AQ171:AS171)</f>
        <v>63</v>
      </c>
      <c r="AU171" s="147"/>
      <c r="AV171" s="184">
        <f>SUM(AV115:AV170)</f>
        <v>0</v>
      </c>
      <c r="AW171" s="184">
        <f>SUM(AW115:AW170)</f>
        <v>3970876.9466650398</v>
      </c>
      <c r="AX171" s="150"/>
      <c r="AY171" s="185">
        <f>SUM(AV171:AX171)</f>
        <v>3970876.9466650398</v>
      </c>
      <c r="AZ171" s="186"/>
      <c r="BA171" s="187">
        <f>SUM(BA115:BA170)</f>
        <v>0</v>
      </c>
      <c r="BB171" s="187">
        <f>SUM(BB115:BB170)</f>
        <v>63</v>
      </c>
      <c r="BC171" s="187"/>
      <c r="BD171" s="188">
        <f>SUM(BA171:BC171)</f>
        <v>63</v>
      </c>
      <c r="BE171" s="147"/>
      <c r="BF171" s="184">
        <f>SUM(BF115:BF170)</f>
        <v>0</v>
      </c>
      <c r="BG171" s="184">
        <f>SUM(BG115:BG170)</f>
        <v>4090003.2550649946</v>
      </c>
      <c r="BH171" s="150"/>
      <c r="BI171" s="185">
        <f>SUM(BF171:BH171)</f>
        <v>4090003.2550649946</v>
      </c>
      <c r="BJ171" s="186"/>
      <c r="BK171" s="187">
        <f>SUM(BK115:BK170)</f>
        <v>0</v>
      </c>
      <c r="BL171" s="187">
        <f>SUM(BL115:BL170)</f>
        <v>63</v>
      </c>
      <c r="BM171" s="187"/>
      <c r="BN171" s="188">
        <f>SUM(BK171:BM171)</f>
        <v>63</v>
      </c>
      <c r="BO171" s="147"/>
    </row>
    <row r="172" spans="1:67" ht="12" customHeight="1">
      <c r="A172" s="6"/>
      <c r="B172" s="6"/>
      <c r="C172" s="6"/>
      <c r="D172" s="6"/>
      <c r="E172" s="6"/>
      <c r="F172" s="6"/>
      <c r="G172" s="245"/>
      <c r="H172" s="243"/>
      <c r="I172" s="243"/>
      <c r="J172" s="6"/>
      <c r="K172" s="243"/>
      <c r="L172" s="243"/>
      <c r="M172" s="206"/>
      <c r="N172" s="206"/>
      <c r="O172" s="206"/>
      <c r="P172" s="206"/>
      <c r="Q172" s="6"/>
      <c r="R172" s="243"/>
      <c r="S172" s="243"/>
      <c r="T172" s="6"/>
      <c r="U172" s="243"/>
      <c r="V172" s="243"/>
      <c r="W172" s="206"/>
      <c r="X172" s="206"/>
      <c r="Y172" s="206"/>
      <c r="Z172" s="206"/>
      <c r="AA172" s="6"/>
      <c r="AB172" s="243"/>
      <c r="AC172" s="243"/>
      <c r="AD172" s="6"/>
      <c r="AE172" s="243"/>
      <c r="AF172" s="243"/>
      <c r="AG172" s="206"/>
      <c r="AH172" s="206"/>
      <c r="AI172" s="206"/>
      <c r="AJ172" s="206"/>
      <c r="AK172" s="6"/>
      <c r="AL172" s="243"/>
      <c r="AM172" s="243"/>
      <c r="AN172" s="6"/>
      <c r="AO172" s="243"/>
      <c r="AP172" s="243"/>
      <c r="AQ172" s="206"/>
      <c r="AR172" s="206"/>
      <c r="AS172" s="206"/>
      <c r="AT172" s="206"/>
      <c r="AU172" s="6"/>
      <c r="AV172" s="243"/>
      <c r="AW172" s="243"/>
      <c r="AX172" s="6"/>
      <c r="AY172" s="243"/>
      <c r="AZ172" s="243"/>
      <c r="BA172" s="206"/>
      <c r="BB172" s="206"/>
      <c r="BC172" s="206"/>
      <c r="BD172" s="206"/>
      <c r="BE172" s="6"/>
      <c r="BF172" s="243"/>
      <c r="BG172" s="243"/>
      <c r="BH172" s="6"/>
      <c r="BI172" s="243"/>
      <c r="BJ172" s="243"/>
      <c r="BK172" s="206"/>
      <c r="BL172" s="206"/>
      <c r="BM172" s="206"/>
      <c r="BN172" s="206"/>
      <c r="BO172" s="6"/>
    </row>
    <row r="173" spans="1:67" ht="12" customHeight="1">
      <c r="A173" s="160"/>
      <c r="H173" s="195"/>
      <c r="I173" s="195"/>
      <c r="K173" s="195"/>
      <c r="L173" s="195"/>
      <c r="M173" s="244"/>
      <c r="N173" s="244"/>
      <c r="O173" s="244"/>
      <c r="P173" s="244"/>
      <c r="R173" s="195"/>
      <c r="S173" s="195"/>
      <c r="U173" s="195"/>
      <c r="V173" s="195"/>
      <c r="W173" s="244"/>
      <c r="X173" s="244"/>
      <c r="Y173" s="244"/>
      <c r="Z173" s="244"/>
      <c r="AB173" s="195"/>
      <c r="AC173" s="195"/>
      <c r="AE173" s="195"/>
      <c r="AF173" s="195"/>
      <c r="AG173" s="244"/>
      <c r="AH173" s="244"/>
      <c r="AI173" s="244"/>
      <c r="AJ173" s="244"/>
      <c r="AL173" s="195"/>
      <c r="AM173" s="195"/>
      <c r="AO173" s="195"/>
      <c r="AP173" s="195"/>
      <c r="AQ173" s="244"/>
      <c r="AR173" s="244"/>
      <c r="AS173" s="244"/>
      <c r="AT173" s="244"/>
      <c r="AV173" s="195"/>
      <c r="AW173" s="195"/>
      <c r="AY173" s="195"/>
      <c r="AZ173" s="195"/>
      <c r="BA173" s="244"/>
      <c r="BB173" s="244"/>
      <c r="BC173" s="244"/>
      <c r="BD173" s="244"/>
      <c r="BF173" s="195"/>
      <c r="BG173" s="195"/>
      <c r="BI173" s="195"/>
      <c r="BJ173" s="195"/>
      <c r="BK173" s="244"/>
      <c r="BL173" s="244"/>
      <c r="BM173" s="244"/>
      <c r="BN173" s="244"/>
    </row>
    <row r="174" spans="1:67" ht="12" customHeight="1">
      <c r="A174" s="247" t="s">
        <v>111</v>
      </c>
      <c r="B174" s="245"/>
      <c r="C174" s="245"/>
      <c r="D174" s="245"/>
      <c r="E174" s="245"/>
      <c r="F174" s="208"/>
      <c r="G174" s="262"/>
      <c r="H174" s="246"/>
      <c r="I174" s="246"/>
      <c r="J174" s="245"/>
      <c r="K174" s="246"/>
      <c r="L174" s="257"/>
      <c r="M174" s="209"/>
      <c r="N174" s="209">
        <v>55.019004140402899</v>
      </c>
      <c r="O174" s="210"/>
      <c r="P174" s="211">
        <f>SUM(M174:O174)</f>
        <v>55.019004140402899</v>
      </c>
      <c r="Q174" s="258"/>
      <c r="R174" s="246"/>
      <c r="S174" s="246"/>
      <c r="T174" s="245"/>
      <c r="U174" s="246"/>
      <c r="V174" s="257"/>
      <c r="W174" s="209"/>
      <c r="X174" s="209">
        <v>59</v>
      </c>
      <c r="Y174" s="210"/>
      <c r="Z174" s="211">
        <f>SUM(W174:Y174)</f>
        <v>59</v>
      </c>
      <c r="AA174" s="258"/>
      <c r="AB174" s="246"/>
      <c r="AC174" s="246"/>
      <c r="AD174" s="245"/>
      <c r="AE174" s="246"/>
      <c r="AF174" s="257"/>
      <c r="AG174" s="209"/>
      <c r="AH174" s="209">
        <v>63</v>
      </c>
      <c r="AI174" s="210"/>
      <c r="AJ174" s="211">
        <f>SUM(AG174:AI174)</f>
        <v>63</v>
      </c>
      <c r="AK174" s="258"/>
      <c r="AL174" s="246"/>
      <c r="AM174" s="246"/>
      <c r="AN174" s="245"/>
      <c r="AO174" s="246"/>
      <c r="AP174" s="257"/>
      <c r="AQ174" s="209"/>
      <c r="AR174" s="209">
        <v>63</v>
      </c>
      <c r="AS174" s="210"/>
      <c r="AT174" s="211">
        <f>SUM(AQ174:AS174)</f>
        <v>63</v>
      </c>
      <c r="AU174" s="258"/>
      <c r="AV174" s="246"/>
      <c r="AW174" s="246"/>
      <c r="AX174" s="245"/>
      <c r="AY174" s="246"/>
      <c r="AZ174" s="257"/>
      <c r="BA174" s="209"/>
      <c r="BB174" s="209">
        <v>63</v>
      </c>
      <c r="BC174" s="210"/>
      <c r="BD174" s="211">
        <f>SUM(BA174:BC174)</f>
        <v>63</v>
      </c>
      <c r="BE174" s="258"/>
      <c r="BF174" s="246"/>
      <c r="BG174" s="246"/>
      <c r="BH174" s="245"/>
      <c r="BI174" s="246"/>
      <c r="BJ174" s="257"/>
      <c r="BK174" s="209"/>
      <c r="BL174" s="209">
        <v>63</v>
      </c>
      <c r="BM174" s="210"/>
      <c r="BN174" s="211">
        <f>SUM(BK174:BM174)</f>
        <v>63</v>
      </c>
      <c r="BO174" s="147"/>
    </row>
    <row r="175" spans="1:67" ht="12" customHeight="1">
      <c r="A175" s="207" t="s">
        <v>112</v>
      </c>
      <c r="B175" s="6"/>
      <c r="C175" s="6"/>
      <c r="D175" s="6"/>
      <c r="E175" s="6"/>
      <c r="F175" s="212"/>
      <c r="G175" s="235"/>
      <c r="H175" s="243"/>
      <c r="I175" s="243"/>
      <c r="J175" s="6"/>
      <c r="K175" s="243"/>
      <c r="L175" s="196"/>
      <c r="M175" s="213"/>
      <c r="N175" s="213">
        <v>32.313582993449501</v>
      </c>
      <c r="O175" s="198"/>
      <c r="P175" s="199">
        <f>SUM(M175:O175)</f>
        <v>32.313582993449501</v>
      </c>
      <c r="Q175" s="162"/>
      <c r="R175" s="243"/>
      <c r="S175" s="243"/>
      <c r="T175" s="6"/>
      <c r="U175" s="243"/>
      <c r="V175" s="196"/>
      <c r="W175" s="213"/>
      <c r="X175" s="213">
        <v>33</v>
      </c>
      <c r="Y175" s="198"/>
      <c r="Z175" s="199">
        <f>SUM(W175:Y175)</f>
        <v>33</v>
      </c>
      <c r="AA175" s="162"/>
      <c r="AB175" s="243"/>
      <c r="AC175" s="243"/>
      <c r="AD175" s="6"/>
      <c r="AE175" s="243"/>
      <c r="AF175" s="196"/>
      <c r="AG175" s="213"/>
      <c r="AH175" s="213">
        <v>36</v>
      </c>
      <c r="AI175" s="198"/>
      <c r="AJ175" s="199">
        <f>SUM(AG175:AI175)</f>
        <v>36</v>
      </c>
      <c r="AK175" s="162"/>
      <c r="AL175" s="243"/>
      <c r="AM175" s="243"/>
      <c r="AN175" s="6"/>
      <c r="AO175" s="243"/>
      <c r="AP175" s="196"/>
      <c r="AQ175" s="213"/>
      <c r="AR175" s="213">
        <v>36</v>
      </c>
      <c r="AS175" s="198"/>
      <c r="AT175" s="199">
        <f>SUM(AQ175:AS175)</f>
        <v>36</v>
      </c>
      <c r="AU175" s="162"/>
      <c r="AV175" s="243"/>
      <c r="AW175" s="243"/>
      <c r="AX175" s="6"/>
      <c r="AY175" s="243"/>
      <c r="AZ175" s="196"/>
      <c r="BA175" s="213"/>
      <c r="BB175" s="213">
        <v>36</v>
      </c>
      <c r="BC175" s="198"/>
      <c r="BD175" s="199">
        <f>SUM(BA175:BC175)</f>
        <v>36</v>
      </c>
      <c r="BE175" s="162"/>
      <c r="BF175" s="243"/>
      <c r="BG175" s="243"/>
      <c r="BH175" s="6"/>
      <c r="BI175" s="243"/>
      <c r="BJ175" s="196"/>
      <c r="BK175" s="213"/>
      <c r="BL175" s="213">
        <v>36</v>
      </c>
      <c r="BM175" s="198"/>
      <c r="BN175" s="199">
        <f>SUM(BK175:BM175)</f>
        <v>36</v>
      </c>
      <c r="BO175" s="147"/>
    </row>
    <row r="176" spans="1:67" ht="12" customHeight="1">
      <c r="A176" s="207" t="s">
        <v>113</v>
      </c>
      <c r="B176" s="6"/>
      <c r="C176" s="6"/>
      <c r="D176" s="6"/>
      <c r="E176" s="6"/>
      <c r="F176" s="212"/>
      <c r="G176" s="235"/>
      <c r="H176" s="243"/>
      <c r="I176" s="243"/>
      <c r="J176" s="6"/>
      <c r="K176" s="243"/>
      <c r="L176" s="196"/>
      <c r="M176" s="213"/>
      <c r="N176" s="213">
        <v>61</v>
      </c>
      <c r="O176" s="198"/>
      <c r="P176" s="199">
        <f>SUM(M176:O176)</f>
        <v>61</v>
      </c>
      <c r="Q176" s="162"/>
      <c r="R176" s="243"/>
      <c r="S176" s="243"/>
      <c r="T176" s="6"/>
      <c r="U176" s="243"/>
      <c r="V176" s="196"/>
      <c r="W176" s="213"/>
      <c r="X176" s="213">
        <v>59</v>
      </c>
      <c r="Y176" s="198"/>
      <c r="Z176" s="199">
        <f>SUM(W176:Y176)</f>
        <v>59</v>
      </c>
      <c r="AA176" s="162"/>
      <c r="AB176" s="243"/>
      <c r="AC176" s="243"/>
      <c r="AD176" s="6"/>
      <c r="AE176" s="243"/>
      <c r="AF176" s="196"/>
      <c r="AG176" s="213"/>
      <c r="AH176" s="213">
        <v>63</v>
      </c>
      <c r="AI176" s="198"/>
      <c r="AJ176" s="199">
        <f>SUM(AG176:AI176)</f>
        <v>63</v>
      </c>
      <c r="AK176" s="162"/>
      <c r="AL176" s="243"/>
      <c r="AM176" s="243"/>
      <c r="AN176" s="6"/>
      <c r="AO176" s="243"/>
      <c r="AP176" s="196"/>
      <c r="AQ176" s="213"/>
      <c r="AR176" s="213">
        <v>63</v>
      </c>
      <c r="AS176" s="198"/>
      <c r="AT176" s="199">
        <f>SUM(AQ176:AS176)</f>
        <v>63</v>
      </c>
      <c r="AU176" s="162"/>
      <c r="AV176" s="243"/>
      <c r="AW176" s="243"/>
      <c r="AX176" s="6"/>
      <c r="AY176" s="243"/>
      <c r="AZ176" s="196"/>
      <c r="BA176" s="213"/>
      <c r="BB176" s="213">
        <v>63</v>
      </c>
      <c r="BC176" s="198"/>
      <c r="BD176" s="199">
        <f>SUM(BA176:BC176)</f>
        <v>63</v>
      </c>
      <c r="BE176" s="162"/>
      <c r="BF176" s="243"/>
      <c r="BG176" s="243"/>
      <c r="BH176" s="6"/>
      <c r="BI176" s="243"/>
      <c r="BJ176" s="196"/>
      <c r="BK176" s="213"/>
      <c r="BL176" s="213">
        <v>63</v>
      </c>
      <c r="BM176" s="198"/>
      <c r="BN176" s="199">
        <f>SUM(BK176:BM176)</f>
        <v>63</v>
      </c>
      <c r="BO176" s="147"/>
    </row>
    <row r="177" spans="1:67" ht="12" customHeight="1">
      <c r="A177" s="214" t="s">
        <v>114</v>
      </c>
      <c r="B177" s="6"/>
      <c r="C177" s="6"/>
      <c r="D177" s="6"/>
      <c r="E177" s="6"/>
      <c r="F177" s="215"/>
      <c r="G177" s="263"/>
      <c r="H177" s="259"/>
      <c r="I177" s="259"/>
      <c r="J177" s="7"/>
      <c r="K177" s="259"/>
      <c r="L177" s="260"/>
      <c r="M177" s="216"/>
      <c r="N177" s="216">
        <v>36</v>
      </c>
      <c r="O177" s="217"/>
      <c r="P177" s="218">
        <f>SUM(M177:O177)</f>
        <v>36</v>
      </c>
      <c r="Q177" s="261"/>
      <c r="R177" s="259"/>
      <c r="S177" s="259"/>
      <c r="T177" s="7"/>
      <c r="U177" s="259"/>
      <c r="V177" s="260"/>
      <c r="W177" s="216"/>
      <c r="X177" s="216">
        <v>33</v>
      </c>
      <c r="Y177" s="217"/>
      <c r="Z177" s="218">
        <f>SUM(W177:Y177)</f>
        <v>33</v>
      </c>
      <c r="AA177" s="261"/>
      <c r="AB177" s="259"/>
      <c r="AC177" s="259"/>
      <c r="AD177" s="7"/>
      <c r="AE177" s="259"/>
      <c r="AF177" s="260"/>
      <c r="AG177" s="216"/>
      <c r="AH177" s="216">
        <v>36</v>
      </c>
      <c r="AI177" s="217"/>
      <c r="AJ177" s="218">
        <f>SUM(AG177:AI177)</f>
        <v>36</v>
      </c>
      <c r="AK177" s="261"/>
      <c r="AL177" s="259"/>
      <c r="AM177" s="259"/>
      <c r="AN177" s="7"/>
      <c r="AO177" s="259"/>
      <c r="AP177" s="260"/>
      <c r="AQ177" s="216"/>
      <c r="AR177" s="216">
        <v>36</v>
      </c>
      <c r="AS177" s="217"/>
      <c r="AT177" s="218">
        <f>SUM(AQ177:AS177)</f>
        <v>36</v>
      </c>
      <c r="AU177" s="261"/>
      <c r="AV177" s="259"/>
      <c r="AW177" s="259"/>
      <c r="AX177" s="7"/>
      <c r="AY177" s="259"/>
      <c r="AZ177" s="260"/>
      <c r="BA177" s="216"/>
      <c r="BB177" s="216">
        <v>36</v>
      </c>
      <c r="BC177" s="217"/>
      <c r="BD177" s="218">
        <f>SUM(BA177:BC177)</f>
        <v>36</v>
      </c>
      <c r="BE177" s="261"/>
      <c r="BF177" s="259"/>
      <c r="BG177" s="259"/>
      <c r="BH177" s="7"/>
      <c r="BI177" s="259"/>
      <c r="BJ177" s="260"/>
      <c r="BK177" s="216"/>
      <c r="BL177" s="216">
        <v>36</v>
      </c>
      <c r="BM177" s="217"/>
      <c r="BN177" s="218">
        <f>SUM(BK177:BM177)</f>
        <v>36</v>
      </c>
      <c r="BO177" s="147"/>
    </row>
    <row r="178" spans="1:67" ht="12" customHeight="1">
      <c r="B178" s="158"/>
      <c r="C178" s="158"/>
      <c r="D178" s="158"/>
      <c r="E178" s="158"/>
    </row>
    <row r="181" spans="1:67" ht="12" customHeight="1">
      <c r="A181" s="289"/>
      <c r="B181" s="289"/>
      <c r="C181" s="289"/>
      <c r="D181" s="289"/>
      <c r="E181" s="289"/>
      <c r="F181" s="289"/>
      <c r="G181" s="289"/>
      <c r="H181" s="289"/>
      <c r="I181" s="289"/>
      <c r="J181" s="289"/>
      <c r="K181" s="289"/>
      <c r="L181" s="289"/>
      <c r="M181" s="289"/>
      <c r="N181" s="289"/>
      <c r="O181" s="289"/>
      <c r="P181" s="289"/>
      <c r="Q181" s="289"/>
      <c r="R181" s="289"/>
      <c r="S181" s="289"/>
      <c r="T181" s="289"/>
      <c r="U181" s="289"/>
      <c r="V181" s="289"/>
      <c r="W181" s="289"/>
      <c r="X181" s="289"/>
      <c r="Y181" s="289"/>
      <c r="Z181" s="289"/>
      <c r="AA181" s="289"/>
      <c r="AB181" s="289"/>
      <c r="AC181" s="289"/>
      <c r="AD181" s="289"/>
      <c r="AE181" s="289"/>
      <c r="AF181" s="289"/>
      <c r="AG181" s="289"/>
      <c r="AH181" s="289"/>
      <c r="AI181" s="289"/>
      <c r="AJ181" s="289"/>
      <c r="AK181" s="289"/>
      <c r="AL181" s="289"/>
      <c r="AM181" s="289"/>
      <c r="AN181" s="289"/>
      <c r="AO181" s="289"/>
      <c r="AP181" s="289"/>
      <c r="AQ181" s="289"/>
      <c r="AR181" s="289"/>
      <c r="AS181" s="289"/>
      <c r="AT181" s="289"/>
      <c r="AU181" s="289"/>
      <c r="AV181" s="289"/>
      <c r="AW181" s="289"/>
      <c r="AX181" s="289"/>
      <c r="AY181" s="289"/>
      <c r="AZ181" s="289"/>
      <c r="BA181" s="289"/>
      <c r="BB181" s="289"/>
      <c r="BC181" s="289"/>
      <c r="BD181" s="289"/>
      <c r="BE181" s="289"/>
      <c r="BF181" s="289"/>
      <c r="BG181" s="289"/>
      <c r="BH181" s="289"/>
      <c r="BI181" s="289"/>
      <c r="BJ181" s="289"/>
      <c r="BK181" s="289"/>
      <c r="BL181" s="289"/>
      <c r="BM181" s="289"/>
      <c r="BN181" s="289"/>
      <c r="BO181" s="289"/>
    </row>
  </sheetData>
  <sheetProtection insertColumns="0" insertRows="0" deleteColumns="0" deleteRows="0" autoFilter="0" pivotTables="0"/>
  <autoFilter ref="A8:BN98" xr:uid="{CFE524D8-F348-4C6B-AEA7-E05F29853ABE}"/>
  <mergeCells count="29">
    <mergeCell ref="A1:F1"/>
    <mergeCell ref="A2:F2"/>
    <mergeCell ref="A3:F3"/>
    <mergeCell ref="G5:P5"/>
    <mergeCell ref="R5:Z5"/>
    <mergeCell ref="A5:F7"/>
    <mergeCell ref="G7:G8"/>
    <mergeCell ref="AL5:AT5"/>
    <mergeCell ref="AV5:BD5"/>
    <mergeCell ref="BF5:BN5"/>
    <mergeCell ref="G6:P6"/>
    <mergeCell ref="R6:Z6"/>
    <mergeCell ref="AB6:AJ6"/>
    <mergeCell ref="AL6:AT6"/>
    <mergeCell ref="AV6:BD6"/>
    <mergeCell ref="BF6:BN6"/>
    <mergeCell ref="AB5:AJ5"/>
    <mergeCell ref="BK7:BN7"/>
    <mergeCell ref="H7:K7"/>
    <mergeCell ref="M7:P7"/>
    <mergeCell ref="R7:U7"/>
    <mergeCell ref="W7:Z7"/>
    <mergeCell ref="AB7:AE7"/>
    <mergeCell ref="AG7:AJ7"/>
    <mergeCell ref="AL7:AO7"/>
    <mergeCell ref="AQ7:AT7"/>
    <mergeCell ref="AV7:AY7"/>
    <mergeCell ref="BA7:BD7"/>
    <mergeCell ref="BF7:BI7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AD36E-B295-48FC-B789-A75286B7D08A}">
  <sheetPr codeName="Sheet3">
    <tabColor rgb="FF0070C0"/>
  </sheetPr>
  <dimension ref="A1:AK49"/>
  <sheetViews>
    <sheetView showGridLines="0" workbookViewId="0">
      <pane xSplit="1" ySplit="6" topLeftCell="B7" activePane="bottomRight" state="frozen"/>
      <selection activeCell="C8" sqref="C8:D8"/>
      <selection pane="topRight" activeCell="C8" sqref="C8:D8"/>
      <selection pane="bottomLeft" activeCell="C8" sqref="C8:D8"/>
      <selection pane="bottomRight" activeCell="C8" sqref="C8:D8"/>
    </sheetView>
  </sheetViews>
  <sheetFormatPr defaultColWidth="8.85546875" defaultRowHeight="12"/>
  <cols>
    <col min="1" max="1" width="43.140625" style="157" bestFit="1" customWidth="1" collapsed="1"/>
    <col min="2" max="7" width="9.28515625" style="157" customWidth="1" collapsed="1"/>
    <col min="8" max="8" width="21.42578125" style="157" bestFit="1" customWidth="1" collapsed="1"/>
    <col min="9" max="9" width="8.85546875" style="157" collapsed="1"/>
    <col min="10" max="10" width="8.85546875" style="157"/>
    <col min="11" max="11" width="8.85546875" style="157" collapsed="1"/>
    <col min="12" max="37" width="8.85546875" style="157"/>
    <col min="38" max="16384" width="8.85546875" style="157" collapsed="1"/>
  </cols>
  <sheetData>
    <row r="1" spans="1:8" ht="15.75">
      <c r="A1" s="266" t="s">
        <v>911</v>
      </c>
    </row>
    <row r="2" spans="1:8" ht="12.75">
      <c r="A2" s="267" t="s">
        <v>115</v>
      </c>
    </row>
    <row r="3" spans="1:8" ht="12.75">
      <c r="A3" s="267" t="s">
        <v>912</v>
      </c>
    </row>
    <row r="5" spans="1:8">
      <c r="B5" s="165" t="s">
        <v>926</v>
      </c>
      <c r="C5" s="155" t="s">
        <v>933</v>
      </c>
      <c r="D5" s="155" t="s">
        <v>934</v>
      </c>
      <c r="E5" s="155" t="s">
        <v>935</v>
      </c>
      <c r="F5" s="155" t="s">
        <v>929</v>
      </c>
      <c r="G5" s="155" t="s">
        <v>931</v>
      </c>
      <c r="H5" s="496" t="s">
        <v>141</v>
      </c>
    </row>
    <row r="6" spans="1:8">
      <c r="B6" s="169" t="s">
        <v>927</v>
      </c>
      <c r="C6" s="156" t="s">
        <v>936</v>
      </c>
      <c r="D6" s="156" t="s">
        <v>937</v>
      </c>
      <c r="E6" s="156" t="s">
        <v>938</v>
      </c>
      <c r="F6" s="156" t="s">
        <v>930</v>
      </c>
      <c r="G6" s="156" t="s">
        <v>932</v>
      </c>
      <c r="H6" s="497"/>
    </row>
    <row r="7" spans="1:8">
      <c r="A7" s="149" t="s">
        <v>132</v>
      </c>
      <c r="B7" s="272"/>
      <c r="C7" s="272"/>
      <c r="D7" s="272"/>
      <c r="E7" s="272"/>
      <c r="F7" s="272"/>
      <c r="G7" s="272"/>
      <c r="H7" s="275"/>
    </row>
    <row r="8" spans="1:8">
      <c r="A8" s="162"/>
      <c r="B8" s="167"/>
      <c r="C8" s="264"/>
      <c r="D8" s="264"/>
      <c r="E8" s="264"/>
      <c r="F8" s="264"/>
      <c r="G8" s="264"/>
      <c r="H8" s="278"/>
    </row>
    <row r="9" spans="1:8">
      <c r="A9" s="147" t="s">
        <v>142</v>
      </c>
      <c r="B9" s="285">
        <v>10000</v>
      </c>
      <c r="C9" s="264">
        <v>10000</v>
      </c>
      <c r="D9" s="264">
        <v>10000</v>
      </c>
      <c r="E9" s="264">
        <v>10000</v>
      </c>
      <c r="F9" s="264">
        <v>10000</v>
      </c>
      <c r="G9" s="264">
        <v>10000</v>
      </c>
      <c r="H9" s="278"/>
    </row>
    <row r="10" spans="1:8">
      <c r="A10" s="286" t="s">
        <v>133</v>
      </c>
      <c r="B10" s="285">
        <v>8660</v>
      </c>
      <c r="C10" s="264">
        <v>8660</v>
      </c>
      <c r="D10" s="264">
        <v>8660</v>
      </c>
      <c r="E10" s="264">
        <v>8660</v>
      </c>
      <c r="F10" s="264">
        <v>8660</v>
      </c>
      <c r="G10" s="264">
        <v>8660</v>
      </c>
      <c r="H10" s="278"/>
    </row>
    <row r="11" spans="1:8">
      <c r="A11" s="286" t="s">
        <v>134</v>
      </c>
      <c r="B11" s="285">
        <v>8420</v>
      </c>
      <c r="C11" s="264">
        <v>8420</v>
      </c>
      <c r="D11" s="264">
        <v>8420</v>
      </c>
      <c r="E11" s="264">
        <v>8420</v>
      </c>
      <c r="F11" s="264">
        <v>8420</v>
      </c>
      <c r="G11" s="264">
        <v>8420</v>
      </c>
      <c r="H11" s="278"/>
    </row>
    <row r="12" spans="1:8">
      <c r="A12" s="286" t="s">
        <v>135</v>
      </c>
      <c r="B12" s="285">
        <v>1800</v>
      </c>
      <c r="C12" s="264">
        <v>1800</v>
      </c>
      <c r="D12" s="264">
        <v>1800</v>
      </c>
      <c r="E12" s="264">
        <v>1800</v>
      </c>
      <c r="F12" s="264">
        <v>1800</v>
      </c>
      <c r="G12" s="264">
        <v>1800</v>
      </c>
      <c r="H12" s="278"/>
    </row>
    <row r="13" spans="1:8">
      <c r="A13" s="286" t="s">
        <v>139</v>
      </c>
      <c r="B13" s="284">
        <v>0.03</v>
      </c>
      <c r="C13" s="279">
        <v>0.03</v>
      </c>
      <c r="D13" s="279">
        <v>0.03</v>
      </c>
      <c r="E13" s="279">
        <v>0.03</v>
      </c>
      <c r="F13" s="279">
        <v>0.03</v>
      </c>
      <c r="G13" s="279">
        <v>0.03</v>
      </c>
      <c r="H13" s="278"/>
    </row>
    <row r="14" spans="1:8">
      <c r="A14" s="286" t="s">
        <v>140</v>
      </c>
      <c r="B14" s="285">
        <v>35000</v>
      </c>
      <c r="C14" s="264">
        <v>35000</v>
      </c>
      <c r="D14" s="264">
        <v>35000</v>
      </c>
      <c r="E14" s="264">
        <v>35000</v>
      </c>
      <c r="F14" s="264">
        <v>35000</v>
      </c>
      <c r="G14" s="264">
        <v>35000</v>
      </c>
      <c r="H14" s="278"/>
    </row>
    <row r="15" spans="1:8">
      <c r="A15" s="286"/>
      <c r="B15" s="285"/>
      <c r="C15" s="264"/>
      <c r="D15" s="264"/>
      <c r="E15" s="264"/>
      <c r="F15" s="264"/>
      <c r="G15" s="264"/>
      <c r="H15" s="278"/>
    </row>
    <row r="16" spans="1:8">
      <c r="A16" s="147" t="s">
        <v>143</v>
      </c>
      <c r="B16" s="285"/>
      <c r="C16" s="264"/>
      <c r="D16" s="264"/>
      <c r="E16" s="264"/>
      <c r="F16" s="264"/>
      <c r="G16" s="264"/>
      <c r="H16" s="278"/>
    </row>
    <row r="17" spans="1:8">
      <c r="A17" s="162" t="s">
        <v>136</v>
      </c>
      <c r="B17" s="285">
        <v>10044</v>
      </c>
      <c r="C17" s="264">
        <v>10817</v>
      </c>
      <c r="D17" s="264">
        <v>10925.17</v>
      </c>
      <c r="E17" s="264">
        <v>11143.6734</v>
      </c>
      <c r="F17" s="264">
        <v>11366.546867999999</v>
      </c>
      <c r="G17" s="264">
        <v>11593.87780536</v>
      </c>
      <c r="H17" s="278" t="s">
        <v>689</v>
      </c>
    </row>
    <row r="18" spans="1:8">
      <c r="A18" s="162" t="s">
        <v>137</v>
      </c>
      <c r="B18" s="285">
        <v>1728.5969911504401</v>
      </c>
      <c r="C18" s="264">
        <v>1728.5969911504401</v>
      </c>
      <c r="D18" s="264">
        <v>1728.5969911504401</v>
      </c>
      <c r="E18" s="264">
        <v>1728.5969911504401</v>
      </c>
      <c r="F18" s="264">
        <v>1728.5969911504401</v>
      </c>
      <c r="G18" s="264">
        <v>1728.5969911504401</v>
      </c>
      <c r="H18" s="278" t="s">
        <v>690</v>
      </c>
    </row>
    <row r="19" spans="1:8">
      <c r="A19" s="162" t="s">
        <v>138</v>
      </c>
      <c r="B19" s="285">
        <v>0</v>
      </c>
      <c r="C19" s="264">
        <v>0</v>
      </c>
      <c r="D19" s="264">
        <v>0</v>
      </c>
      <c r="E19" s="264">
        <v>0</v>
      </c>
      <c r="F19" s="264">
        <v>0</v>
      </c>
      <c r="G19" s="264">
        <v>0</v>
      </c>
      <c r="H19" s="278"/>
    </row>
    <row r="20" spans="1:8">
      <c r="A20" s="261"/>
      <c r="B20" s="277"/>
      <c r="C20" s="276"/>
      <c r="D20" s="276"/>
      <c r="E20" s="276"/>
      <c r="F20" s="276"/>
      <c r="G20" s="276"/>
      <c r="H20" s="274"/>
    </row>
    <row r="21" spans="1:8">
      <c r="B21" s="167"/>
      <c r="C21" s="264"/>
      <c r="D21" s="264"/>
      <c r="E21" s="264"/>
      <c r="F21" s="264"/>
      <c r="G21" s="264"/>
      <c r="H21" s="278"/>
    </row>
    <row r="22" spans="1:8">
      <c r="A22" s="149" t="s">
        <v>102</v>
      </c>
      <c r="B22" s="272"/>
      <c r="C22" s="273"/>
      <c r="D22" s="273"/>
      <c r="E22" s="273"/>
      <c r="F22" s="273"/>
      <c r="G22" s="273"/>
      <c r="H22" s="281"/>
    </row>
    <row r="23" spans="1:8">
      <c r="A23" s="162"/>
      <c r="B23" s="167"/>
      <c r="C23" s="264"/>
      <c r="D23" s="264"/>
      <c r="E23" s="264"/>
      <c r="F23" s="264"/>
      <c r="G23" s="264"/>
      <c r="H23" s="278"/>
    </row>
    <row r="24" spans="1:8">
      <c r="A24" s="207" t="s">
        <v>67</v>
      </c>
      <c r="B24" s="271">
        <v>0.03</v>
      </c>
      <c r="C24" s="220">
        <v>0.03</v>
      </c>
      <c r="D24" s="220">
        <v>0.03</v>
      </c>
      <c r="E24" s="220">
        <v>0.03</v>
      </c>
      <c r="F24" s="220">
        <v>0.03</v>
      </c>
      <c r="G24" s="220">
        <v>0.03</v>
      </c>
      <c r="H24" s="282"/>
    </row>
    <row r="25" spans="1:8">
      <c r="A25" s="162"/>
      <c r="H25" s="159"/>
    </row>
    <row r="26" spans="1:8">
      <c r="A26" s="207" t="s">
        <v>116</v>
      </c>
      <c r="B26" s="189"/>
      <c r="C26" s="189"/>
      <c r="D26" s="189"/>
      <c r="E26" s="189"/>
      <c r="F26" s="189"/>
      <c r="G26" s="189"/>
      <c r="H26" s="248"/>
    </row>
    <row r="27" spans="1:8">
      <c r="A27" s="200" t="s">
        <v>117</v>
      </c>
      <c r="B27" s="220">
        <v>0.10630000000000001</v>
      </c>
      <c r="C27" s="220">
        <v>0.10630000000000001</v>
      </c>
      <c r="D27" s="220">
        <v>0.10630000000000001</v>
      </c>
      <c r="E27" s="220">
        <v>0.10630000000000001</v>
      </c>
      <c r="F27" s="220">
        <v>0.10630000000000001</v>
      </c>
      <c r="G27" s="220">
        <v>0.10630000000000001</v>
      </c>
      <c r="H27" s="287" t="s">
        <v>144</v>
      </c>
    </row>
    <row r="28" spans="1:8">
      <c r="A28" s="200" t="s">
        <v>118</v>
      </c>
      <c r="B28" s="220">
        <v>0.09</v>
      </c>
      <c r="C28" s="220">
        <v>0.09</v>
      </c>
      <c r="D28" s="220">
        <v>0.09</v>
      </c>
      <c r="E28" s="220">
        <v>0.09</v>
      </c>
      <c r="F28" s="220">
        <v>0.09</v>
      </c>
      <c r="G28" s="220">
        <v>0.09</v>
      </c>
      <c r="H28" s="287" t="s">
        <v>144</v>
      </c>
    </row>
    <row r="29" spans="1:8">
      <c r="A29" s="200" t="s">
        <v>119</v>
      </c>
      <c r="B29" s="221">
        <v>0.06</v>
      </c>
      <c r="C29" s="221">
        <v>0.06</v>
      </c>
      <c r="D29" s="221">
        <v>0.06</v>
      </c>
      <c r="E29" s="221">
        <v>0.06</v>
      </c>
      <c r="F29" s="221">
        <v>0.06</v>
      </c>
      <c r="G29" s="221">
        <v>0.06</v>
      </c>
      <c r="H29" s="287" t="s">
        <v>144</v>
      </c>
    </row>
    <row r="30" spans="1:8">
      <c r="A30" s="200" t="s">
        <v>120</v>
      </c>
      <c r="B30" s="220">
        <v>0.1234</v>
      </c>
      <c r="C30" s="220">
        <v>0.1234</v>
      </c>
      <c r="D30" s="220">
        <v>0.1234</v>
      </c>
      <c r="E30" s="220">
        <v>0.1234</v>
      </c>
      <c r="F30" s="220">
        <v>0.1234</v>
      </c>
      <c r="G30" s="220">
        <v>0.1234</v>
      </c>
      <c r="H30" s="287" t="s">
        <v>144</v>
      </c>
    </row>
    <row r="31" spans="1:8" hidden="1">
      <c r="A31" s="200" t="s">
        <v>121</v>
      </c>
      <c r="B31" s="220">
        <v>0</v>
      </c>
      <c r="C31" s="220">
        <v>0</v>
      </c>
      <c r="D31" s="220">
        <v>0</v>
      </c>
      <c r="E31" s="220">
        <v>0</v>
      </c>
      <c r="F31" s="220">
        <v>0</v>
      </c>
      <c r="G31" s="220">
        <v>0</v>
      </c>
      <c r="H31" s="287" t="s">
        <v>144</v>
      </c>
    </row>
    <row r="32" spans="1:8" hidden="1">
      <c r="A32" s="200" t="s">
        <v>122</v>
      </c>
      <c r="B32" s="220"/>
      <c r="C32" s="220"/>
      <c r="D32" s="220"/>
      <c r="E32" s="220"/>
      <c r="F32" s="220"/>
      <c r="G32" s="220"/>
      <c r="H32" s="287" t="s">
        <v>144</v>
      </c>
    </row>
    <row r="33" spans="1:8">
      <c r="A33" s="200" t="s">
        <v>94</v>
      </c>
      <c r="B33" s="220">
        <v>6.2E-2</v>
      </c>
      <c r="C33" s="220">
        <v>6.2E-2</v>
      </c>
      <c r="D33" s="220">
        <v>6.2E-2</v>
      </c>
      <c r="E33" s="220">
        <v>6.2E-2</v>
      </c>
      <c r="F33" s="220">
        <v>6.2E-2</v>
      </c>
      <c r="G33" s="220">
        <v>6.2E-2</v>
      </c>
      <c r="H33" s="287" t="s">
        <v>144</v>
      </c>
    </row>
    <row r="34" spans="1:8" hidden="1">
      <c r="A34" s="200" t="s">
        <v>123</v>
      </c>
      <c r="B34" s="222">
        <v>137700</v>
      </c>
      <c r="C34" s="222">
        <v>137700</v>
      </c>
      <c r="D34" s="222">
        <v>137700</v>
      </c>
      <c r="E34" s="222">
        <v>137700</v>
      </c>
      <c r="F34" s="222">
        <v>137700</v>
      </c>
      <c r="G34" s="222">
        <v>137700</v>
      </c>
      <c r="H34" s="280"/>
    </row>
    <row r="35" spans="1:8">
      <c r="A35" s="200" t="s">
        <v>124</v>
      </c>
      <c r="B35" s="220">
        <v>1.4500000000000001E-2</v>
      </c>
      <c r="C35" s="220">
        <v>1.4500000000000001E-2</v>
      </c>
      <c r="D35" s="220">
        <v>1.4500000000000001E-2</v>
      </c>
      <c r="E35" s="220">
        <v>1.4500000000000001E-2</v>
      </c>
      <c r="F35" s="220">
        <v>1.4500000000000001E-2</v>
      </c>
      <c r="G35" s="220">
        <v>1.4500000000000001E-2</v>
      </c>
      <c r="H35" s="287" t="s">
        <v>145</v>
      </c>
    </row>
    <row r="36" spans="1:8">
      <c r="A36" s="200" t="s">
        <v>125</v>
      </c>
      <c r="B36" s="265">
        <v>0.05</v>
      </c>
      <c r="C36" s="220">
        <v>0</v>
      </c>
      <c r="D36" s="220">
        <v>0.02</v>
      </c>
      <c r="E36" s="220">
        <v>0.02</v>
      </c>
      <c r="F36" s="220">
        <v>0.02</v>
      </c>
      <c r="G36" s="220">
        <v>0.02</v>
      </c>
      <c r="H36" s="282"/>
    </row>
    <row r="37" spans="1:8" ht="12" hidden="1" customHeight="1">
      <c r="A37" s="269"/>
      <c r="B37" s="223"/>
      <c r="C37" s="224"/>
      <c r="D37" s="224"/>
      <c r="E37" s="224"/>
      <c r="F37" s="224"/>
      <c r="G37" s="224"/>
      <c r="H37" s="283"/>
    </row>
    <row r="38" spans="1:8">
      <c r="A38" s="207" t="s">
        <v>928</v>
      </c>
      <c r="B38" s="225"/>
      <c r="C38" s="225"/>
      <c r="D38" s="225"/>
      <c r="E38" s="225"/>
      <c r="F38" s="225"/>
      <c r="G38" s="225"/>
      <c r="H38" s="287" t="str">
        <f>"Annual rate per employee"</f>
        <v>Annual rate per employee</v>
      </c>
    </row>
    <row r="39" spans="1:8" ht="12" customHeight="1">
      <c r="A39" s="269" t="s">
        <v>691</v>
      </c>
      <c r="B39" s="223">
        <v>8386.0376016096598</v>
      </c>
      <c r="C39" s="224">
        <v>8386.0376016096598</v>
      </c>
      <c r="D39" s="224">
        <v>8553.7583536418497</v>
      </c>
      <c r="E39" s="224">
        <v>8724.8335207146902</v>
      </c>
      <c r="F39" s="224">
        <v>8899.33019112898</v>
      </c>
      <c r="G39" s="224">
        <v>9077.3167949515591</v>
      </c>
      <c r="H39" s="283"/>
    </row>
    <row r="40" spans="1:8" ht="12" customHeight="1">
      <c r="A40" s="269" t="s">
        <v>692</v>
      </c>
      <c r="B40" s="223">
        <v>84.356999999999999</v>
      </c>
      <c r="C40" s="224">
        <v>84.356999999999999</v>
      </c>
      <c r="D40" s="224">
        <v>86.044139999999999</v>
      </c>
      <c r="E40" s="224">
        <v>87.765022799999997</v>
      </c>
      <c r="F40" s="224">
        <v>89.520323255999998</v>
      </c>
      <c r="G40" s="224">
        <v>91.310729721119998</v>
      </c>
      <c r="H40" s="283"/>
    </row>
    <row r="41" spans="1:8" s="447" customFormat="1" ht="12" hidden="1" customHeight="1">
      <c r="A41" s="465"/>
      <c r="B41" s="466"/>
      <c r="C41" s="467"/>
      <c r="D41" s="467"/>
      <c r="E41" s="467"/>
      <c r="F41" s="467"/>
      <c r="G41" s="467"/>
      <c r="H41" s="468"/>
    </row>
    <row r="42" spans="1:8" hidden="1">
      <c r="A42" s="200"/>
      <c r="B42" s="225"/>
      <c r="C42" s="225"/>
      <c r="D42" s="225"/>
      <c r="E42" s="225"/>
      <c r="F42" s="225"/>
      <c r="G42" s="225"/>
      <c r="H42" s="283"/>
    </row>
    <row r="43" spans="1:8">
      <c r="A43" s="200" t="s">
        <v>126</v>
      </c>
      <c r="B43" s="223"/>
      <c r="C43" s="223"/>
      <c r="D43" s="223"/>
      <c r="E43" s="223"/>
      <c r="F43" s="223"/>
      <c r="G43" s="223"/>
      <c r="H43" s="287" t="s">
        <v>146</v>
      </c>
    </row>
    <row r="44" spans="1:8" hidden="1">
      <c r="A44" s="200" t="s">
        <v>127</v>
      </c>
      <c r="B44" s="221"/>
      <c r="C44" s="221"/>
      <c r="D44" s="221"/>
      <c r="E44" s="221"/>
      <c r="F44" s="221"/>
      <c r="G44" s="221"/>
      <c r="H44" s="283"/>
    </row>
    <row r="45" spans="1:8" hidden="1">
      <c r="A45" s="200" t="s">
        <v>128</v>
      </c>
      <c r="B45" s="225"/>
      <c r="C45" s="225"/>
      <c r="D45" s="225"/>
      <c r="E45" s="225"/>
      <c r="F45" s="225"/>
      <c r="G45" s="225"/>
      <c r="H45" s="283"/>
    </row>
    <row r="46" spans="1:8">
      <c r="A46" s="200" t="s">
        <v>129</v>
      </c>
      <c r="B46" s="221">
        <v>8.1148519977750303E-3</v>
      </c>
      <c r="C46" s="221">
        <v>5.0000000000000001E-3</v>
      </c>
      <c r="D46" s="221">
        <v>5.0000000000000001E-3</v>
      </c>
      <c r="E46" s="221">
        <v>5.0000000000000001E-3</v>
      </c>
      <c r="F46" s="221">
        <v>5.0000000000000001E-3</v>
      </c>
      <c r="G46" s="221">
        <v>5.0000000000000001E-3</v>
      </c>
      <c r="H46" s="287" t="s">
        <v>144</v>
      </c>
    </row>
    <row r="47" spans="1:8">
      <c r="A47" s="200" t="s">
        <v>130</v>
      </c>
      <c r="B47" s="225">
        <v>9000</v>
      </c>
      <c r="C47" s="225">
        <v>9000</v>
      </c>
      <c r="D47" s="225">
        <v>9000</v>
      </c>
      <c r="E47" s="225">
        <v>9000</v>
      </c>
      <c r="F47" s="225">
        <v>9000</v>
      </c>
      <c r="G47" s="225">
        <v>9000</v>
      </c>
      <c r="H47" s="283"/>
    </row>
    <row r="48" spans="1:8">
      <c r="A48" s="270" t="s">
        <v>131</v>
      </c>
      <c r="B48" s="226"/>
      <c r="C48" s="226"/>
      <c r="D48" s="226"/>
      <c r="E48" s="226"/>
      <c r="F48" s="226"/>
      <c r="G48" s="226"/>
      <c r="H48" s="288" t="s">
        <v>145</v>
      </c>
    </row>
    <row r="49" spans="1:7" ht="16.5" customHeight="1">
      <c r="A49" s="158"/>
      <c r="B49" s="268"/>
      <c r="C49" s="268"/>
      <c r="D49" s="268"/>
      <c r="E49" s="268"/>
      <c r="F49" s="268"/>
      <c r="G49" s="268"/>
    </row>
  </sheetData>
  <mergeCells count="1">
    <mergeCell ref="H5:H6"/>
  </mergeCell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E0A1D-1B64-48DD-86BC-EF8BB3608D4A}">
  <sheetPr codeName="Sheet4">
    <tabColor theme="8" tint="-0.499984740745262"/>
    <pageSetUpPr autoPageBreaks="0"/>
  </sheetPr>
  <dimension ref="B1:AD151"/>
  <sheetViews>
    <sheetView showGridLines="0" zoomScaleNormal="100" zoomScaleSheetLayoutView="40" workbookViewId="0">
      <selection activeCell="C8" sqref="C8:D8"/>
    </sheetView>
  </sheetViews>
  <sheetFormatPr defaultColWidth="9.140625" defaultRowHeight="12" outlineLevelRow="1"/>
  <cols>
    <col min="1" max="1" width="3.42578125" style="289" customWidth="1"/>
    <col min="2" max="3" width="18.7109375" style="289" customWidth="1"/>
    <col min="4" max="8" width="18.85546875" style="289" customWidth="1"/>
    <col min="9" max="10" width="9.140625" style="289"/>
    <col min="11" max="11" width="15" style="289" customWidth="1"/>
    <col min="12" max="12" width="23.42578125" style="289" customWidth="1"/>
    <col min="13" max="28" width="11.28515625" style="289" customWidth="1"/>
    <col min="29" max="35" width="9.140625" style="289"/>
    <col min="36" max="40" width="9.140625" style="289" customWidth="1"/>
    <col min="41" max="16384" width="9.140625" style="289"/>
  </cols>
  <sheetData>
    <row r="1" spans="2:28" ht="8.25" customHeight="1" thickBot="1"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</row>
    <row r="2" spans="2:28" ht="15">
      <c r="K2" s="504" t="s">
        <v>160</v>
      </c>
      <c r="L2" s="505"/>
      <c r="M2" s="505"/>
      <c r="N2" s="505"/>
      <c r="O2" s="505"/>
      <c r="P2" s="505"/>
      <c r="Q2" s="505"/>
      <c r="R2" s="505"/>
      <c r="S2" s="505"/>
      <c r="T2" s="505"/>
      <c r="U2" s="505"/>
      <c r="V2" s="505"/>
      <c r="W2" s="505"/>
      <c r="X2" s="505"/>
      <c r="Y2" s="505"/>
      <c r="Z2" s="505"/>
      <c r="AA2" s="505"/>
      <c r="AB2" s="506"/>
    </row>
    <row r="3" spans="2:28">
      <c r="D3" s="397" t="s">
        <v>159</v>
      </c>
      <c r="E3" s="396"/>
      <c r="F3" s="396"/>
      <c r="G3" s="396"/>
      <c r="H3" s="396"/>
      <c r="K3" s="296"/>
      <c r="L3" s="295"/>
      <c r="M3" s="395" t="str">
        <f>'Cash Flow'!C5</f>
        <v>Year 1</v>
      </c>
      <c r="N3" s="393"/>
      <c r="O3" s="393"/>
      <c r="P3" s="393"/>
      <c r="Q3" s="394" t="str">
        <f>'Cash Flow'!Q5</f>
        <v>Year 2</v>
      </c>
      <c r="R3" s="393"/>
      <c r="S3" s="393"/>
      <c r="T3" s="393"/>
      <c r="U3" s="393"/>
      <c r="V3" s="393"/>
      <c r="W3" s="393"/>
      <c r="X3" s="393"/>
      <c r="Y3" s="393"/>
      <c r="Z3" s="393"/>
      <c r="AA3" s="393"/>
      <c r="AB3" s="392"/>
    </row>
    <row r="4" spans="2:28" ht="12.75" thickBot="1">
      <c r="E4" s="219"/>
      <c r="F4" s="219"/>
      <c r="G4" s="219"/>
      <c r="K4" s="296"/>
      <c r="L4" s="295"/>
      <c r="M4" s="361" t="s">
        <v>8</v>
      </c>
      <c r="N4" s="391" t="s">
        <v>9</v>
      </c>
      <c r="O4" s="391" t="s">
        <v>10</v>
      </c>
      <c r="P4" s="391" t="s">
        <v>11</v>
      </c>
      <c r="Q4" s="360" t="s">
        <v>0</v>
      </c>
      <c r="R4" s="360" t="s">
        <v>1</v>
      </c>
      <c r="S4" s="360" t="s">
        <v>2</v>
      </c>
      <c r="T4" s="360" t="s">
        <v>3</v>
      </c>
      <c r="U4" s="360" t="s">
        <v>4</v>
      </c>
      <c r="V4" s="360" t="s">
        <v>5</v>
      </c>
      <c r="W4" s="360" t="s">
        <v>6</v>
      </c>
      <c r="X4" s="360" t="s">
        <v>7</v>
      </c>
      <c r="Y4" s="360" t="s">
        <v>8</v>
      </c>
      <c r="Z4" s="360" t="s">
        <v>9</v>
      </c>
      <c r="AA4" s="360" t="s">
        <v>10</v>
      </c>
      <c r="AB4" s="359" t="s">
        <v>11</v>
      </c>
    </row>
    <row r="5" spans="2:28" ht="43.5" customHeight="1" thickBot="1">
      <c r="B5" s="378"/>
      <c r="C5" s="540"/>
      <c r="D5" s="541"/>
      <c r="E5" s="390" t="str">
        <f>IF(E3="",MYP!D6,E3)</f>
        <v>2019-20</v>
      </c>
      <c r="F5" s="389" t="str">
        <f>IF(F3="",MYP!E6,F3)</f>
        <v>2020-21</v>
      </c>
      <c r="G5" s="388" t="str">
        <f>IF(G3="",MYP!F6,G3)</f>
        <v>2021-22</v>
      </c>
      <c r="H5" s="387" t="str">
        <f>IF(H3="",MYP!G6,H3)</f>
        <v>2022-23</v>
      </c>
      <c r="K5" s="296"/>
      <c r="L5" s="341" t="s">
        <v>158</v>
      </c>
      <c r="M5" s="303">
        <f>IF('Cash Flow'!K8="Actuals",'Cash Flow'!K554,NA())</f>
        <v>2250961.7599999993</v>
      </c>
      <c r="N5" s="303">
        <f>IF('Cash Flow'!L8="Actuals",'Cash Flow'!L554,NA())</f>
        <v>3181188.2599999993</v>
      </c>
      <c r="O5" s="303">
        <f>IF('Cash Flow'!M8="Actuals",'Cash Flow'!M554,NA())</f>
        <v>3020092.2699999996</v>
      </c>
      <c r="P5" s="303">
        <f>IF('Cash Flow'!N8="Actuals",'Cash Flow'!N554,NA())</f>
        <v>2701449.8399999994</v>
      </c>
      <c r="Q5" s="295" t="e">
        <f>IF('Cash Flow'!Q8="Actuals",'Cash Flow'!Q554,NA())</f>
        <v>#N/A</v>
      </c>
      <c r="R5" s="295" t="e">
        <f>IF('Cash Flow'!R8="Actuals",'Cash Flow'!R554,NA())</f>
        <v>#N/A</v>
      </c>
      <c r="S5" s="295" t="e">
        <f>IF('Cash Flow'!S8="Actuals",'Cash Flow'!S554,NA())</f>
        <v>#N/A</v>
      </c>
      <c r="T5" s="295" t="e">
        <f>IF('Cash Flow'!T8="Actuals",'Cash Flow'!T554,NA())</f>
        <v>#N/A</v>
      </c>
      <c r="U5" s="295" t="e">
        <f>IF('Cash Flow'!U8="Actuals",'Cash Flow'!U554,NA())</f>
        <v>#N/A</v>
      </c>
      <c r="V5" s="295" t="e">
        <f>IF('Cash Flow'!V8="Actuals",'Cash Flow'!V554,NA())</f>
        <v>#N/A</v>
      </c>
      <c r="W5" s="295" t="e">
        <f>IF('Cash Flow'!W8="Actuals",'Cash Flow'!W554,NA())</f>
        <v>#N/A</v>
      </c>
      <c r="X5" s="295" t="e">
        <f>IF('Cash Flow'!X8="Actuals",'Cash Flow'!X554,NA())</f>
        <v>#N/A</v>
      </c>
      <c r="Y5" s="295" t="e">
        <f>IF('Cash Flow'!Y8="Actuals",'Cash Flow'!Y554,NA())</f>
        <v>#N/A</v>
      </c>
      <c r="Z5" s="295" t="e">
        <f>IF('Cash Flow'!Z8="Actuals",'Cash Flow'!Z554,NA())</f>
        <v>#N/A</v>
      </c>
      <c r="AA5" s="295" t="e">
        <f>IF('Cash Flow'!AA8="Actuals",'Cash Flow'!AA554,NA())</f>
        <v>#N/A</v>
      </c>
      <c r="AB5" s="294" t="e">
        <f>IF('Cash Flow'!AB8="Actuals",'Cash Flow'!AB554,NA())</f>
        <v>#N/A</v>
      </c>
    </row>
    <row r="6" spans="2:28" ht="35.25" customHeight="1" thickTop="1">
      <c r="B6" s="373"/>
      <c r="C6" s="533"/>
      <c r="D6" s="534"/>
      <c r="E6" s="372" t="str">
        <f>IF(RIGHT(MYP!$A$3,2)=RIGHT(E5,2),"Current Forecast","Projected Budget")</f>
        <v>Current Forecast</v>
      </c>
      <c r="F6" s="371" t="str">
        <f>IF(RIGHT(MYP!$A$3,2)=RIGHT(F5,2),"Current Forecast","Projected Budget")</f>
        <v>Projected Budget</v>
      </c>
      <c r="G6" s="371" t="str">
        <f>IF(RIGHT(MYP!$A$3,2)=RIGHT(G5,2),"Current Forecast","Projected Budget")</f>
        <v>Projected Budget</v>
      </c>
      <c r="H6" s="371" t="str">
        <f>IF(RIGHT(MYP!$A$3,2)=RIGHT(H5,2),"Current Forecast","Projected Budget")</f>
        <v>Projected Budget</v>
      </c>
      <c r="K6" s="296"/>
      <c r="L6" s="341" t="s">
        <v>157</v>
      </c>
      <c r="M6" s="303" t="e">
        <f>IF(OR('Cash Flow'!K8="Forecast",'Cash Flow'!L8="Forecast"),'Cash Flow'!K554,NA())</f>
        <v>#N/A</v>
      </c>
      <c r="N6" s="303" t="e">
        <f>IF(OR('Cash Flow'!L8="Forecast",'Cash Flow'!M8="Forecast"),'Cash Flow'!L554,NA())</f>
        <v>#N/A</v>
      </c>
      <c r="O6" s="303" t="e">
        <f>IF(OR('Cash Flow'!M8="Forecast",'Cash Flow'!N8="Forecast"),'Cash Flow'!M554,NA())</f>
        <v>#N/A</v>
      </c>
      <c r="P6" s="303" t="e">
        <f>IF(OR('Cash Flow'!N8="Forecast",'Cash Flow'!O8="Forecast"),'Cash Flow'!N554,NA())</f>
        <v>#N/A</v>
      </c>
      <c r="Q6" s="303">
        <f>IF(OR('Cash Flow'!Q8="Forecast",'Cash Flow'!R8="Forecast"),'Cash Flow'!Q554,NA())</f>
        <v>2267903.4738479159</v>
      </c>
      <c r="R6" s="349">
        <f>IF(OR('Cash Flow'!R8="Forecast",'Cash Flow'!S8="Forecast"),'Cash Flow'!R554,NA())</f>
        <v>3020669.4077546941</v>
      </c>
      <c r="S6" s="349">
        <f>IF(OR('Cash Flow'!S8="Forecast",'Cash Flow'!T8="Forecast"),'Cash Flow'!S554,NA())</f>
        <v>3063521.5326477322</v>
      </c>
      <c r="T6" s="349">
        <f>IF(OR('Cash Flow'!T8="Forecast",'Cash Flow'!U8="Forecast"),'Cash Flow'!T554,NA())</f>
        <v>3450491.2450147606</v>
      </c>
      <c r="U6" s="349">
        <f>IF(OR('Cash Flow'!U8="Forecast",'Cash Flow'!V8="Forecast"),'Cash Flow'!U554,NA())</f>
        <v>3496617.2073817896</v>
      </c>
      <c r="V6" s="349">
        <f>IF(OR('Cash Flow'!V8="Forecast",'Cash Flow'!W8="Forecast"),'Cash Flow'!V554,NA())</f>
        <v>3741691.9474233463</v>
      </c>
      <c r="W6" s="349">
        <f>IF(OR('Cash Flow'!W8="Forecast",'Cash Flow'!X8="Forecast"),'Cash Flow'!W554,NA())</f>
        <v>3853774.229902375</v>
      </c>
      <c r="X6" s="349">
        <f>IF(OR('Cash Flow'!X8="Forecast",'Cash Flow'!Y8="Forecast"),'Cash Flow'!X554,NA())</f>
        <v>3915947.0313694039</v>
      </c>
      <c r="Y6" s="349">
        <f>IF(OR('Cash Flow'!Y8="Forecast",'Cash Flow'!Z8="Forecast"),'Cash Flow'!Y554,NA())</f>
        <v>4001401.6105109607</v>
      </c>
      <c r="Z6" s="349">
        <f>IF(OR('Cash Flow'!Z8="Forecast",'Cash Flow'!AA8="Forecast"),'Cash Flow'!Z554,NA())</f>
        <v>4050407.4119779896</v>
      </c>
      <c r="AA6" s="349">
        <f>IF(OR('Cash Flow'!AA8="Forecast",'Cash Flow'!AB8="Forecast"),'Cash Flow'!AA554,NA())</f>
        <v>3550378.0052591776</v>
      </c>
      <c r="AB6" s="382">
        <f>IF(OR('Cash Flow'!AB8="Forecast",'Cash Flow'!AC8="Forecast"),'Cash Flow'!AB554,NA())</f>
        <v>3656614.8244007342</v>
      </c>
    </row>
    <row r="7" spans="2:28" ht="15.75" customHeight="1" outlineLevel="1">
      <c r="B7" s="498" t="s">
        <v>14</v>
      </c>
      <c r="C7" s="500" t="str">
        <f>MYP!B12</f>
        <v xml:space="preserve">Charges for Current Services </v>
      </c>
      <c r="D7" s="501"/>
      <c r="E7" s="369">
        <f>INDEX(MYP!$B$6:$I$35,MATCH(Graphs!$C7,MYP!$B$6:$B$35,0),MATCH(Graphs!E$5,MYP!$B$6:$I$6,0))</f>
        <v>14854.72</v>
      </c>
      <c r="F7" s="368">
        <f>INDEX(MYP!$B$6:$I$35,MATCH(Graphs!$C7,MYP!$B$6:$B$35,0),MATCH(Graphs!F$5,MYP!$B$6:$I$6,0))</f>
        <v>13770</v>
      </c>
      <c r="G7" s="386">
        <f>INDEX(MYP!$B$6:$I$35,MATCH(Graphs!$C7,MYP!$B$6:$B$35,0),MATCH(Graphs!G$5,MYP!$B$6:$I$6,0))</f>
        <v>15284.7</v>
      </c>
      <c r="H7" s="385">
        <f>INDEX(MYP!$B$6:$I$35,MATCH(Graphs!$C7,MYP!$B$6:$B$35,0),MATCH(Graphs!H$5,MYP!$B$6:$I$6,0))</f>
        <v>15590.394</v>
      </c>
      <c r="K7" s="384"/>
      <c r="L7" s="341" t="str">
        <f>K7&amp;" Months Payroll (Year 2)"</f>
        <v xml:space="preserve"> Months Payroll (Year 2)</v>
      </c>
      <c r="M7" s="347" t="e">
        <f>IFERROR(IF($K7="",NA(),(MYP!$E$20+MYP!$E$21)*$K7/12),NA())</f>
        <v>#N/A</v>
      </c>
      <c r="N7" s="347" t="e">
        <f>IFERROR(IF($K7="",NA(),(MYP!$E$20+MYP!$E$21)*$K7/12),NA())</f>
        <v>#N/A</v>
      </c>
      <c r="O7" s="347" t="e">
        <f>IFERROR(IF($K7="",NA(),(MYP!$E$20+MYP!$E$21)*$K7/12),NA())</f>
        <v>#N/A</v>
      </c>
      <c r="P7" s="347" t="e">
        <f>IFERROR(IF($K7="",NA(),(MYP!$E$20+MYP!$E$21)*$K7/12),NA())</f>
        <v>#N/A</v>
      </c>
      <c r="Q7" s="349" t="e">
        <f>IFERROR(IF($K7="",NA(),(MYP!$E$20+MYP!$E$21)*$K7/12),NA())</f>
        <v>#N/A</v>
      </c>
      <c r="R7" s="349" t="e">
        <f>IFERROR(IF($K7="",NA(),(MYP!$E$20+MYP!$E$21)*$K7/12),NA())</f>
        <v>#N/A</v>
      </c>
      <c r="S7" s="349" t="e">
        <f>IFERROR(IF($K7="",NA(),(MYP!$E$20+MYP!$E$21)*$K7/12),NA())</f>
        <v>#N/A</v>
      </c>
      <c r="T7" s="349" t="e">
        <f>IFERROR(IF($K7="",NA(),(MYP!$E$20+MYP!$E$21)*$K7/12),NA())</f>
        <v>#N/A</v>
      </c>
      <c r="U7" s="349" t="e">
        <f>IFERROR(IF($K7="",NA(),(MYP!$E$20+MYP!$E$21)*$K7/12),NA())</f>
        <v>#N/A</v>
      </c>
      <c r="V7" s="349" t="e">
        <f>IFERROR(IF($K7="",NA(),(MYP!$E$20+MYP!$E$21)*$K7/12),NA())</f>
        <v>#N/A</v>
      </c>
      <c r="W7" s="349" t="e">
        <f>IFERROR(IF($K7="",NA(),(MYP!$E$20+MYP!$E$21)*$K7/12),NA())</f>
        <v>#N/A</v>
      </c>
      <c r="X7" s="349" t="e">
        <f>IFERROR(IF($K7="",NA(),(MYP!$E$20+MYP!$E$21)*$K7/12),NA())</f>
        <v>#N/A</v>
      </c>
      <c r="Y7" s="349" t="e">
        <f>IFERROR(IF($K7="",NA(),(MYP!$E$20+MYP!$E$21)*$K7/12),NA())</f>
        <v>#N/A</v>
      </c>
      <c r="Z7" s="349" t="e">
        <f>IFERROR(IF($K7="",NA(),(MYP!$E$20+MYP!$E$21)*$K7/12),NA())</f>
        <v>#N/A</v>
      </c>
      <c r="AA7" s="349" t="e">
        <f>IFERROR(IF($K7="",NA(),(MYP!$E$20+MYP!$E$21)*$K7/12),NA())</f>
        <v>#N/A</v>
      </c>
      <c r="AB7" s="382" t="e">
        <f>IFERROR(IF($K7="",NA(),(MYP!$E$20+MYP!$E$21)*$K7/12),NA())</f>
        <v>#N/A</v>
      </c>
    </row>
    <row r="8" spans="2:28" ht="15.75" customHeight="1" outlineLevel="1">
      <c r="B8" s="498"/>
      <c r="C8" s="502" t="str">
        <f>MYP!B13</f>
        <v>Other Local Revenues</v>
      </c>
      <c r="D8" s="503"/>
      <c r="E8" s="367">
        <f>INDEX(MYP!$B$6:$I$35,MATCH(Graphs!$C8,MYP!$B$6:$B$35,0),MATCH(Graphs!E$5,MYP!$B$6:$I$6,0))</f>
        <v>878222.23</v>
      </c>
      <c r="F8" s="366">
        <f>INDEX(MYP!$B$6:$I$35,MATCH(Graphs!$C8,MYP!$B$6:$B$35,0),MATCH(Graphs!F$5,MYP!$B$6:$I$6,0))</f>
        <v>1048407.569</v>
      </c>
      <c r="G8" s="366">
        <f>INDEX(MYP!$B$6:$I$35,MATCH(Graphs!$C8,MYP!$B$6:$B$35,0),MATCH(Graphs!G$5,MYP!$B$6:$I$6,0))</f>
        <v>209641.33478</v>
      </c>
      <c r="H8" s="366">
        <f>INDEX(MYP!$B$6:$I$35,MATCH(Graphs!$C8,MYP!$B$6:$B$35,0),MATCH(Graphs!H$5,MYP!$B$6:$I$6,0))</f>
        <v>209834.16147560001</v>
      </c>
      <c r="K8" s="383"/>
      <c r="L8" s="341" t="str">
        <f>K8&amp;" Months Expense (Year 2)"</f>
        <v xml:space="preserve"> Months Expense (Year 2)</v>
      </c>
      <c r="M8" s="348" t="e">
        <f>IFERROR(IF($K8="",NA(),MYP!$E$28*$K8/12),NA())</f>
        <v>#N/A</v>
      </c>
      <c r="N8" s="348" t="e">
        <f>IFERROR(IF($K8="",NA(),MYP!$E$28*$K8/12),NA())</f>
        <v>#N/A</v>
      </c>
      <c r="O8" s="348" t="e">
        <f>IFERROR(IF($K8="",NA(),MYP!$E$28*$K8/12),NA())</f>
        <v>#N/A</v>
      </c>
      <c r="P8" s="348" t="e">
        <f>IFERROR(IF($K8="",NA(),MYP!$E$28*$K8/12),NA())</f>
        <v>#N/A</v>
      </c>
      <c r="Q8" s="349" t="e">
        <f>IFERROR(IF($K8="",NA(),MYP!$E$28*$K8/12),NA())</f>
        <v>#N/A</v>
      </c>
      <c r="R8" s="349" t="e">
        <f>IFERROR(IF($K8="",NA(),MYP!$E$28*$K8/12),NA())</f>
        <v>#N/A</v>
      </c>
      <c r="S8" s="349" t="e">
        <f>IFERROR(IF($K8="",NA(),MYP!$E$28*$K8/12),NA())</f>
        <v>#N/A</v>
      </c>
      <c r="T8" s="349" t="e">
        <f>IFERROR(IF($K8="",NA(),MYP!$E$28*$K8/12),NA())</f>
        <v>#N/A</v>
      </c>
      <c r="U8" s="349" t="e">
        <f>IFERROR(IF($K8="",NA(),MYP!$E$28*$K8/12),NA())</f>
        <v>#N/A</v>
      </c>
      <c r="V8" s="349" t="e">
        <f>IFERROR(IF($K8="",NA(),MYP!$E$28*$K8/12),NA())</f>
        <v>#N/A</v>
      </c>
      <c r="W8" s="349" t="e">
        <f>IFERROR(IF($K8="",NA(),MYP!$E$28*$K8/12),NA())</f>
        <v>#N/A</v>
      </c>
      <c r="X8" s="349" t="e">
        <f>IFERROR(IF($K8="",NA(),MYP!$E$28*$K8/12),NA())</f>
        <v>#N/A</v>
      </c>
      <c r="Y8" s="349" t="e">
        <f>IFERROR(IF($K8="",NA(),MYP!$E$28*$K8/12),NA())</f>
        <v>#N/A</v>
      </c>
      <c r="Z8" s="349" t="e">
        <f>IFERROR(IF($K8="",NA(),MYP!$E$28*$K8/12),NA())</f>
        <v>#N/A</v>
      </c>
      <c r="AA8" s="349" t="e">
        <f>IFERROR(IF($K8="",NA(),MYP!$E$28*$K8/12),NA())</f>
        <v>#N/A</v>
      </c>
      <c r="AB8" s="382" t="e">
        <f>IFERROR(IF($K8="",NA(),MYP!$E$28*$K8/12),NA())</f>
        <v>#N/A</v>
      </c>
    </row>
    <row r="9" spans="2:28" ht="15.75" customHeight="1">
      <c r="B9" s="498"/>
      <c r="C9" s="523" t="str">
        <f>MYP!B14</f>
        <v>State of Tennessee</v>
      </c>
      <c r="D9" s="524"/>
      <c r="E9" s="344">
        <f>INDEX(MYP!$B$6:$I$35,MATCH(Graphs!$C9,MYP!$B$6:$B$35,0),MATCH(Graphs!E$5,MYP!$B$6:$I$6,0))</f>
        <v>4752568.1000000006</v>
      </c>
      <c r="F9" s="342">
        <f>INDEX(MYP!$B$6:$I$35,MATCH(Graphs!$C9,MYP!$B$6:$B$35,0),MATCH(Graphs!F$5,MYP!$B$6:$I$6,0))</f>
        <v>5490352.0818584068</v>
      </c>
      <c r="G9" s="342">
        <f>INDEX(MYP!$B$6:$I$35,MATCH(Graphs!$C9,MYP!$B$6:$B$35,0),MATCH(Graphs!G$5,MYP!$B$6:$I$6,0))</f>
        <v>6045662.3827809189</v>
      </c>
      <c r="H9" s="342">
        <f>INDEX(MYP!$B$6:$I$35,MATCH(Graphs!$C9,MYP!$B$6:$B$35,0),MATCH(Graphs!H$5,MYP!$B$6:$I$6,0))</f>
        <v>6166575.6304365359</v>
      </c>
      <c r="K9" s="296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5"/>
      <c r="AA9" s="295"/>
      <c r="AB9" s="294"/>
    </row>
    <row r="10" spans="2:28" ht="15.75" customHeight="1">
      <c r="B10" s="498"/>
      <c r="C10" s="523" t="str">
        <f>MYP!B15</f>
        <v xml:space="preserve">Federal Government </v>
      </c>
      <c r="D10" s="524"/>
      <c r="E10" s="344">
        <f>INDEX(MYP!$B$6:$I$35,MATCH(Graphs!$C10,MYP!$B$6:$B$35,0),MATCH(Graphs!E$5,MYP!$B$6:$I$6,0))</f>
        <v>935552.72999999986</v>
      </c>
      <c r="F10" s="342">
        <f>INDEX(MYP!$B$6:$I$35,MATCH(Graphs!$C10,MYP!$B$6:$B$35,0),MATCH(Graphs!F$5,MYP!$B$6:$I$6,0))</f>
        <v>267952.20743362809</v>
      </c>
      <c r="G10" s="342">
        <f>INDEX(MYP!$B$6:$I$35,MATCH(Graphs!$C10,MYP!$B$6:$B$35,0),MATCH(Graphs!G$5,MYP!$B$6:$I$6,0))</f>
        <v>222400.93223767402</v>
      </c>
      <c r="H10" s="342">
        <f>INDEX(MYP!$B$6:$I$35,MATCH(Graphs!$C10,MYP!$B$6:$B$35,0),MATCH(Graphs!H$5,MYP!$B$6:$I$6,0))</f>
        <v>222400.93223767402</v>
      </c>
      <c r="K10" s="296"/>
      <c r="L10" s="295"/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295"/>
      <c r="Z10" s="295"/>
      <c r="AA10" s="295"/>
      <c r="AB10" s="294"/>
    </row>
    <row r="11" spans="2:28" ht="15.75" hidden="1" customHeight="1">
      <c r="B11" s="498"/>
      <c r="C11" s="531" t="str">
        <f>MYP!B16</f>
        <v>Other Sources - Non Revenue</v>
      </c>
      <c r="D11" s="532"/>
      <c r="E11" s="358">
        <f>INDEX(MYP!$B$6:$I$35,MATCH(Graphs!$C11,MYP!$B$6:$B$35,0),MATCH(Graphs!E$5,MYP!$B$6:$I$6,0))</f>
        <v>0</v>
      </c>
      <c r="F11" s="357">
        <f>INDEX(MYP!$B$6:$I$35,MATCH(Graphs!$C11,MYP!$B$6:$B$35,0),MATCH(Graphs!F$5,MYP!$B$6:$I$6,0))</f>
        <v>0</v>
      </c>
      <c r="G11" s="357">
        <f>INDEX(MYP!$B$6:$I$35,MATCH(Graphs!$C11,MYP!$B$6:$B$35,0),MATCH(Graphs!G$5,MYP!$B$6:$I$6,0))</f>
        <v>0</v>
      </c>
      <c r="H11" s="357">
        <f>INDEX(MYP!$B$6:$I$35,MATCH(Graphs!$C11,MYP!$B$6:$B$35,0),MATCH(Graphs!H$5,MYP!$B$6:$I$6,0))</f>
        <v>0</v>
      </c>
      <c r="K11" s="296"/>
      <c r="L11" s="295"/>
      <c r="M11" s="295"/>
      <c r="N11" s="295"/>
      <c r="O11" s="295"/>
      <c r="P11" s="295"/>
      <c r="Q11" s="295"/>
      <c r="R11" s="295"/>
      <c r="S11" s="295"/>
      <c r="T11" s="295"/>
      <c r="U11" s="295"/>
      <c r="V11" s="295"/>
      <c r="W11" s="295"/>
      <c r="X11" s="295"/>
      <c r="Y11" s="295"/>
      <c r="Z11" s="295"/>
      <c r="AA11" s="295"/>
      <c r="AB11" s="294"/>
    </row>
    <row r="12" spans="2:28" ht="15.75" customHeight="1" thickBot="1">
      <c r="B12" s="499"/>
      <c r="C12" s="535" t="s">
        <v>15</v>
      </c>
      <c r="D12" s="536"/>
      <c r="E12" s="356">
        <f>SUM(E7:E11)</f>
        <v>6581197.7800000003</v>
      </c>
      <c r="F12" s="355">
        <f>SUM(F7:F11)</f>
        <v>6820481.8582920348</v>
      </c>
      <c r="G12" s="355">
        <f>SUM(G7:G11)</f>
        <v>6492989.3497985937</v>
      </c>
      <c r="H12" s="355">
        <f>SUM(H7:H11)</f>
        <v>6614401.1181498095</v>
      </c>
      <c r="K12" s="296"/>
      <c r="L12" s="295"/>
      <c r="M12" s="295"/>
      <c r="N12" s="295"/>
      <c r="O12" s="295"/>
      <c r="P12" s="295"/>
      <c r="Q12" s="295"/>
      <c r="R12" s="295"/>
      <c r="S12" s="295"/>
      <c r="T12" s="295"/>
      <c r="U12" s="295"/>
      <c r="V12" s="295"/>
      <c r="W12" s="295"/>
      <c r="X12" s="295"/>
      <c r="Y12" s="295"/>
      <c r="Z12" s="295"/>
      <c r="AA12" s="295"/>
      <c r="AB12" s="294"/>
    </row>
    <row r="13" spans="2:28" ht="10.5" customHeight="1">
      <c r="B13" s="354"/>
      <c r="C13" s="353"/>
      <c r="D13" s="352"/>
      <c r="E13" s="351"/>
      <c r="F13" s="350"/>
      <c r="G13" s="350"/>
      <c r="H13" s="350"/>
      <c r="K13" s="296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4"/>
    </row>
    <row r="14" spans="2:28" ht="15.75" customHeight="1">
      <c r="B14" s="519" t="s">
        <v>16</v>
      </c>
      <c r="C14" s="521" t="str">
        <f>MYP!B20</f>
        <v xml:space="preserve">Personnel </v>
      </c>
      <c r="D14" s="522"/>
      <c r="E14" s="344">
        <f>INDEX(MYP!$B$6:$I$35,MATCH(Graphs!$C14,MYP!$B$6:$B$35,0),MATCH(Graphs!E$5,MYP!$B$6:$I$6,0))</f>
        <v>2973597.4161488013</v>
      </c>
      <c r="F14" s="342">
        <f>INDEX(MYP!$B$6:$I$35,MATCH(Graphs!$C14,MYP!$B$6:$B$35,0),MATCH(Graphs!F$5,MYP!$B$6:$I$6,0))</f>
        <v>3432361.5199999996</v>
      </c>
      <c r="G14" s="342">
        <f>INDEX(MYP!$B$6:$I$35,MATCH(Graphs!$C14,MYP!$B$6:$B$35,0),MATCH(Graphs!G$5,MYP!$B$6:$I$6,0))</f>
        <v>3742932.3656000001</v>
      </c>
      <c r="H14" s="342">
        <f>INDEX(MYP!$B$6:$I$35,MATCH(Graphs!$C14,MYP!$B$6:$B$35,0),MATCH(Graphs!H$5,MYP!$B$6:$I$6,0))</f>
        <v>3855220.3365680007</v>
      </c>
      <c r="K14" s="296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4"/>
    </row>
    <row r="15" spans="2:28" ht="15.75" customHeight="1">
      <c r="B15" s="520"/>
      <c r="C15" s="523" t="str">
        <f>MYP!B21</f>
        <v>Employer Taxes &amp; Employee Benefits</v>
      </c>
      <c r="D15" s="524"/>
      <c r="E15" s="344">
        <f>INDEX(MYP!$B$6:$I$35,MATCH(Graphs!$C15,MYP!$B$6:$B$35,0),MATCH(Graphs!E$5,MYP!$B$6:$I$6,0))</f>
        <v>860946.73510487587</v>
      </c>
      <c r="F15" s="342">
        <f>INDEX(MYP!$B$6:$I$35,MATCH(Graphs!$C15,MYP!$B$6:$B$35,0),MATCH(Graphs!F$5,MYP!$B$6:$I$6,0))</f>
        <v>975446.46426904399</v>
      </c>
      <c r="G15" s="342">
        <f>INDEX(MYP!$B$6:$I$35,MATCH(Graphs!$C15,MYP!$B$6:$B$35,0),MATCH(Graphs!G$5,MYP!$B$6:$I$6,0))</f>
        <v>1069737.8357549428</v>
      </c>
      <c r="H15" s="342">
        <f>INDEX(MYP!$B$6:$I$35,MATCH(Graphs!$C15,MYP!$B$6:$B$35,0),MATCH(Graphs!H$5,MYP!$B$6:$I$6,0))</f>
        <v>1097454.1381195709</v>
      </c>
      <c r="K15" s="296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4"/>
    </row>
    <row r="16" spans="2:28" ht="15.75" customHeight="1">
      <c r="B16" s="520"/>
      <c r="C16" s="523" t="str">
        <f>MYP!B22</f>
        <v>Contracted Services</v>
      </c>
      <c r="D16" s="524"/>
      <c r="E16" s="344">
        <f>INDEX(MYP!$B$6:$I$35,MATCH(Graphs!$C16,MYP!$B$6:$B$35,0),MATCH(Graphs!E$5,MYP!$B$6:$I$6,0))</f>
        <v>1552135.3353475975</v>
      </c>
      <c r="F16" s="342">
        <f>INDEX(MYP!$B$6:$I$35,MATCH(Graphs!$C16,MYP!$B$6:$B$35,0),MATCH(Graphs!F$5,MYP!$B$6:$I$6,0))</f>
        <v>1204927.7641586086</v>
      </c>
      <c r="G16" s="342">
        <f>INDEX(MYP!$B$6:$I$35,MATCH(Graphs!$C16,MYP!$B$6:$B$35,0),MATCH(Graphs!G$5,MYP!$B$6:$I$6,0))</f>
        <v>1235981.9842188309</v>
      </c>
      <c r="H16" s="342">
        <f>INDEX(MYP!$B$6:$I$35,MATCH(Graphs!$C16,MYP!$B$6:$B$35,0),MATCH(Graphs!H$5,MYP!$B$6:$I$6,0))</f>
        <v>1268763.5153137536</v>
      </c>
      <c r="K16" s="296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4"/>
    </row>
    <row r="17" spans="2:28" ht="15.75" customHeight="1">
      <c r="B17" s="520"/>
      <c r="C17" s="525" t="str">
        <f>MYP!B23</f>
        <v>Supplies &amp; Materials</v>
      </c>
      <c r="D17" s="526"/>
      <c r="E17" s="343">
        <f>INDEX(MYP!$B$6:$I$35,MATCH(Graphs!$C17,MYP!$B$6:$B$35,0),MATCH(Graphs!E$5,MYP!$B$6:$I$6,0))</f>
        <v>417345.25417062634</v>
      </c>
      <c r="F17" s="342">
        <f>INDEX(MYP!$B$6:$I$35,MATCH(Graphs!$C17,MYP!$B$6:$B$35,0),MATCH(Graphs!F$5,MYP!$B$6:$I$6,0))</f>
        <v>461360.98790726968</v>
      </c>
      <c r="G17" s="342">
        <f>INDEX(MYP!$B$6:$I$35,MATCH(Graphs!$C17,MYP!$B$6:$B$35,0),MATCH(Graphs!G$5,MYP!$B$6:$I$6,0))</f>
        <v>411134.52325136139</v>
      </c>
      <c r="H17" s="342">
        <f>INDEX(MYP!$B$6:$I$35,MATCH(Graphs!$C17,MYP!$B$6:$B$35,0),MATCH(Graphs!H$5,MYP!$B$6:$I$6,0))</f>
        <v>419257.21371638862</v>
      </c>
      <c r="K17" s="296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4"/>
    </row>
    <row r="18" spans="2:28" ht="15.75" customHeight="1">
      <c r="B18" s="520"/>
      <c r="C18" s="525" t="str">
        <f>MYP!B24</f>
        <v>Other Charges</v>
      </c>
      <c r="D18" s="526"/>
      <c r="E18" s="343">
        <f>INDEX(MYP!$B$6:$I$35,MATCH(Graphs!$C18,MYP!$B$6:$B$35,0),MATCH(Graphs!E$5,MYP!$B$6:$I$6,0))</f>
        <v>415208.47982967901</v>
      </c>
      <c r="F18" s="342">
        <f>INDEX(MYP!$B$6:$I$35,MATCH(Graphs!$C18,MYP!$B$6:$B$35,0),MATCH(Graphs!F$5,MYP!$B$6:$I$6,0))</f>
        <v>213756.11129900842</v>
      </c>
      <c r="G18" s="342">
        <f>INDEX(MYP!$B$6:$I$35,MATCH(Graphs!$C18,MYP!$B$6:$B$35,0),MATCH(Graphs!G$5,MYP!$B$6:$I$6,0))</f>
        <v>134318.1497732487</v>
      </c>
      <c r="H18" s="342">
        <f>INDEX(MYP!$B$6:$I$35,MATCH(Graphs!$C18,MYP!$B$6:$B$35,0),MATCH(Graphs!H$5,MYP!$B$6:$I$6,0))</f>
        <v>103087.61947633259</v>
      </c>
      <c r="K18" s="296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/>
      <c r="AB18" s="294"/>
    </row>
    <row r="19" spans="2:28" ht="15.75" customHeight="1">
      <c r="B19" s="520"/>
      <c r="C19" s="525" t="str">
        <f>MYP!B25</f>
        <v>Debt Service</v>
      </c>
      <c r="D19" s="526"/>
      <c r="E19" s="343">
        <f>INDEX(MYP!$B$6:$I$35,MATCH(Graphs!$C19,MYP!$B$6:$B$35,0),MATCH(Graphs!E$5,MYP!$B$6:$I$6,0))</f>
        <v>21243.22</v>
      </c>
      <c r="F19" s="342">
        <f>INDEX(MYP!$B$6:$I$35,MATCH(Graphs!$C19,MYP!$B$6:$B$35,0),MATCH(Graphs!F$5,MYP!$B$6:$I$6,0))</f>
        <v>9966.1297600215094</v>
      </c>
      <c r="G19" s="342">
        <f>INDEX(MYP!$B$6:$I$35,MATCH(Graphs!$C19,MYP!$B$6:$B$35,0),MATCH(Graphs!G$5,MYP!$B$6:$I$6,0))</f>
        <v>2450.72347990765</v>
      </c>
      <c r="H19" s="342">
        <f>INDEX(MYP!$B$6:$I$35,MATCH(Graphs!$C19,MYP!$B$6:$B$35,0),MATCH(Graphs!H$5,MYP!$B$6:$I$6,0))</f>
        <v>0</v>
      </c>
      <c r="K19" s="296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5"/>
      <c r="X19" s="295"/>
      <c r="Y19" s="295"/>
      <c r="Z19" s="295"/>
      <c r="AA19" s="295"/>
      <c r="AB19" s="294"/>
    </row>
    <row r="20" spans="2:28" ht="15.75" customHeight="1">
      <c r="B20" s="520"/>
      <c r="C20" s="527" t="str">
        <f>MYP!B26</f>
        <v>Capital Expenses</v>
      </c>
      <c r="D20" s="528"/>
      <c r="E20" s="340">
        <f>INDEX(MYP!$B$6:$I$35,MATCH(Graphs!$C20,MYP!$B$6:$B$35,0),MATCH(Graphs!E$5,MYP!$B$6:$I$6,0))</f>
        <v>10575.14</v>
      </c>
      <c r="F20" s="339">
        <f>INDEX(MYP!$B$6:$I$35,MATCH(Graphs!$C20,MYP!$B$6:$B$35,0),MATCH(Graphs!F$5,MYP!$B$6:$I$6,0))</f>
        <v>33000</v>
      </c>
      <c r="G20" s="339">
        <f>INDEX(MYP!$B$6:$I$35,MATCH(Graphs!$C20,MYP!$B$6:$B$35,0),MATCH(Graphs!G$5,MYP!$B$6:$I$6,0))</f>
        <v>5000</v>
      </c>
      <c r="H20" s="339">
        <f>INDEX(MYP!$B$6:$I$35,MATCH(Graphs!$C20,MYP!$B$6:$B$35,0),MATCH(Graphs!H$5,MYP!$B$6:$I$6,0))</f>
        <v>5100</v>
      </c>
      <c r="K20" s="296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4"/>
    </row>
    <row r="21" spans="2:28" ht="15.75" customHeight="1">
      <c r="B21" s="520"/>
      <c r="C21" s="529" t="s">
        <v>18</v>
      </c>
      <c r="D21" s="530"/>
      <c r="E21" s="338">
        <f>SUM(E14:E20)</f>
        <v>6251051.5806015795</v>
      </c>
      <c r="F21" s="337">
        <f>SUM(F14:F20)</f>
        <v>6330818.9773939513</v>
      </c>
      <c r="G21" s="337">
        <f>SUM(G14:G20)</f>
        <v>6601555.582078292</v>
      </c>
      <c r="H21" s="337">
        <f>SUM(H14:H20)</f>
        <v>6748882.8231940465</v>
      </c>
      <c r="K21" s="296"/>
      <c r="L21" s="295"/>
      <c r="M21" s="295"/>
      <c r="N21" s="295"/>
      <c r="O21" s="295"/>
      <c r="P21" s="295"/>
      <c r="Q21" s="295"/>
      <c r="R21" s="295"/>
      <c r="S21" s="295"/>
      <c r="T21" s="295"/>
      <c r="U21" s="295"/>
      <c r="V21" s="295"/>
      <c r="W21" s="295"/>
      <c r="X21" s="295"/>
      <c r="Y21" s="295"/>
      <c r="Z21" s="295"/>
      <c r="AA21" s="295"/>
      <c r="AB21" s="294"/>
    </row>
    <row r="22" spans="2:28" ht="10.5" customHeight="1" thickBot="1">
      <c r="B22" s="336"/>
      <c r="C22" s="335"/>
      <c r="D22" s="334"/>
      <c r="E22" s="333"/>
      <c r="F22" s="332"/>
      <c r="G22" s="332"/>
      <c r="H22" s="332"/>
      <c r="K22" s="296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4"/>
    </row>
    <row r="23" spans="2:28" ht="18.75" customHeight="1" thickTop="1">
      <c r="B23" s="331"/>
      <c r="C23" s="507" t="s">
        <v>19</v>
      </c>
      <c r="D23" s="508"/>
      <c r="E23" s="330">
        <f>E12-E21</f>
        <v>330146.19939842075</v>
      </c>
      <c r="F23" s="329">
        <f>F12-F21</f>
        <v>489662.88089808356</v>
      </c>
      <c r="G23" s="329">
        <f>G12-G21</f>
        <v>-108566.23227969836</v>
      </c>
      <c r="H23" s="329">
        <f>H12-H21</f>
        <v>-134481.70504423697</v>
      </c>
      <c r="K23" s="296"/>
      <c r="L23" s="295"/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  <c r="AA23" s="295"/>
      <c r="AB23" s="294"/>
    </row>
    <row r="24" spans="2:28" ht="15" customHeight="1" thickBot="1">
      <c r="B24" s="328"/>
      <c r="C24" s="327"/>
      <c r="D24" s="326"/>
      <c r="E24" s="325"/>
      <c r="F24" s="324"/>
      <c r="G24" s="324"/>
      <c r="H24" s="324"/>
      <c r="K24" s="296"/>
      <c r="L24" s="295"/>
      <c r="M24" s="295"/>
      <c r="N24" s="295"/>
      <c r="O24" s="295"/>
      <c r="P24" s="295"/>
      <c r="Q24" s="295"/>
      <c r="R24" s="295"/>
      <c r="S24" s="295"/>
      <c r="T24" s="295"/>
      <c r="U24" s="295"/>
      <c r="V24" s="295"/>
      <c r="W24" s="295"/>
      <c r="X24" s="295"/>
      <c r="Y24" s="295"/>
      <c r="Z24" s="295"/>
      <c r="AA24" s="295"/>
      <c r="AB24" s="294"/>
    </row>
    <row r="25" spans="2:28" ht="31.5" customHeight="1">
      <c r="B25" s="321"/>
      <c r="C25" s="509" t="s">
        <v>23</v>
      </c>
      <c r="D25" s="510"/>
      <c r="E25" s="323">
        <f>INDEX(MYP!$B$6:$I$35,MATCH(Graphs!$C25,MYP!$B$6:$B$35,0),MATCH(Graphs!E$5,MYP!$B$6:$I$6,0))</f>
        <v>2316515.06</v>
      </c>
      <c r="F25" s="322">
        <f>INDEX(MYP!$B$6:$I$35,MATCH(Graphs!$C25,MYP!$B$6:$B$35,0),MATCH(Graphs!F$5,MYP!$B$6:$I$6,0))</f>
        <v>2646661.2593984208</v>
      </c>
      <c r="G25" s="322">
        <f>INDEX(MYP!$B$6:$I$35,MATCH(Graphs!$C25,MYP!$B$6:$B$35,0),MATCH(Graphs!G$5,MYP!$B$6:$I$6,0))</f>
        <v>3136324.1402965044</v>
      </c>
      <c r="H25" s="322">
        <f>INDEX(MYP!$B$6:$I$35,MATCH(Graphs!$C25,MYP!$B$6:$B$35,0),MATCH(Graphs!H$5,MYP!$B$6:$I$6,0))</f>
        <v>3027757.908016806</v>
      </c>
      <c r="K25" s="296"/>
      <c r="L25" s="295"/>
      <c r="M25" s="295"/>
      <c r="N25" s="295"/>
      <c r="O25" s="295"/>
      <c r="P25" s="295"/>
      <c r="Q25" s="295"/>
      <c r="R25" s="295"/>
      <c r="S25" s="295"/>
      <c r="T25" s="295"/>
      <c r="U25" s="295"/>
      <c r="V25" s="295"/>
      <c r="W25" s="295"/>
      <c r="X25" s="295"/>
      <c r="Y25" s="295"/>
      <c r="Z25" s="295"/>
      <c r="AA25" s="295"/>
      <c r="AB25" s="294"/>
    </row>
    <row r="26" spans="2:28" ht="16.5" customHeight="1" thickBot="1">
      <c r="B26" s="321"/>
      <c r="C26" s="511" t="s">
        <v>19</v>
      </c>
      <c r="D26" s="512"/>
      <c r="E26" s="320">
        <f>E23</f>
        <v>330146.19939842075</v>
      </c>
      <c r="F26" s="319">
        <f>F23</f>
        <v>489662.88089808356</v>
      </c>
      <c r="G26" s="319">
        <f>G23</f>
        <v>-108566.23227969836</v>
      </c>
      <c r="H26" s="319">
        <f>H23</f>
        <v>-134481.70504423697</v>
      </c>
      <c r="K26" s="296"/>
      <c r="L26" s="295"/>
      <c r="M26" s="295"/>
      <c r="N26" s="295"/>
      <c r="O26" s="295"/>
      <c r="P26" s="295"/>
      <c r="Q26" s="295"/>
      <c r="R26" s="295"/>
      <c r="S26" s="295"/>
      <c r="T26" s="295"/>
      <c r="U26" s="295"/>
      <c r="V26" s="295"/>
      <c r="W26" s="295"/>
      <c r="X26" s="295"/>
      <c r="Y26" s="295"/>
      <c r="Z26" s="295"/>
      <c r="AA26" s="295"/>
      <c r="AB26" s="294"/>
    </row>
    <row r="27" spans="2:28" ht="13.5" customHeight="1">
      <c r="B27" s="318"/>
      <c r="C27" s="317"/>
      <c r="D27" s="316"/>
      <c r="E27" s="315"/>
      <c r="F27" s="314"/>
      <c r="G27" s="314"/>
      <c r="H27" s="381"/>
      <c r="K27" s="296"/>
      <c r="L27" s="295"/>
      <c r="M27" s="295"/>
      <c r="N27" s="295"/>
      <c r="O27" s="295"/>
      <c r="P27" s="295"/>
      <c r="Q27" s="295"/>
      <c r="R27" s="295"/>
      <c r="S27" s="295"/>
      <c r="T27" s="295"/>
      <c r="U27" s="295"/>
      <c r="V27" s="295"/>
      <c r="W27" s="295"/>
      <c r="X27" s="295"/>
      <c r="Y27" s="295"/>
      <c r="Z27" s="295"/>
      <c r="AA27" s="295"/>
      <c r="AB27" s="294"/>
    </row>
    <row r="28" spans="2:28" ht="15.75" customHeight="1">
      <c r="B28" s="513" t="s">
        <v>151</v>
      </c>
      <c r="C28" s="514"/>
      <c r="D28" s="515"/>
      <c r="E28" s="313">
        <f>E25+E26</f>
        <v>2646661.2593984208</v>
      </c>
      <c r="F28" s="313">
        <f>F25+F26</f>
        <v>3136324.1402965044</v>
      </c>
      <c r="G28" s="313">
        <f>G25+G26</f>
        <v>3027757.908016806</v>
      </c>
      <c r="H28" s="313">
        <f>H25+H26</f>
        <v>2893276.202972569</v>
      </c>
      <c r="K28" s="296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295"/>
      <c r="W28" s="295"/>
      <c r="X28" s="295"/>
      <c r="Y28" s="295"/>
      <c r="Z28" s="295"/>
      <c r="AA28" s="295"/>
      <c r="AB28" s="294"/>
    </row>
    <row r="29" spans="2:28" ht="15.75" customHeight="1">
      <c r="B29" s="516" t="s">
        <v>150</v>
      </c>
      <c r="C29" s="517"/>
      <c r="D29" s="518"/>
      <c r="E29" s="312">
        <f>IFERROR(E28/E21,0)</f>
        <v>0.42339456414207277</v>
      </c>
      <c r="F29" s="312">
        <f>IFERROR(F28/F21,0)</f>
        <v>0.49540575263574443</v>
      </c>
      <c r="G29" s="312">
        <f>IFERROR(G28/G21,0)</f>
        <v>0.45864309864124658</v>
      </c>
      <c r="H29" s="312">
        <f>IFERROR(H28/H21,0)</f>
        <v>0.42870446543080842</v>
      </c>
      <c r="K29" s="296"/>
      <c r="L29" s="295"/>
      <c r="M29" s="295"/>
      <c r="N29" s="295"/>
      <c r="O29" s="295"/>
      <c r="P29" s="295"/>
      <c r="Q29" s="295"/>
      <c r="R29" s="295"/>
      <c r="S29" s="295"/>
      <c r="T29" s="295"/>
      <c r="U29" s="295"/>
      <c r="V29" s="295"/>
      <c r="W29" s="295"/>
      <c r="X29" s="295"/>
      <c r="Y29" s="295"/>
      <c r="Z29" s="295"/>
      <c r="AA29" s="295"/>
      <c r="AB29" s="294"/>
    </row>
    <row r="30" spans="2:28" ht="15" customHeight="1">
      <c r="B30"/>
      <c r="C30"/>
      <c r="D30"/>
      <c r="E30"/>
      <c r="F30"/>
      <c r="G30"/>
      <c r="K30" s="296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4"/>
    </row>
    <row r="31" spans="2:28">
      <c r="K31" s="296"/>
      <c r="L31" s="295"/>
      <c r="M31" s="295"/>
      <c r="N31" s="295"/>
      <c r="O31" s="295"/>
      <c r="P31" s="295"/>
      <c r="Q31" s="295"/>
      <c r="R31" s="295"/>
      <c r="S31" s="295"/>
      <c r="T31" s="295"/>
      <c r="U31" s="295"/>
      <c r="V31" s="295"/>
      <c r="W31" s="295"/>
      <c r="X31" s="295"/>
      <c r="Y31" s="295"/>
      <c r="Z31" s="295"/>
      <c r="AA31" s="295"/>
      <c r="AB31" s="294"/>
    </row>
    <row r="32" spans="2:28" ht="12.75" customHeight="1">
      <c r="C32" s="380"/>
      <c r="D32" s="380"/>
      <c r="E32" s="379" t="str">
        <f>'MYP-Multisite'!C7</f>
        <v xml:space="preserve">May Forecast </v>
      </c>
      <c r="F32" s="379" t="str">
        <f>'MYP-Multisite'!H7</f>
        <v xml:space="preserve">Jun Forecast </v>
      </c>
      <c r="K32" s="296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  <c r="AA32" s="295"/>
      <c r="AB32" s="294"/>
    </row>
    <row r="33" spans="2:28" ht="3.75" customHeight="1" thickBot="1">
      <c r="B33"/>
      <c r="C33"/>
      <c r="D33"/>
      <c r="E33"/>
      <c r="F33"/>
      <c r="G33"/>
      <c r="K33" s="296"/>
      <c r="L33" s="295"/>
      <c r="M33" s="295"/>
      <c r="N33" s="295"/>
      <c r="O33" s="295"/>
      <c r="P33" s="295"/>
      <c r="Q33" s="295"/>
      <c r="R33" s="295"/>
      <c r="S33" s="295"/>
      <c r="T33" s="295"/>
      <c r="U33" s="295"/>
      <c r="V33" s="295"/>
      <c r="W33" s="295"/>
      <c r="X33" s="295"/>
      <c r="Y33" s="295"/>
      <c r="Z33" s="295"/>
      <c r="AA33" s="295"/>
      <c r="AB33" s="294"/>
    </row>
    <row r="34" spans="2:28" ht="43.5" customHeight="1" thickBot="1">
      <c r="B34" s="378"/>
      <c r="C34" s="540"/>
      <c r="D34" s="541"/>
      <c r="E34" s="377" t="str">
        <f>MYP!E6</f>
        <v>2020-21</v>
      </c>
      <c r="F34" s="376" t="str">
        <f>MYP!E6</f>
        <v>2020-21</v>
      </c>
      <c r="G34" s="375" t="s">
        <v>156</v>
      </c>
      <c r="K34" s="293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374"/>
    </row>
    <row r="35" spans="2:28" ht="35.25" customHeight="1" thickTop="1" thickBot="1">
      <c r="B35" s="373"/>
      <c r="C35" s="533"/>
      <c r="D35" s="534"/>
      <c r="E35" s="372" t="s">
        <v>155</v>
      </c>
      <c r="F35" s="371" t="s">
        <v>154</v>
      </c>
      <c r="G35" s="371"/>
      <c r="K35" s="370"/>
      <c r="L35" s="295"/>
      <c r="M35" s="295"/>
      <c r="N35" s="295"/>
      <c r="O35" s="295"/>
      <c r="P35" s="295"/>
      <c r="Q35" s="295"/>
      <c r="R35" s="295"/>
      <c r="S35" s="295"/>
      <c r="T35" s="295"/>
      <c r="U35" s="295"/>
      <c r="V35" s="295"/>
      <c r="W35" s="295"/>
      <c r="X35" s="295"/>
      <c r="Y35" s="295"/>
      <c r="Z35" s="295"/>
      <c r="AA35" s="295"/>
      <c r="AB35" s="370"/>
    </row>
    <row r="36" spans="2:28" ht="16.5" customHeight="1">
      <c r="B36" s="498" t="s">
        <v>14</v>
      </c>
      <c r="C36" s="500" t="str">
        <f>'MYP-Multisite'!B12</f>
        <v xml:space="preserve">Charges for Current Services </v>
      </c>
      <c r="D36" s="501"/>
      <c r="E36" s="369">
        <v>13770</v>
      </c>
      <c r="F36" s="369">
        <f>MYP!E12</f>
        <v>13770</v>
      </c>
      <c r="G36" s="368">
        <f>F36-E36</f>
        <v>0</v>
      </c>
      <c r="K36" s="537" t="s">
        <v>153</v>
      </c>
      <c r="L36" s="538"/>
      <c r="M36" s="538"/>
      <c r="N36" s="538"/>
      <c r="O36" s="538"/>
      <c r="P36" s="538"/>
      <c r="Q36" s="538"/>
      <c r="R36" s="538"/>
      <c r="S36" s="538"/>
      <c r="T36" s="538"/>
      <c r="U36" s="538"/>
      <c r="V36" s="538"/>
      <c r="W36" s="538"/>
      <c r="X36" s="538"/>
      <c r="Y36" s="538"/>
      <c r="Z36" s="538"/>
      <c r="AA36" s="538"/>
      <c r="AB36" s="539"/>
    </row>
    <row r="37" spans="2:28" ht="16.5" customHeight="1">
      <c r="B37" s="498"/>
      <c r="C37" s="502" t="str">
        <f>'MYP-Multisite'!B13</f>
        <v>Other Local Revenues</v>
      </c>
      <c r="D37" s="503"/>
      <c r="E37" s="367">
        <v>1048407.569</v>
      </c>
      <c r="F37" s="366">
        <f>MYP!E13</f>
        <v>1048407.569</v>
      </c>
      <c r="G37" s="366">
        <f>F37-E37</f>
        <v>0</v>
      </c>
      <c r="K37" s="365"/>
      <c r="L37" s="364"/>
      <c r="M37" s="363" t="str">
        <f>L39</f>
        <v>2018-19</v>
      </c>
      <c r="N37" s="295"/>
      <c r="O37" s="295"/>
      <c r="P37" s="295"/>
      <c r="Q37" s="362" t="str">
        <f>L41</f>
        <v>2019-20</v>
      </c>
      <c r="R37" s="295"/>
      <c r="S37" s="295"/>
      <c r="T37" s="295"/>
      <c r="U37" s="362" t="str">
        <f>L43</f>
        <v>2020-21</v>
      </c>
      <c r="V37" s="295"/>
      <c r="W37" s="295"/>
      <c r="X37" s="295"/>
      <c r="Y37" s="362" t="str">
        <f>L44</f>
        <v>2021-22</v>
      </c>
      <c r="Z37" s="311"/>
      <c r="AA37" s="311"/>
      <c r="AB37" s="310"/>
    </row>
    <row r="38" spans="2:28" ht="16.5" customHeight="1">
      <c r="B38" s="498"/>
      <c r="C38" s="523" t="str">
        <f>'MYP-Multisite'!B14</f>
        <v>State of Tennessee</v>
      </c>
      <c r="D38" s="524"/>
      <c r="E38" s="344">
        <v>5490352.0818584003</v>
      </c>
      <c r="F38" s="342">
        <f>MYP!E14</f>
        <v>5490352.0818584068</v>
      </c>
      <c r="G38" s="342">
        <f>F38-E38</f>
        <v>0</v>
      </c>
      <c r="K38" s="296"/>
      <c r="L38" s="295"/>
      <c r="M38" s="361" t="s">
        <v>2</v>
      </c>
      <c r="N38" s="360" t="s">
        <v>5</v>
      </c>
      <c r="O38" s="360" t="s">
        <v>8</v>
      </c>
      <c r="P38" s="360" t="s">
        <v>11</v>
      </c>
      <c r="Q38" s="361" t="s">
        <v>2</v>
      </c>
      <c r="R38" s="360" t="s">
        <v>5</v>
      </c>
      <c r="S38" s="360" t="s">
        <v>8</v>
      </c>
      <c r="T38" s="360" t="s">
        <v>11</v>
      </c>
      <c r="U38" s="361" t="s">
        <v>2</v>
      </c>
      <c r="V38" s="360" t="s">
        <v>5</v>
      </c>
      <c r="W38" s="360" t="s">
        <v>8</v>
      </c>
      <c r="X38" s="360" t="s">
        <v>11</v>
      </c>
      <c r="Y38" s="361" t="s">
        <v>2</v>
      </c>
      <c r="Z38" s="360" t="s">
        <v>5</v>
      </c>
      <c r="AA38" s="360" t="s">
        <v>8</v>
      </c>
      <c r="AB38" s="359" t="s">
        <v>11</v>
      </c>
    </row>
    <row r="39" spans="2:28" ht="16.5" customHeight="1">
      <c r="B39" s="498"/>
      <c r="C39" s="523" t="str">
        <f>'MYP-Multisite'!B15</f>
        <v xml:space="preserve">Federal Government </v>
      </c>
      <c r="D39" s="524"/>
      <c r="E39" s="344">
        <v>267952.20743362798</v>
      </c>
      <c r="F39" s="342">
        <f>MYP!E15</f>
        <v>267952.20743362809</v>
      </c>
      <c r="G39" s="342">
        <f>F39-E39</f>
        <v>0</v>
      </c>
      <c r="K39" s="296"/>
      <c r="L39" s="341" t="str">
        <f>LEFT(MYP!D6,4)-1&amp;"-"&amp;RIGHT(LEFT(MYP!D6,4),2)</f>
        <v>2018-19</v>
      </c>
      <c r="M39" s="347">
        <v>1295365.8899999999</v>
      </c>
      <c r="N39" s="347">
        <v>2201599.04</v>
      </c>
      <c r="O39" s="347">
        <v>2599807.17</v>
      </c>
      <c r="P39" s="347">
        <v>2036084.23</v>
      </c>
      <c r="Q39" s="295" t="e">
        <f>NA()</f>
        <v>#N/A</v>
      </c>
      <c r="R39" s="295" t="e">
        <f>NA()</f>
        <v>#N/A</v>
      </c>
      <c r="S39" s="295" t="e">
        <f>NA()</f>
        <v>#N/A</v>
      </c>
      <c r="T39" s="295" t="e">
        <f>NA()</f>
        <v>#N/A</v>
      </c>
      <c r="U39" s="295" t="e">
        <f>NA()</f>
        <v>#N/A</v>
      </c>
      <c r="V39" s="295" t="e">
        <f>NA()</f>
        <v>#N/A</v>
      </c>
      <c r="W39" s="295" t="e">
        <f>NA()</f>
        <v>#N/A</v>
      </c>
      <c r="X39" s="295" t="e">
        <f>NA()</f>
        <v>#N/A</v>
      </c>
      <c r="Y39" s="295" t="e">
        <f>NA()</f>
        <v>#N/A</v>
      </c>
      <c r="Z39" s="295" t="e">
        <f>NA()</f>
        <v>#N/A</v>
      </c>
      <c r="AA39" s="295" t="e">
        <f>NA()</f>
        <v>#N/A</v>
      </c>
      <c r="AB39" s="294" t="e">
        <f>NA()</f>
        <v>#N/A</v>
      </c>
    </row>
    <row r="40" spans="2:28" ht="16.5" hidden="1" customHeight="1">
      <c r="B40" s="498"/>
      <c r="C40" s="531" t="str">
        <f>'MYP-Multisite'!B16</f>
        <v>Other Sources - Non Revenue</v>
      </c>
      <c r="D40" s="532"/>
      <c r="E40" s="358">
        <v>0</v>
      </c>
      <c r="F40" s="357">
        <f>MYP!E16</f>
        <v>0</v>
      </c>
      <c r="G40" s="357">
        <f>F40-E40</f>
        <v>0</v>
      </c>
      <c r="K40" s="296"/>
      <c r="AB40" s="294"/>
    </row>
    <row r="41" spans="2:28" ht="16.5" customHeight="1" thickBot="1">
      <c r="B41" s="499"/>
      <c r="C41" s="535" t="s">
        <v>15</v>
      </c>
      <c r="D41" s="536"/>
      <c r="E41" s="356">
        <f>SUM(E36:E40)</f>
        <v>6820481.8582920283</v>
      </c>
      <c r="F41" s="355">
        <f>SUM(F36:F40)</f>
        <v>6820481.8582920348</v>
      </c>
      <c r="G41" s="355">
        <f>SUM(G36:G40)</f>
        <v>0</v>
      </c>
      <c r="K41" s="296"/>
      <c r="L41" s="341" t="str">
        <f>MYP!D6</f>
        <v>2019-20</v>
      </c>
      <c r="M41" s="295" t="e">
        <f>NA()</f>
        <v>#N/A</v>
      </c>
      <c r="N41" s="295" t="e">
        <f>NA()</f>
        <v>#N/A</v>
      </c>
      <c r="O41" s="295" t="e">
        <f>NA()</f>
        <v>#N/A</v>
      </c>
      <c r="P41" s="348">
        <f>P39</f>
        <v>2036084.23</v>
      </c>
      <c r="Q41" s="347">
        <f>IF('Cash Flow'!E8="Actuals",'Cash Flow'!E554,NA())</f>
        <v>1918145.54</v>
      </c>
      <c r="R41" s="347">
        <f>IF('Cash Flow'!H8="Actuals",'Cash Flow'!H554,NA())</f>
        <v>2204753.0999999996</v>
      </c>
      <c r="S41" s="347">
        <f>IF('Cash Flow'!K8="Actuals",'Cash Flow'!K554,NA())</f>
        <v>2250961.7599999993</v>
      </c>
      <c r="T41" s="347">
        <f>IF('Cash Flow'!N8="Actuals",'Cash Flow'!N554,NA())</f>
        <v>2701449.8399999994</v>
      </c>
      <c r="U41" s="295" t="e">
        <f>NA()</f>
        <v>#N/A</v>
      </c>
      <c r="V41" s="295" t="e">
        <f>NA()</f>
        <v>#N/A</v>
      </c>
      <c r="W41" s="295" t="e">
        <f>NA()</f>
        <v>#N/A</v>
      </c>
      <c r="X41" s="295" t="e">
        <f>NA()</f>
        <v>#N/A</v>
      </c>
      <c r="Y41" s="295" t="e">
        <f>NA()</f>
        <v>#N/A</v>
      </c>
      <c r="Z41" s="295" t="e">
        <f>NA()</f>
        <v>#N/A</v>
      </c>
      <c r="AA41" s="295" t="e">
        <f>NA()</f>
        <v>#N/A</v>
      </c>
      <c r="AB41" s="294" t="e">
        <f>NA()</f>
        <v>#N/A</v>
      </c>
    </row>
    <row r="42" spans="2:28" ht="9.75" customHeight="1">
      <c r="B42" s="354"/>
      <c r="C42" s="353"/>
      <c r="D42" s="352"/>
      <c r="E42" s="351"/>
      <c r="F42" s="350"/>
      <c r="G42" s="350"/>
      <c r="K42" s="296"/>
      <c r="L42" s="341" t="str">
        <f>MYP!D6&amp;" Forecast"</f>
        <v>2019-20 Forecast</v>
      </c>
      <c r="M42" s="295" t="e">
        <f>NA()</f>
        <v>#N/A</v>
      </c>
      <c r="N42" s="295" t="e">
        <f>NA()</f>
        <v>#N/A</v>
      </c>
      <c r="O42" s="295" t="e">
        <f>NA()</f>
        <v>#N/A</v>
      </c>
      <c r="P42" s="295" t="e">
        <f>NA()</f>
        <v>#N/A</v>
      </c>
      <c r="Q42" s="347" t="e">
        <f>IF(OR('Cash Flow'!E8="Forecast",'Cash Flow'!H8="Forecast"),'Cash Flow'!E554,NA())</f>
        <v>#N/A</v>
      </c>
      <c r="R42" s="347" t="e">
        <f>IF(OR('Cash Flow'!H8="Forecast",'Cash Flow'!K8="Forecast"),'Cash Flow'!H554,NA())</f>
        <v>#N/A</v>
      </c>
      <c r="S42" s="347" t="e">
        <f>IF(OR('Cash Flow'!K8="Forecast",'Cash Flow'!N8="Forecast"),'Cash Flow'!K554,NA())</f>
        <v>#N/A</v>
      </c>
      <c r="T42" s="347" t="e">
        <f>IF('Cash Flow'!N8="Forecast",'Cash Flow'!N554,NA())</f>
        <v>#N/A</v>
      </c>
      <c r="U42" s="295" t="e">
        <f>NA()</f>
        <v>#N/A</v>
      </c>
      <c r="V42" s="295" t="e">
        <f>NA()</f>
        <v>#N/A</v>
      </c>
      <c r="W42" s="295" t="e">
        <f>NA()</f>
        <v>#N/A</v>
      </c>
      <c r="X42" s="295" t="e">
        <f>NA()</f>
        <v>#N/A</v>
      </c>
      <c r="Y42" s="295" t="e">
        <f>NA()</f>
        <v>#N/A</v>
      </c>
      <c r="Z42" s="295" t="e">
        <f>NA()</f>
        <v>#N/A</v>
      </c>
      <c r="AA42" s="295" t="e">
        <f>NA()</f>
        <v>#N/A</v>
      </c>
      <c r="AB42" s="294" t="e">
        <f>NA()</f>
        <v>#N/A</v>
      </c>
    </row>
    <row r="43" spans="2:28" ht="16.5" customHeight="1">
      <c r="B43" s="519" t="s">
        <v>16</v>
      </c>
      <c r="C43" s="521" t="str">
        <f>'MYP-Multisite'!B20</f>
        <v xml:space="preserve">Personnel </v>
      </c>
      <c r="D43" s="522"/>
      <c r="E43" s="344">
        <v>3432361.52</v>
      </c>
      <c r="F43" s="342">
        <f>MYP!E20</f>
        <v>3432361.5199999996</v>
      </c>
      <c r="G43" s="342">
        <f>E43-F43</f>
        <v>0</v>
      </c>
      <c r="K43" s="296"/>
      <c r="L43" s="341" t="str">
        <f>MYP!E6</f>
        <v>2020-21</v>
      </c>
      <c r="M43" s="295" t="e">
        <f>NA()</f>
        <v>#N/A</v>
      </c>
      <c r="N43" s="295" t="e">
        <f>NA()</f>
        <v>#N/A</v>
      </c>
      <c r="O43" s="295" t="e">
        <f>NA()</f>
        <v>#N/A</v>
      </c>
      <c r="P43" s="295" t="e">
        <f>NA()</f>
        <v>#N/A</v>
      </c>
      <c r="Q43" s="295" t="e">
        <f>NA()</f>
        <v>#N/A</v>
      </c>
      <c r="R43" s="295" t="e">
        <f>NA()</f>
        <v>#N/A</v>
      </c>
      <c r="S43" s="295" t="e">
        <f>NA()</f>
        <v>#N/A</v>
      </c>
      <c r="T43" s="348" t="e">
        <f>T42</f>
        <v>#N/A</v>
      </c>
      <c r="U43" s="347">
        <f>'Cash Flow'!S554</f>
        <v>3063521.5326477322</v>
      </c>
      <c r="V43" s="347">
        <f>'Cash Flow'!V554</f>
        <v>3741691.9474233463</v>
      </c>
      <c r="W43" s="349">
        <f>'Cash Flow'!Y554</f>
        <v>4001401.6105109607</v>
      </c>
      <c r="X43" s="349">
        <f>'Cash Flow'!AB554</f>
        <v>3656614.8244007342</v>
      </c>
      <c r="Y43" s="295" t="e">
        <f>NA()</f>
        <v>#N/A</v>
      </c>
      <c r="Z43" s="295" t="e">
        <f>NA()</f>
        <v>#N/A</v>
      </c>
      <c r="AA43" s="295" t="e">
        <f>NA()</f>
        <v>#N/A</v>
      </c>
      <c r="AB43" s="294" t="e">
        <f>NA()</f>
        <v>#N/A</v>
      </c>
    </row>
    <row r="44" spans="2:28" ht="16.5" customHeight="1">
      <c r="B44" s="520"/>
      <c r="C44" s="523" t="str">
        <f>'MYP-Multisite'!B21</f>
        <v>Employer Taxes &amp; Employee Benefits</v>
      </c>
      <c r="D44" s="524"/>
      <c r="E44" s="344">
        <v>975446.46426904399</v>
      </c>
      <c r="F44" s="342">
        <f>MYP!E21</f>
        <v>975446.46426904399</v>
      </c>
      <c r="G44" s="342">
        <f t="shared" ref="G44:G49" si="0">E44-F44</f>
        <v>0</v>
      </c>
      <c r="K44" s="296"/>
      <c r="L44" s="341" t="str">
        <f>MYP!F6</f>
        <v>2021-22</v>
      </c>
      <c r="M44" s="295" t="e">
        <f>NA()</f>
        <v>#N/A</v>
      </c>
      <c r="N44" s="295" t="e">
        <f>NA()</f>
        <v>#N/A</v>
      </c>
      <c r="O44" s="295" t="e">
        <f>NA()</f>
        <v>#N/A</v>
      </c>
      <c r="P44" s="295" t="e">
        <f>NA()</f>
        <v>#N/A</v>
      </c>
      <c r="Q44" s="295" t="e">
        <f>NA()</f>
        <v>#N/A</v>
      </c>
      <c r="R44" s="295" t="e">
        <f>NA()</f>
        <v>#N/A</v>
      </c>
      <c r="S44" s="295" t="e">
        <f>NA()</f>
        <v>#N/A</v>
      </c>
      <c r="T44" s="295" t="e">
        <f>NA()</f>
        <v>#N/A</v>
      </c>
      <c r="U44" s="295" t="e">
        <f>NA()</f>
        <v>#N/A</v>
      </c>
      <c r="V44" s="295" t="e">
        <f>NA()</f>
        <v>#N/A</v>
      </c>
      <c r="W44" s="295" t="e">
        <f>NA()</f>
        <v>#N/A</v>
      </c>
      <c r="X44" s="348">
        <f>X43</f>
        <v>3656614.8244007342</v>
      </c>
      <c r="Y44" s="347">
        <f>'Cash Flow'!AG554</f>
        <v>3325370.9351111688</v>
      </c>
      <c r="Z44" s="347">
        <f>'Cash Flow'!AJ554</f>
        <v>3528517.2262293361</v>
      </c>
      <c r="AA44" s="347">
        <f>'Cash Flow'!AM554</f>
        <v>3782442.1106257434</v>
      </c>
      <c r="AB44" s="346">
        <f>'Cash Flow'!AP554</f>
        <v>3461264.7928333073</v>
      </c>
    </row>
    <row r="45" spans="2:28" ht="16.5" customHeight="1">
      <c r="B45" s="520"/>
      <c r="C45" s="523" t="str">
        <f>'MYP-Multisite'!B22</f>
        <v>Contracted Services</v>
      </c>
      <c r="D45" s="524"/>
      <c r="E45" s="344">
        <v>1204927.7641586</v>
      </c>
      <c r="F45" s="342">
        <f>MYP!E22</f>
        <v>1204927.7641586086</v>
      </c>
      <c r="G45" s="342">
        <f t="shared" si="0"/>
        <v>-8.6147338151931763E-9</v>
      </c>
      <c r="K45" s="296"/>
      <c r="L45" s="341"/>
      <c r="M45" s="295"/>
      <c r="N45" s="295"/>
      <c r="O45" s="295"/>
      <c r="P45" s="295"/>
      <c r="Q45" s="295"/>
      <c r="R45" s="295"/>
      <c r="S45" s="295"/>
      <c r="T45" s="295"/>
      <c r="U45" s="295"/>
      <c r="V45" s="295"/>
      <c r="W45" s="295"/>
      <c r="X45" s="295"/>
      <c r="Y45" s="295"/>
      <c r="Z45" s="295"/>
      <c r="AA45" s="295"/>
      <c r="AB45" s="345"/>
    </row>
    <row r="46" spans="2:28" ht="16.5" customHeight="1">
      <c r="B46" s="520"/>
      <c r="C46" s="525" t="str">
        <f>'MYP-Multisite'!B23</f>
        <v>Supplies &amp; Materials</v>
      </c>
      <c r="D46" s="526"/>
      <c r="E46" s="343">
        <v>416360.98790726898</v>
      </c>
      <c r="F46" s="342">
        <f>MYP!E23</f>
        <v>461360.98790726968</v>
      </c>
      <c r="G46" s="342">
        <f t="shared" si="0"/>
        <v>-45000.000000000698</v>
      </c>
      <c r="K46" s="297" t="s">
        <v>147</v>
      </c>
      <c r="L46" s="341"/>
      <c r="M46" s="295"/>
      <c r="N46" s="295"/>
      <c r="O46" s="295"/>
      <c r="P46" s="295"/>
      <c r="Q46" s="295"/>
      <c r="R46" s="295"/>
      <c r="S46" s="295"/>
      <c r="T46" s="295"/>
      <c r="U46" s="295"/>
      <c r="V46" s="295"/>
      <c r="W46" s="295"/>
      <c r="X46" s="295"/>
      <c r="Y46" s="295"/>
      <c r="Z46" s="295"/>
      <c r="AA46" s="295"/>
      <c r="AB46" s="294"/>
    </row>
    <row r="47" spans="2:28" ht="16.5" customHeight="1">
      <c r="B47" s="520"/>
      <c r="C47" s="525" t="str">
        <f>'MYP-Multisite'!B24</f>
        <v>Other Charges</v>
      </c>
      <c r="D47" s="526"/>
      <c r="E47" s="343">
        <v>213756.11129900799</v>
      </c>
      <c r="F47" s="342">
        <f>MYP!E24</f>
        <v>213756.11129900842</v>
      </c>
      <c r="G47" s="342">
        <f t="shared" si="0"/>
        <v>-4.3655745685100555E-10</v>
      </c>
      <c r="K47" s="297"/>
      <c r="L47" s="341"/>
      <c r="M47" s="295"/>
      <c r="N47" s="295"/>
      <c r="O47" s="295"/>
      <c r="P47" s="295"/>
      <c r="Q47" s="295"/>
      <c r="R47" s="295"/>
      <c r="S47" s="295"/>
      <c r="T47" s="295"/>
      <c r="U47" s="295"/>
      <c r="V47" s="295"/>
      <c r="W47" s="295"/>
      <c r="X47" s="295"/>
      <c r="Y47" s="295"/>
      <c r="Z47" s="295"/>
      <c r="AA47" s="295"/>
      <c r="AB47" s="294"/>
    </row>
    <row r="48" spans="2:28" ht="16.5" customHeight="1">
      <c r="B48" s="520"/>
      <c r="C48" s="525" t="str">
        <f>'MYP-Multisite'!B25</f>
        <v>Debt Service</v>
      </c>
      <c r="D48" s="526"/>
      <c r="E48" s="343">
        <v>9966.1297600215094</v>
      </c>
      <c r="F48" s="342">
        <f>MYP!E25</f>
        <v>9966.1297600215094</v>
      </c>
      <c r="G48" s="342">
        <f t="shared" si="0"/>
        <v>0</v>
      </c>
      <c r="K48" s="297"/>
      <c r="L48" s="341"/>
      <c r="M48" s="295"/>
      <c r="N48" s="295"/>
      <c r="O48" s="295"/>
      <c r="P48" s="295"/>
      <c r="Q48" s="295"/>
      <c r="R48" s="295"/>
      <c r="S48" s="295"/>
      <c r="T48" s="295"/>
      <c r="U48" s="295"/>
      <c r="V48" s="295"/>
      <c r="W48" s="295"/>
      <c r="X48" s="295"/>
      <c r="Y48" s="295"/>
      <c r="Z48" s="295"/>
      <c r="AA48" s="295"/>
      <c r="AB48" s="294"/>
    </row>
    <row r="49" spans="2:30" ht="16.5" customHeight="1">
      <c r="B49" s="520"/>
      <c r="C49" s="527" t="str">
        <f>'MYP-Multisite'!B26</f>
        <v>Capital Expenses</v>
      </c>
      <c r="D49" s="528"/>
      <c r="E49" s="340">
        <v>33000</v>
      </c>
      <c r="F49" s="339">
        <f>MYP!E26</f>
        <v>33000</v>
      </c>
      <c r="G49" s="339">
        <f t="shared" si="0"/>
        <v>0</v>
      </c>
      <c r="K49" s="296"/>
      <c r="L49" s="341"/>
      <c r="M49" s="295"/>
      <c r="N49" s="295"/>
      <c r="O49" s="295"/>
      <c r="P49" s="295"/>
      <c r="Q49" s="295"/>
      <c r="R49" s="295"/>
      <c r="S49" s="295"/>
      <c r="T49" s="295"/>
      <c r="U49" s="295"/>
      <c r="V49" s="295"/>
      <c r="W49" s="295"/>
      <c r="X49" s="295"/>
      <c r="Y49" s="295"/>
      <c r="Z49" s="295"/>
      <c r="AA49" s="295"/>
      <c r="AB49" s="294"/>
    </row>
    <row r="50" spans="2:30" ht="16.5" customHeight="1">
      <c r="B50" s="520"/>
      <c r="C50" s="529" t="s">
        <v>18</v>
      </c>
      <c r="D50" s="530"/>
      <c r="E50" s="338">
        <f>SUM(E43:E49)</f>
        <v>6285818.9773939429</v>
      </c>
      <c r="F50" s="337">
        <f>SUM(F43:F49)</f>
        <v>6330818.9773939513</v>
      </c>
      <c r="G50" s="337">
        <f>SUM(G43:G49)</f>
        <v>-45000.00000000975</v>
      </c>
      <c r="K50" s="297"/>
      <c r="L50" s="295"/>
      <c r="M50" s="295"/>
      <c r="N50" s="295"/>
      <c r="O50" s="295"/>
      <c r="P50" s="295"/>
      <c r="Q50" s="295"/>
      <c r="R50" s="295"/>
      <c r="S50" s="295"/>
      <c r="T50" s="295"/>
      <c r="U50" s="295"/>
      <c r="V50" s="295"/>
      <c r="W50" s="295"/>
      <c r="X50" s="311"/>
      <c r="Y50" s="311"/>
      <c r="Z50" s="311"/>
      <c r="AA50" s="311"/>
      <c r="AB50" s="310"/>
    </row>
    <row r="51" spans="2:30" ht="9.75" customHeight="1" thickBot="1">
      <c r="B51" s="336"/>
      <c r="C51" s="335"/>
      <c r="D51" s="334"/>
      <c r="E51" s="333"/>
      <c r="F51" s="332"/>
      <c r="G51" s="332"/>
      <c r="K51" s="297"/>
      <c r="L51" s="295"/>
      <c r="M51" s="295"/>
      <c r="N51" s="295"/>
      <c r="O51" s="295"/>
      <c r="P51" s="295"/>
      <c r="Q51" s="295"/>
      <c r="R51" s="295"/>
      <c r="S51" s="295"/>
      <c r="T51" s="295"/>
      <c r="U51" s="295"/>
      <c r="V51" s="295"/>
      <c r="W51" s="295"/>
      <c r="X51" s="311"/>
      <c r="Y51" s="311"/>
      <c r="Z51" s="311"/>
      <c r="AA51" s="311"/>
      <c r="AB51" s="310"/>
    </row>
    <row r="52" spans="2:30" ht="18.75" customHeight="1" thickTop="1">
      <c r="B52" s="331"/>
      <c r="C52" s="507" t="s">
        <v>19</v>
      </c>
      <c r="D52" s="508"/>
      <c r="E52" s="330">
        <f>E41-E50</f>
        <v>534662.88089808542</v>
      </c>
      <c r="F52" s="329">
        <f>F41-F50</f>
        <v>489662.88089808356</v>
      </c>
      <c r="G52" s="329">
        <f>F52-E52</f>
        <v>-45000.000000001863</v>
      </c>
      <c r="K52" s="296"/>
      <c r="L52" s="295"/>
      <c r="M52" s="295"/>
      <c r="N52" s="295"/>
      <c r="O52" s="295"/>
      <c r="P52" s="295"/>
      <c r="Q52" s="295"/>
      <c r="R52" s="295"/>
      <c r="S52" s="295"/>
      <c r="T52" s="295"/>
      <c r="U52" s="295"/>
      <c r="V52" s="295"/>
      <c r="W52" s="295"/>
      <c r="X52" s="311"/>
      <c r="Y52" s="311"/>
      <c r="Z52" s="311"/>
      <c r="AA52" s="311"/>
      <c r="AB52" s="310"/>
    </row>
    <row r="53" spans="2:30" ht="24.75" thickBot="1">
      <c r="B53" s="328"/>
      <c r="C53" s="327"/>
      <c r="D53" s="326"/>
      <c r="E53" s="325"/>
      <c r="F53" s="324"/>
      <c r="G53" s="324"/>
      <c r="K53" s="296"/>
      <c r="L53" s="295"/>
      <c r="M53" s="295"/>
      <c r="N53" s="295"/>
      <c r="O53" s="295"/>
      <c r="P53" s="295"/>
      <c r="Q53" s="295"/>
      <c r="R53" s="295"/>
      <c r="S53" s="295"/>
      <c r="T53" s="295"/>
      <c r="U53" s="295"/>
      <c r="V53" s="295"/>
      <c r="W53" s="295"/>
      <c r="X53" s="311"/>
      <c r="Y53" s="311"/>
      <c r="Z53" s="311"/>
      <c r="AA53" s="311"/>
      <c r="AB53" s="310"/>
    </row>
    <row r="54" spans="2:30" ht="15.75" customHeight="1">
      <c r="B54" s="321"/>
      <c r="C54" s="509" t="s">
        <v>152</v>
      </c>
      <c r="D54" s="510"/>
      <c r="E54" s="323">
        <f>'MYP-Multisite'!F38</f>
        <v>2646661.2593984208</v>
      </c>
      <c r="F54" s="322">
        <f>MYP!E35</f>
        <v>2646661.2593984208</v>
      </c>
      <c r="G54" s="322">
        <f>F54-E54</f>
        <v>0</v>
      </c>
      <c r="K54" s="296"/>
      <c r="L54" s="295"/>
      <c r="M54" s="295"/>
      <c r="N54" s="295"/>
      <c r="O54" s="295"/>
      <c r="P54" s="295"/>
      <c r="Q54" s="295"/>
      <c r="R54" s="295"/>
      <c r="S54" s="295"/>
      <c r="T54" s="295"/>
      <c r="U54" s="295"/>
      <c r="V54" s="295"/>
      <c r="W54" s="295"/>
      <c r="X54" s="311"/>
      <c r="Y54" s="311"/>
      <c r="Z54" s="311"/>
      <c r="AA54" s="311"/>
      <c r="AB54" s="310"/>
    </row>
    <row r="55" spans="2:30" ht="16.5" thickBot="1">
      <c r="B55" s="321"/>
      <c r="C55" s="511" t="s">
        <v>19</v>
      </c>
      <c r="D55" s="512"/>
      <c r="E55" s="320">
        <f>E52</f>
        <v>534662.88089808542</v>
      </c>
      <c r="F55" s="319">
        <f>F52</f>
        <v>489662.88089808356</v>
      </c>
      <c r="G55" s="319">
        <f>G52</f>
        <v>-45000.000000001863</v>
      </c>
      <c r="K55" s="296"/>
      <c r="L55" s="295"/>
      <c r="M55" s="295"/>
      <c r="N55" s="295"/>
      <c r="O55" s="295"/>
      <c r="P55" s="295"/>
      <c r="Q55" s="295"/>
      <c r="R55" s="295"/>
      <c r="S55" s="295"/>
      <c r="T55" s="295"/>
      <c r="U55" s="295"/>
      <c r="V55" s="295"/>
      <c r="W55" s="295"/>
      <c r="X55" s="311"/>
      <c r="Y55" s="311"/>
      <c r="Z55" s="311"/>
      <c r="AA55" s="311"/>
      <c r="AB55" s="310"/>
    </row>
    <row r="56" spans="2:30" ht="24">
      <c r="B56" s="318"/>
      <c r="C56" s="317"/>
      <c r="D56" s="316"/>
      <c r="E56" s="315"/>
      <c r="F56" s="314"/>
      <c r="G56" s="314"/>
      <c r="K56" s="296"/>
      <c r="L56" s="295"/>
      <c r="M56" s="295"/>
      <c r="N56" s="295"/>
      <c r="O56" s="295"/>
      <c r="P56" s="295"/>
      <c r="Q56" s="295"/>
      <c r="R56" s="295"/>
      <c r="S56" s="295"/>
      <c r="T56" s="295"/>
      <c r="U56" s="295"/>
      <c r="V56" s="295"/>
      <c r="W56" s="295"/>
      <c r="X56" s="311"/>
      <c r="Y56" s="311"/>
      <c r="Z56" s="311"/>
      <c r="AA56" s="311"/>
      <c r="AB56" s="310"/>
    </row>
    <row r="57" spans="2:30" ht="15.75" customHeight="1">
      <c r="B57" s="513" t="s">
        <v>151</v>
      </c>
      <c r="C57" s="514"/>
      <c r="D57" s="515"/>
      <c r="E57" s="313">
        <f>E54+E55</f>
        <v>3181324.1402965062</v>
      </c>
      <c r="F57" s="313">
        <f>F54+F55</f>
        <v>3136324.1402965044</v>
      </c>
      <c r="G57" s="313">
        <f>G54+G55</f>
        <v>-45000.000000001863</v>
      </c>
      <c r="K57" s="296"/>
      <c r="L57" s="295"/>
      <c r="M57" s="295"/>
      <c r="N57" s="295"/>
      <c r="O57" s="295"/>
      <c r="P57" s="295"/>
      <c r="Q57" s="295"/>
      <c r="R57" s="295"/>
      <c r="S57" s="295"/>
      <c r="T57" s="295"/>
      <c r="U57" s="295"/>
      <c r="V57" s="295"/>
      <c r="W57" s="295"/>
      <c r="X57" s="311"/>
      <c r="Y57" s="311"/>
      <c r="Z57" s="311"/>
      <c r="AA57" s="311"/>
      <c r="AB57" s="310"/>
    </row>
    <row r="58" spans="2:30" ht="15.75" customHeight="1">
      <c r="B58" s="516" t="s">
        <v>150</v>
      </c>
      <c r="C58" s="517"/>
      <c r="D58" s="518"/>
      <c r="E58" s="312">
        <f>IFERROR(E57/E50,0)</f>
        <v>0.50611132005832293</v>
      </c>
      <c r="F58" s="312">
        <f>IFERROR(F57/F50,0)</f>
        <v>0.49540575263574443</v>
      </c>
      <c r="G58" s="312">
        <f>F58-E58</f>
        <v>-1.0705567422578499E-2</v>
      </c>
      <c r="K58" s="296"/>
      <c r="L58" s="295"/>
      <c r="M58" s="295"/>
      <c r="N58" s="295"/>
      <c r="O58" s="295"/>
      <c r="P58" s="295"/>
      <c r="Q58" s="295"/>
      <c r="R58" s="295"/>
      <c r="S58" s="295"/>
      <c r="T58" s="295"/>
      <c r="U58" s="295"/>
      <c r="V58" s="295"/>
      <c r="W58" s="295"/>
      <c r="X58" s="311"/>
      <c r="Y58" s="311"/>
      <c r="Z58" s="311"/>
      <c r="AA58" s="311"/>
      <c r="AB58" s="310"/>
    </row>
    <row r="59" spans="2:30" ht="15">
      <c r="B59"/>
      <c r="C59"/>
      <c r="D59"/>
      <c r="E59"/>
      <c r="F59"/>
      <c r="K59" s="296"/>
      <c r="L59" s="295"/>
      <c r="M59" s="295"/>
      <c r="N59" s="295"/>
      <c r="O59" s="295"/>
      <c r="P59" s="295"/>
      <c r="Q59" s="295"/>
      <c r="R59" s="295"/>
      <c r="S59" s="295"/>
      <c r="T59" s="295"/>
      <c r="U59" s="295"/>
      <c r="V59" s="295"/>
      <c r="W59" s="295"/>
      <c r="X59" s="311"/>
      <c r="Y59" s="311"/>
      <c r="Z59" s="311"/>
      <c r="AA59" s="311"/>
      <c r="AB59" s="310"/>
      <c r="AD59"/>
    </row>
    <row r="60" spans="2:30" ht="15">
      <c r="B60"/>
      <c r="C60"/>
      <c r="D60"/>
      <c r="E60"/>
      <c r="F60"/>
      <c r="K60" s="296"/>
      <c r="L60" s="295"/>
      <c r="M60" s="295"/>
      <c r="N60" s="295"/>
      <c r="O60" s="295"/>
      <c r="P60" s="295"/>
      <c r="Q60" s="295"/>
      <c r="R60" s="295"/>
      <c r="S60" s="295"/>
      <c r="T60" s="295"/>
      <c r="U60" s="295"/>
      <c r="V60" s="295"/>
      <c r="W60" s="295"/>
      <c r="X60" s="311"/>
      <c r="Y60" s="311"/>
      <c r="Z60" s="311"/>
      <c r="AA60" s="311"/>
      <c r="AB60" s="310"/>
      <c r="AD60"/>
    </row>
    <row r="61" spans="2:30" ht="15">
      <c r="B61"/>
      <c r="C61"/>
      <c r="D61"/>
      <c r="E61"/>
      <c r="F61"/>
      <c r="K61" s="296"/>
      <c r="L61" s="295"/>
      <c r="M61" s="295"/>
      <c r="N61" s="295"/>
      <c r="O61" s="295"/>
      <c r="P61" s="295"/>
      <c r="Q61" s="295"/>
      <c r="R61" s="295"/>
      <c r="S61" s="295"/>
      <c r="T61" s="295"/>
      <c r="U61" s="295"/>
      <c r="V61" s="295"/>
      <c r="W61" s="295"/>
      <c r="X61" s="311"/>
      <c r="Y61" s="311"/>
      <c r="Z61" s="311"/>
      <c r="AA61" s="311"/>
      <c r="AB61" s="310"/>
      <c r="AD61"/>
    </row>
    <row r="62" spans="2:30" ht="15">
      <c r="B62"/>
      <c r="C62"/>
      <c r="D62"/>
      <c r="E62"/>
      <c r="F62"/>
      <c r="K62" s="296"/>
      <c r="L62" s="295"/>
      <c r="M62" s="295"/>
      <c r="N62" s="295"/>
      <c r="O62" s="295"/>
      <c r="P62" s="295"/>
      <c r="Q62" s="295"/>
      <c r="R62" s="295"/>
      <c r="S62" s="295"/>
      <c r="T62" s="295"/>
      <c r="U62" s="295"/>
      <c r="V62" s="295"/>
      <c r="W62" s="295"/>
      <c r="X62" s="311"/>
      <c r="Y62" s="311"/>
      <c r="Z62" s="311"/>
      <c r="AA62" s="311"/>
      <c r="AB62" s="310"/>
      <c r="AD62"/>
    </row>
    <row r="63" spans="2:30" ht="15">
      <c r="B63"/>
      <c r="C63"/>
      <c r="D63"/>
      <c r="E63"/>
      <c r="F63"/>
      <c r="K63" s="296"/>
      <c r="L63" s="295"/>
      <c r="M63" s="295"/>
      <c r="N63" s="295"/>
      <c r="O63" s="295"/>
      <c r="P63" s="295"/>
      <c r="Q63" s="295"/>
      <c r="R63" s="295"/>
      <c r="S63" s="295"/>
      <c r="T63" s="295"/>
      <c r="U63" s="295"/>
      <c r="V63" s="295"/>
      <c r="W63" s="295"/>
      <c r="X63" s="311"/>
      <c r="Y63" s="311"/>
      <c r="Z63" s="311"/>
      <c r="AA63" s="311"/>
      <c r="AB63" s="310"/>
      <c r="AD63"/>
    </row>
    <row r="64" spans="2:30" ht="15">
      <c r="B64"/>
      <c r="C64"/>
      <c r="D64"/>
      <c r="E64"/>
      <c r="F64"/>
      <c r="K64" s="296"/>
      <c r="L64" s="295"/>
      <c r="M64" s="295"/>
      <c r="N64" s="295"/>
      <c r="O64" s="295"/>
      <c r="P64" s="295"/>
      <c r="Q64" s="295"/>
      <c r="R64" s="295"/>
      <c r="S64" s="295"/>
      <c r="T64" s="295"/>
      <c r="U64" s="295"/>
      <c r="V64" s="295"/>
      <c r="W64" s="295"/>
      <c r="X64" s="311"/>
      <c r="Y64" s="311"/>
      <c r="Z64" s="311"/>
      <c r="AA64" s="311"/>
      <c r="AB64" s="310"/>
      <c r="AD64"/>
    </row>
    <row r="65" spans="2:30" ht="15">
      <c r="B65"/>
      <c r="C65"/>
      <c r="D65"/>
      <c r="E65"/>
      <c r="F65"/>
      <c r="K65" s="296"/>
      <c r="L65" s="295"/>
      <c r="M65" s="295"/>
      <c r="N65" s="295"/>
      <c r="O65" s="295"/>
      <c r="P65" s="295"/>
      <c r="Q65" s="295"/>
      <c r="R65" s="295"/>
      <c r="S65" s="295"/>
      <c r="T65" s="295"/>
      <c r="U65" s="295"/>
      <c r="V65" s="295"/>
      <c r="W65" s="295"/>
      <c r="X65" s="311"/>
      <c r="Y65" s="311"/>
      <c r="Z65" s="311"/>
      <c r="AA65" s="311"/>
      <c r="AB65" s="310"/>
      <c r="AD65"/>
    </row>
    <row r="66" spans="2:30" ht="15">
      <c r="B66"/>
      <c r="C66"/>
      <c r="D66"/>
      <c r="E66"/>
      <c r="F66"/>
      <c r="K66" s="296"/>
      <c r="L66" s="295"/>
      <c r="M66" s="295"/>
      <c r="N66" s="295"/>
      <c r="O66" s="295"/>
      <c r="P66" s="295"/>
      <c r="Q66" s="295"/>
      <c r="R66" s="295"/>
      <c r="S66" s="295"/>
      <c r="T66" s="295"/>
      <c r="U66" s="295"/>
      <c r="V66" s="295"/>
      <c r="W66" s="295"/>
      <c r="X66" s="311"/>
      <c r="Y66" s="311"/>
      <c r="Z66" s="311"/>
      <c r="AA66" s="311"/>
      <c r="AB66" s="310"/>
      <c r="AD66"/>
    </row>
    <row r="67" spans="2:30" ht="15">
      <c r="B67"/>
      <c r="C67"/>
      <c r="D67"/>
      <c r="E67"/>
      <c r="F67"/>
      <c r="K67" s="296"/>
      <c r="L67" s="295"/>
      <c r="M67" s="295"/>
      <c r="N67" s="295"/>
      <c r="O67" s="295"/>
      <c r="P67" s="295"/>
      <c r="Q67" s="295"/>
      <c r="R67" s="295"/>
      <c r="S67" s="295"/>
      <c r="T67" s="295"/>
      <c r="U67" s="295"/>
      <c r="V67" s="295"/>
      <c r="W67" s="295"/>
      <c r="X67" s="311"/>
      <c r="Y67" s="311"/>
      <c r="Z67" s="311"/>
      <c r="AA67" s="311"/>
      <c r="AB67" s="310"/>
      <c r="AD67"/>
    </row>
    <row r="68" spans="2:30" ht="15">
      <c r="B68"/>
      <c r="C68"/>
      <c r="D68"/>
      <c r="E68"/>
      <c r="F68"/>
      <c r="K68" s="296"/>
      <c r="L68" s="295"/>
      <c r="M68" s="295"/>
      <c r="N68" s="295"/>
      <c r="O68" s="295"/>
      <c r="P68" s="295"/>
      <c r="Q68" s="295"/>
      <c r="R68" s="295"/>
      <c r="S68" s="295"/>
      <c r="T68" s="295"/>
      <c r="U68" s="295"/>
      <c r="V68" s="295"/>
      <c r="W68" s="295"/>
      <c r="X68" s="311"/>
      <c r="Y68" s="311"/>
      <c r="Z68" s="311"/>
      <c r="AA68" s="311"/>
      <c r="AB68" s="310"/>
      <c r="AD68"/>
    </row>
    <row r="69" spans="2:30" ht="13.5" customHeight="1" thickBot="1">
      <c r="B69"/>
      <c r="C69"/>
      <c r="D69"/>
      <c r="E69"/>
      <c r="F69"/>
      <c r="K69" s="293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1"/>
      <c r="Y69" s="291"/>
      <c r="Z69" s="291"/>
      <c r="AA69" s="291"/>
      <c r="AB69" s="290"/>
      <c r="AD69"/>
    </row>
    <row r="70" spans="2:30" ht="12" customHeight="1">
      <c r="B70"/>
      <c r="C70"/>
      <c r="D70"/>
      <c r="E70"/>
      <c r="F70"/>
      <c r="AD70"/>
    </row>
    <row r="71" spans="2:30" ht="12" customHeight="1" thickBot="1">
      <c r="B71"/>
      <c r="C71"/>
      <c r="D71"/>
      <c r="E71"/>
      <c r="F71"/>
      <c r="AD71"/>
    </row>
    <row r="72" spans="2:30" ht="15.75" customHeight="1">
      <c r="B72"/>
      <c r="C72"/>
      <c r="D72"/>
      <c r="E72"/>
      <c r="F72"/>
      <c r="K72" s="504" t="s">
        <v>149</v>
      </c>
      <c r="L72" s="505"/>
      <c r="M72" s="505"/>
      <c r="N72" s="505"/>
      <c r="O72" s="505"/>
      <c r="P72" s="505"/>
      <c r="Q72" s="505"/>
      <c r="R72" s="505"/>
      <c r="S72" s="505"/>
      <c r="T72" s="505"/>
      <c r="U72" s="505"/>
      <c r="V72" s="505"/>
      <c r="W72" s="505"/>
      <c r="X72" s="505"/>
      <c r="Y72" s="505"/>
      <c r="Z72" s="506"/>
      <c r="AD72"/>
    </row>
    <row r="73" spans="2:30" ht="12" customHeight="1">
      <c r="B73"/>
      <c r="C73"/>
      <c r="D73"/>
      <c r="E73"/>
      <c r="F73"/>
      <c r="K73" s="309" t="s">
        <v>148</v>
      </c>
      <c r="L73" s="308" t="s">
        <v>42</v>
      </c>
      <c r="M73" s="307"/>
      <c r="N73" s="295"/>
      <c r="O73" s="295"/>
      <c r="P73" s="295"/>
      <c r="Q73" s="295"/>
      <c r="R73" s="295"/>
      <c r="S73" s="295"/>
      <c r="T73" s="295"/>
      <c r="U73" s="295"/>
      <c r="V73" s="295"/>
      <c r="W73" s="295"/>
      <c r="X73" s="295"/>
      <c r="Y73" s="295"/>
      <c r="Z73" s="294"/>
      <c r="AD73"/>
    </row>
    <row r="74" spans="2:30" ht="12" customHeight="1">
      <c r="B74"/>
      <c r="C74"/>
      <c r="D74"/>
      <c r="E74"/>
      <c r="F74"/>
      <c r="K74" s="306"/>
      <c r="L74" s="301" t="str">
        <f>"Pre-FY"&amp;RIGHT(MYP!D6,2)-5</f>
        <v>Pre-FY15</v>
      </c>
      <c r="M74" s="300"/>
      <c r="N74" s="295"/>
      <c r="O74" s="295"/>
      <c r="P74" s="295"/>
      <c r="Q74" s="295"/>
      <c r="R74" s="295"/>
      <c r="S74" s="295"/>
      <c r="T74" s="295"/>
      <c r="U74" s="295"/>
      <c r="V74" s="295"/>
      <c r="W74" s="295"/>
      <c r="X74" s="295"/>
      <c r="Y74" s="295"/>
      <c r="Z74" s="294"/>
      <c r="AD74"/>
    </row>
    <row r="75" spans="2:30" ht="12" customHeight="1">
      <c r="B75"/>
      <c r="C75"/>
      <c r="D75"/>
      <c r="E75"/>
      <c r="F75"/>
      <c r="K75" s="305"/>
      <c r="L75" s="301" t="str">
        <f>"FY"&amp;RIGHT(MYP!D6,2)-5</f>
        <v>FY15</v>
      </c>
      <c r="M75" s="300"/>
      <c r="N75" s="295"/>
      <c r="O75" s="295"/>
      <c r="P75" s="295"/>
      <c r="Q75" s="295"/>
      <c r="R75" s="295"/>
      <c r="S75" s="295"/>
      <c r="T75" s="295"/>
      <c r="U75" s="295"/>
      <c r="V75" s="295"/>
      <c r="W75" s="295"/>
      <c r="X75" s="295"/>
      <c r="Y75" s="295"/>
      <c r="Z75" s="294"/>
      <c r="AD75"/>
    </row>
    <row r="76" spans="2:30" ht="12" customHeight="1">
      <c r="B76"/>
      <c r="C76"/>
      <c r="D76"/>
      <c r="E76"/>
      <c r="F76"/>
      <c r="K76" s="305"/>
      <c r="L76" s="301" t="str">
        <f>"FY"&amp;RIGHT(MYP!D6,2)-4</f>
        <v>FY16</v>
      </c>
      <c r="M76" s="300"/>
      <c r="N76" s="295"/>
      <c r="O76" s="295"/>
      <c r="P76" s="295"/>
      <c r="Q76" s="295"/>
      <c r="R76" s="295"/>
      <c r="S76" s="295"/>
      <c r="T76" s="295"/>
      <c r="U76" s="295"/>
      <c r="V76" s="295"/>
      <c r="W76" s="295"/>
      <c r="X76" s="295"/>
      <c r="Y76" s="295"/>
      <c r="Z76" s="294"/>
      <c r="AD76"/>
    </row>
    <row r="77" spans="2:30" ht="12" customHeight="1">
      <c r="B77"/>
      <c r="C77"/>
      <c r="D77"/>
      <c r="E77"/>
      <c r="F77"/>
      <c r="K77" s="305"/>
      <c r="L77" s="301" t="str">
        <f>"FY"&amp;RIGHT(MYP!D6,2)-3</f>
        <v>FY17</v>
      </c>
      <c r="M77" s="300"/>
      <c r="N77" s="295"/>
      <c r="O77" s="295"/>
      <c r="P77" s="295"/>
      <c r="Q77" s="295"/>
      <c r="R77" s="295"/>
      <c r="S77" s="295"/>
      <c r="T77" s="295"/>
      <c r="U77" s="295"/>
      <c r="V77" s="295"/>
      <c r="W77" s="295"/>
      <c r="X77" s="295"/>
      <c r="Y77" s="295"/>
      <c r="Z77" s="294"/>
      <c r="AD77"/>
    </row>
    <row r="78" spans="2:30" ht="12" customHeight="1">
      <c r="B78"/>
      <c r="C78"/>
      <c r="D78"/>
      <c r="E78"/>
      <c r="F78"/>
      <c r="K78" s="304"/>
      <c r="L78" s="301" t="str">
        <f>"FY"&amp;RIGHT(MYP!D6,2)-2</f>
        <v>FY18</v>
      </c>
      <c r="M78" s="300"/>
      <c r="N78" s="303"/>
      <c r="O78" s="295"/>
      <c r="P78" s="295"/>
      <c r="Q78" s="295"/>
      <c r="R78" s="295"/>
      <c r="S78" s="295"/>
      <c r="T78" s="295"/>
      <c r="U78" s="295"/>
      <c r="V78" s="295"/>
      <c r="W78" s="295"/>
      <c r="X78" s="295"/>
      <c r="Y78" s="295"/>
      <c r="Z78" s="294"/>
      <c r="AD78"/>
    </row>
    <row r="79" spans="2:30" ht="12" customHeight="1">
      <c r="B79"/>
      <c r="C79"/>
      <c r="D79"/>
      <c r="E79"/>
      <c r="F79"/>
      <c r="K79" s="302">
        <f>MYP!D33-SUM(K74:K78)</f>
        <v>2505620.33</v>
      </c>
      <c r="L79" s="301" t="str">
        <f>"FY"&amp;RIGHT(MYP!D6,2)-1</f>
        <v>FY19</v>
      </c>
      <c r="M79" s="300"/>
      <c r="N79" s="303"/>
      <c r="O79" s="295"/>
      <c r="P79" s="295"/>
      <c r="Q79" s="295"/>
      <c r="R79" s="295"/>
      <c r="S79" s="295"/>
      <c r="T79" s="295"/>
      <c r="U79" s="295"/>
      <c r="V79" s="295"/>
      <c r="W79" s="295"/>
      <c r="X79" s="295"/>
      <c r="Y79" s="295"/>
      <c r="Z79" s="294"/>
      <c r="AD79"/>
    </row>
    <row r="80" spans="2:30" ht="12" customHeight="1">
      <c r="B80"/>
      <c r="C80"/>
      <c r="D80"/>
      <c r="E80"/>
      <c r="F80"/>
      <c r="K80" s="302">
        <f>MYP!D30</f>
        <v>330146.19939842075</v>
      </c>
      <c r="L80" s="301" t="str">
        <f>"FY"&amp;RIGHT(MYP!D6,2)</f>
        <v>FY20</v>
      </c>
      <c r="M80" s="300"/>
      <c r="N80" s="303"/>
      <c r="O80" s="295"/>
      <c r="P80" s="295"/>
      <c r="Q80" s="295"/>
      <c r="R80" s="295"/>
      <c r="S80" s="295"/>
      <c r="T80" s="295"/>
      <c r="U80" s="295"/>
      <c r="V80" s="295"/>
      <c r="W80" s="295"/>
      <c r="X80" s="295"/>
      <c r="Y80" s="295"/>
      <c r="Z80" s="294"/>
      <c r="AD80"/>
    </row>
    <row r="81" spans="2:30" ht="12" customHeight="1">
      <c r="B81"/>
      <c r="C81"/>
      <c r="D81"/>
      <c r="E81"/>
      <c r="F81"/>
      <c r="K81" s="302">
        <f>MYP!E30</f>
        <v>489662.88089808356</v>
      </c>
      <c r="L81" s="301" t="str">
        <f>"FY"&amp;RIGHT(MYP!E6,2)</f>
        <v>FY21</v>
      </c>
      <c r="M81" s="300"/>
      <c r="N81" s="303"/>
      <c r="O81" s="295"/>
      <c r="P81" s="295"/>
      <c r="Q81" s="295"/>
      <c r="R81" s="295"/>
      <c r="S81" s="295"/>
      <c r="T81" s="295"/>
      <c r="U81" s="295"/>
      <c r="V81" s="295"/>
      <c r="W81" s="295"/>
      <c r="X81" s="295"/>
      <c r="Y81" s="295"/>
      <c r="Z81" s="294"/>
      <c r="AD81"/>
    </row>
    <row r="82" spans="2:30" ht="12" customHeight="1">
      <c r="B82"/>
      <c r="C82"/>
      <c r="D82"/>
      <c r="E82"/>
      <c r="F82"/>
      <c r="K82" s="302">
        <f>MYP!F30</f>
        <v>-108566.23227969836</v>
      </c>
      <c r="L82" s="301" t="str">
        <f>"FY"&amp;RIGHT(MYP!F6,2)</f>
        <v>FY22</v>
      </c>
      <c r="M82" s="300"/>
      <c r="N82" s="303"/>
      <c r="O82" s="295"/>
      <c r="P82" s="295"/>
      <c r="Q82" s="295"/>
      <c r="R82" s="295"/>
      <c r="S82" s="295"/>
      <c r="T82" s="295"/>
      <c r="U82" s="295"/>
      <c r="V82" s="295"/>
      <c r="W82" s="295"/>
      <c r="X82" s="295"/>
      <c r="Y82" s="295"/>
      <c r="Z82" s="294"/>
      <c r="AD82"/>
    </row>
    <row r="83" spans="2:30" ht="12" customHeight="1">
      <c r="B83"/>
      <c r="C83"/>
      <c r="D83"/>
      <c r="E83"/>
      <c r="F83"/>
      <c r="K83" s="302">
        <f>MYP!G30</f>
        <v>-134481.70504423697</v>
      </c>
      <c r="L83" s="301" t="str">
        <f>"FY"&amp;RIGHT(MYP!G6,2)</f>
        <v>FY23</v>
      </c>
      <c r="M83" s="300"/>
      <c r="N83" s="295"/>
      <c r="O83" s="295"/>
      <c r="P83" s="295"/>
      <c r="Q83" s="295"/>
      <c r="R83" s="295"/>
      <c r="S83" s="295"/>
      <c r="T83" s="295"/>
      <c r="U83" s="295"/>
      <c r="V83" s="295"/>
      <c r="W83" s="295"/>
      <c r="X83" s="295"/>
      <c r="Y83" s="295"/>
      <c r="Z83" s="294"/>
      <c r="AD83"/>
    </row>
    <row r="84" spans="2:30" ht="12" customHeight="1">
      <c r="B84"/>
      <c r="C84"/>
      <c r="D84"/>
      <c r="E84"/>
      <c r="F84"/>
      <c r="K84" s="299">
        <f>SUM(K74:K83)</f>
        <v>3082381.4729725691</v>
      </c>
      <c r="L84" s="298" t="str">
        <f>L83&amp;" Ending Bal"</f>
        <v>FY23 Ending Bal</v>
      </c>
      <c r="M84" s="295"/>
      <c r="N84" s="295"/>
      <c r="O84" s="295"/>
      <c r="P84" s="295"/>
      <c r="Q84" s="295"/>
      <c r="R84" s="295"/>
      <c r="S84" s="295"/>
      <c r="T84" s="295"/>
      <c r="U84" s="295"/>
      <c r="V84" s="295"/>
      <c r="W84" s="295"/>
      <c r="X84" s="295"/>
      <c r="Y84" s="295"/>
      <c r="Z84" s="294"/>
      <c r="AD84"/>
    </row>
    <row r="85" spans="2:30" ht="12" customHeight="1">
      <c r="B85"/>
      <c r="C85"/>
      <c r="D85"/>
      <c r="E85"/>
      <c r="F85"/>
      <c r="K85" s="296"/>
      <c r="L85" s="295"/>
      <c r="M85" s="295"/>
      <c r="N85" s="295"/>
      <c r="O85" s="295"/>
      <c r="P85" s="295"/>
      <c r="Q85" s="295"/>
      <c r="R85" s="295"/>
      <c r="S85" s="295"/>
      <c r="T85" s="295"/>
      <c r="U85" s="295"/>
      <c r="V85" s="295"/>
      <c r="W85" s="295"/>
      <c r="X85" s="295"/>
      <c r="Y85" s="295"/>
      <c r="Z85" s="294"/>
      <c r="AD85"/>
    </row>
    <row r="86" spans="2:30" ht="12" customHeight="1">
      <c r="B86"/>
      <c r="C86"/>
      <c r="D86"/>
      <c r="E86"/>
      <c r="F86"/>
      <c r="K86" s="297" t="s">
        <v>147</v>
      </c>
      <c r="L86" s="295"/>
      <c r="M86" s="295"/>
      <c r="N86" s="295"/>
      <c r="O86" s="295"/>
      <c r="P86" s="295"/>
      <c r="Q86" s="295"/>
      <c r="R86" s="295"/>
      <c r="S86" s="295"/>
      <c r="T86" s="295"/>
      <c r="U86" s="295"/>
      <c r="V86" s="295"/>
      <c r="W86" s="295"/>
      <c r="X86" s="295"/>
      <c r="Y86" s="295"/>
      <c r="Z86" s="294"/>
      <c r="AD86"/>
    </row>
    <row r="87" spans="2:30" ht="12" customHeight="1">
      <c r="B87"/>
      <c r="C87"/>
      <c r="D87"/>
      <c r="E87"/>
      <c r="F87"/>
      <c r="K87" s="297"/>
      <c r="L87" s="295"/>
      <c r="M87" s="295"/>
      <c r="N87" s="295"/>
      <c r="O87" s="295"/>
      <c r="P87" s="295"/>
      <c r="Q87" s="295"/>
      <c r="R87" s="295"/>
      <c r="S87" s="295"/>
      <c r="T87" s="295"/>
      <c r="U87" s="295"/>
      <c r="V87" s="295"/>
      <c r="W87" s="295"/>
      <c r="X87" s="295"/>
      <c r="Y87" s="295"/>
      <c r="Z87" s="294"/>
      <c r="AD87"/>
    </row>
    <row r="88" spans="2:30" ht="12" customHeight="1">
      <c r="B88"/>
      <c r="C88"/>
      <c r="D88"/>
      <c r="E88"/>
      <c r="F88"/>
      <c r="K88" s="296"/>
      <c r="L88" s="295"/>
      <c r="M88" s="295"/>
      <c r="N88" s="295"/>
      <c r="O88" s="295"/>
      <c r="P88" s="295"/>
      <c r="Q88" s="295"/>
      <c r="R88" s="295"/>
      <c r="S88" s="295"/>
      <c r="T88" s="295"/>
      <c r="U88" s="295"/>
      <c r="V88" s="295"/>
      <c r="W88" s="295"/>
      <c r="X88" s="295"/>
      <c r="Y88" s="295"/>
      <c r="Z88" s="294"/>
      <c r="AD88"/>
    </row>
    <row r="89" spans="2:30" ht="12" customHeight="1">
      <c r="B89"/>
      <c r="C89"/>
      <c r="D89"/>
      <c r="E89"/>
      <c r="F89"/>
      <c r="K89" s="296"/>
      <c r="L89" s="295"/>
      <c r="M89" s="295"/>
      <c r="N89" s="295"/>
      <c r="O89" s="295"/>
      <c r="P89" s="295"/>
      <c r="Q89" s="295"/>
      <c r="R89" s="295"/>
      <c r="S89" s="295"/>
      <c r="T89" s="295"/>
      <c r="U89" s="295"/>
      <c r="V89" s="295"/>
      <c r="W89" s="295"/>
      <c r="X89" s="295"/>
      <c r="Y89" s="295"/>
      <c r="Z89" s="294"/>
      <c r="AD89"/>
    </row>
    <row r="90" spans="2:30" ht="12" customHeight="1">
      <c r="B90"/>
      <c r="C90"/>
      <c r="D90"/>
      <c r="E90"/>
      <c r="F90"/>
      <c r="K90" s="296"/>
      <c r="L90" s="295"/>
      <c r="M90" s="295"/>
      <c r="N90" s="295"/>
      <c r="O90" s="295"/>
      <c r="P90" s="295"/>
      <c r="Q90" s="295"/>
      <c r="R90" s="295"/>
      <c r="S90" s="295"/>
      <c r="T90" s="295"/>
      <c r="U90" s="295"/>
      <c r="V90" s="295"/>
      <c r="W90" s="295"/>
      <c r="X90" s="295"/>
      <c r="Y90" s="295"/>
      <c r="Z90" s="294"/>
      <c r="AD90"/>
    </row>
    <row r="91" spans="2:30" ht="12" customHeight="1">
      <c r="B91"/>
      <c r="C91"/>
      <c r="D91"/>
      <c r="E91"/>
      <c r="F91"/>
      <c r="K91" s="296"/>
      <c r="L91" s="295"/>
      <c r="M91" s="295"/>
      <c r="N91" s="295"/>
      <c r="O91" s="295"/>
      <c r="P91" s="295"/>
      <c r="Q91" s="295"/>
      <c r="R91" s="295"/>
      <c r="S91" s="295"/>
      <c r="T91" s="295"/>
      <c r="U91" s="295"/>
      <c r="V91" s="295"/>
      <c r="W91" s="295"/>
      <c r="X91" s="295"/>
      <c r="Y91" s="295"/>
      <c r="Z91" s="294"/>
      <c r="AD91"/>
    </row>
    <row r="92" spans="2:30" ht="12" customHeight="1">
      <c r="B92"/>
      <c r="C92"/>
      <c r="D92"/>
      <c r="E92"/>
      <c r="F92"/>
      <c r="K92" s="296"/>
      <c r="L92" s="295"/>
      <c r="M92" s="295"/>
      <c r="N92" s="295"/>
      <c r="O92" s="295"/>
      <c r="P92" s="295"/>
      <c r="Q92" s="295"/>
      <c r="R92" s="295"/>
      <c r="S92" s="295"/>
      <c r="T92" s="295"/>
      <c r="U92" s="295"/>
      <c r="V92" s="295"/>
      <c r="W92" s="295"/>
      <c r="X92" s="295"/>
      <c r="Y92" s="295"/>
      <c r="Z92" s="294"/>
      <c r="AD92"/>
    </row>
    <row r="93" spans="2:30" ht="12" customHeight="1">
      <c r="B93"/>
      <c r="C93"/>
      <c r="D93"/>
      <c r="E93"/>
      <c r="F93"/>
      <c r="K93" s="296"/>
      <c r="L93" s="295"/>
      <c r="M93" s="295"/>
      <c r="N93" s="295"/>
      <c r="O93" s="295"/>
      <c r="P93" s="295"/>
      <c r="Q93" s="295"/>
      <c r="R93" s="295"/>
      <c r="S93" s="295"/>
      <c r="T93" s="295"/>
      <c r="U93" s="295"/>
      <c r="V93" s="295"/>
      <c r="W93" s="295"/>
      <c r="X93" s="295"/>
      <c r="Y93" s="295"/>
      <c r="Z93" s="294"/>
      <c r="AD93"/>
    </row>
    <row r="94" spans="2:30" ht="12" customHeight="1">
      <c r="B94"/>
      <c r="C94"/>
      <c r="D94"/>
      <c r="E94"/>
      <c r="F94"/>
      <c r="K94" s="296"/>
      <c r="L94" s="295"/>
      <c r="M94" s="295"/>
      <c r="N94" s="295"/>
      <c r="O94" s="295"/>
      <c r="P94" s="295"/>
      <c r="Q94" s="295"/>
      <c r="R94" s="295"/>
      <c r="S94" s="295"/>
      <c r="T94" s="295"/>
      <c r="U94" s="295"/>
      <c r="V94" s="295"/>
      <c r="W94" s="295"/>
      <c r="X94" s="295"/>
      <c r="Y94" s="295"/>
      <c r="Z94" s="294"/>
      <c r="AD94"/>
    </row>
    <row r="95" spans="2:30" ht="12" customHeight="1">
      <c r="B95"/>
      <c r="C95"/>
      <c r="D95"/>
      <c r="E95"/>
      <c r="F95"/>
      <c r="K95" s="296"/>
      <c r="L95" s="295"/>
      <c r="M95" s="295"/>
      <c r="N95" s="295"/>
      <c r="O95" s="295"/>
      <c r="P95" s="295"/>
      <c r="Q95" s="295"/>
      <c r="R95" s="295"/>
      <c r="S95" s="295"/>
      <c r="T95" s="295"/>
      <c r="U95" s="295"/>
      <c r="V95" s="295"/>
      <c r="W95" s="295"/>
      <c r="X95" s="295"/>
      <c r="Y95" s="295"/>
      <c r="Z95" s="294"/>
      <c r="AD95"/>
    </row>
    <row r="96" spans="2:30" ht="12" customHeight="1">
      <c r="B96"/>
      <c r="C96"/>
      <c r="D96"/>
      <c r="E96"/>
      <c r="F96"/>
      <c r="K96" s="296"/>
      <c r="L96" s="295"/>
      <c r="M96" s="295"/>
      <c r="N96" s="295"/>
      <c r="O96" s="295"/>
      <c r="P96" s="295"/>
      <c r="Q96" s="295"/>
      <c r="R96" s="295"/>
      <c r="S96" s="295"/>
      <c r="T96" s="295"/>
      <c r="U96" s="295"/>
      <c r="V96" s="295"/>
      <c r="W96" s="295"/>
      <c r="X96" s="295"/>
      <c r="Y96" s="295"/>
      <c r="Z96" s="294"/>
      <c r="AD96"/>
    </row>
    <row r="97" spans="2:30" ht="12" customHeight="1">
      <c r="B97"/>
      <c r="C97"/>
      <c r="D97"/>
      <c r="E97"/>
      <c r="F97"/>
      <c r="K97" s="296"/>
      <c r="L97" s="295"/>
      <c r="M97" s="295"/>
      <c r="N97" s="295"/>
      <c r="O97" s="295"/>
      <c r="P97" s="295"/>
      <c r="Q97" s="295"/>
      <c r="R97" s="295"/>
      <c r="S97" s="295"/>
      <c r="T97" s="295"/>
      <c r="U97" s="295"/>
      <c r="V97" s="295"/>
      <c r="W97" s="295"/>
      <c r="X97" s="295"/>
      <c r="Y97" s="295"/>
      <c r="Z97" s="294"/>
      <c r="AD97"/>
    </row>
    <row r="98" spans="2:30" ht="12" customHeight="1">
      <c r="B98"/>
      <c r="C98"/>
      <c r="D98"/>
      <c r="E98"/>
      <c r="F98"/>
      <c r="K98" s="296"/>
      <c r="L98" s="295"/>
      <c r="M98" s="295"/>
      <c r="N98" s="295"/>
      <c r="O98" s="295"/>
      <c r="P98" s="295"/>
      <c r="Q98" s="295"/>
      <c r="R98" s="295"/>
      <c r="S98" s="295"/>
      <c r="T98" s="295"/>
      <c r="U98" s="295"/>
      <c r="V98" s="295"/>
      <c r="W98" s="295"/>
      <c r="X98" s="295"/>
      <c r="Y98" s="295"/>
      <c r="Z98" s="294"/>
      <c r="AD98"/>
    </row>
    <row r="99" spans="2:30" ht="12" customHeight="1">
      <c r="B99"/>
      <c r="C99"/>
      <c r="D99"/>
      <c r="E99"/>
      <c r="F99"/>
      <c r="K99" s="296"/>
      <c r="L99" s="295"/>
      <c r="M99" s="295"/>
      <c r="N99" s="295"/>
      <c r="O99" s="295"/>
      <c r="P99" s="295"/>
      <c r="Q99" s="295"/>
      <c r="R99" s="295"/>
      <c r="S99" s="295"/>
      <c r="T99" s="295"/>
      <c r="U99" s="295"/>
      <c r="V99" s="295"/>
      <c r="W99" s="295"/>
      <c r="X99" s="295"/>
      <c r="Y99" s="295"/>
      <c r="Z99" s="294"/>
      <c r="AD99"/>
    </row>
    <row r="100" spans="2:30" ht="12" customHeight="1">
      <c r="B100"/>
      <c r="C100"/>
      <c r="D100"/>
      <c r="E100"/>
      <c r="F100"/>
      <c r="K100" s="296"/>
      <c r="L100" s="295"/>
      <c r="M100" s="295"/>
      <c r="N100" s="295"/>
      <c r="O100" s="295"/>
      <c r="P100" s="295"/>
      <c r="Q100" s="295"/>
      <c r="R100" s="295"/>
      <c r="S100" s="295"/>
      <c r="T100" s="295"/>
      <c r="U100" s="295"/>
      <c r="V100" s="295"/>
      <c r="W100" s="295"/>
      <c r="X100" s="295"/>
      <c r="Y100" s="295"/>
      <c r="Z100" s="294"/>
      <c r="AD100"/>
    </row>
    <row r="101" spans="2:30" ht="12" customHeight="1">
      <c r="B101"/>
      <c r="C101"/>
      <c r="D101"/>
      <c r="E101"/>
      <c r="F101"/>
      <c r="K101" s="296"/>
      <c r="L101" s="295"/>
      <c r="M101" s="295"/>
      <c r="N101" s="295"/>
      <c r="O101" s="295"/>
      <c r="P101" s="295"/>
      <c r="Q101" s="295"/>
      <c r="R101" s="295"/>
      <c r="S101" s="295"/>
      <c r="T101" s="295"/>
      <c r="U101" s="295"/>
      <c r="V101" s="295"/>
      <c r="W101" s="295"/>
      <c r="X101" s="295"/>
      <c r="Y101" s="295"/>
      <c r="Z101" s="294"/>
      <c r="AD101"/>
    </row>
    <row r="102" spans="2:30" ht="12" customHeight="1">
      <c r="B102"/>
      <c r="C102"/>
      <c r="D102"/>
      <c r="E102"/>
      <c r="F102"/>
      <c r="K102" s="296"/>
      <c r="L102" s="295"/>
      <c r="M102" s="295"/>
      <c r="N102" s="295"/>
      <c r="O102" s="295"/>
      <c r="P102" s="295"/>
      <c r="Q102" s="295"/>
      <c r="R102" s="295"/>
      <c r="S102" s="295"/>
      <c r="T102" s="295"/>
      <c r="U102" s="295"/>
      <c r="V102" s="295"/>
      <c r="W102" s="295"/>
      <c r="X102" s="295"/>
      <c r="Y102" s="295"/>
      <c r="Z102" s="294"/>
      <c r="AD102"/>
    </row>
    <row r="103" spans="2:30" ht="12" customHeight="1">
      <c r="B103"/>
      <c r="C103"/>
      <c r="D103"/>
      <c r="E103"/>
      <c r="F103"/>
      <c r="K103" s="296"/>
      <c r="L103" s="295"/>
      <c r="M103" s="295"/>
      <c r="N103" s="295"/>
      <c r="O103" s="295"/>
      <c r="P103" s="295"/>
      <c r="Q103" s="295"/>
      <c r="R103" s="295"/>
      <c r="S103" s="295"/>
      <c r="T103" s="295"/>
      <c r="U103" s="295"/>
      <c r="V103" s="295"/>
      <c r="W103" s="295"/>
      <c r="X103" s="295"/>
      <c r="Y103" s="295"/>
      <c r="Z103" s="294"/>
      <c r="AD103"/>
    </row>
    <row r="104" spans="2:30" ht="12" customHeight="1" thickBot="1">
      <c r="B104"/>
      <c r="C104"/>
      <c r="D104"/>
      <c r="E104"/>
      <c r="F104"/>
      <c r="K104" s="293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1"/>
      <c r="Y104" s="291"/>
      <c r="Z104" s="290"/>
      <c r="AA104"/>
      <c r="AB104"/>
      <c r="AD104"/>
    </row>
    <row r="105" spans="2:30" ht="12" customHeight="1">
      <c r="B105"/>
      <c r="C105"/>
      <c r="D105"/>
      <c r="E105"/>
      <c r="F105"/>
      <c r="X105"/>
      <c r="Y105"/>
      <c r="Z105"/>
      <c r="AA105"/>
      <c r="AB105"/>
      <c r="AD105"/>
    </row>
    <row r="106" spans="2:30" ht="12" customHeight="1">
      <c r="B106"/>
      <c r="C106"/>
      <c r="D106"/>
      <c r="E106"/>
      <c r="F106"/>
      <c r="X106"/>
      <c r="Y106"/>
      <c r="AD106"/>
    </row>
    <row r="107" spans="2:30" ht="12" customHeight="1">
      <c r="B107"/>
      <c r="C107"/>
      <c r="D107"/>
      <c r="E107"/>
      <c r="F107"/>
      <c r="Y107"/>
      <c r="AD107"/>
    </row>
    <row r="108" spans="2:30" ht="12" customHeight="1">
      <c r="B108"/>
      <c r="C108"/>
      <c r="D108"/>
      <c r="E108"/>
      <c r="F108"/>
      <c r="Y108"/>
      <c r="AD108"/>
    </row>
    <row r="109" spans="2:30" ht="12" customHeight="1">
      <c r="B109"/>
      <c r="C109"/>
      <c r="D109"/>
      <c r="E109"/>
      <c r="F109"/>
      <c r="Y109"/>
      <c r="AD109"/>
    </row>
    <row r="110" spans="2:30" ht="12" customHeight="1">
      <c r="B110"/>
      <c r="C110"/>
      <c r="D110"/>
      <c r="E110"/>
      <c r="F110"/>
      <c r="Y110"/>
      <c r="AD110"/>
    </row>
    <row r="111" spans="2:30" ht="12" customHeight="1">
      <c r="B111"/>
      <c r="C111"/>
      <c r="D111"/>
      <c r="E111"/>
      <c r="F111"/>
      <c r="Y111"/>
      <c r="AD111"/>
    </row>
    <row r="112" spans="2:30" ht="12" customHeight="1">
      <c r="B112"/>
      <c r="C112"/>
      <c r="D112"/>
      <c r="E112"/>
      <c r="F112"/>
      <c r="Y112"/>
      <c r="AD112"/>
    </row>
    <row r="113" spans="2:30" ht="12" customHeight="1">
      <c r="B113"/>
      <c r="C113"/>
      <c r="D113"/>
      <c r="E113"/>
      <c r="F113"/>
      <c r="Y113"/>
      <c r="AD113"/>
    </row>
    <row r="114" spans="2:30" ht="12" customHeight="1">
      <c r="B114"/>
      <c r="C114"/>
      <c r="D114"/>
      <c r="E114"/>
      <c r="F114"/>
      <c r="AD114"/>
    </row>
    <row r="115" spans="2:30" ht="12" customHeight="1">
      <c r="B115"/>
      <c r="C115"/>
      <c r="D115"/>
      <c r="E115"/>
      <c r="F115"/>
      <c r="AD115"/>
    </row>
    <row r="116" spans="2:30" ht="12" customHeight="1">
      <c r="B116"/>
      <c r="C116"/>
      <c r="D116"/>
      <c r="E116"/>
      <c r="F116"/>
      <c r="AD116"/>
    </row>
    <row r="117" spans="2:30" ht="12" customHeight="1">
      <c r="B117"/>
      <c r="C117"/>
      <c r="D117"/>
      <c r="E117"/>
      <c r="F117"/>
      <c r="AD117"/>
    </row>
    <row r="118" spans="2:30" ht="12" customHeight="1">
      <c r="B118"/>
      <c r="C118"/>
      <c r="D118"/>
      <c r="E118"/>
      <c r="F118"/>
      <c r="AD118"/>
    </row>
    <row r="119" spans="2:30" ht="12" customHeight="1">
      <c r="B119"/>
      <c r="C119"/>
      <c r="D119"/>
      <c r="E119"/>
      <c r="F119"/>
      <c r="AD119"/>
    </row>
    <row r="120" spans="2:30" ht="12" customHeight="1">
      <c r="B120"/>
      <c r="C120"/>
      <c r="D120"/>
      <c r="E120"/>
      <c r="F120"/>
      <c r="AD120"/>
    </row>
    <row r="121" spans="2:30" ht="12" customHeight="1">
      <c r="B121"/>
      <c r="C121"/>
      <c r="D121"/>
      <c r="E121"/>
      <c r="F121"/>
      <c r="AD121"/>
    </row>
    <row r="122" spans="2:30" ht="12" customHeight="1">
      <c r="B122"/>
      <c r="C122"/>
      <c r="D122"/>
      <c r="E122"/>
      <c r="F122"/>
      <c r="AD122"/>
    </row>
    <row r="123" spans="2:30" ht="12" customHeight="1">
      <c r="B123"/>
      <c r="C123"/>
      <c r="D123"/>
      <c r="E123"/>
      <c r="F123"/>
      <c r="AD123"/>
    </row>
    <row r="124" spans="2:30" ht="12" customHeight="1">
      <c r="B124"/>
      <c r="C124"/>
      <c r="D124"/>
      <c r="E124"/>
      <c r="F124"/>
      <c r="AD124"/>
    </row>
    <row r="125" spans="2:30" ht="12" customHeight="1">
      <c r="B125"/>
      <c r="C125"/>
      <c r="D125"/>
      <c r="E125"/>
      <c r="F125"/>
      <c r="AD125"/>
    </row>
    <row r="126" spans="2:30" ht="12" customHeight="1">
      <c r="B126"/>
      <c r="C126"/>
      <c r="D126"/>
      <c r="E126"/>
      <c r="F126"/>
      <c r="AD126"/>
    </row>
    <row r="127" spans="2:30" ht="12" customHeight="1">
      <c r="B127"/>
      <c r="C127"/>
      <c r="D127"/>
      <c r="E127"/>
      <c r="F127"/>
      <c r="AD127"/>
    </row>
    <row r="128" spans="2:30" ht="12" customHeight="1">
      <c r="B128"/>
      <c r="C128"/>
      <c r="D128"/>
      <c r="E128"/>
      <c r="F128"/>
      <c r="AD128"/>
    </row>
    <row r="129" spans="2:30" ht="12" customHeight="1">
      <c r="B129"/>
      <c r="C129"/>
      <c r="D129"/>
      <c r="E129"/>
      <c r="F129"/>
      <c r="AD129"/>
    </row>
    <row r="130" spans="2:30" ht="12" customHeight="1">
      <c r="B130"/>
      <c r="C130"/>
      <c r="D130"/>
      <c r="E130"/>
      <c r="F130"/>
      <c r="AD130"/>
    </row>
    <row r="131" spans="2:30" ht="12" customHeight="1">
      <c r="B131"/>
      <c r="C131"/>
      <c r="D131"/>
      <c r="E131"/>
      <c r="F131"/>
      <c r="AD131"/>
    </row>
    <row r="132" spans="2:30" ht="12" customHeight="1">
      <c r="B132"/>
      <c r="C132"/>
      <c r="D132"/>
      <c r="E132"/>
      <c r="F132"/>
      <c r="AD132"/>
    </row>
    <row r="133" spans="2:30" ht="12" customHeight="1">
      <c r="B133"/>
      <c r="C133"/>
      <c r="D133"/>
      <c r="E133"/>
      <c r="F133"/>
      <c r="AD133"/>
    </row>
    <row r="134" spans="2:30" ht="12" customHeight="1">
      <c r="B134"/>
      <c r="C134"/>
      <c r="D134"/>
      <c r="E134"/>
      <c r="F134"/>
      <c r="AD134"/>
    </row>
    <row r="135" spans="2:30" ht="12" customHeight="1">
      <c r="B135"/>
      <c r="C135"/>
      <c r="D135"/>
      <c r="E135"/>
      <c r="F135"/>
      <c r="AD135"/>
    </row>
    <row r="136" spans="2:30" ht="12" customHeight="1">
      <c r="B136"/>
      <c r="C136"/>
      <c r="D136"/>
      <c r="E136"/>
      <c r="F136"/>
      <c r="AD136"/>
    </row>
    <row r="137" spans="2:30" ht="12" customHeight="1">
      <c r="B137"/>
      <c r="C137"/>
      <c r="D137"/>
      <c r="E137"/>
      <c r="F137"/>
      <c r="AD137"/>
    </row>
    <row r="138" spans="2:30" ht="12" customHeight="1">
      <c r="B138"/>
      <c r="C138"/>
      <c r="D138"/>
      <c r="E138"/>
      <c r="F138"/>
      <c r="AD138"/>
    </row>
    <row r="139" spans="2:30" ht="12" customHeight="1">
      <c r="B139"/>
      <c r="C139"/>
      <c r="D139"/>
      <c r="E139"/>
      <c r="F139"/>
      <c r="AD139"/>
    </row>
    <row r="140" spans="2:30" ht="12" customHeight="1">
      <c r="B140"/>
      <c r="C140"/>
      <c r="D140"/>
      <c r="E140"/>
      <c r="F140"/>
      <c r="AD140"/>
    </row>
    <row r="141" spans="2:30" ht="12" customHeight="1">
      <c r="B141"/>
      <c r="C141"/>
      <c r="D141"/>
      <c r="E141"/>
      <c r="F141"/>
      <c r="AD141"/>
    </row>
    <row r="142" spans="2:30" ht="12" customHeight="1">
      <c r="B142"/>
      <c r="C142"/>
      <c r="D142"/>
      <c r="E142"/>
      <c r="F142"/>
      <c r="AD142"/>
    </row>
    <row r="143" spans="2:30" ht="12" customHeight="1">
      <c r="B143"/>
      <c r="C143"/>
      <c r="D143"/>
      <c r="E143"/>
      <c r="F143"/>
      <c r="AD143"/>
    </row>
    <row r="144" spans="2:30" ht="12" customHeight="1">
      <c r="B144"/>
      <c r="C144"/>
      <c r="D144"/>
      <c r="E144"/>
      <c r="F144"/>
      <c r="AD144"/>
    </row>
    <row r="145" spans="2:30" ht="12" customHeight="1">
      <c r="B145"/>
      <c r="C145"/>
      <c r="D145"/>
      <c r="E145"/>
      <c r="F145"/>
      <c r="AD145"/>
    </row>
    <row r="146" spans="2:30" ht="12" customHeight="1">
      <c r="B146"/>
      <c r="C146"/>
      <c r="D146"/>
      <c r="E146"/>
      <c r="F146"/>
      <c r="AD146"/>
    </row>
    <row r="147" spans="2:30" ht="12" customHeight="1">
      <c r="B147"/>
      <c r="C147"/>
      <c r="D147"/>
      <c r="E147"/>
      <c r="F147"/>
      <c r="AD147"/>
    </row>
    <row r="148" spans="2:30" ht="12" customHeight="1">
      <c r="B148"/>
      <c r="C148"/>
      <c r="D148"/>
      <c r="E148"/>
      <c r="F148"/>
      <c r="AD148"/>
    </row>
    <row r="149" spans="2:30" ht="12" customHeight="1">
      <c r="B149"/>
      <c r="C149"/>
      <c r="D149"/>
      <c r="E149"/>
      <c r="F149"/>
      <c r="AD149"/>
    </row>
    <row r="150" spans="2:30" ht="12" customHeight="1"/>
    <row r="151" spans="2:30" ht="12" customHeight="1"/>
  </sheetData>
  <mergeCells count="49">
    <mergeCell ref="K2:AB2"/>
    <mergeCell ref="K36:AB36"/>
    <mergeCell ref="C23:D23"/>
    <mergeCell ref="C7:D7"/>
    <mergeCell ref="C25:D25"/>
    <mergeCell ref="C26:D26"/>
    <mergeCell ref="B28:D28"/>
    <mergeCell ref="B29:D29"/>
    <mergeCell ref="C34:D34"/>
    <mergeCell ref="B7:B12"/>
    <mergeCell ref="B14:B21"/>
    <mergeCell ref="C5:D5"/>
    <mergeCell ref="C6:D6"/>
    <mergeCell ref="C8:D8"/>
    <mergeCell ref="C9:D9"/>
    <mergeCell ref="C10:D10"/>
    <mergeCell ref="C11:D11"/>
    <mergeCell ref="C12:D12"/>
    <mergeCell ref="C14:D14"/>
    <mergeCell ref="C15:D15"/>
    <mergeCell ref="C16:D16"/>
    <mergeCell ref="C17:D17"/>
    <mergeCell ref="C20:D20"/>
    <mergeCell ref="C21:D21"/>
    <mergeCell ref="C18:D18"/>
    <mergeCell ref="C19:D19"/>
    <mergeCell ref="C48:D48"/>
    <mergeCell ref="C47:D47"/>
    <mergeCell ref="C40:D40"/>
    <mergeCell ref="C35:D35"/>
    <mergeCell ref="C38:D38"/>
    <mergeCell ref="C39:D39"/>
    <mergeCell ref="C41:D41"/>
    <mergeCell ref="B36:B41"/>
    <mergeCell ref="C36:D36"/>
    <mergeCell ref="C37:D37"/>
    <mergeCell ref="K72:Z72"/>
    <mergeCell ref="C52:D52"/>
    <mergeCell ref="C54:D54"/>
    <mergeCell ref="C55:D55"/>
    <mergeCell ref="B57:D57"/>
    <mergeCell ref="B58:D58"/>
    <mergeCell ref="B43:B50"/>
    <mergeCell ref="C43:D43"/>
    <mergeCell ref="C44:D44"/>
    <mergeCell ref="C45:D45"/>
    <mergeCell ref="C46:D46"/>
    <mergeCell ref="C49:D49"/>
    <mergeCell ref="C50:D50"/>
  </mergeCells>
  <conditionalFormatting sqref="K2 K36">
    <cfRule type="cellIs" dxfId="0" priority="1" operator="equal">
      <formula>"Please match Choose Year with Scenario for cash flow graphs to function properly"</formula>
    </cfRule>
  </conditionalFormatting>
  <pageMargins left="0.7" right="0.7" top="0.75" bottom="0.75" header="0.3" footer="0.3"/>
  <pageSetup orientation="portrait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B1FD97C-490B-4669-9B8D-D9DAA55044C3}">
          <x14:formula1>
            <xm:f>MYP!$D$6:$I$6</xm:f>
          </x14:formula1>
          <xm:sqref>E3:H3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item1.xml><?xml version="1.0" encoding="utf-8"?>
<venadatastore xmlns="http://venasolutions.com/VenaSPMAddin/DrillThroughTableInfo_V1">[{"sectionName":"OutYtdS1","blockName":"OutYtdB1","tableName":"DrillDown"},{"sectionName":"BSActualsS1","blockName":"BSActualsB1","tableName":"DrillDown"}]</venadatastore>
</file>

<file path=customXml/item2.xml><?xml version="1.0" encoding="utf-8"?>
<venadatastore xmlns="http://venasolutions.com/VenaSPMAddin/ServerSideBlobV1">{"Version":1,"Mappings":{"_vena_CashFlowS1_CashFlowB1_C_3_632005310022418432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1","BlockName":"CashFlowB1","VenaRangeType":2,"DimensionIdStr":"3","MemberIdStr":"632005310022418432","DimensionId":3,"MemberId":632005310022418432,"Inc":""},"_vena_CashFlowS1_CashFlowB1_C_FV_56493ffece784c5db4cd0fd3b40a250d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1","BlockName":"CashFlowB1","VenaRangeType":2,"DimensionIdStr":"FV","MemberIdStr":"56493ffece784c5db4cd0fd3b40a250d","DimensionId":-1,"MemberId":-1,"Inc":""},"_vena_CashFlowS1_CashFlowB1_R_5_632005312237010948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1","BlockName":"CashFlowB1","VenaRangeType":1,"DimensionIdStr":"5","MemberIdStr":"632005312237010948","DimensionId":5,"MemberId":632005312237010948,"Inc":""},"_vena_CashFlowS1_P_2_632005310802558978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1","BlockName":"","VenaRangeType":0,"DimensionIdStr":"2","MemberIdStr":"632005310802558978","DimensionId":2,"MemberId":632005310802558978,"Inc":""},"_vena_CashFlowS1_P_6_632005313059094533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1","BlockName":"","VenaRangeType":0,"DimensionIdStr":"6","MemberIdStr":"632005313059094533","DimensionId":6,"MemberId":632005313059094533,"Inc":""},"_vena_CashFlowS1_P_7_632005313260421126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1","BlockName":"","VenaRangeType":0,"DimensionIdStr":"7","MemberIdStr":"632005313260421126","DimensionId":7,"MemberId":632005313260421126,"Inc":""},"_vena_CashFlowS1_P_8_632005313667268610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1","BlockName":"","VenaRangeType":0,"DimensionIdStr":"8","MemberIdStr":"632005313667268610","DimensionId":8,"MemberId":632005313667268610,"Inc":""},"_vena_CashFlowS1_P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1","BlockName":"","VenaRangeType":0,"DimensionIdStr":"FV","MemberIdStr":"e1c3a244dc3d4f149ecdf7d748811086","DimensionId":-1,"MemberId":-1,"Inc":""},"_vena_CashFlowS2_CashFlowB2_C_3_632005310022418436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3","MemberIdStr":"632005310022418436","DimensionId":3,"MemberId":632005310022418436,"Inc":""},"_vena_CashFlowS2_CashFlowB2_C_3_632005310022418436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3","MemberIdStr":"632005310022418436","DimensionId":3,"MemberId":632005310022418436,"Inc":"1"},"_vena_CashFlowS2_CashFlowB2_C_3_632005310022418436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3","MemberIdStr":"632005310022418436","DimensionId":3,"MemberId":632005310022418436,"Inc":"2"},"_vena_CashFlowS2_CashFlowB2_C_3_632005310022418436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3","MemberIdStr":"632005310022418436","DimensionId":3,"MemberId":632005310022418436,"Inc":"3"},"_vena_CashFlowS2_CashFlowB2_C_3_632005310022418436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3","MemberIdStr":"632005310022418436","DimensionId":3,"MemberId":632005310022418436,"Inc":"4"},"_vena_CashFlowS2_CashFlowB2_C_3_632005310022418436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3","MemberIdStr":"632005310022418436","DimensionId":3,"MemberId":632005310022418436,"Inc":"5"},"_vena_CashFlowS2_CashFlowB2_C_8_632005313629519872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632005313629519872","DimensionId":8,"MemberId":632005313629519872,"Inc":""},"_vena_CashFlowS2_CashFlowB2_C_8_632005313629519872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632005313629519872","DimensionId":8,"MemberId":632005313629519872,"Inc":"1"},"_vena_CashFlowS2_CashFlowB2_C_8_632005313629519872_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632005313629519872","DimensionId":8,"MemberId":632005313629519872,"Inc":"10"},"_vena_CashFlowS2_CashFlowB2_C_8_632005313629519872_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632005313629519872","DimensionId":8,"MemberId":632005313629519872,"Inc":"11"},"_vena_CashFlowS2_CashFlowB2_C_8_632005313629519872_12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632005313629519872","DimensionId":8,"MemberId":632005313629519872,"Inc":"12"},"_vena_CashFlowS2_CashFlowB2_C_8_632005313629519872_13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632005313629519872","DimensionId":8,"MemberId":632005313629519872,"Inc":"13"},"_vena_CashFlowS2_CashFlowB2_C_8_632005313629519872_14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632005313629519872","DimensionId":8,"MemberId":632005313629519872,"Inc":"14"},"_vena_CashFlowS2_CashFlowB2_C_8_632005313629519872_15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632005313629519872","DimensionId":8,"MemberId":632005313629519872,"Inc":"15"},"_vena_CashFlowS2_CashFlowB2_C_8_632005313629519872_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632005313629519872","DimensionId":8,"MemberId":632005313629519872,"Inc":"16"},"_vena_CashFlowS2_CashFlowB2_C_8_632005313629519872_17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632005313629519872","DimensionId":8,"MemberId":632005313629519872,"Inc":"17"},"_vena_CashFlowS2_CashFlowB2_C_8_632005313629519872_18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632005313629519872","DimensionId":8,"MemberId":632005313629519872,"Inc":"18"},"_vena_CashFlowS2_CashFlowB2_C_8_632005313629519872_19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632005313629519872","DimensionId":8,"MemberId":632005313629519872,"Inc":"19"},"_vena_CashFlowS2_CashFlowB2_C_8_632005313629519872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632005313629519872","DimensionId":8,"MemberId":632005313629519872,"Inc":"2"},"_vena_CashFlowS2_CashFlowB2_C_8_632005313629519872_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632005313629519872","DimensionId":8,"MemberId":632005313629519872,"Inc":"20"},"_vena_CashFlowS2_CashFlowB2_C_8_632005313629519872_21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632005313629519872","DimensionId":8,"MemberId":632005313629519872,"Inc":"21"},"_vena_CashFlowS2_CashFlowB2_C_8_632005313629519872_22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632005313629519872","DimensionId":8,"MemberId":632005313629519872,"Inc":"22"},"_vena_CashFlowS2_CashFlowB2_C_8_632005313629519872_23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632005313629519872","DimensionId":8,"MemberId":632005313629519872,"Inc":"23"},"_vena_CashFlowS2_CashFlowB2_C_8_632005313629519872_24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632005313629519872","DimensionId":8,"MemberId":632005313629519872,"Inc":"24"},"_vena_CashFlowS2_CashFlowB2_C_8_632005313629519872_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632005313629519872","DimensionId":8,"MemberId":632005313629519872,"Inc":"25"},"_vena_CashFlowS2_CashFlowB2_C_8_632005313629519872_26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632005313629519872","DimensionId":8,"MemberId":632005313629519872,"Inc":"26"},"_vena_CashFlowS2_CashFlowB2_C_8_632005313629519872_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632005313629519872","DimensionId":8,"MemberId":632005313629519872,"Inc":"27"},"_vena_CashFlowS2_CashFlowB2_C_8_632005313629519872_28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632005313629519872","DimensionId":8,"MemberId":632005313629519872,"Inc":"28"},"_vena_CashFlowS2_CashFlowB2_C_8_632005313629519872_29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632005313629519872","DimensionId":8,"MemberId":632005313629519872,"Inc":"29"},"_vena_CashFlowS2_CashFlowB2_C_8_632005313629519872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632005313629519872","DimensionId":8,"MemberId":632005313629519872,"Inc":"3"},"_vena_CashFlowS2_CashFlowB2_C_8_632005313629519872_30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632005313629519872","DimensionId":8,"MemberId":632005313629519872,"Inc":"30"},"_vena_CashFlowS2_CashFlowB2_C_8_632005313629519872_31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632005313629519872","DimensionId":8,"MemberId":632005313629519872,"Inc":"31"},"_vena_CashFlowS2_CashFlowB2_C_8_632005313629519872_32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632005313629519872","DimensionId":8,"MemberId":632005313629519872,"Inc":"32"},"_vena_CashFlowS2_CashFlowB2_C_8_632005313629519872_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632005313629519872","DimensionId":8,"MemberId":632005313629519872,"Inc":"33"},"_vena_CashFlowS2_CashFlowB2_C_8_632005313629519872_34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632005313629519872","DimensionId":8,"MemberId":632005313629519872,"Inc":"34"},"_vena_CashFlowS2_CashFlowB2_C_8_632005313629519872_35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632005313629519872","DimensionId":8,"MemberId":632005313629519872,"Inc":"35"},"_vena_CashFlowS2_CashFlowB2_C_8_632005313629519872_36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632005313629519872","DimensionId":8,"MemberId":632005313629519872,"Inc":"36"},"_vena_CashFlowS2_CashFlowB2_C_8_632005313629519872_37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632005313629519872","DimensionId":8,"MemberId":632005313629519872,"Inc":"37"},"_vena_CashFlowS2_CashFlowB2_C_8_632005313629519872_38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632005313629519872","DimensionId":8,"MemberId":632005313629519872,"Inc":"38"},"_vena_CashFlowS2_CashFlowB2_C_8_632005313629519872_39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632005313629519872","DimensionId":8,"MemberId":632005313629519872,"Inc":"39"},"_vena_CashFlowS2_CashFlowB2_C_8_632005313629519872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632005313629519872","DimensionId":8,"MemberId":632005313629519872,"Inc":"4"},"_vena_CashFlowS2_CashFlowB2_C_8_632005313629519872_40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632005313629519872","DimensionId":8,"MemberId":632005313629519872,"Inc":"40"},"_vena_CashFlowS2_CashFlowB2_C_8_632005313629519872_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632005313629519872","DimensionId":8,"MemberId":632005313629519872,"Inc":"41"},"_vena_CashFlowS2_CashFlowB2_C_8_632005313629519872_42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632005313629519872","DimensionId":8,"MemberId":632005313629519872,"Inc":"42"},"_vena_CashFlowS2_CashFlowB2_C_8_632005313629519872_43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632005313629519872","DimensionId":8,"MemberId":632005313629519872,"Inc":"43"},"_vena_CashFlowS2_CashFlowB2_C_8_632005313629519872_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632005313629519872","DimensionId":8,"MemberId":632005313629519872,"Inc":"44"},"_vena_CashFlowS2_CashFlowB2_C_8_632005313629519872_45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632005313629519872","DimensionId":8,"MemberId":632005313629519872,"Inc":"45"},"_vena_CashFlowS2_CashFlowB2_C_8_632005313629519872_46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632005313629519872","DimensionId":8,"MemberId":632005313629519872,"Inc":"46"},"_vena_CashFlowS2_CashFlowB2_C_8_632005313629519872_47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632005313629519872","DimensionId":8,"MemberId":632005313629519872,"Inc":"47"},"_vena_CashFlowS2_CashFlowB2_C_8_632005313629519872_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632005313629519872","DimensionId":8,"MemberId":632005313629519872,"Inc":"48"},"_vena_CashFlowS2_CashFlowB2_C_8_632005313629519872_49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632005313629519872","DimensionId":8,"MemberId":632005313629519872,"Inc":"49"},"_vena_CashFlowS2_CashFlowB2_C_8_632005313629519872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632005313629519872","DimensionId":8,"MemberId":632005313629519872,"Inc":"5"},"_vena_CashFlowS2_CashFlowB2_C_8_632005313629519872_50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632005313629519872","DimensionId":8,"MemberId":632005313629519872,"Inc":"50"},"_vena_CashFlowS2_CashFlowB2_C_8_632005313629519872_51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632005313629519872","DimensionId":8,"MemberId":632005313629519872,"Inc":"51"},"_vena_CashFlowS2_CashFlowB2_C_8_632005313629519872_52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632005313629519872","DimensionId":8,"MemberId":632005313629519872,"Inc":"52"},"_vena_CashFlowS2_CashFlowB2_C_8_632005313629519872_53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632005313629519872","DimensionId":8,"MemberId":632005313629519872,"Inc":"53"},"_vena_CashFlowS2_CashFlowB2_C_8_632005313629519872_54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632005313629519872","DimensionId":8,"MemberId":632005313629519872,"Inc":"54"},"_vena_CashFlowS2_CashFlowB2_C_8_632005313629519872_55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632005313629519872","DimensionId":8,"MemberId":632005313629519872,"Inc":"55"},"_vena_CashFlowS2_CashFlowB2_C_8_632005313629519872_56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632005313629519872","DimensionId":8,"MemberId":632005313629519872,"Inc":"56"},"_vena_CashFlowS2_CashFlowB2_C_8_632005313629519872_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632005313629519872","DimensionId":8,"MemberId":632005313629519872,"Inc":"57"},"_vena_CashFlowS2_CashFlowB2_C_8_632005313629519872_58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632005313629519872","DimensionId":8,"MemberId":632005313629519872,"Inc":"58"},"_vena_CashFlowS2_CashFlowB2_C_8_632005313629519872_59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632005313629519872","DimensionId":8,"MemberId":632005313629519872,"Inc":"59"},"_vena_CashFlowS2_CashFlowB2_C_8_632005313629519872_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632005313629519872","DimensionId":8,"MemberId":632005313629519872,"Inc":"6"},"_vena_CashFlowS2_CashFlowB2_C_8_632005313629519872_60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632005313629519872","DimensionId":8,"MemberId":632005313629519872,"Inc":"60"},"_vena_CashFlowS2_CashFlowB2_C_8_632005313629519872_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632005313629519872","DimensionId":8,"MemberId":632005313629519872,"Inc":"61"},"_vena_CashFlowS2_CashFlowB2_C_8_632005313629519872_62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632005313629519872","DimensionId":8,"MemberId":632005313629519872,"Inc":"62"},"_vena_CashFlowS2_CashFlowB2_C_8_632005313629519872_63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632005313629519872","DimensionId":8,"MemberId":632005313629519872,"Inc":"63"},"_vena_CashFlowS2_CashFlowB2_C_8_632005313629519872_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632005313629519872","DimensionId":8,"MemberId":632005313629519872,"Inc":"64"},"_vena_CashFlowS2_CashFlowB2_C_8_632005313629519872_65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632005313629519872","DimensionId":8,"MemberId":632005313629519872,"Inc":"65"},"_vena_CashFlowS2_CashFlowB2_C_8_632005313629519872_66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632005313629519872","DimensionId":8,"MemberId":632005313629519872,"Inc":"66"},"_vena_CashFlowS2_CashFlowB2_C_8_632005313629519872_67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632005313629519872","DimensionId":8,"MemberId":632005313629519872,"Inc":"67"},"_vena_CashFlowS2_CashFlowB2_C_8_632005313629519872_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632005313629519872","DimensionId":8,"MemberId":632005313629519872,"Inc":"68"},"_vena_CashFlowS2_CashFlowB2_C_8_632005313629519872_69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632005313629519872","DimensionId":8,"MemberId":632005313629519872,"Inc":"69"},"_vena_CashFlowS2_CashFlowB2_C_8_632005313629519872_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632005313629519872","DimensionId":8,"MemberId":632005313629519872,"Inc":"7"},"_vena_CashFlowS2_CashFlowB2_C_8_632005313629519872_70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632005313629519872","DimensionId":8,"MemberId":632005313629519872,"Inc":"70"},"_vena_CashFlowS2_CashFlowB2_C_8_632005313629519872_71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632005313629519872","DimensionId":8,"MemberId":632005313629519872,"Inc":"71"},"_vena_CashFlowS2_CashFlowB2_C_8_632005313629519872_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632005313629519872","DimensionId":8,"MemberId":632005313629519872,"Inc":"72"},"_vena_CashFlowS2_CashFlowB2_C_8_632005313629519872_73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632005313629519872","DimensionId":8,"MemberId":632005313629519872,"Inc":"73"},"_vena_CashFlowS2_CashFlowB2_C_8_632005313629519872_74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632005313629519872","DimensionId":8,"MemberId":632005313629519872,"Inc":"74"},"_vena_CashFlowS2_CashFlowB2_C_8_632005313629519872_75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632005313629519872","DimensionId":8,"MemberId":632005313629519872,"Inc":"75"},"_vena_CashFlowS2_CashFlowB2_C_8_632005313629519872_76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632005313629519872","DimensionId":8,"MemberId":632005313629519872,"Inc":"76"},"_vena_CashFlowS2_CashFlowB2_C_8_632005313629519872_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632005313629519872","DimensionId":8,"MemberId":632005313629519872,"Inc":"77"},"_vena_CashFlowS2_CashFlowB2_C_8_632005313629519872_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632005313629519872","DimensionId":8,"MemberId":632005313629519872,"Inc":"8"},"_vena_CashFlowS2_CashFlowB2_C_8_632005313629519872_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632005313629519872","DimensionId":8,"MemberId":632005313629519872,"Inc":"9"},"_vena_CashFlowS2_CashFlowB2_C_FV_56493ffece784c5db4cd0fd3b40a250d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"},"_vena_CashFlowS2_CashFlowB2_C_FV_56493ffece784c5db4cd0fd3b40a250d_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1"},"_vena_CashFlowS2_CashFlowB2_C_FV_56493ffece784c5db4cd0fd3b40a250d_10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10"},"_vena_CashFlowS2_CashFlowB2_C_FV_56493ffece784c5db4cd0fd3b40a250d_11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11"},"_vena_CashFlowS2_CashFlowB2_C_FV_56493ffece784c5db4cd0fd3b40a250d_12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12"},"_vena_CashFlowS2_CashFlowB2_C_FV_56493ffece784c5db4cd0fd3b40a250d_13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13"},"_vena_CashFlowS2_CashFlowB2_C_FV_56493ffece784c5db4cd0fd3b40a250d_14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14"},"_vena_CashFlowS2_CashFlowB2_C_FV_56493ffece784c5db4cd0fd3b40a250d_15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15"},"_vena_CashFlowS2_CashFlowB2_C_FV_56493ffece784c5db4cd0fd3b40a250d_16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16"},"_vena_CashFlowS2_CashFlowB2_C_FV_56493ffece784c5db4cd0fd3b40a250d_17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17"},"_vena_CashFlowS2_CashFlowB2_C_FV_56493ffece784c5db4cd0fd3b40a250d_18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18"},"_vena_CashFlowS2_CashFlowB2_C_FV_56493ffece784c5db4cd0fd3b40a250d_19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19"},"_vena_CashFlowS2_CashFlowB2_C_FV_56493ffece784c5db4cd0fd3b40a250d_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2"},"_vena_CashFlowS2_CashFlowB2_C_FV_56493ffece784c5db4cd0fd3b40a250d_20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20"},"_vena_CashFlowS2_CashFlowB2_C_FV_56493ffece784c5db4cd0fd3b40a250d_21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21"},"_vena_CashFlowS2_CashFlowB2_C_FV_56493ffece784c5db4cd0fd3b40a250d_22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22"},"_vena_CashFlowS2_CashFlowB2_C_FV_56493ffece784c5db4cd0fd3b40a250d_23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23"},"_vena_CashFlowS2_CashFlowB2_C_FV_56493ffece784c5db4cd0fd3b40a250d_24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24"},"_vena_CashFlowS2_CashFlowB2_C_FV_56493ffece784c5db4cd0fd3b40a250d_25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25"},"_vena_CashFlowS2_CashFlowB2_C_FV_56493ffece784c5db4cd0fd3b40a250d_26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26"},"_vena_CashFlowS2_CashFlowB2_C_FV_56493ffece784c5db4cd0fd3b40a250d_27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27"},"_vena_CashFlowS2_CashFlowB2_C_FV_56493ffece784c5db4cd0fd3b40a250d_28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28"},"_vena_CashFlowS2_CashFlowB2_C_FV_56493ffece784c5db4cd0fd3b40a250d_29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29"},"_vena_CashFlowS2_CashFlowB2_C_FV_56493ffece784c5db4cd0fd3b40a250d_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3"},"_vena_CashFlowS2_CashFlowB2_C_FV_56493ffece784c5db4cd0fd3b40a250d_30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30"},"_vena_CashFlowS2_CashFlowB2_C_FV_56493ffece784c5db4cd0fd3b40a250d_31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31"},"_vena_CashFlowS2_CashFlowB2_C_FV_56493ffece784c5db4cd0fd3b40a250d_32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32"},"_vena_CashFlowS2_CashFlowB2_C_FV_56493ffece784c5db4cd0fd3b40a250d_33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33"},"_vena_CashFlowS2_CashFlowB2_C_FV_56493ffece784c5db4cd0fd3b40a250d_34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34"},"_vena_CashFlowS2_CashFlowB2_C_FV_56493ffece784c5db4cd0fd3b40a250d_35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35"},"_vena_CashFlowS2_CashFlowB2_C_FV_56493ffece784c5db4cd0fd3b40a250d_36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36"},"_vena_CashFlowS2_CashFlowB2_C_FV_56493ffece784c5db4cd0fd3b40a250d_37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37"},"_vena_CashFlowS2_CashFlowB2_C_FV_56493ffece784c5db4cd0fd3b40a250d_38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38"},"_vena_CashFlowS2_CashFlowB2_C_FV_56493ffece784c5db4cd0fd3b40a250d_39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39"},"_vena_CashFlowS2_CashFlowB2_C_FV_56493ffece784c5db4cd0fd3b40a250d_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4"},"_vena_CashFlowS2_CashFlowB2_C_FV_56493ffece784c5db4cd0fd3b40a250d_40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40"},"_vena_CashFlowS2_CashFlowB2_C_FV_56493ffece784c5db4cd0fd3b40a250d_41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41"},"_vena_CashFlowS2_CashFlowB2_C_FV_56493ffece784c5db4cd0fd3b40a250d_42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42"},"_vena_CashFlowS2_CashFlowB2_C_FV_56493ffece784c5db4cd0fd3b40a250d_43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43"},"_vena_CashFlowS2_CashFlowB2_C_FV_56493ffece784c5db4cd0fd3b40a250d_44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44"},"_vena_CashFlowS2_CashFlowB2_C_FV_56493ffece784c5db4cd0fd3b40a250d_45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45"},"_vena_CashFlowS2_CashFlowB2_C_FV_56493ffece784c5db4cd0fd3b40a250d_46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46"},"_vena_CashFlowS2_CashFlowB2_C_FV_56493ffece784c5db4cd0fd3b40a250d_47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47"},"_vena_CashFlowS2_CashFlowB2_C_FV_56493ffece784c5db4cd0fd3b40a250d_48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48"},"_vena_CashFlowS2_CashFlowB2_C_FV_56493ffece784c5db4cd0fd3b40a250d_49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49"},"_vena_CashFlowS2_CashFlowB2_C_FV_56493ffece784c5db4cd0fd3b40a250d_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5"},"_vena_CashFlowS2_CashFlowB2_C_FV_56493ffece784c5db4cd0fd3b40a250d_50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50"},"_vena_CashFlowS2_CashFlowB2_C_FV_56493ffece784c5db4cd0fd3b40a250d_51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51"},"_vena_CashFlowS2_CashFlowB2_C_FV_56493ffece784c5db4cd0fd3b40a250d_52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52"},"_vena_CashFlowS2_CashFlowB2_C_FV_56493ffece784c5db4cd0fd3b40a250d_53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53"},"_vena_CashFlowS2_CashFlowB2_C_FV_56493ffece784c5db4cd0fd3b40a250d_54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54"},"_vena_CashFlowS2_CashFlowB2_C_FV_56493ffece784c5db4cd0fd3b40a250d_55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55"},"_vena_CashFlowS2_CashFlowB2_C_FV_56493ffece784c5db4cd0fd3b40a250d_56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56"},"_vena_CashFlowS2_CashFlowB2_C_FV_56493ffece784c5db4cd0fd3b40a250d_57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57"},"_vena_CashFlowS2_CashFlowB2_C_FV_56493ffece784c5db4cd0fd3b40a250d_58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58"},"_vena_CashFlowS2_CashFlowB2_C_FV_56493ffece784c5db4cd0fd3b40a250d_59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59"},"_vena_CashFlowS2_CashFlowB2_C_FV_56493ffece784c5db4cd0fd3b40a250d_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6"},"_vena_CashFlowS2_CashFlowB2_C_FV_56493ffece784c5db4cd0fd3b40a250d_60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60"},"_vena_CashFlowS2_CashFlowB2_C_FV_56493ffece784c5db4cd0fd3b40a250d_61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61"},"_vena_CashFlowS2_CashFlowB2_C_FV_56493ffece784c5db4cd0fd3b40a250d_62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62"},"_vena_CashFlowS2_CashFlowB2_C_FV_56493ffece784c5db4cd0fd3b40a250d_63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63"},"_vena_CashFlowS2_CashFlowB2_C_FV_56493ffece784c5db4cd0fd3b40a250d_64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64"},"_vena_CashFlowS2_CashFlowB2_C_FV_56493ffece784c5db4cd0fd3b40a250d_65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65"},"_vena_CashFlowS2_CashFlowB2_C_FV_56493ffece784c5db4cd0fd3b40a250d_66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66"},"_vena_CashFlowS2_CashFlowB2_C_FV_56493ffece784c5db4cd0fd3b40a250d_67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67"},"_vena_CashFlowS2_CashFlowB2_C_FV_56493ffece784c5db4cd0fd3b40a250d_68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68"},"_vena_CashFlowS2_CashFlowB2_C_FV_56493ffece784c5db4cd0fd3b40a250d_69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69"},"_vena_CashFlowS2_CashFlowB2_C_FV_56493ffece784c5db4cd0fd3b40a250d_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7"},"_vena_CashFlowS2_CashFlowB2_C_FV_56493ffece784c5db4cd0fd3b40a250d_70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70"},"_vena_CashFlowS2_CashFlowB2_C_FV_56493ffece784c5db4cd0fd3b40a250d_71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71"},"_vena_CashFlowS2_CashFlowB2_C_FV_56493ffece784c5db4cd0fd3b40a250d_72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72"},"_vena_CashFlowS2_CashFlowB2_C_FV_56493ffece784c5db4cd0fd3b40a250d_73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73"},"_vena_CashFlowS2_CashFlowB2_C_FV_56493ffece784c5db4cd0fd3b40a250d_74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74"},"_vena_CashFlowS2_CashFlowB2_C_FV_56493ffece784c5db4cd0fd3b40a250d_75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75"},"_vena_CashFlowS2_CashFlowB2_C_FV_56493ffece784c5db4cd0fd3b40a250d_76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76"},"_vena_CashFlowS2_CashFlowB2_C_FV_56493ffece784c5db4cd0fd3b40a250d_77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77"},"_vena_CashFlowS2_CashFlowB2_C_FV_56493ffece784c5db4cd0fd3b40a250d_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8"},"_vena_CashFlowS2_CashFlowB2_C_FV_56493ffece784c5db4cd0fd3b40a250d_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9"},"_vena_CashFlowS2_CashFlowB2_C_FV_a398e917565c475b8f0c5e9ebb5e002d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"},"_vena_CashFlowS2_CashFlowB2_C_FV_a398e917565c475b8f0c5e9ebb5e002d_1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1"},"_vena_CashFlowS2_CashFlowB2_C_FV_a398e917565c475b8f0c5e9ebb5e002d_10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10"},"_vena_CashFlowS2_CashFlowB2_C_FV_a398e917565c475b8f0c5e9ebb5e002d_11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11"},"_vena_CashFlowS2_CashFlowB2_C_FV_a398e917565c475b8f0c5e9ebb5e002d_12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12"},"_vena_CashFlowS2_CashFlowB2_C_FV_a398e917565c475b8f0c5e9ebb5e002d_13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13"},"_vena_CashFlowS2_CashFlowB2_C_FV_a398e917565c475b8f0c5e9ebb5e002d_14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14"},"_vena_CashFlowS2_CashFlowB2_C_FV_a398e917565c475b8f0c5e9ebb5e002d_15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15"},"_vena_CashFlowS2_CashFlowB2_C_FV_a398e917565c475b8f0c5e9ebb5e002d_16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16"},"_vena_CashFlowS2_CashFlowB2_C_FV_a398e917565c475b8f0c5e9ebb5e002d_17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17"},"_vena_CashFlowS2_CashFlowB2_C_FV_a398e917565c475b8f0c5e9ebb5e002d_18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18"},"_vena_CashFlowS2_CashFlowB2_C_FV_a398e917565c475b8f0c5e9ebb5e002d_19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19"},"_vena_CashFlowS2_CashFlowB2_C_FV_a398e917565c475b8f0c5e9ebb5e002d_2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2"},"_vena_CashFlowS2_CashFlowB2_C_FV_a398e917565c475b8f0c5e9ebb5e002d_20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20"},"_vena_CashFlowS2_CashFlowB2_C_FV_a398e917565c475b8f0c5e9ebb5e002d_21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21"},"_vena_CashFlowS2_CashFlowB2_C_FV_a398e917565c475b8f0c5e9ebb5e002d_22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22"},"_vena_CashFlowS2_CashFlowB2_C_FV_a398e917565c475b8f0c5e9ebb5e002d_23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23"},"_vena_CashFlowS2_CashFlowB2_C_FV_a398e917565c475b8f0c5e9ebb5e002d_24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24"},"_vena_CashFlowS2_CashFlowB2_C_FV_a398e917565c475b8f0c5e9ebb5e002d_25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25"},"_vena_CashFlowS2_CashFlowB2_C_FV_a398e917565c475b8f0c5e9ebb5e002d_26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26"},"_vena_CashFlowS2_CashFlowB2_C_FV_a398e917565c475b8f0c5e9ebb5e002d_27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27"},"_vena_CashFlowS2_CashFlowB2_C_FV_a398e917565c475b8f0c5e9ebb5e002d_28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28"},"_vena_CashFlowS2_CashFlowB2_C_FV_a398e917565c475b8f0c5e9ebb5e002d_29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29"},"_vena_CashFlowS2_CashFlowB2_C_FV_a398e917565c475b8f0c5e9ebb5e002d_3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3"},"_vena_CashFlowS2_CashFlowB2_C_FV_a398e917565c475b8f0c5e9ebb5e002d_30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30"},"_vena_CashFlowS2_CashFlowB2_C_FV_a398e917565c475b8f0c5e9ebb5e002d_31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31"},"_vena_CashFlowS2_CashFlowB2_C_FV_a398e917565c475b8f0c5e9ebb5e002d_32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32"},"_vena_CashFlowS2_CashFlowB2_C_FV_a398e917565c475b8f0c5e9ebb5e002d_33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33"},"_vena_CashFlowS2_CashFlowB2_C_FV_a398e917565c475b8f0c5e9ebb5e002d_34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34"},"_vena_CashFlowS2_CashFlowB2_C_FV_a398e917565c475b8f0c5e9ebb5e002d_35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35"},"_vena_CashFlowS2_CashFlowB2_C_FV_a398e917565c475b8f0c5e9ebb5e002d_36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36"},"_vena_CashFlowS2_CashFlowB2_C_FV_a398e917565c475b8f0c5e9ebb5e002d_37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37"},"_vena_CashFlowS2_CashFlowB2_C_FV_a398e917565c475b8f0c5e9ebb5e002d_38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38"},"_vena_CashFlowS2_CashFlowB2_C_FV_a398e917565c475b8f0c5e9ebb5e002d_39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39"},"_vena_CashFlowS2_CashFlowB2_C_FV_a398e917565c475b8f0c5e9ebb5e002d_4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4"},"_vena_CashFlowS2_CashFlowB2_C_FV_a398e917565c475b8f0c5e9ebb5e002d_40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40"},"_vena_CashFlowS2_CashFlowB2_C_FV_a398e917565c475b8f0c5e9ebb5e002d_41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41"},"_vena_CashFlowS2_CashFlowB2_C_FV_a398e917565c475b8f0c5e9ebb5e002d_42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42"},"_vena_CashFlowS2_CashFlowB2_C_FV_a398e917565c475b8f0c5e9ebb5e002d_43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43"},"_vena_CashFlowS2_CashFlowB2_C_FV_a398e917565c475b8f0c5e9ebb5e002d_44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44"},"_vena_CashFlowS2_CashFlowB2_C_FV_a398e917565c475b8f0c5e9ebb5e002d_45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45"},"_vena_CashFlowS2_CashFlowB2_C_FV_a398e917565c475b8f0c5e9ebb5e002d_46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46"},"_vena_CashFlowS2_CashFlowB2_C_FV_a398e917565c475b8f0c5e9ebb5e002d_47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47"},"_vena_CashFlowS2_CashFlowB2_C_FV_a398e917565c475b8f0c5e9ebb5e002d_48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48"},"_vena_CashFlowS2_CashFlowB2_C_FV_a398e917565c475b8f0c5e9ebb5e002d_49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49"},"_vena_CashFlowS2_CashFlowB2_C_FV_a398e917565c475b8f0c5e9ebb5e002d_5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5"},"_vena_CashFlowS2_CashFlowB2_C_FV_a398e917565c475b8f0c5e9ebb5e002d_50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50"},"_vena_CashFlowS2_CashFlowB2_C_FV_a398e917565c475b8f0c5e9ebb5e002d_51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51"},"_vena_CashFlowS2_CashFlowB2_C_FV_a398e917565c475b8f0c5e9ebb5e002d_52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52"},"_vena_CashFlowS2_CashFlowB2_C_FV_a398e917565c475b8f0c5e9ebb5e002d_53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53"},"_vena_CashFlowS2_CashFlowB2_C_FV_a398e917565c475b8f0c5e9ebb5e002d_54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54"},"_vena_CashFlowS2_CashFlowB2_C_FV_a398e917565c475b8f0c5e9ebb5e002d_55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55"},"_vena_CashFlowS2_CashFlowB2_C_FV_a398e917565c475b8f0c5e9ebb5e002d_56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56"},"_vena_CashFlowS2_CashFlowB2_C_FV_a398e917565c475b8f0c5e9ebb5e002d_57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57"},"_vena_CashFlowS2_CashFlowB2_C_FV_a398e917565c475b8f0c5e9ebb5e002d_58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58"},"_vena_CashFlowS2_CashFlowB2_C_FV_a398e917565c475b8f0c5e9ebb5e002d_59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59"},"_vena_CashFlowS2_CashFlowB2_C_FV_a398e917565c475b8f0c5e9ebb5e002d_6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6"},"_vena_CashFlowS2_CashFlowB2_C_FV_a398e917565c475b8f0c5e9ebb5e002d_60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60"},"_vena_CashFlowS2_CashFlowB2_C_FV_a398e917565c475b8f0c5e9ebb5e002d_61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61"},"_vena_CashFlowS2_CashFlowB2_C_FV_a398e917565c475b8f0c5e9ebb5e002d_62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62"},"_vena_CashFlowS2_CashFlowB2_C_FV_a398e917565c475b8f0c5e9ebb5e002d_63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63"},"_vena_CashFlowS2_CashFlowB2_C_FV_a398e917565c475b8f0c5e9ebb5e002d_64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64"},"_vena_CashFlowS2_CashFlowB2_C_FV_a398e917565c475b8f0c5e9ebb5e002d_65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65"},"_vena_CashFlowS2_CashFlowB2_C_FV_a398e917565c475b8f0c5e9ebb5e002d_66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66"},"_vena_CashFlowS2_CashFlowB2_C_FV_a398e917565c475b8f0c5e9ebb5e002d_67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67"},"_vena_CashFlowS2_CashFlowB2_C_FV_a398e917565c475b8f0c5e9ebb5e002d_68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68"},"_vena_CashFlowS2_CashFlowB2_C_FV_a398e917565c475b8f0c5e9ebb5e002d_69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69"},"_vena_CashFlowS2_CashFlowB2_C_FV_a398e917565c475b8f0c5e9ebb5e002d_7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7"},"_vena_CashFlowS2_CashFlowB2_C_FV_a398e917565c475b8f0c5e9ebb5e002d_70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70"},"_vena_CashFlowS2_CashFlowB2_C_FV_a398e917565c475b8f0c5e9ebb5e002d_71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71"},"_vena_CashFlowS2_CashFlowB2_C_FV_a398e917565c475b8f0c5e9ebb5e002d_8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8"},"_vena_CashFlowS2_CashFlowB2_C_FV_a398e917565c475b8f0c5e9ebb5e002d_9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9"},"_vena_CashFlowS2_CashFlowB2_C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"},"_vena_CashFlowS2_CashFlowB2_C_FV_e1c3a244dc3d4f149ecdf7d748811086_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1"},"_vena_CashFlowS2_CashFlowB2_C_FV_e1c3a244dc3d4f149ecdf7d748811086_10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10"},"_vena_CashFlowS2_CashFlowB2_C_FV_e1c3a244dc3d4f149ecdf7d748811086_11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11"},"_vena_CashFlowS2_CashFlowB2_C_FV_e1c3a244dc3d4f149ecdf7d748811086_12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12"},"_vena_CashFlowS2_CashFlowB2_C_FV_e1c3a244dc3d4f149ecdf7d748811086_13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13"},"_vena_CashFlowS2_CashFlowB2_C_FV_e1c3a244dc3d4f149ecdf7d748811086_14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14"},"_vena_CashFlowS2_CashFlowB2_C_FV_e1c3a244dc3d4f149ecdf7d748811086_15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15"},"_vena_CashFlowS2_CashFlowB2_C_FV_e1c3a244dc3d4f149ecdf7d748811086_16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16"},"_vena_CashFlowS2_CashFlowB2_C_FV_e1c3a244dc3d4f149ecdf7d748811086_17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17"},"_vena_CashFlowS2_CashFlowB2_C_FV_e1c3a244dc3d4f149ecdf7d748811086_18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18"},"_vena_CashFlowS2_CashFlowB2_C_FV_e1c3a244dc3d4f149ecdf7d748811086_19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19"},"_vena_CashFlowS2_CashFlowB2_C_FV_e1c3a244dc3d4f149ecdf7d748811086_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2"},"_vena_CashFlowS2_CashFlowB2_C_FV_e1c3a244dc3d4f149ecdf7d748811086_20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20"},"_vena_CashFlowS2_CashFlowB2_C_FV_e1c3a244dc3d4f149ecdf7d748811086_21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21"},"_vena_CashFlowS2_CashFlowB2_C_FV_e1c3a244dc3d4f149ecdf7d748811086_22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22"},"_vena_CashFlowS2_CashFlowB2_C_FV_e1c3a244dc3d4f149ecdf7d748811086_23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23"},"_vena_CashFlowS2_CashFlowB2_C_FV_e1c3a244dc3d4f149ecdf7d748811086_24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24"},"_vena_CashFlowS2_CashFlowB2_C_FV_e1c3a244dc3d4f149ecdf7d748811086_25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25"},"_vena_CashFlowS2_CashFlowB2_C_FV_e1c3a244dc3d4f149ecdf7d748811086_26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26"},"_vena_CashFlowS2_CashFlowB2_C_FV_e1c3a244dc3d4f149ecdf7d748811086_27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27"},"_vena_CashFlowS2_CashFlowB2_C_FV_e1c3a244dc3d4f149ecdf7d748811086_28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28"},"_vena_CashFlowS2_CashFlowB2_C_FV_e1c3a244dc3d4f149ecdf7d748811086_29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29"},"_vena_CashFlowS2_CashFlowB2_C_FV_e1c3a244dc3d4f149ecdf7d748811086_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3"},"_vena_CashFlowS2_CashFlowB2_C_FV_e1c3a244dc3d4f149ecdf7d748811086_30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30"},"_vena_CashFlowS2_CashFlowB2_C_FV_e1c3a244dc3d4f149ecdf7d748811086_31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31"},"_vena_CashFlowS2_CashFlowB2_C_FV_e1c3a244dc3d4f149ecdf7d748811086_32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32"},"_vena_CashFlowS2_CashFlowB2_C_FV_e1c3a244dc3d4f149ecdf7d748811086_33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33"},"_vena_CashFlowS2_CashFlowB2_C_FV_e1c3a244dc3d4f149ecdf7d748811086_34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34"},"_vena_CashFlowS2_CashFlowB2_C_FV_e1c3a244dc3d4f149ecdf7d748811086_35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35"},"_vena_CashFlowS2_CashFlowB2_C_FV_e1c3a244dc3d4f149ecdf7d748811086_36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36"},"_vena_CashFlowS2_CashFlowB2_C_FV_e1c3a244dc3d4f149ecdf7d748811086_37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37"},"_vena_CashFlowS2_CashFlowB2_C_FV_e1c3a244dc3d4f149ecdf7d748811086_38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38"},"_vena_CashFlowS2_CashFlowB2_C_FV_e1c3a244dc3d4f149ecdf7d748811086_39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39"},"_vena_CashFlowS2_CashFlowB2_C_FV_e1c3a244dc3d4f149ecdf7d748811086_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4"},"_vena_CashFlowS2_CashFlowB2_C_FV_e1c3a244dc3d4f149ecdf7d748811086_40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40"},"_vena_CashFlowS2_CashFlowB2_C_FV_e1c3a244dc3d4f149ecdf7d748811086_41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41"},"_vena_CashFlowS2_CashFlowB2_C_FV_e1c3a244dc3d4f149ecdf7d748811086_42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42"},"_vena_CashFlowS2_CashFlowB2_C_FV_e1c3a244dc3d4f149ecdf7d748811086_43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43"},"_vena_CashFlowS2_CashFlowB2_C_FV_e1c3a244dc3d4f149ecdf7d748811086_44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44"},"_vena_CashFlowS2_CashFlowB2_C_FV_e1c3a244dc3d4f149ecdf7d748811086_45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45"},"_vena_CashFlowS2_CashFlowB2_C_FV_e1c3a244dc3d4f149ecdf7d748811086_46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46"},"_vena_CashFlowS2_CashFlowB2_C_FV_e1c3a244dc3d4f149ecdf7d748811086_47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47"},"_vena_CashFlowS2_CashFlowB2_C_FV_e1c3a244dc3d4f149ecdf7d748811086_48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48"},"_vena_CashFlowS2_CashFlowB2_C_FV_e1c3a244dc3d4f149ecdf7d748811086_49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49"},"_vena_CashFlowS2_CashFlowB2_C_FV_e1c3a244dc3d4f149ecdf7d748811086_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5"},"_vena_CashFlowS2_CashFlowB2_C_FV_e1c3a244dc3d4f149ecdf7d748811086_50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50"},"_vena_CashFlowS2_CashFlowB2_C_FV_e1c3a244dc3d4f149ecdf7d748811086_51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51"},"_vena_CashFlowS2_CashFlowB2_C_FV_e1c3a244dc3d4f149ecdf7d748811086_52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52"},"_vena_CashFlowS2_CashFlowB2_C_FV_e1c3a244dc3d4f149ecdf7d748811086_53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53"},"_vena_CashFlowS2_CashFlowB2_C_FV_e1c3a244dc3d4f149ecdf7d748811086_54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54"},"_vena_CashFlowS2_CashFlowB2_C_FV_e1c3a244dc3d4f149ecdf7d748811086_55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55"},"_vena_CashFlowS2_CashFlowB2_C_FV_e1c3a244dc3d4f149ecdf7d748811086_56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56"},"_vena_CashFlowS2_CashFlowB2_C_FV_e1c3a244dc3d4f149ecdf7d748811086_57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57"},"_vena_CashFlowS2_CashFlowB2_C_FV_e1c3a244dc3d4f149ecdf7d748811086_58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58"},"_vena_CashFlowS2_CashFlowB2_C_FV_e1c3a244dc3d4f149ecdf7d748811086_59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59"},"_vena_CashFlowS2_CashFlowB2_C_FV_e1c3a244dc3d4f149ecdf7d748811086_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6"},"_vena_CashFlowS2_CashFlowB2_C_FV_e1c3a244dc3d4f149ecdf7d748811086_60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60"},"_vena_CashFlowS2_CashFlowB2_C_FV_e1c3a244dc3d4f149ecdf7d748811086_61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61"},"_vena_CashFlowS2_CashFlowB2_C_FV_e1c3a244dc3d4f149ecdf7d748811086_62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62"},"_vena_CashFlowS2_CashFlowB2_C_FV_e1c3a244dc3d4f149ecdf7d748811086_63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63"},"_vena_CashFlowS2_CashFlowB2_C_FV_e1c3a244dc3d4f149ecdf7d748811086_64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64"},"_vena_CashFlowS2_CashFlowB2_C_FV_e1c3a244dc3d4f149ecdf7d748811086_65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65"},"_vena_CashFlowS2_CashFlowB2_C_FV_e1c3a244dc3d4f149ecdf7d748811086_66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66"},"_vena_CashFlowS2_CashFlowB2_C_FV_e1c3a244dc3d4f149ecdf7d748811086_67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67"},"_vena_CashFlowS2_CashFlowB2_C_FV_e1c3a244dc3d4f149ecdf7d748811086_68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68"},"_vena_CashFlowS2_CashFlowB2_C_FV_e1c3a244dc3d4f149ecdf7d748811086_69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69"},"_vena_CashFlowS2_CashFlowB2_C_FV_e1c3a244dc3d4f149ecdf7d748811086_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7"},"_vena_CashFlowS2_CashFlowB2_C_FV_e1c3a244dc3d4f149ecdf7d748811086_70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70"},"_vena_CashFlowS2_CashFlowB2_C_FV_e1c3a244dc3d4f149ecdf7d748811086_71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71"},"_vena_CashFlowS2_CashFlowB2_C_FV_e1c3a244dc3d4f149ecdf7d748811086_72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72"},"_vena_CashFlowS2_CashFlowB2_C_FV_e1c3a244dc3d4f149ecdf7d748811086_73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73"},"_vena_CashFlowS2_CashFlowB2_C_FV_e1c3a244dc3d4f149ecdf7d748811086_74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74"},"_vena_CashFlowS2_CashFlowB2_C_FV_e1c3a244dc3d4f149ecdf7d748811086_75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75"},"_vena_CashFlowS2_CashFlowB2_C_FV_e1c3a244dc3d4f149ecdf7d748811086_76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76"},"_vena_CashFlowS2_CashFlowB2_C_FV_e1c3a244dc3d4f149ecdf7d748811086_77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77"},"_vena_CashFlowS2_CashFlowB2_C_FV_e1c3a244dc3d4f149ecdf7d748811086_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8"},"_vena_CashFlowS2_CashFlowB2_C_FV_e1c3a244dc3d4f149ecdf7d748811086_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9"},"_vena_CashFlowS2_CashFlowB2_R_5_632005310831919105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632005310831919105","DimensionId":5,"MemberId":632005310831919105,"Inc":""},"_vena_CashFlowS2_CashFlowB2_R_5_632005310831919111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632005310831919111","DimensionId":5,"MemberId":632005310831919111,"Inc":""},"_vena_CashFlowS2_CashFlowB2_R_5_632005310831919113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632005310831919113","DimensionId":5,"MemberId":632005310831919113,"Inc":""},"_vena_CashFlowS2_CashFlowB2_R_5_632005310836113408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632005310836113408","DimensionId":5,"MemberId":632005310836113408,"Inc":""},"_vena_CashFlowS2_CashFlowB2_R_5_632005310836113410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632005310836113410","DimensionId":5,"MemberId":632005310836113410,"Inc":""},"_vena_CashFlowS2_CashFlowB2_R_5_632005310840307712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632005310840307712","DimensionId":5,"MemberId":632005310840307712,"Inc":""},"_vena_CashFlowS2_CashFlowB2_R_5_632005310852890628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632005310852890628","DimensionId":5,"MemberId":632005310852890628,"Inc":""},"_vena_CashFlowS2_CashFlowB2_R_5_632005310857084934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632005310857084934","DimensionId":5,"MemberId":632005310857084934,"Inc":""},"_vena_CashFlowS2_CashFlowB2_R_5_632005310857084936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632005310857084936","DimensionId":5,"MemberId":632005310857084936,"Inc":""},"_vena_CashFlowS2_CashFlowB2_R_5_632005310861279232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632005310861279232","DimensionId":5,"MemberId":632005310861279232,"Inc":""},"_vena_CashFlowS2_CashFlowB2_R_5_632005310861279234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632005310861279234","DimensionId":5,"MemberId":632005310861279234,"Inc":""},"_vena_CashFlowS2_CashFlowB2_R_5_632005310861279238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632005310861279238","DimensionId":5,"MemberId":632005310861279238,"Inc":""},"_vena_CashFlowS2_CashFlowB2_R_5_632005310882250754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632005310882250754","DimensionId":5,"MemberId":632005310882250754,"Inc":""},"_vena_CashFlowS2_CashFlowB2_R_5_632005310882250756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632005310882250756","DimensionId":5,"MemberId":632005310882250756,"Inc":""},"_vena_CashFlowS2_CashFlowB2_R_5_632005310890639362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632005310890639362","DimensionId":5,"MemberId":632005310890639362,"Inc":""},"_vena_CashFlowS2_CashFlowB2_R_5_632005310890639364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632005310890639364","DimensionId":5,"MemberId":632005310890639364,"Inc":""},"_vena_CashFlowS2_CashFlowB2_R_5_632005310890639366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632005310890639366","DimensionId":5,"MemberId":632005310890639366,"Inc":""},"_vena_CashFlowS2_CashFlowB2_R_5_632005310894833664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632005310894833664","DimensionId":5,"MemberId":632005310894833664,"Inc":""},"_vena_CashFlowS2_CashFlowB2_R_5_632005310894833672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632005310894833672","DimensionId":5,"MemberId":632005310894833672,"Inc":""},"_vena_CashFlowS2_CashFlowB2_R_5_632005310907416580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632005310907416580","DimensionId":5,"MemberId":632005310907416580,"Inc":""},"_vena_CashFlowS2_CashFlowB2_R_5_632005310915805190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632005310915805190","DimensionId":5,"MemberId":632005310915805190,"Inc":""},"_vena_CashFlowS2_CashFlowB2_R_5_632005310919999492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632005310919999492","DimensionId":5,"MemberId":632005310919999492,"Inc":""},"_vena_CashFlowS2_CashFlowB2_R_5_632005310919999494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632005310919999494","DimensionId":5,"MemberId":632005310919999494,"Inc":""},"_vena_CashFlowS2_CashFlowB2_R_5_632005310919999496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632005310919999496","DimensionId":5,"MemberId":632005310919999496,"Inc":""},"_vena_CashFlowS2_CashFlowB2_R_5_632005310924193792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632005310924193792","DimensionId":5,"MemberId":632005310924193792,"Inc":""},"_vena_CashFlowS2_CashFlowB2_R_5_632005310924193798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632005310924193798","DimensionId":5,"MemberId":632005310924193798,"Inc":""},"_vena_CashFlowS2_CashFlowB2_R_5_632005310940971013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632005310940971013","DimensionId":5,"MemberId":632005310940971013,"Inc":""},"_vena_CashFlowS2_CashFlowB2_R_5_632005310945165316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632005310945165316","DimensionId":5,"MemberId":632005310945165316,"Inc":""},"_vena_CashFlowS2_CashFlowB2_R_5_632005310949359624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632005310949359624","DimensionId":5,"MemberId":632005310949359624,"Inc":""},"_vena_CashFlowS2_CashFlowB2_R_5_632005310953553920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632005310953553920","DimensionId":5,"MemberId":632005310953553920,"Inc":""},"_vena_CashFlowS2_CashFlowB2_R_5_632005310953553922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632005310953553922","DimensionId":5,"MemberId":632005310953553922,"Inc":""},"_vena_CashFlowS2_CashFlowB2_R_5_632005310953553924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632005310953553924","DimensionId":5,"MemberId":632005310953553924,"Inc":""},"_vena_CashFlowS2_CashFlowB2_R_5_632005310957748224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632005310957748224","DimensionId":5,"MemberId":632005310957748224,"Inc":""},"_vena_CashFlowS2_CashFlowB2_R_5_632005310957748226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632005310957748226","DimensionId":5,"MemberId":632005310957748226,"Inc":""},"_vena_CashFlowS2_CashFlowB2_R_5_632005310974525442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632005310974525442","DimensionId":5,"MemberId":632005310974525442,"Inc":""},"_vena_CashFlowS2_CashFlowB2_R_5_632005310974525444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632005310974525444","DimensionId":5,"MemberId":632005310974525444,"Inc":""},"_vena_CashFlowS2_CashFlowB2_R_5_632005310978719744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632005310978719744","DimensionId":5,"MemberId":632005310978719744,"Inc":""},"_vena_CashFlowS2_CashFlowB2_R_5_632005310982914050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632005310982914050","DimensionId":5,"MemberId":632005310982914050,"Inc":""},"_vena_CashFlowS2_CashFlowB2_R_5_632005310982914052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632005310982914052","DimensionId":5,"MemberId":632005310982914052,"Inc":""},"_vena_CashFlowS2_CashFlowB2_R_5_632005310982914054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632005310982914054","DimensionId":5,"MemberId":632005310982914054,"Inc":""},"_vena_CashFlowS2_CashFlowB2_R_5_632005310982914056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632005310982914056","DimensionId":5,"MemberId":632005310982914056,"Inc":""},"_vena_CashFlowS2_CashFlowB2_R_5_632005310987108357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632005310987108357","DimensionId":5,"MemberId":632005310987108357,"Inc":""},"_vena_CashFlowS2_CashFlowB2_R_5_632005310995496960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632005310995496960","DimensionId":5,"MemberId":632005310995496960,"Inc":""},"_vena_CashFlowS2_CashFlowB2_R_5_632005310995496962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632005310995496962","DimensionId":5,"MemberId":632005310995496962,"Inc":""},"_vena_CashFlowS2_CashFlowB2_R_5_632005310995496966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632005310995496966","DimensionId":5,"MemberId":632005310995496966,"Inc":""},"_vena_CashFlowS2_CashFlowB2_R_5_632005311008079873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632005311008079873","DimensionId":5,"MemberId":632005311008079873,"Inc":""},"_vena_CashFlowS2_CashFlowB2_R_5_632005311012274180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632005311012274180","DimensionId":5,"MemberId":632005311012274180,"Inc":""},"_vena_CashFlowS2_CashFlowB2_R_5_632005311012274184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632005311012274184","DimensionId":5,"MemberId":632005311012274184,"Inc":""},"_vena_CashFlowS2_CashFlowB2_R_5_632005311016468480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632005311016468480","DimensionId":5,"MemberId":632005311016468480,"Inc":""},"_vena_CashFlowS2_CashFlowB2_R_5_632005311016468486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632005311016468486","DimensionId":5,"MemberId":632005311016468486,"Inc":""},"_vena_CashFlowS2_CashFlowB2_R_5_632005311033245699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632005311033245699","DimensionId":5,"MemberId":632005311033245699,"Inc":""},"_vena_CashFlowS2_CashFlowB2_R_5_632005311033245703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632005311033245703","DimensionId":5,"MemberId":632005311033245703,"Inc":""},"_vena_CashFlowS2_CashFlowB2_R_5_632005311037440008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632005311037440008","DimensionId":5,"MemberId":632005311037440008,"Inc":""},"_vena_CashFlowS2_CashFlowB2_R_5_632005311041634304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632005311041634304","DimensionId":5,"MemberId":632005311041634304,"Inc":""},"_vena_CashFlowS2_CashFlowB2_R_5_632005311041634306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632005311041634306","DimensionId":5,"MemberId":632005311041634306,"Inc":""},"_vena_CashFlowS2_CashFlowB2_R_5_632005311041634308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632005311041634308","DimensionId":5,"MemberId":632005311041634308,"Inc":""},"_vena_CashFlowS2_CashFlowB2_R_5_632005311062605830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632005311062605830","DimensionId":5,"MemberId":632005311062605830,"Inc":""},"_vena_CashFlowS2_CashFlowB2_R_5_632005311070994432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632005311070994432","DimensionId":5,"MemberId":632005311070994432,"Inc":""},"_vena_CashFlowS2_CashFlowB2_R_5_632005311070994434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632005311070994434","DimensionId":5,"MemberId":632005311070994434,"Inc":""},"_vena_CashFlowS2_CashFlowB2_R_5_632005311070994436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632005311070994436","DimensionId":5,"MemberId":632005311070994436,"Inc":""},"_vena_CashFlowS2_CashFlowB2_R_5_632005311070994438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632005311070994438","DimensionId":5,"MemberId":632005311070994438,"Inc":""},"_vena_CashFlowS2_CashFlowB2_R_5_632005311083577348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632005311083577348","DimensionId":5,"MemberId":632005311083577348,"Inc":""},"_vena_CashFlowS2_CashFlowB2_R_5_632005311096160258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632005311096160258","DimensionId":5,"MemberId":632005311096160258,"Inc":""},"_vena_CashFlowS2_CashFlowB2_R_5_632005311096160260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632005311096160260","DimensionId":5,"MemberId":632005311096160260,"Inc":""},"_vena_CashFlowS2_CashFlowB2_R_5_632005311096160262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632005311096160262","DimensionId":5,"MemberId":632005311096160262,"Inc":""},"_vena_CashFlowS2_CashFlowB2_R_5_632005311096160264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632005311096160264","DimensionId":5,"MemberId":632005311096160264,"Inc":""},"_vena_CashFlowS2_CashFlowB2_R_5_632005311100354567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632005311100354567","DimensionId":5,"MemberId":632005311100354567,"Inc":""},"_vena_CashFlowS2_CashFlowB2_R_5_632005311121326082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632005311121326082","DimensionId":5,"MemberId":632005311121326082,"Inc":""},"_vena_CashFlowS2_CashFlowB2_R_5_632005311121326086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632005311121326086","DimensionId":5,"MemberId":632005311121326086,"Inc":""},"_vena_CashFlowS2_CashFlowB2_R_5_632005311125520384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632005311125520384","DimensionId":5,"MemberId":632005311125520384,"Inc":""},"_vena_CashFlowS2_CashFlowB2_R_5_632005311125520386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632005311125520386","DimensionId":5,"MemberId":632005311125520386,"Inc":""},"_vena_CashFlowS2_CashFlowB2_R_5_632005311125520392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632005311125520392","DimensionId":5,"MemberId":632005311125520392,"Inc":""},"_vena_CashFlowS2_CashFlowB2_R_5_632005311146491912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632005311146491912","DimensionId":5,"MemberId":632005311146491912,"Inc":""},"_vena_CashFlowS2_CashFlowB2_R_5_632005311150686208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632005311150686208","DimensionId":5,"MemberId":632005311150686208,"Inc":""},"_vena_CashFlowS2_CashFlowB2_R_5_632005311154880512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632005311154880512","DimensionId":5,"MemberId":632005311154880512,"Inc":""},"_vena_CashFlowS2_CashFlowB2_R_5_632005311154880514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632005311154880514","DimensionId":5,"MemberId":632005311154880514,"Inc":""},"_vena_CashFlowS2_CashFlowB2_R_5_632005311154880516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632005311154880516","DimensionId":5,"MemberId":632005311154880516,"Inc":""},"_vena_CashFlowS2_CashFlowB2_R_5_632005311159074816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632005311159074816","DimensionId":5,"MemberId":632005311159074816,"Inc":""},"_vena_CashFlowS2_CashFlowB2_R_5_632005311175852035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632005311175852035","DimensionId":5,"MemberId":632005311175852035,"Inc":""},"_vena_CashFlowS2_CashFlowB2_R_5_632005311175852039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632005311175852039","DimensionId":5,"MemberId":632005311175852039,"Inc":""},"_vena_CashFlowS2_CashFlowB2_R_5_632005311184240640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632005311184240640","DimensionId":5,"MemberId":632005311184240640,"Inc":""},"_vena_CashFlowS2_CashFlowB2_R_5_632005311184240642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632005311184240642","DimensionId":5,"MemberId":632005311184240642,"Inc":""},"_vena_CashFlowS2_CashFlowB2_R_5_632005311184240644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632005311184240644","DimensionId":5,"MemberId":632005311184240644,"Inc":""},"_vena_CashFlowS2_CashFlowB2_R_5_632005311188434945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632005311188434945","DimensionId":5,"MemberId":632005311188434945,"Inc":""},"_vena_CashFlowS2_CashFlowB2_R_5_632005311209406470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632005311209406470","DimensionId":5,"MemberId":632005311209406470,"Inc":""},"_vena_CashFlowS2_CashFlowB2_R_5_632005311209406472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632005311209406472","DimensionId":5,"MemberId":632005311209406472,"Inc":""},"_vena_CashFlowS2_CashFlowB2_R_5_632005311213600768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632005311213600768","DimensionId":5,"MemberId":632005311213600768,"Inc":""},"_vena_CashFlowS2_CashFlowB2_R_5_632005311213600770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632005311213600770","DimensionId":5,"MemberId":632005311213600770,"Inc":""},"_vena_CashFlowS2_CashFlowB2_R_5_632005311230377986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632005311230377986","DimensionId":5,"MemberId":632005311230377986,"Inc":""},"_vena_CashFlowS2_CashFlowB2_R_5_632005311234572292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632005311234572292","DimensionId":5,"MemberId":632005311234572292,"Inc":""},"_vena_CashFlowS2_CashFlowB2_R_5_632005311234572294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632005311234572294","DimensionId":5,"MemberId":632005311234572294,"Inc":""},"_vena_CashFlowS2_CashFlowB2_R_5_632005311238766592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632005311238766592","DimensionId":5,"MemberId":632005311238766592,"Inc":""},"_vena_CashFlowS2_CashFlowB2_R_5_632005311238766596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632005311238766596","DimensionId":5,"MemberId":632005311238766596,"Inc":""},"_vena_CashFlowS2_CashFlowB2_R_5_632005311238766600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632005311238766600","DimensionId":5,"MemberId":632005311238766600,"Inc":""},"_vena_CashFlowS2_CashFlowB2_R_5_632005311255543815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632005311255543815","DimensionId":5,"MemberId":632005311255543815,"Inc":""},"_vena_CashFlowS2_CashFlowB2_R_5_632005311259738112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632005311259738112","DimensionId":5,"MemberId":632005311259738112,"Inc":""},"_vena_CashFlowS2_CashFlowB2_R_5_632005311259738114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632005311259738114","DimensionId":5,"MemberId":632005311259738114,"Inc":""},"_vena_CashFlowS2_CashFlowB2_R_5_632005311263932420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632005311263932420","DimensionId":5,"MemberId":632005311263932420,"Inc":""},"_vena_CashFlowS2_CashFlowB2_R_5_632005311263932422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632005311263932422","DimensionId":5,"MemberId":632005311263932422,"Inc":""},"_vena_CashFlowS2_CashFlowB2_R_5_632005311268126720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632005311268126720","DimensionId":5,"MemberId":632005311268126720,"Inc":""},"_vena_CashFlowS2_CashFlowB2_R_5_632005311268126726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632005311268126726","DimensionId":5,"MemberId":632005311268126726,"Inc":""},"_vena_CashFlowS2_CashFlowB2_R_5_632005311268126728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632005311268126728","DimensionId":5,"MemberId":632005311268126728,"Inc":""},"_vena_CashFlowS2_CashFlowB2_R_5_632005311284903938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632005311284903938","DimensionId":5,"MemberId":632005311284903938,"Inc":""},"_vena_CashFlowS2_CashFlowB2_R_5_632005311284903942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632005311284903942","DimensionId":5,"MemberId":632005311284903942,"Inc":""},"_vena_CashFlowS2_CashFlowB2_R_5_632005311289098249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632005311289098249","DimensionId":5,"MemberId":632005311289098249,"Inc":""},"_vena_CashFlowS2_CashFlowB2_R_5_632005311293292544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632005311293292544","DimensionId":5,"MemberId":632005311293292544,"Inc":""},"_vena_CashFlowS2_CashFlowB2_R_5_632005311293292546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632005311293292546","DimensionId":5,"MemberId":632005311293292546,"Inc":""},"_vena_CashFlowS2_CashFlowB2_R_5_632005311293292548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632005311293292548","DimensionId":5,"MemberId":632005311293292548,"Inc":""},"_vena_CashFlowS2_CashFlowB2_R_5_632005311297486850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632005311297486850","DimensionId":5,"MemberId":632005311297486850,"Inc":""},"_vena_CashFlowS2_CashFlowB2_R_5_632005311297486852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632005311297486852","DimensionId":5,"MemberId":632005311297486852,"Inc":""},"_vena_CashFlowS2_CashFlowB2_R_5_632005311318458370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632005311318458370","DimensionId":5,"MemberId":632005311318458370,"Inc":""},"_vena_CashFlowS2_CashFlowB2_R_5_632005311318458372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632005311318458372","DimensionId":5,"MemberId":632005311318458372,"Inc":""},"_vena_CashFlowS2_CashFlowB2_R_5_632005311318458374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632005311318458374","DimensionId":5,"MemberId":632005311318458374,"Inc":""},"_vena_CashFlowS2_CashFlowB2_R_5_632005311318458376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632005311318458376","DimensionId":5,"MemberId":632005311318458376,"Inc":""},"_vena_CashFlowS2_CashFlowB2_R_5_632005311322652677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632005311322652677","DimensionId":5,"MemberId":632005311322652677,"Inc":""},"_vena_CashFlowS2_CashFlowB2_R_5_632005311322652679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632005311322652679","DimensionId":5,"MemberId":632005311322652679,"Inc":""},"_vena_CashFlowS2_CashFlowB2_R_5_632005311335235592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632005311335235592","DimensionId":5,"MemberId":632005311335235592,"Inc":""},"_vena_CashFlowS2_CashFlowB2_R_5_632005311339429888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632005311339429888","DimensionId":5,"MemberId":632005311339429888,"Inc":""},"_vena_CashFlowS2_CashFlowB2_R_5_632005311339429890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632005311339429890","DimensionId":5,"MemberId":632005311339429890,"Inc":""},"_vena_CashFlowS2_CashFlowB2_R_5_632005311339429892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632005311339429892","DimensionId":5,"MemberId":632005311339429892,"Inc":""},"_vena_CashFlowS2_CashFlowB2_R_5_632005311339429894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632005311339429894","DimensionId":5,"MemberId":632005311339429894,"Inc":""},"_vena_CashFlowS2_CashFlowB2_R_5_632005311343624200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632005311343624200","DimensionId":5,"MemberId":632005311343624200,"Inc":""},"_vena_CashFlowS2_CashFlowB2_R_5_632005311347818496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632005311347818496","DimensionId":5,"MemberId":632005311347818496,"Inc":""},"_vena_CashFlowS2_CashFlowB2_R_5_632005311347818498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632005311347818498","DimensionId":5,"MemberId":632005311347818498,"Inc":""},"_vena_CashFlowS2_CashFlowB2_R_5_632005311347818500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632005311347818500","DimensionId":5,"MemberId":632005311347818500,"Inc":""},"_vena_CashFlowS2_CashFlowB2_R_5_632005311352012802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632005311352012802","DimensionId":5,"MemberId":632005311352012802,"Inc":""},"_vena_CashFlowS2_CashFlowB2_R_5_632005311352012804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632005311352012804","DimensionId":5,"MemberId":632005311352012804,"Inc":""},"_vena_CashFlowS2_CashFlowB2_R_5_632005311377178626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632005311377178626","DimensionId":5,"MemberId":632005311377178626,"Inc":""},"_vena_CashFlowS2_CashFlowB2_R_5_632005311377178628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632005311377178628","DimensionId":5,"MemberId":632005311377178628,"Inc":""},"_vena_CashFlowS2_CashFlowB2_R_5_632005311377178630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632005311377178630","DimensionId":5,"MemberId":632005311377178630,"Inc":""},"_vena_CashFlowS2_CashFlowB2_R_5_632005311377178632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632005311377178632","DimensionId":5,"MemberId":632005311377178632,"Inc":""},"_vena_CashFlowS2_CashFlowB2_R_5_632005311381372931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632005311381372931","DimensionId":5,"MemberId":632005311381372931,"Inc":""},"_vena_CashFlowS2_CashFlowB2_R_5_632005311381372933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632005311381372933","DimensionId":5,"MemberId":632005311381372933,"Inc":""},"_vena_CashFlowS2_CashFlowB2_R_5_632005311398150152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632005311398150152","DimensionId":5,"MemberId":632005311398150152,"Inc":""},"_vena_CashFlowS2_CashFlowB2_R_5_632005311402344448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632005311402344448","DimensionId":5,"MemberId":632005311402344448,"Inc":""},"_vena_CashFlowS2_CashFlowB2_R_5_632005311402344450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632005311402344450","DimensionId":5,"MemberId":632005311402344450,"Inc":""},"_vena_CashFlowS2_CashFlowB2_R_5_632005311402344452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632005311402344452","DimensionId":5,"MemberId":632005311402344452,"Inc":""},"_vena_CashFlowS2_CashFlowB2_R_5_632005311406538754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632005311406538754","DimensionId":5,"MemberId":632005311406538754,"Inc":""},"_vena_CashFlowS2_CashFlowB2_R_5_632005311406538756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632005311406538756","DimensionId":5,"MemberId":632005311406538756,"Inc":""},"_vena_CashFlowS2_CashFlowB2_R_5_632005311406538758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632005311406538758","DimensionId":5,"MemberId":632005311406538758,"Inc":""},"_vena_CashFlowS2_CashFlowB2_R_5_632005311423315976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632005311423315976","DimensionId":5,"MemberId":632005311423315976,"Inc":""},"_vena_CashFlowS2_CashFlowB2_R_5_632005311427510272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632005311427510272","DimensionId":5,"MemberId":632005311427510272,"Inc":""},"_vena_CashFlowS2_CashFlowB2_R_5_632005311427510274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632005311427510274","DimensionId":5,"MemberId":632005311427510274,"Inc":""},"_vena_CashFlowS2_CashFlowB2_R_5_632005311431704581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632005311431704581","DimensionId":5,"MemberId":632005311431704581,"Inc":""},"_vena_CashFlowS2_CashFlowB2_R_5_632005311431704583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632005311431704583","DimensionId":5,"MemberId":632005311431704583,"Inc":""},"_vena_CashFlowS2_CashFlowB2_R_5_632005311435898880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632005311435898880","DimensionId":5,"MemberId":632005311435898880,"Inc":""},"_vena_CashFlowS2_CashFlowB2_R_5_632005311435898882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632005311435898882","DimensionId":5,"MemberId":632005311435898882,"Inc":""},"_vena_CashFlowS2_CashFlowB2_R_5_632005311440093184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632005311440093184","DimensionId":5,"MemberId":632005311440093184,"Inc":""},"_vena_CashFlowS2_CashFlowB2_R_5_632005311452676096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632005311452676096","DimensionId":5,"MemberId":632005311452676096,"Inc":""},"_vena_CashFlowS2_CashFlowB2_R_5_632005311452676098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632005311452676098","DimensionId":5,"MemberId":632005311452676098,"Inc":""},"_vena_CashFlowS2_CashFlowB2_R_5_632005311452676100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632005311452676100","DimensionId":5,"MemberId":632005311452676100,"Inc":""},"_vena_CashFlowS2_CashFlowB2_R_5_632005311452676102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632005311452676102","DimensionId":5,"MemberId":632005311452676102,"Inc":""},"_vena_CashFlowS2_CashFlowB2_R_5_632005311456870402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632005311456870402","DimensionId":5,"MemberId":632005311456870402,"Inc":""},"_vena_CashFlowS2_CashFlowB2_R_5_632005311473647616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632005311473647616","DimensionId":5,"MemberId":632005311473647616,"Inc":""},"_vena_CashFlowS2_CashFlowB2_R_5_632005311477841923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632005311477841923","DimensionId":5,"MemberId":632005311477841923,"Inc":""},"_vena_CashFlowS2_CashFlowB2_R_5_632005311477841925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632005311477841925","DimensionId":5,"MemberId":632005311477841925,"Inc":""},"_vena_CashFlowS2_CashFlowB2_R_5_632005311477841927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632005311477841927","DimensionId":5,"MemberId":632005311477841927,"Inc":""},"_vena_CashFlowS2_CashFlowB2_R_5_632005311482036224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632005311482036224","DimensionId":5,"MemberId":632005311482036224,"Inc":""},"_vena_CashFlowS2_CashFlowB2_R_5_632005311482036226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632005311482036226","DimensionId":5,"MemberId":632005311482036226,"Inc":""},"_vena_CashFlowS2_CashFlowB2_R_5_632005311486230528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632005311486230528","DimensionId":5,"MemberId":632005311486230528,"Inc":""},"_vena_CashFlowS2_CashFlowB2_R_5_632005311486230530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632005311486230530","DimensionId":5,"MemberId":632005311486230530,"Inc":""},"_vena_CashFlowS2_CashFlowB2_R_5_632005311503007752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632005311503007752","DimensionId":5,"MemberId":632005311503007752,"Inc":""},"_vena_CashFlowS2_CashFlowB2_R_5_632005311507202050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632005311507202050","DimensionId":5,"MemberId":632005311507202050,"Inc":""},"_vena_CashFlowS2_CashFlowB2_R_5_632005311507202054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632005311507202054","DimensionId":5,"MemberId":632005311507202054,"Inc":""},"_vena_CashFlowS2_CashFlowB2_R_5_632005311507202056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632005311507202056","DimensionId":5,"MemberId":632005311507202056,"Inc":""},"_vena_CashFlowS2_CashFlowB2_R_5_632005311511396352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632005311511396352","DimensionId":5,"MemberId":632005311511396352,"Inc":""},"_vena_CashFlowS2_CashFlowB2_R_5_632005311511396358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632005311511396358","DimensionId":5,"MemberId":632005311511396358,"Inc":""},"_vena_CashFlowS2_CashFlowB2_R_5_632005311515590656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632005311515590656","DimensionId":5,"MemberId":632005311515590656,"Inc":""},"_vena_CashFlowS2_CashFlowB2_R_5_632005311515590658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632005311515590658","DimensionId":5,"MemberId":632005311515590658,"Inc":""},"_vena_CashFlowS2_CashFlowB2_R_5_632005311523979268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632005311523979268","DimensionId":5,"MemberId":632005311523979268,"Inc":""},"_vena_CashFlowS2_CashFlowB2_R_5_632005311532367880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632005311532367880","DimensionId":5,"MemberId":632005311532367880,"Inc":""},"_vena_CashFlowS2_CashFlowB2_R_5_632005311536562178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632005311536562178","DimensionId":5,"MemberId":632005311536562178,"Inc":""},"_vena_CashFlowS2_CashFlowB2_R_5_632005311536562180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632005311536562180","DimensionId":5,"MemberId":632005311536562180,"Inc":""},"_vena_CashFlowS2_CashFlowB2_R_5_632005311540756486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632005311540756486","DimensionId":5,"MemberId":632005311540756486,"Inc":""},"_vena_CashFlowS2_CashFlowB2_R_5_632005311540756488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632005311540756488","DimensionId":5,"MemberId":632005311540756488,"Inc":""},"_vena_CashFlowS2_CashFlowB2_R_5_632005311544950784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632005311544950784","DimensionId":5,"MemberId":632005311544950784,"Inc":""},"_vena_CashFlowS2_CashFlowB2_R_5_632005311549145088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632005311549145088","DimensionId":5,"MemberId":632005311549145088,"Inc":""},"_vena_CashFlowS2_CashFlowB2_R_5_632005311549145090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632005311549145090","DimensionId":5,"MemberId":632005311549145090,"Inc":""},"_vena_CashFlowS2_CashFlowB2_R_5_632005311549145096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632005311549145096","DimensionId":5,"MemberId":632005311549145096,"Inc":""},"_vena_CashFlowS2_CashFlowB2_R_5_632005311557533704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632005311557533704","DimensionId":5,"MemberId":632005311557533704,"Inc":""},"_vena_CashFlowS2_CashFlowB2_R_5_632005311565922304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632005311565922304","DimensionId":5,"MemberId":632005311565922304,"Inc":""},"_vena_CashFlowS2_CashFlowB2_R_5_632005311570116610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632005311570116610","DimensionId":5,"MemberId":632005311570116610,"Inc":""},"_vena_CashFlowS2_CashFlowB2_R_5_632005311570116612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632005311570116612","DimensionId":5,"MemberId":632005311570116612,"Inc":""},"_vena_CashFlowS2_CashFlowB2_R_5_632005311570116614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632005311570116614","DimensionId":5,"MemberId":632005311570116614,"Inc":""},"_vena_CashFlowS2_CashFlowB2_R_5_632005311574310912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632005311574310912","DimensionId":5,"MemberId":632005311574310912,"Inc":""},"_vena_CashFlowS2_CashFlowB2_R_5_632005311574310916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632005311574310916","DimensionId":5,"MemberId":632005311574310916,"Inc":""},"_vena_CashFlowS2_CashFlowB2_R_5_632005311574310918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632005311574310918","DimensionId":5,"MemberId":632005311574310918,"Inc":""},"_vena_CashFlowS2_CashFlowB2_R_5_632005311586893833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632005311586893833","DimensionId":5,"MemberId":632005311586893833,"Inc":""},"_vena_CashFlowS2_CashFlowB2_R_5_632005311599476737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632005311599476737","DimensionId":5,"MemberId":632005311599476737,"Inc":""},"_vena_CashFlowS2_CashFlowB2_R_5_632005311603671046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632005311603671046","DimensionId":5,"MemberId":632005311603671046,"Inc":""},"_vena_CashFlowS2_CashFlowB2_R_5_632005311603671049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632005311603671049","DimensionId":5,"MemberId":632005311603671049,"Inc":""},"_vena_CashFlowS2_CashFlowB2_R_5_632005311607865344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632005311607865344","DimensionId":5,"MemberId":632005311607865344,"Inc":""},"_vena_CashFlowS2_CashFlowB2_R_5_632005311607865346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632005311607865346","DimensionId":5,"MemberId":632005311607865346,"Inc":""},"_vena_CashFlowS2_CashFlowB2_R_5_632005311612059648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632005311612059648","DimensionId":5,"MemberId":632005311612059648,"Inc":""},"_vena_CashFlowS2_CashFlowB2_R_5_632005311612059650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632005311612059650","DimensionId":5,"MemberId":632005311612059650,"Inc":""},"_vena_CashFlowS2_CashFlowB2_R_5_632005311628836870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632005311628836870","DimensionId":5,"MemberId":632005311628836870,"Inc":""},"_vena_CashFlowS2_CashFlowB2_R_5_632005311641419782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632005311641419782","DimensionId":5,"MemberId":632005311641419782,"Inc":""},"_vena_CashFlowS2_CashFlowB2_R_5_632005311645614080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632005311645614080","DimensionId":5,"MemberId":632005311645614080,"Inc":""},"_vena_CashFlowS2_CashFlowB2_R_5_632005311645614082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632005311645614082","DimensionId":5,"MemberId":632005311645614082,"Inc":""},"_vena_CashFlowS2_CashFlowB2_R_5_632005311649808390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632005311649808390","DimensionId":5,"MemberId":632005311649808390,"Inc":""},"_vena_CashFlowS2_CashFlowB2_R_5_632005311649808392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632005311649808392","DimensionId":5,"MemberId":632005311649808392,"Inc":""},"_vena_CashFlowS2_CashFlowB2_R_5_632005311654002688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632005311654002688","DimensionId":5,"MemberId":632005311654002688,"Inc":""},"_vena_CashFlowS2_CashFlowB2_R_5_632005311654002690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632005311654002690","DimensionId":5,"MemberId":632005311654002690,"Inc":""},"_vena_CashFlowS2_CashFlowB2_R_5_632005311654002694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632005311654002694","DimensionId":5,"MemberId":632005311654002694,"Inc":""},"_vena_CashFlowS2_CashFlowB2_R_5_632005311654002696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632005311654002696","DimensionId":5,"MemberId":632005311654002696,"Inc":""},"_vena_CashFlowS2_CashFlowB2_R_5_632005311674974208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632005311674974208","DimensionId":5,"MemberId":632005311674974208,"Inc":""},"_vena_CashFlowS2_CashFlowB2_R_5_632005311674974217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632005311674974217","DimensionId":5,"MemberId":632005311674974217,"Inc":""},"_vena_CashFlowS2_CashFlowB2_R_5_632005311679168512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632005311679168512","DimensionId":5,"MemberId":632005311679168512,"Inc":""},"_vena_CashFlowS2_CashFlowB2_R_5_632005311679168514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632005311679168514","DimensionId":5,"MemberId":632005311679168514,"Inc":""},"_vena_CashFlowS2_CashFlowB2_R_5_632005311679168516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632005311679168516","DimensionId":5,"MemberId":632005311679168516,"Inc":""},"_vena_CashFlowS2_CashFlowB2_R_5_632005311683362816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632005311683362816","DimensionId":5,"MemberId":632005311683362816,"Inc":""},"_vena_CashFlowS2_CashFlowB2_R_5_632005311683362818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632005311683362818","DimensionId":5,"MemberId":632005311683362818,"Inc":""},"_vena_CashFlowS2_CashFlowB2_R_5_632005311691751424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632005311691751424","DimensionId":5,"MemberId":632005311691751424,"Inc":""},"_vena_CashFlowS2_CashFlowB2_R_5_632005311700140038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632005311700140038","DimensionId":5,"MemberId":632005311700140038,"Inc":""},"_vena_CashFlowS2_CashFlowB2_R_5_632005311704334340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632005311704334340","DimensionId":5,"MemberId":632005311704334340,"Inc":""},"_vena_CashFlowS2_CashFlowB2_R_5_632005311704334342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632005311704334342","DimensionId":5,"MemberId":632005311704334342,"Inc":""},"_vena_CashFlowS2_CashFlowB2_R_5_632005311704334344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632005311704334344","DimensionId":5,"MemberId":632005311704334344,"Inc":""},"_vena_CashFlowS2_CashFlowB2_R_5_632005311704334346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632005311704334346","DimensionId":5,"MemberId":632005311704334346,"Inc":""},"_vena_CashFlowS2_CashFlowB2_R_5_632005311708528643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632005311708528643","DimensionId":5,"MemberId":632005311708528643,"Inc":""},"_vena_CashFlowS2_CashFlowB2_R_5_632005311725305856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632005311725305856","DimensionId":5,"MemberId":632005311725305856,"Inc":""},"_vena_CashFlowS2_CashFlowB2_R_5_632005311729500162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632005311729500162","DimensionId":5,"MemberId":632005311729500162,"Inc":""},"_vena_CashFlowS2_CashFlowB2_R_5_632005311729500164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632005311729500164","DimensionId":5,"MemberId":632005311729500164,"Inc":""},"_vena_CashFlowS2_CashFlowB2_R_5_632005311729500168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632005311729500168","DimensionId":5,"MemberId":632005311729500168,"Inc":""},"_vena_CashFlowS2_CashFlowB2_R_5_632005311733694472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632005311733694472","DimensionId":5,"MemberId":632005311733694472,"Inc":""},"_vena_CashFlowS2_CashFlowB2_R_5_632005311737888768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632005311737888768","DimensionId":5,"MemberId":632005311737888768,"Inc":""},"_vena_CashFlowS2_CashFlowB2_R_5_632005311737888770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632005311737888770","DimensionId":5,"MemberId":632005311737888770,"Inc":""},"_vena_CashFlowS2_CashFlowB2_R_5_632005311737888772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632005311737888772","DimensionId":5,"MemberId":632005311737888772,"Inc":""},"_vena_CashFlowS2_CashFlowB2_R_5_632005311758860291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632005311758860291","DimensionId":5,"MemberId":632005311758860291,"Inc":""},"_vena_CashFlowS2_CashFlowB2_R_5_632005311758860295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632005311758860295","DimensionId":5,"MemberId":632005311758860295,"Inc":""},"_vena_CashFlowS2_CashFlowB2_R_5_632005311758860297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632005311758860297","DimensionId":5,"MemberId":632005311758860297,"Inc":""},"_vena_CashFlowS2_CashFlowB2_R_5_632005311763054592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632005311763054592","DimensionId":5,"MemberId":632005311763054592,"Inc":""},"_vena_CashFlowS2_CashFlowB2_R_5_632005311763054594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632005311763054594","DimensionId":5,"MemberId":632005311763054594,"Inc":""},"_vena_CashFlowS2_CashFlowB2_R_5_632005311763054596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632005311763054596","DimensionId":5,"MemberId":632005311763054596,"Inc":""},"_vena_CashFlowS2_CashFlowB2_R_5_632005311763054598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632005311763054598","DimensionId":5,"MemberId":632005311763054598,"Inc":""},"_vena_CashFlowS2_CashFlowB2_R_5_632005311771443204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632005311771443204","DimensionId":5,"MemberId":632005311771443204,"Inc":""},"_vena_CashFlowS2_CashFlowB2_R_5_632005311784026112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632005311784026112","DimensionId":5,"MemberId":632005311784026112,"Inc":""},"_vena_CashFlowS2_CashFlowB2_R_5_632005311784026114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632005311784026114","DimensionId":5,"MemberId":632005311784026114,"Inc":""},"_vena_CashFlowS2_CashFlowB2_R_5_632005311784026116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632005311784026116","DimensionId":5,"MemberId":632005311784026116,"Inc":""},"_vena_CashFlowS2_CashFlowB2_R_5_632005311788220419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632005311788220419","DimensionId":5,"MemberId":632005311788220419,"Inc":""},"_vena_CashFlowS2_CashFlowB2_R_5_632005311788220421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632005311788220421","DimensionId":5,"MemberId":632005311788220421,"Inc":""},"_vena_CashFlowS2_CashFlowB2_R_5_632005311788220425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632005311788220425","DimensionId":5,"MemberId":632005311788220425,"Inc":""},"_vena_CashFlowS2_CashFlowB2_R_5_632005311792414722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632005311792414722","DimensionId":5,"MemberId":632005311792414722,"Inc":""},"_vena_CashFlowS2_CashFlowB2_R_5_632005311792414724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632005311792414724","DimensionId":5,"MemberId":632005311792414724,"Inc":""},"_vena_CashFlowS2_CashFlowB2_R_5_632005311792414726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632005311792414726","DimensionId":5,"MemberId":632005311792414726,"Inc":""},"_vena_CashFlowS2_CashFlowB2_R_5_632005311809191946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632005311809191946","DimensionId":5,"MemberId":632005311809191946,"Inc":""},"_vena_CashFlowS2_CashFlowB2_R_5_632005311817580544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632005311817580544","DimensionId":5,"MemberId":632005311817580544,"Inc":""},"_vena_CashFlowS2_CashFlowB2_R_5_632005311817580546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632005311817580546","DimensionId":5,"MemberId":632005311817580546,"Inc":""},"_vena_CashFlowS2_CashFlowB2_R_5_632005311817580548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632005311817580548","DimensionId":5,"MemberId":632005311817580548,"Inc":""},"_vena_CashFlowS2_CashFlowB2_R_5_632005311817580550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632005311817580550","DimensionId":5,"MemberId":632005311817580550,"Inc":""},"_vena_CashFlowS2_CashFlowB2_R_5_632005311817580552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632005311817580552","DimensionId":5,"MemberId":632005311817580552,"Inc":""},"_vena_CashFlowS2_CashFlowB2_R_5_632005311821774848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632005311821774848","DimensionId":5,"MemberId":632005311821774848,"Inc":""},"_vena_CashFlowS2_CashFlowB2_R_5_632005311838552072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632005311838552072","DimensionId":5,"MemberId":632005311838552072,"Inc":""},"_vena_CashFlowS2_CashFlowB2_R_5_632005311842746368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632005311842746368","DimensionId":5,"MemberId":632005311842746368,"Inc":""},"_vena_CashFlowS2_CashFlowB2_R_5_632005311842746370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632005311842746370","DimensionId":5,"MemberId":632005311842746370,"Inc":""},"_vena_CashFlowS2_CashFlowB2_R_5_632005311842746372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632005311842746372","DimensionId":5,"MemberId":632005311842746372,"Inc":""},"_vena_CashFlowS2_CashFlowB2_R_5_632005311846940672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632005311846940672","DimensionId":5,"MemberId":632005311846940672,"Inc":""},"_vena_CashFlowS2_CashFlowB2_R_5_632005311846940674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632005311846940674","DimensionId":5,"MemberId":632005311846940674,"Inc":""},"_vena_CashFlowS2_CashFlowB2_R_5_632005311859523594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632005311859523594","DimensionId":5,"MemberId":632005311859523594,"Inc":""},"_vena_CashFlowS2_CashFlowB2_R_5_632005311863717888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632005311863717888","DimensionId":5,"MemberId":632005311863717888,"Inc":""},"_vena_CashFlowS2_CashFlowB2_R_5_632005311867912192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632005311867912192","DimensionId":5,"MemberId":632005311867912192,"Inc":""},"_vena_CashFlowS2_CashFlowB2_R_5_632005311867912194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632005311867912194","DimensionId":5,"MemberId":632005311867912194,"Inc":""},"_vena_CashFlowS2_CashFlowB2_R_5_632005311867912196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632005311867912196","DimensionId":5,"MemberId":632005311867912196,"Inc":""},"_vena_CashFlowS2_CashFlowB2_R_5_632005311867912198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632005311867912198","DimensionId":5,"MemberId":632005311867912198,"Inc":""},"_vena_CashFlowS2_CashFlowB2_R_5_632005311872106499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632005311872106499","DimensionId":5,"MemberId":632005311872106499,"Inc":""},"_vena_CashFlowS2_CashFlowB2_R_5_632005311884689412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632005311884689412","DimensionId":5,"MemberId":632005311884689412,"Inc":""},"_vena_CashFlowS2_CashFlowB2_R_5_632005311888883714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632005311888883714","DimensionId":5,"MemberId":632005311888883714,"Inc":""},"_vena_CashFlowS2_CashFlowB2_R_5_632005311888883718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632005311888883718","DimensionId":5,"MemberId":632005311888883718,"Inc":""},"_vena_CashFlowS2_CashFlowB2_R_5_632005311893078018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632005311893078018","DimensionId":5,"MemberId":632005311893078018,"Inc":""},"_vena_CashFlowS2_CashFlowB2_R_5_632005311893078020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632005311893078020","DimensionId":5,"MemberId":632005311893078020,"Inc":""},"_vena_CashFlowS2_CashFlowB2_R_5_632005311893078022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632005311893078022","DimensionId":5,"MemberId":632005311893078022,"Inc":""},"_vena_CashFlowS2_CashFlowB2_R_5_632005311897272322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632005311897272322","DimensionId":5,"MemberId":632005311897272322,"Inc":""},"_vena_CashFlowS2_CashFlowB2_R_5_632005311897272324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632005311897272324","DimensionId":5,"MemberId":632005311897272324,"Inc":""},"_vena_CashFlowS2_CashFlowB2_R_5_632005311914049538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632005311914049538","DimensionId":5,"MemberId":632005311914049538,"Inc":""},"_vena_CashFlowS2_CashFlowB2_R_5_632005311918243845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632005311918243845","DimensionId":5,"MemberId":632005311918243845,"Inc":""},"_vena_CashFlowS2_CashFlowB2_R_5_632005311918243847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632005311918243847","DimensionId":5,"MemberId":632005311918243847,"Inc":""},"_vena_CashFlowS2_CashFlowB2_R_5_632005311918243849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632005311918243849","DimensionId":5,"MemberId":632005311918243849,"Inc":""},"_vena_CashFlowS2_CashFlowB2_R_5_632005311922438144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632005311922438144","DimensionId":5,"MemberId":632005311922438144,"Inc":""},"_vena_CashFlowS2_CashFlowB2_R_5_632005311922438150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632005311922438150","DimensionId":5,"MemberId":632005311922438150,"Inc":""},"_vena_CashFlowS2_CashFlowB2_R_5_632005311939215368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632005311939215368","DimensionId":5,"MemberId":632005311939215368,"Inc":""},"_vena_CashFlowS2_CashFlowB2_R_5_632005311943409668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632005311943409668","DimensionId":5,"MemberId":632005311943409668,"Inc":""},"_vena_CashFlowS2_CashFlowB2_R_5_632005311943409670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632005311943409670","DimensionId":5,"MemberId":632005311943409670,"Inc":""},"_vena_CashFlowS2_CashFlowB2_R_5_632005311943409672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632005311943409672","DimensionId":5,"MemberId":632005311943409672,"Inc":""},"_vena_CashFlowS2_CashFlowB2_R_5_632005311943409674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632005311943409674","DimensionId":5,"MemberId":632005311943409674,"Inc":""},"_vena_CashFlowS2_CashFlowB2_R_5_632005311947603973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632005311947603973","DimensionId":5,"MemberId":632005311947603973,"Inc":""},"_vena_CashFlowS2_CashFlowB2_R_5_632005311947603975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632005311947603975","DimensionId":5,"MemberId":632005311947603975,"Inc":""},"_vena_CashFlowS2_CashFlowB2_R_5_632005311960186888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632005311960186888","DimensionId":5,"MemberId":632005311960186888,"Inc":""},"_vena_CashFlowS2_CashFlowB2_R_5_632005311964381184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632005311964381184","DimensionId":5,"MemberId":632005311964381184,"Inc":""},"_vena_CashFlowS2_CashFlowB2_R_5_632005311964381192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632005311964381192","DimensionId":5,"MemberId":632005311964381192,"Inc":""},"_vena_CashFlowS2_CashFlowB2_R_5_632005311968575488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632005311968575488","DimensionId":5,"MemberId":632005311968575488,"Inc":""},"_vena_CashFlowS2_CashFlowB2_R_5_632005311972769793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632005311972769793","DimensionId":5,"MemberId":632005311972769793,"Inc":""},"_vena_CashFlowS2_CashFlowB2_R_5_632005311972769795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632005311972769795","DimensionId":5,"MemberId":632005311972769795,"Inc":""},"_vena_CashFlowS2_CashFlowB2_R_5_632005311972769797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632005311972769797","DimensionId":5,"MemberId":632005311972769797,"Inc":""},"_vena_CashFlowS2_CashFlowB2_R_5_632005311972769805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632005311972769805","DimensionId":5,"MemberId":632005311972769805,"Inc":""},"_vena_CashFlowS2_CashFlowB2_R_5_632005311976964096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632005311976964096","DimensionId":5,"MemberId":632005311976964096,"Inc":""},"_vena_CashFlowS2_CashFlowB2_R_5_632005311976964121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632005311976964121","DimensionId":5,"MemberId":632005311976964121,"Inc":""},"_vena_CashFlowS2_CashFlowB2_R_5_632005311997935642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632005311997935642","DimensionId":5,"MemberId":632005311997935642,"Inc":""},"_vena_CashFlowS2_CashFlowB2_R_5_632005312002129944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632005312002129944","DimensionId":5,"MemberId":632005312002129944,"Inc":""},"_vena_CashFlowS2_CashFlowB2_R_5_632005312002129952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632005312002129952","DimensionId":5,"MemberId":632005312002129952,"Inc":""},"_vena_CashFlowS2_CashFlowB2_R_5_632005312002129961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632005312002129961","DimensionId":5,"MemberId":632005312002129961,"Inc":""},"_vena_CashFlowS2_CashFlowB2_R_5_632005312006324232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632005312006324232","DimensionId":5,"MemberId":632005312006324232,"Inc":""},"_vena_CashFlowS2_CashFlowB2_R_5_632005312006324257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632005312006324257","DimensionId":5,"MemberId":632005312006324257,"Inc":""},"_vena_CashFlowS2_CashFlowB2_R_5_632005312027295755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632005312027295755","DimensionId":5,"MemberId":632005312027295755,"Inc":""},"_vena_CashFlowS2_CashFlowB2_R_5_632005312031490051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632005312031490051","DimensionId":5,"MemberId":632005312031490051,"Inc":""},"_vena_CashFlowS2_CashFlowB2_R_5_632005312031490058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632005312031490058","DimensionId":5,"MemberId":632005312031490058,"Inc":""},"_vena_CashFlowS2_CashFlowB2_R_5_632005312031490068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632005312031490068","DimensionId":5,"MemberId":632005312031490068,"Inc":""},"_vena_CashFlowS2_CashFlowB2_R_5_632005312031490077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632005312031490077","DimensionId":5,"MemberId":632005312031490077,"Inc":""},"_vena_CashFlowS2_CashFlowB2_R_5_632005312035684364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632005312035684364","DimensionId":5,"MemberId":632005312035684364,"Inc":""},"_vena_CashFlowS2_CashFlowB2_R_5_632005312048267270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632005312048267270","DimensionId":5,"MemberId":632005312048267270,"Inc":""},"_vena_CashFlowS2_CashFlowB2_R_5_632005312048267272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632005312048267272","DimensionId":5,"MemberId":632005312048267272,"Inc":""},"_vena_CashFlowS2_CashFlowB2_R_5_632005312048267274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632005312048267274","DimensionId":5,"MemberId":632005312048267274,"Inc":""},"_vena_CashFlowS2_CashFlowB2_R_5_632005312052461569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632005312052461569","DimensionId":5,"MemberId":632005312052461569,"Inc":""},"_vena_CashFlowS2_CashFlowB2_R_5_632005312052461577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632005312052461577","DimensionId":5,"MemberId":632005312052461577,"Inc":""},"_vena_CashFlowS2_CashFlowB2_R_5_632005312056655872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632005312056655872","DimensionId":5,"MemberId":632005312056655872,"Inc":""},"_vena_CashFlowS2_CashFlowB2_R_5_632005312056655874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632005312056655874","DimensionId":5,"MemberId":632005312056655874,"Inc":""},"_vena_CashFlowS2_CashFlowB2_R_5_632005312056655876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632005312056655876","DimensionId":5,"MemberId":632005312056655876,"Inc":""},"_vena_CashFlowS2_CashFlowB2_R_5_632005312060850179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632005312060850179","DimensionId":5,"MemberId":632005312060850179,"Inc":""},"_vena_CashFlowS2_CashFlowB2_R_5_632005312077627400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632005312077627400","DimensionId":5,"MemberId":632005312077627400,"Inc":""},"_vena_CashFlowS2_CashFlowB2_R_5_632005312077627402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632005312077627402","DimensionId":5,"MemberId":632005312077627402,"Inc":""},"_vena_CashFlowS2_CashFlowB2_R_5_632005312081821697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632005312081821697","DimensionId":5,"MemberId":632005312081821697,"Inc":""},"_vena_CashFlowS2_CashFlowB2_R_5_632005312081821699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632005312081821699","DimensionId":5,"MemberId":632005312081821699,"Inc":""},"_vena_CashFlowS2_CashFlowB2_R_5_632005312086016000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632005312086016000","DimensionId":5,"MemberId":632005312086016000,"Inc":""},"_vena_CashFlowS2_CashFlowB2_R_5_632005312086016002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632005312086016002","DimensionId":5,"MemberId":632005312086016002,"Inc":""},"_vena_CashFlowS2_CashFlowB2_R_5_632005312098598914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632005312098598914","DimensionId":5,"MemberId":632005312098598914,"Inc":""},"_vena_CashFlowS2_CashFlowB2_R_5_632005312098598918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632005312098598918","DimensionId":5,"MemberId":632005312098598918,"Inc":""},"_vena_CashFlowS2_CashFlowB2_R_5_632005312102793222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632005312102793222","DimensionId":5,"MemberId":632005312102793222,"Inc":""},"_vena_CashFlowS2_CashFlowB2_R_5_632005312102793224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632005312102793224","DimensionId":5,"MemberId":632005312102793224,"Inc":""},"_vena_CashFlowS2_CashFlowB2_R_5_632005312106987520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632005312106987520","DimensionId":5,"MemberId":632005312106987520,"Inc":""},"_vena_CashFlowS2_CashFlowB2_R_5_632005312106987522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632005312106987522","DimensionId":5,"MemberId":632005312106987522,"Inc":""},"_vena_CashFlowS2_CashFlowB2_R_5_632005312111181824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632005312111181824","DimensionId":5,"MemberId":632005312111181824,"Inc":""},"_vena_CashFlowS2_CashFlowB2_R_5_632005312111181826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632005312111181826","DimensionId":5,"MemberId":632005312111181826,"Inc":""},"_vena_CashFlowS2_CashFlowB2_R_5_632005312111181828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632005312111181828","DimensionId":5,"MemberId":632005312111181828,"Inc":""},"_vena_CashFlowS2_CashFlowB2_R_5_632005312119570434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632005312119570434","DimensionId":5,"MemberId":632005312119570434,"Inc":""},"_vena_CashFlowS2_CashFlowB2_R_5_632005312123764738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632005312123764738","DimensionId":5,"MemberId":632005312123764738,"Inc":""},"_vena_CashFlowS2_CashFlowB2_R_5_632005312127959044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632005312127959044","DimensionId":5,"MemberId":632005312127959044,"Inc":""},"_vena_CashFlowS2_CashFlowB2_R_5_632005312127959056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632005312127959056","DimensionId":5,"MemberId":632005312127959056,"Inc":""},"_vena_CashFlowS2_CashFlowB2_R_5_632005312127959058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632005312127959058","DimensionId":5,"MemberId":632005312127959058,"Inc":""},"_vena_CashFlowS2_CashFlowB2_R_5_632005312132153347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632005312132153347","DimensionId":5,"MemberId":632005312132153347,"Inc":""},"_vena_CashFlowS2_CashFlowB2_R_5_632005312132153349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632005312132153349","DimensionId":5,"MemberId":632005312132153349,"Inc":""},"_vena_CashFlowS2_CashFlowB2_R_5_632005312144736256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632005312144736256","DimensionId":5,"MemberId":632005312144736256,"Inc":""},"_vena_CashFlowS2_CashFlowB2_R_5_632005312148930564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632005312148930564","DimensionId":5,"MemberId":632005312148930564,"Inc":""},"_vena_CashFlowS2_CashFlowB2_R_5_632005312148930568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632005312148930568","DimensionId":5,"MemberId":632005312148930568,"Inc":""},"_vena_CashFlowS2_CashFlowB2_R_5_632005312153124870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632005312153124870","DimensionId":5,"MemberId":632005312153124870,"Inc":""},"_vena_CashFlowS2_CashFlowB2_R_5_632005312153124872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632005312153124872","DimensionId":5,"MemberId":632005312153124872,"Inc":""},"_vena_CashFlowS2_CashFlowB2_R_5_632005312157319168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632005312157319168","DimensionId":5,"MemberId":632005312157319168,"Inc":""},"_vena_CashFlowS2_CashFlowB2_R_5_632005312157319170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632005312157319170","DimensionId":5,"MemberId":632005312157319170,"Inc":""},"_vena_CashFlowS2_CashFlowB2_R_5_632005312157319176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632005312157319176","DimensionId":5,"MemberId":632005312157319176,"Inc":""},"_vena_CashFlowS2_CashFlowB2_R_5_632005312161513472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632005312161513472","DimensionId":5,"MemberId":632005312161513472,"Inc":""},"_vena_CashFlowS2_CashFlowB2_R_5_632005312161513474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632005312161513474","DimensionId":5,"MemberId":632005312161513474,"Inc":""},"_vena_CashFlowS2_CashFlowB2_R_5_632005312161513476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632005312161513476","DimensionId":5,"MemberId":632005312161513476,"Inc":""},"_vena_CashFlowS2_CashFlowB2_R_5_632005312178290696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632005312178290696","DimensionId":5,"MemberId":632005312178290696,"Inc":""},"_vena_CashFlowS2_CashFlowB2_R_5_632005312182484998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632005312182484998","DimensionId":5,"MemberId":632005312182484998,"Inc":""},"_vena_CashFlowS2_CashFlowB2_R_5_632005312182485000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632005312182485000","DimensionId":5,"MemberId":632005312182485000,"Inc":""},"_vena_CashFlowS2_CashFlowB2_R_5_632005312186679296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632005312186679296","DimensionId":5,"MemberId":632005312186679296,"Inc":""},"_vena_CashFlowS2_CashFlowB2_R_5_632005312186679302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632005312186679302","DimensionId":5,"MemberId":632005312186679302,"Inc":""},"_vena_CashFlowS2_CashFlowB2_R_5_632005312186679304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632005312186679304","DimensionId":5,"MemberId":632005312186679304,"Inc":""},"_vena_CashFlowS2_CashFlowB2_R_5_632005312199262218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632005312199262218","DimensionId":5,"MemberId":632005312199262218,"Inc":""},"_vena_CashFlowS2_CashFlowB2_R_5_632005312211845122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632005312211845122","DimensionId":5,"MemberId":632005312211845122,"Inc":""},"_vena_CashFlowS2_CashFlowB2_R_5_632005312211845124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632005312211845124","DimensionId":5,"MemberId":632005312211845124,"Inc":""},"_vena_CashFlowS2_CashFlowB2_R_5_632005312211845127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632005312211845127","DimensionId":5,"MemberId":632005312211845127,"Inc":""},"_vena_CashFlowS2_CashFlowB2_R_5_632005312216039426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632005312216039426","DimensionId":5,"MemberId":632005312216039426,"Inc":""},"_vena_CashFlowS2_CashFlowB2_R_5_632005312216039428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632005312216039428","DimensionId":5,"MemberId":632005312216039428,"Inc":""},"_vena_CashFlowS2_CashFlowB2_R_5_632005312228622346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632005312228622346","DimensionId":5,"MemberId":632005312228622346,"Inc":""},"_vena_CashFlowS2_CashFlowB2_R_5_632005312232816640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632005312232816640","DimensionId":5,"MemberId":632005312232816640,"Inc":""},"_vena_CashFlowS2_CashFlowB2_R_5_632005312232816642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632005312232816642","DimensionId":5,"MemberId":632005312232816642,"Inc":""},"_vena_CashFlowS2_CashFlowB2_R_5_632005312237010952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632005312237010952","DimensionId":5,"MemberId":632005312237010952,"Inc":""},"_vena_CashFlowS2_CashFlowB2_R_5_632005312241205248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632005312241205248","DimensionId":5,"MemberId":632005312241205248,"Inc":""},"_vena_CashFlowS2_CashFlowB2_R_5_632005312241205254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632005312241205254","DimensionId":5,"MemberId":632005312241205254,"Inc":""},"_vena_CashFlowS2_CashFlowB2_R_5_632005312262176775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632005312262176775","DimensionId":5,"MemberId":632005312262176775,"Inc":""},"_vena_CashFlowS2_CashFlowB2_R_5_632005312266371080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632005312266371080","DimensionId":5,"MemberId":632005312266371080,"Inc":""},"_vena_CashFlowS2_CashFlowB2_R_5_632005312270565376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632005312270565376","DimensionId":5,"MemberId":632005312270565376,"Inc":""},"_vena_CashFlowS2_CashFlowB2_R_5_632005312270565382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632005312270565382","DimensionId":5,"MemberId":632005312270565382,"Inc":""},"_vena_CashFlowS2_CashFlowB2_R_5_632005312270565384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632005312270565384","DimensionId":5,"MemberId":632005312270565384,"Inc":""},"_vena_CashFlowS2_CashFlowB2_R_5_632005312291536902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632005312291536902","DimensionId":5,"MemberId":632005312291536902,"Inc":""},"_vena_CashFlowS2_CashFlowB2_R_5_632005312295731208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632005312295731208","DimensionId":5,"MemberId":632005312295731208,"Inc":""},"_vena_CashFlowS2_CashFlowB2_R_5_632005312295731210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632005312295731210","DimensionId":5,"MemberId":632005312295731210,"Inc":""},"_vena_CashFlowS2_CashFlowB2_R_5_632005312299925505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632005312299925505","DimensionId":5,"MemberId":632005312299925505,"Inc":""},"_vena_CashFlowS2_CashFlowB2_R_5_632005312299925511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632005312299925511","DimensionId":5,"MemberId":632005312299925511,"Inc":""},"_vena_CashFlowS2_CashFlowB2_R_5_632005312304119808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632005312304119808","DimensionId":5,"MemberId":632005312304119808,"Inc":""},"_vena_CashFlowS2_CashFlowB2_R_5_632005312304119810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632005312304119810","DimensionId":5,"MemberId":632005312304119810,"Inc":""},"_vena_CashFlowS2_CashFlowB2_R_5_632005312304119814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632005312304119814","DimensionId":5,"MemberId":632005312304119814,"Inc":""},"_vena_CashFlowS2_CashFlowB2_R_5_632005312308314114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632005312308314114","DimensionId":5,"MemberId":632005312308314114,"Inc":""},"_vena_CashFlowS2_CashFlowB2_R_5_632005312325091332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632005312325091332","DimensionId":5,"MemberId":632005312325091332,"Inc":""},"_vena_CashFlowS2_CashFlowB2_R_5_632005312325091334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632005312325091334","DimensionId":5,"MemberId":632005312325091334,"Inc":""},"_vena_CashFlowS2_CashFlowB2_R_5_632005312325091336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632005312325091336","DimensionId":5,"MemberId":632005312325091336,"Inc":""},"_vena_CashFlowS2_CashFlowB2_R_5_632005312329285634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632005312329285634","DimensionId":5,"MemberId":632005312329285634,"Inc":""},"_vena_CashFlowS2_CashFlowB2_R_5_632005312329285636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632005312329285636","DimensionId":5,"MemberId":632005312329285636,"Inc":""},"_vena_CashFlowS2_CashFlowB2_R_5_632005312346062856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632005312346062856","DimensionId":5,"MemberId":632005312346062856,"Inc":""},"_vena_CashFlowS2_CashFlowB2_R_5_632005312350257152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632005312350257152","DimensionId":5,"MemberId":632005312350257152,"Inc":""},"_vena_CashFlowS2_CashFlowB2_R_5_632005312350257154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632005312350257154","DimensionId":5,"MemberId":632005312350257154,"Inc":""},"_vena_CashFlowS2_CashFlowB2_R_5_632005312354451456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632005312354451456","DimensionId":5,"MemberId":632005312354451456,"Inc":""},"_vena_CashFlowS2_CashFlowB2_R_5_632005312354451464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632005312354451464","DimensionId":5,"MemberId":632005312354451464,"Inc":""},"_vena_CashFlowS2_CashFlowB2_R_5_632005312358645762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632005312358645762","DimensionId":5,"MemberId":632005312358645762,"Inc":""},"_vena_CashFlowS2_CashFlowB2_R_5_632005312358645764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632005312358645764","DimensionId":5,"MemberId":632005312358645764,"Inc":""},"_vena_CashFlowS2_CashFlowB2_R_5_632005312358645768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632005312358645768","DimensionId":5,"MemberId":632005312358645768,"Inc":""},"_vena_CashFlowS2_CashFlowB2_R_5_632005312362840065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632005312362840065","DimensionId":5,"MemberId":632005312362840065,"Inc":""},"_vena_CashFlowS2_CashFlowB2_R_5_632005312362840067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632005312362840067","DimensionId":5,"MemberId":632005312362840067,"Inc":""},"_vena_CashFlowS2_CashFlowB2_R_5_632005312379617286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632005312379617286","DimensionId":5,"MemberId":632005312379617286,"Inc":""},"_vena_CashFlowS2_CashFlowB2_R_5_632005312388005890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632005312388005890","DimensionId":5,"MemberId":632005312388005890,"Inc":""},"_vena_CashFlowS2_CashFlowB2_R_5_632005312388005892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632005312388005892","DimensionId":5,"MemberId":632005312388005892,"Inc":""},"_vena_CashFlowS2_CashFlowB2_R_5_632005312388005894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632005312388005894","DimensionId":5,"MemberId":632005312388005894,"Inc":""},"_vena_CashFlowS2_CashFlowB2_R_5_632005312392200194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632005312392200194","DimensionId":5,"MemberId":632005312392200194,"Inc":""},"_vena_CashFlowS2_CashFlowB2_R_5_632005312392200196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632005312392200196","DimensionId":5,"MemberId":632005312392200196,"Inc":""},"_vena_CashFlowS2_CashFlowB2_R_5_632005312417366022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632005312417366022","DimensionId":5,"MemberId":632005312417366022,"Inc":""},"_vena_CashFlowS2_CashFlowB2_R_5_632005312417366024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632005312417366024","DimensionId":5,"MemberId":632005312417366024,"Inc":""},"_vena_CashFlowS2_CashFlowB2_R_5_632005312417366026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632005312417366026","DimensionId":5,"MemberId":632005312417366026,"Inc":""},"_vena_CashFlowS2_CashFlowB2_R_5_632005312421560325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632005312421560325","DimensionId":5,"MemberId":632005312421560325,"Inc":""},"_vena_CashFlowS2_CashFlowB2_R_5_632005312421560327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632005312421560327","DimensionId":5,"MemberId":632005312421560327,"Inc":""},"_vena_CashFlowS2_CashFlowB2_R_5_632005312429948928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632005312429948928","DimensionId":5,"MemberId":632005312429948928,"Inc":""},"_vena_CashFlowS2_CashFlowB2_R_5_632005312438337544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632005312438337544","DimensionId":5,"MemberId":632005312438337544,"Inc":""},"_vena_CashFlowS2_CashFlowB2_R_5_632005312442531848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632005312442531848","DimensionId":5,"MemberId":632005312442531848,"Inc":""},"_vena_CashFlowS2_CashFlowB2_R_5_632005312446726145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632005312446726145","DimensionId":5,"MemberId":632005312446726145,"Inc":""},"_vena_CashFlowS2_CashFlowB2_R_5_632005312450920456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632005312450920456","DimensionId":5,"MemberId":632005312450920456,"Inc":""},"_vena_CashFlowS2_CashFlowB2_R_5_632005312455114752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632005312455114752","DimensionId":5,"MemberId":632005312455114752,"Inc":""},"_vena_CashFlowS2_CashFlowB2_R_5_632005312455114754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632005312455114754","DimensionId":5,"MemberId":632005312455114754,"Inc":""},"_vena_CashFlowS2_CashFlowB2_R_5_632005312455114760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632005312455114760","DimensionId":5,"MemberId":632005312455114760,"Inc":""},"_vena_CashFlowS2_CashFlowB2_R_5_632005312459309056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632005312459309056","DimensionId":5,"MemberId":632005312459309056,"Inc":""},"_vena_CashFlowS2_CashFlowB2_R_5_632005312471891978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632005312471891978","DimensionId":5,"MemberId":632005312471891978,"Inc":""},"_vena_CashFlowS2_CashFlowB2_R_5_632005312476086273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632005312476086273","DimensionId":5,"MemberId":632005312476086273,"Inc":""},"_vena_CashFlowS2_CashFlowB2_R_5_632005312476086275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632005312476086275","DimensionId":5,"MemberId":632005312476086275,"Inc":""},"_vena_CashFlowS2_CashFlowB2_R_5_632005312480280576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632005312480280576","DimensionId":5,"MemberId":632005312480280576,"Inc":""},"_vena_CashFlowS2_CashFlowB2_R_5_632005312480280578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632005312480280578","DimensionId":5,"MemberId":632005312480280578,"Inc":""},"_vena_CashFlowS2_CashFlowB2_R_5_632005312484474880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632005312484474880","DimensionId":5,"MemberId":632005312484474880,"Inc":""},"_vena_CashFlowS2_CashFlowB2_R_5_632005312492863495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632005312492863495","DimensionId":5,"MemberId":632005312492863495,"Inc":""},"_vena_CashFlowS2_CashFlowB2_R_5_632005312497057796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632005312497057796","DimensionId":5,"MemberId":632005312497057796,"Inc":""},"_vena_CashFlowS2_CashFlowB2_R_5_632005312497057798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632005312497057798","DimensionId":5,"MemberId":632005312497057798,"Inc":""},"_vena_CashFlowS2_CashFlowB2_R_5_632005312497057800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632005312497057800","DimensionId":5,"MemberId":632005312497057800,"Inc":""},"_vena_CashFlowS2_CashFlowB2_R_5_632005312501252100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632005312501252100","DimensionId":5,"MemberId":632005312501252100,"Inc":""},"_vena_CashFlowS2_CashFlowB2_R_5_632005312501252102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632005312501252102","DimensionId":5,"MemberId":632005312501252102,"Inc":""},"_vena_CashFlowS2_CashFlowB2_R_5_632005312501252104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632005312501252104","DimensionId":5,"MemberId":632005312501252104,"Inc":""},"_vena_CashFlowS2_CashFlowB2_R_5_632005312522223616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632005312522223616","DimensionId":5,"MemberId":632005312522223616,"Inc":""},"_vena_CashFlowS2_CashFlowB2_R_5_632005312522223618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632005312522223618","DimensionId":5,"MemberId":632005312522223618,"Inc":""},"_vena_CashFlowS2_CashFlowB2_R_5_632005312526417958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632005312526417958","DimensionId":5,"MemberId":632005312526417958,"Inc":""},"_vena_CashFlowS2_CashFlowB2_R_5_632005312530612224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632005312530612224","DimensionId":5,"MemberId":632005312530612224,"Inc":""},"_vena_CashFlowS2_CashFlowB2_R_5_632005312530612226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632005312530612226","DimensionId":5,"MemberId":632005312530612226,"Inc":""},"_vena_CashFlowS2_CashFlowB2_R_5_632005312530612232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632005312530612232","DimensionId":5,"MemberId":632005312530612232,"Inc":""},"_vena_CashFlowS2_CashFlowB2_R_5_632005312534806528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632005312534806528","DimensionId":5,"MemberId":632005312534806528,"Inc":""},"_vena_CashFlowS2_CashFlowB2_R_5_632005312547389446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632005312547389446","DimensionId":5,"MemberId":632005312547389446,"Inc":""},"_vena_CashFlowS2_CashFlowB2_R_5_632005312547389448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632005312547389448","DimensionId":5,"MemberId":632005312547389448,"Inc":""},"_vena_CashFlowS2_CashFlowB2_R_5_632005312551583744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632005312551583744","DimensionId":5,"MemberId":632005312551583744,"Inc":""},"_vena_CashFlowS2_CashFlowB2_R_5_632005312551583750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632005312551583750","DimensionId":5,"MemberId":632005312551583750,"Inc":""},"_vena_CashFlowS2_CashFlowB2_R_5_632005312555778048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632005312555778048","DimensionId":5,"MemberId":632005312555778048,"Inc":""},"_vena_CashFlowS2_CashFlowB2_R_5_632005312564166664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632005312564166664","DimensionId":5,"MemberId":632005312564166664,"Inc":""},"_vena_CashFlowS2_CashFlowB2_R_5_632005312568360964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632005312568360964","DimensionId":5,"MemberId":632005312568360964,"Inc":""},"_vena_CashFlowS2_CashFlowB2_R_5_632005312568360968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632005312568360968","DimensionId":5,"MemberId":632005312568360968,"Inc":""},"_vena_CashFlowS2_CashFlowB2_R_5_632005312572555270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632005312572555270","DimensionId":5,"MemberId":632005312572555270,"Inc":""},"_vena_CashFlowS2_CashFlowB2_R_5_632005312572555272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632005312572555272","DimensionId":5,"MemberId":632005312572555272,"Inc":""},"_vena_CashFlowS2_CashFlowB2_R_5_632005312576749568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632005312576749568","DimensionId":5,"MemberId":632005312576749568,"Inc":""},"_vena_CashFlowS2_CashFlowB2_R_5_632005312576749570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632005312576749570","DimensionId":5,"MemberId":632005312576749570,"Inc":""},"_vena_CashFlowS2_CashFlowB2_R_5_632005312576749576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632005312576749576","DimensionId":5,"MemberId":632005312576749576,"Inc":""},"_vena_CashFlowS2_CashFlowB2_R_5_632005312580943872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632005312580943872","DimensionId":5,"MemberId":632005312580943872,"Inc":""},"_vena_CashFlowS2_CashFlowB2_R_5_632005312585138180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632005312585138180","DimensionId":5,"MemberId":632005312585138180,"Inc":""},"_vena_CashFlowS2_CashFlowB2_R_5_632005312597721093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632005312597721093","DimensionId":5,"MemberId":632005312597721093,"Inc":""},"_vena_CashFlowS2_CashFlowB2_R_5_632005312597721095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632005312597721095","DimensionId":5,"MemberId":632005312597721095,"Inc":""},"_vena_CashFlowS2_CashFlowB2_R_5_632005312597721097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632005312597721097","DimensionId":5,"MemberId":632005312597721097,"Inc":""},"_vena_CashFlowS2_CashFlowB2_R_5_632005312601915392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632005312601915392","DimensionId":5,"MemberId":632005312601915392,"Inc":""},"_vena_CashFlowS2_CashFlowB2_R_5_632005312601915396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632005312601915396","DimensionId":5,"MemberId":632005312601915396,"Inc":""},"_vena_CashFlowS2_CashFlowB2_R_5_632005312601915398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632005312601915398","DimensionId":5,"MemberId":632005312601915398,"Inc":""},"_vena_CashFlowS2_CashFlowB2_R_5_632802684999303168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632802684999303168","DimensionId":5,"MemberId":632802684999303168,"Inc":""},"_vena_CashFlowS2_CashFlowB2_R_5_632802806714466304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632802806714466304","DimensionId":5,"MemberId":632802806714466304,"Inc":""},"_vena_CashFlowS2_CashFlowB2_R_5_640425049593872384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640425049593872384","DimensionId":5,"MemberId":640425049593872384,"Inc":""},"_vena_CashFlowS2_CashFlowB2_R_5_640425049946193920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640425049946193920","DimensionId":5,"MemberId":640425049946193920,"Inc":""},"_vena_CashFlowS2_CashFlowB2_R_5_640425050315292672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640425050315292672","DimensionId":5,"MemberId":640425050315292672,"Inc":""},"_vena_CashFlowS2_CashFlowB2_R_5_672280564707885073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672280564707885073","DimensionId":5,"MemberId":672280564707885073,"Inc":""},"_vena_CashFlowS2_CashFlowB2_R_5_820620957949886465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820620957949886465","DimensionId":5,"MemberId":820620957949886465,"Inc":""},"_vena_CashFlowS2_CashFlowB3_C_8_632005313629519872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632005313629519872","DimensionId":8,"MemberId":632005313629519872,"Inc":""},"_vena_CashFlowS2_CashFlowB3_C_8_632005313629519872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632005313629519872","DimensionId":8,"MemberId":632005313629519872,"Inc":"1"},"_vena_CashFlowS2_CashFlowB3_C_8_632005313629519872_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632005313629519872","DimensionId":8,"MemberId":632005313629519872,"Inc":"10"},"_vena_CashFlowS2_CashFlowB3_C_8_632005313629519872_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632005313629519872","DimensionId":8,"MemberId":632005313629519872,"Inc":"11"},"_vena_CashFlowS2_CashFlowB3_C_8_632005313629519872_12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632005313629519872","DimensionId":8,"MemberId":632005313629519872,"Inc":"12"},"_vena_CashFlowS2_CashFlowB3_C_8_632005313629519872_13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632005313629519872","DimensionId":8,"MemberId":632005313629519872,"Inc":"13"},"_vena_CashFlowS2_CashFlowB3_C_8_632005313629519872_14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632005313629519872","DimensionId":8,"MemberId":632005313629519872,"Inc":"14"},"_vena_CashFlowS2_CashFlowB3_C_8_632005313629519872_15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632005313629519872","DimensionId":8,"MemberId":632005313629519872,"Inc":"15"},"_vena_CashFlowS2_CashFlowB3_C_8_632005313629519872_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632005313629519872","DimensionId":8,"MemberId":632005313629519872,"Inc":"16"},"_vena_CashFlowS2_CashFlowB3_C_8_632005313629519872_17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632005313629519872","DimensionId":8,"MemberId":632005313629519872,"Inc":"17"},"_vena_CashFlowS2_CashFlowB3_C_8_632005313629519872_18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632005313629519872","DimensionId":8,"MemberId":632005313629519872,"Inc":"18"},"_vena_CashFlowS2_CashFlowB3_C_8_632005313629519872_19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632005313629519872","DimensionId":8,"MemberId":632005313629519872,"Inc":"19"},"_vena_CashFlowS2_CashFlowB3_C_8_632005313629519872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632005313629519872","DimensionId":8,"MemberId":632005313629519872,"Inc":"2"},"_vena_CashFlowS2_CashFlowB3_C_8_632005313629519872_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632005313629519872","DimensionId":8,"MemberId":632005313629519872,"Inc":"20"},"_vena_CashFlowS2_CashFlowB3_C_8_632005313629519872_21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632005313629519872","DimensionId":8,"MemberId":632005313629519872,"Inc":"21"},"_vena_CashFlowS2_CashFlowB3_C_8_632005313629519872_22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632005313629519872","DimensionId":8,"MemberId":632005313629519872,"Inc":"22"},"_vena_CashFlowS2_CashFlowB3_C_8_632005313629519872_23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632005313629519872","DimensionId":8,"MemberId":632005313629519872,"Inc":"23"},"_vena_CashFlowS2_CashFlowB3_C_8_632005313629519872_24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632005313629519872","DimensionId":8,"MemberId":632005313629519872,"Inc":"24"},"_vena_CashFlowS2_CashFlowB3_C_8_632005313629519872_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632005313629519872","DimensionId":8,"MemberId":632005313629519872,"Inc":"25"},"_vena_CashFlowS2_CashFlowB3_C_8_632005313629519872_26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632005313629519872","DimensionId":8,"MemberId":632005313629519872,"Inc":"26"},"_vena_CashFlowS2_CashFlowB3_C_8_632005313629519872_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632005313629519872","DimensionId":8,"MemberId":632005313629519872,"Inc":"27"},"_vena_CashFlowS2_CashFlowB3_C_8_632005313629519872_28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632005313629519872","DimensionId":8,"MemberId":632005313629519872,"Inc":"28"},"_vena_CashFlowS2_CashFlowB3_C_8_632005313629519872_29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632005313629519872","DimensionId":8,"MemberId":632005313629519872,"Inc":"29"},"_vena_CashFlowS2_CashFlowB3_C_8_632005313629519872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632005313629519872","DimensionId":8,"MemberId":632005313629519872,"Inc":"3"},"_vena_CashFlowS2_CashFlowB3_C_8_632005313629519872_30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632005313629519872","DimensionId":8,"MemberId":632005313629519872,"Inc":"30"},"_vena_CashFlowS2_CashFlowB3_C_8_632005313629519872_31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632005313629519872","DimensionId":8,"MemberId":632005313629519872,"Inc":"31"},"_vena_CashFlowS2_CashFlowB3_C_8_632005313629519872_32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632005313629519872","DimensionId":8,"MemberId":632005313629519872,"Inc":"32"},"_vena_CashFlowS2_CashFlowB3_C_8_632005313629519872_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632005313629519872","DimensionId":8,"MemberId":632005313629519872,"Inc":"33"},"_vena_CashFlowS2_CashFlowB3_C_8_632005313629519872_34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632005313629519872","DimensionId":8,"MemberId":632005313629519872,"Inc":"34"},"_vena_CashFlowS2_CashFlowB3_C_8_632005313629519872_35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632005313629519872","DimensionId":8,"MemberId":632005313629519872,"Inc":"35"},"_vena_CashFlowS2_CashFlowB3_C_8_632005313629519872_36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632005313629519872","DimensionId":8,"MemberId":632005313629519872,"Inc":"36"},"_vena_CashFlowS2_CashFlowB3_C_8_632005313629519872_37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632005313629519872","DimensionId":8,"MemberId":632005313629519872,"Inc":"37"},"_vena_CashFlowS2_CashFlowB3_C_8_632005313629519872_38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632005313629519872","DimensionId":8,"MemberId":632005313629519872,"Inc":"38"},"_vena_CashFlowS2_CashFlowB3_C_8_632005313629519872_39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632005313629519872","DimensionId":8,"MemberId":632005313629519872,"Inc":"39"},"_vena_CashFlowS2_CashFlowB3_C_8_632005313629519872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632005313629519872","DimensionId":8,"MemberId":632005313629519872,"Inc":"4"},"_vena_CashFlowS2_CashFlowB3_C_8_632005313629519872_40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632005313629519872","DimensionId":8,"MemberId":632005313629519872,"Inc":"40"},"_vena_CashFlowS2_CashFlowB3_C_8_632005313629519872_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632005313629519872","DimensionId":8,"MemberId":632005313629519872,"Inc":"41"},"_vena_CashFlowS2_CashFlowB3_C_8_632005313629519872_42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632005313629519872","DimensionId":8,"MemberId":632005313629519872,"Inc":"42"},"_vena_CashFlowS2_CashFlowB3_C_8_632005313629519872_43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632005313629519872","DimensionId":8,"MemberId":632005313629519872,"Inc":"43"},"_vena_CashFlowS2_CashFlowB3_C_8_632005313629519872_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632005313629519872","DimensionId":8,"MemberId":632005313629519872,"Inc":"44"},"_vena_CashFlowS2_CashFlowB3_C_8_632005313629519872_45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632005313629519872","DimensionId":8,"MemberId":632005313629519872,"Inc":"45"},"_vena_CashFlowS2_CashFlowB3_C_8_632005313629519872_46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632005313629519872","DimensionId":8,"MemberId":632005313629519872,"Inc":"46"},"_vena_CashFlowS2_CashFlowB3_C_8_632005313629519872_47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632005313629519872","DimensionId":8,"MemberId":632005313629519872,"Inc":"47"},"_vena_CashFlowS2_CashFlowB3_C_8_632005313629519872_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632005313629519872","DimensionId":8,"MemberId":632005313629519872,"Inc":"48"},"_vena_CashFlowS2_CashFlowB3_C_8_632005313629519872_49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632005313629519872","DimensionId":8,"MemberId":632005313629519872,"Inc":"49"},"_vena_CashFlowS2_CashFlowB3_C_8_632005313629519872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632005313629519872","DimensionId":8,"MemberId":632005313629519872,"Inc":"5"},"_vena_CashFlowS2_CashFlowB3_C_8_632005313629519872_50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632005313629519872","DimensionId":8,"MemberId":632005313629519872,"Inc":"50"},"_vena_CashFlowS2_CashFlowB3_C_8_632005313629519872_51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632005313629519872","DimensionId":8,"MemberId":632005313629519872,"Inc":"51"},"_vena_CashFlowS2_CashFlowB3_C_8_632005313629519872_52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632005313629519872","DimensionId":8,"MemberId":632005313629519872,"Inc":"52"},"_vena_CashFlowS2_CashFlowB3_C_8_632005313629519872_53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632005313629519872","DimensionId":8,"MemberId":632005313629519872,"Inc":"53"},"_vena_CashFlowS2_CashFlowB3_C_8_632005313629519872_54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632005313629519872","DimensionId":8,"MemberId":632005313629519872,"Inc":"54"},"_vena_CashFlowS2_CashFlowB3_C_8_632005313629519872_55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632005313629519872","DimensionId":8,"MemberId":632005313629519872,"Inc":"55"},"_vena_CashFlowS2_CashFlowB3_C_8_632005313629519872_56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632005313629519872","DimensionId":8,"MemberId":632005313629519872,"Inc":"56"},"_vena_CashFlowS2_CashFlowB3_C_8_632005313629519872_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632005313629519872","DimensionId":8,"MemberId":632005313629519872,"Inc":"57"},"_vena_CashFlowS2_CashFlowB3_C_8_632005313629519872_58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632005313629519872","DimensionId":8,"MemberId":632005313629519872,"Inc":"58"},"_vena_CashFlowS2_CashFlowB3_C_8_632005313629519872_59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632005313629519872","DimensionId":8,"MemberId":632005313629519872,"Inc":"59"},"_vena_CashFlowS2_CashFlowB3_C_8_632005313629519872_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632005313629519872","DimensionId":8,"MemberId":632005313629519872,"Inc":"6"},"_vena_CashFlowS2_CashFlowB3_C_8_632005313629519872_60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632005313629519872","DimensionId":8,"MemberId":632005313629519872,"Inc":"60"},"_vena_CashFlowS2_CashFlowB3_C_8_632005313629519872_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632005313629519872","DimensionId":8,"MemberId":632005313629519872,"Inc":"61"},"_vena_CashFlowS2_CashFlowB3_C_8_632005313629519872_62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632005313629519872","DimensionId":8,"MemberId":632005313629519872,"Inc":"62"},"_vena_CashFlowS2_CashFlowB3_C_8_632005313629519872_63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632005313629519872","DimensionId":8,"MemberId":632005313629519872,"Inc":"63"},"_vena_CashFlowS2_CashFlowB3_C_8_632005313629519872_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632005313629519872","DimensionId":8,"MemberId":632005313629519872,"Inc":"64"},"_vena_CashFlowS2_CashFlowB3_C_8_632005313629519872_65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632005313629519872","DimensionId":8,"MemberId":632005313629519872,"Inc":"65"},"_vena_CashFlowS2_CashFlowB3_C_8_632005313629519872_66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632005313629519872","DimensionId":8,"MemberId":632005313629519872,"Inc":"66"},"_vena_CashFlowS2_CashFlowB3_C_8_632005313629519872_67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632005313629519872","DimensionId":8,"MemberId":632005313629519872,"Inc":"67"},"_vena_CashFlowS2_CashFlowB3_C_8_632005313629519872_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632005313629519872","DimensionId":8,"MemberId":632005313629519872,"Inc":"68"},"_vena_CashFlowS2_CashFlowB3_C_8_632005313629519872_69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632005313629519872","DimensionId":8,"MemberId":632005313629519872,"Inc":"69"},"_vena_CashFlowS2_CashFlowB3_C_8_632005313629519872_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632005313629519872","DimensionId":8,"MemberId":632005313629519872,"Inc":"7"},"_vena_CashFlowS2_CashFlowB3_C_8_632005313629519872_70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632005313629519872","DimensionId":8,"MemberId":632005313629519872,"Inc":"70"},"_vena_CashFlowS2_CashFlowB3_C_8_632005313629519872_71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632005313629519872","DimensionId":8,"MemberId":632005313629519872,"Inc":"71"},"_vena_CashFlowS2_CashFlowB3_C_8_632005313629519872_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632005313629519872","DimensionId":8,"MemberId":632005313629519872,"Inc":"8"},"_vena_CashFlowS2_CashFlowB3_C_8_632005313629519872_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632005313629519872","DimensionId":8,"MemberId":632005313629519872,"Inc":"9"},"_vena_CashFlowS2_CashFlowB3_C_FV_56493ffece784c5db4cd0fd3b40a250d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"},"_vena_CashFlowS2_CashFlowB3_C_FV_56493ffece784c5db4cd0fd3b40a250d_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1"},"_vena_CashFlowS2_CashFlowB3_C_FV_56493ffece784c5db4cd0fd3b40a250d_10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10"},"_vena_CashFlowS2_CashFlowB3_C_FV_56493ffece784c5db4cd0fd3b40a250d_11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11"},"_vena_CashFlowS2_CashFlowB3_C_FV_56493ffece784c5db4cd0fd3b40a250d_12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12"},"_vena_CashFlowS2_CashFlowB3_C_FV_56493ffece784c5db4cd0fd3b40a250d_13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13"},"_vena_CashFlowS2_CashFlowB3_C_FV_56493ffece784c5db4cd0fd3b40a250d_14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14"},"_vena_CashFlowS2_CashFlowB3_C_FV_56493ffece784c5db4cd0fd3b40a250d_15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15"},"_vena_CashFlowS2_CashFlowB3_C_FV_56493ffece784c5db4cd0fd3b40a250d_16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16"},"_vena_CashFlowS2_CashFlowB3_C_FV_56493ffece784c5db4cd0fd3b40a250d_17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17"},"_vena_CashFlowS2_CashFlowB3_C_FV_56493ffece784c5db4cd0fd3b40a250d_18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18"},"_vena_CashFlowS2_CashFlowB3_C_FV_56493ffece784c5db4cd0fd3b40a250d_19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19"},"_vena_CashFlowS2_CashFlowB3_C_FV_56493ffece784c5db4cd0fd3b40a250d_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2"},"_vena_CashFlowS2_CashFlowB3_C_FV_56493ffece784c5db4cd0fd3b40a250d_20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20"},"_vena_CashFlowS2_CashFlowB3_C_FV_56493ffece784c5db4cd0fd3b40a250d_21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21"},"_vena_CashFlowS2_CashFlowB3_C_FV_56493ffece784c5db4cd0fd3b40a250d_22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22"},"_vena_CashFlowS2_CashFlowB3_C_FV_56493ffece784c5db4cd0fd3b40a250d_23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23"},"_vena_CashFlowS2_CashFlowB3_C_FV_56493ffece784c5db4cd0fd3b40a250d_24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24"},"_vena_CashFlowS2_CashFlowB3_C_FV_56493ffece784c5db4cd0fd3b40a250d_25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25"},"_vena_CashFlowS2_CashFlowB3_C_FV_56493ffece784c5db4cd0fd3b40a250d_26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26"},"_vena_CashFlowS2_CashFlowB3_C_FV_56493ffece784c5db4cd0fd3b40a250d_27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27"},"_vena_CashFlowS2_CashFlowB3_C_FV_56493ffece784c5db4cd0fd3b40a250d_28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28"},"_vena_CashFlowS2_CashFlowB3_C_FV_56493ffece784c5db4cd0fd3b40a250d_29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29"},"_vena_CashFlowS2_CashFlowB3_C_FV_56493ffece784c5db4cd0fd3b40a250d_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3"},"_vena_CashFlowS2_CashFlowB3_C_FV_56493ffece784c5db4cd0fd3b40a250d_30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30"},"_vena_CashFlowS2_CashFlowB3_C_FV_56493ffece784c5db4cd0fd3b40a250d_31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31"},"_vena_CashFlowS2_CashFlowB3_C_FV_56493ffece784c5db4cd0fd3b40a250d_32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32"},"_vena_CashFlowS2_CashFlowB3_C_FV_56493ffece784c5db4cd0fd3b40a250d_33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33"},"_vena_CashFlowS2_CashFlowB3_C_FV_56493ffece784c5db4cd0fd3b40a250d_34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34"},"_vena_CashFlowS2_CashFlowB3_C_FV_56493ffece784c5db4cd0fd3b40a250d_35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35"},"_vena_CashFlowS2_CashFlowB3_C_FV_56493ffece784c5db4cd0fd3b40a250d_36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36"},"_vena_CashFlowS2_CashFlowB3_C_FV_56493ffece784c5db4cd0fd3b40a250d_37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37"},"_vena_CashFlowS2_CashFlowB3_C_FV_56493ffece784c5db4cd0fd3b40a250d_38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38"},"_vena_CashFlowS2_CashFlowB3_C_FV_56493ffece784c5db4cd0fd3b40a250d_39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39"},"_vena_CashFlowS2_CashFlowB3_C_FV_56493ffece784c5db4cd0fd3b40a250d_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4"},"_vena_CashFlowS2_CashFlowB3_C_FV_56493ffece784c5db4cd0fd3b40a250d_40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40"},"_vena_CashFlowS2_CashFlowB3_C_FV_56493ffece784c5db4cd0fd3b40a250d_41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41"},"_vena_CashFlowS2_CashFlowB3_C_FV_56493ffece784c5db4cd0fd3b40a250d_42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42"},"_vena_CashFlowS2_CashFlowB3_C_FV_56493ffece784c5db4cd0fd3b40a250d_43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43"},"_vena_CashFlowS2_CashFlowB3_C_FV_56493ffece784c5db4cd0fd3b40a250d_44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44"},"_vena_CashFlowS2_CashFlowB3_C_FV_56493ffece784c5db4cd0fd3b40a250d_45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45"},"_vena_CashFlowS2_CashFlowB3_C_FV_56493ffece784c5db4cd0fd3b40a250d_46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46"},"_vena_CashFlowS2_CashFlowB3_C_FV_56493ffece784c5db4cd0fd3b40a250d_47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47"},"_vena_CashFlowS2_CashFlowB3_C_FV_56493ffece784c5db4cd0fd3b40a250d_48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48"},"_vena_CashFlowS2_CashFlowB3_C_FV_56493ffece784c5db4cd0fd3b40a250d_49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49"},"_vena_CashFlowS2_CashFlowB3_C_FV_56493ffece784c5db4cd0fd3b40a250d_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5"},"_vena_CashFlowS2_CashFlowB3_C_FV_56493ffece784c5db4cd0fd3b40a250d_50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50"},"_vena_CashFlowS2_CashFlowB3_C_FV_56493ffece784c5db4cd0fd3b40a250d_51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51"},"_vena_CashFlowS2_CashFlowB3_C_FV_56493ffece784c5db4cd0fd3b40a250d_52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52"},"_vena_CashFlowS2_CashFlowB3_C_FV_56493ffece784c5db4cd0fd3b40a250d_53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53"},"_vena_CashFlowS2_CashFlowB3_C_FV_56493ffece784c5db4cd0fd3b40a250d_54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54"},"_vena_CashFlowS2_CashFlowB3_C_FV_56493ffece784c5db4cd0fd3b40a250d_55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55"},"_vena_CashFlowS2_CashFlowB3_C_FV_56493ffece784c5db4cd0fd3b40a250d_56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56"},"_vena_CashFlowS2_CashFlowB3_C_FV_56493ffece784c5db4cd0fd3b40a250d_57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57"},"_vena_CashFlowS2_CashFlowB3_C_FV_56493ffece784c5db4cd0fd3b40a250d_58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58"},"_vena_CashFlowS2_CashFlowB3_C_FV_56493ffece784c5db4cd0fd3b40a250d_59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59"},"_vena_CashFlowS2_CashFlowB3_C_FV_56493ffece784c5db4cd0fd3b40a250d_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6"},"_vena_CashFlowS2_CashFlowB3_C_FV_56493ffece784c5db4cd0fd3b40a250d_60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60"},"_vena_CashFlowS2_CashFlowB3_C_FV_56493ffece784c5db4cd0fd3b40a250d_61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61"},"_vena_CashFlowS2_CashFlowB3_C_FV_56493ffece784c5db4cd0fd3b40a250d_62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62"},"_vena_CashFlowS2_CashFlowB3_C_FV_56493ffece784c5db4cd0fd3b40a250d_63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63"},"_vena_CashFlowS2_CashFlowB3_C_FV_56493ffece784c5db4cd0fd3b40a250d_64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64"},"_vena_CashFlowS2_CashFlowB3_C_FV_56493ffece784c5db4cd0fd3b40a250d_65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65"},"_vena_CashFlowS2_CashFlowB3_C_FV_56493ffece784c5db4cd0fd3b40a250d_66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66"},"_vena_CashFlowS2_CashFlowB3_C_FV_56493ffece784c5db4cd0fd3b40a250d_67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67"},"_vena_CashFlowS2_CashFlowB3_C_FV_56493ffece784c5db4cd0fd3b40a250d_68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68"},"_vena_CashFlowS2_CashFlowB3_C_FV_56493ffece784c5db4cd0fd3b40a250d_69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69"},"_vena_CashFlowS2_CashFlowB3_C_FV_56493ffece784c5db4cd0fd3b40a250d_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7"},"_vena_CashFlowS2_CashFlowB3_C_FV_56493ffece784c5db4cd0fd3b40a250d_70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70"},"_vena_CashFlowS2_CashFlowB3_C_FV_56493ffece784c5db4cd0fd3b40a250d_71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71"},"_vena_CashFlowS2_CashFlowB3_C_FV_56493ffece784c5db4cd0fd3b40a250d_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8"},"_vena_CashFlowS2_CashFlowB3_C_FV_56493ffece784c5db4cd0fd3b40a250d_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9"},"_vena_CashFlowS2_CashFlowB3_C_FV_a398e917565c475b8f0c5e9ebb5e002d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"},"_vena_CashFlowS2_CashFlowB3_C_FV_a398e917565c475b8f0c5e9ebb5e002d_1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1"},"_vena_CashFlowS2_CashFlowB3_C_FV_a398e917565c475b8f0c5e9ebb5e002d_10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10"},"_vena_CashFlowS2_CashFlowB3_C_FV_a398e917565c475b8f0c5e9ebb5e002d_11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11"},"_vena_CashFlowS2_CashFlowB3_C_FV_a398e917565c475b8f0c5e9ebb5e002d_12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12"},"_vena_CashFlowS2_CashFlowB3_C_FV_a398e917565c475b8f0c5e9ebb5e002d_13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13"},"_vena_CashFlowS2_CashFlowB3_C_FV_a398e917565c475b8f0c5e9ebb5e002d_14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14"},"_vena_CashFlowS2_CashFlowB3_C_FV_a398e917565c475b8f0c5e9ebb5e002d_15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15"},"_vena_CashFlowS2_CashFlowB3_C_FV_a398e917565c475b8f0c5e9ebb5e002d_16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16"},"_vena_CashFlowS2_CashFlowB3_C_FV_a398e917565c475b8f0c5e9ebb5e002d_17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17"},"_vena_CashFlowS2_CashFlowB3_C_FV_a398e917565c475b8f0c5e9ebb5e002d_18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18"},"_vena_CashFlowS2_CashFlowB3_C_FV_a398e917565c475b8f0c5e9ebb5e002d_19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19"},"_vena_CashFlowS2_CashFlowB3_C_FV_a398e917565c475b8f0c5e9ebb5e002d_2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2"},"_vena_CashFlowS2_CashFlowB3_C_FV_a398e917565c475b8f0c5e9ebb5e002d_20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20"},"_vena_CashFlowS2_CashFlowB3_C_FV_a398e917565c475b8f0c5e9ebb5e002d_21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21"},"_vena_CashFlowS2_CashFlowB3_C_FV_a398e917565c475b8f0c5e9ebb5e002d_22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22"},"_vena_CashFlowS2_CashFlowB3_C_FV_a398e917565c475b8f0c5e9ebb5e002d_23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23"},"_vena_CashFlowS2_CashFlowB3_C_FV_a398e917565c475b8f0c5e9ebb5e002d_24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24"},"_vena_CashFlowS2_CashFlowB3_C_FV_a398e917565c475b8f0c5e9ebb5e002d_25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25"},"_vena_CashFlowS2_CashFlowB3_C_FV_a398e917565c475b8f0c5e9ebb5e002d_26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26"},"_vena_CashFlowS2_CashFlowB3_C_FV_a398e917565c475b8f0c5e9ebb5e002d_27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27"},"_vena_CashFlowS2_CashFlowB3_C_FV_a398e917565c475b8f0c5e9ebb5e002d_28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28"},"_vena_CashFlowS2_CashFlowB3_C_FV_a398e917565c475b8f0c5e9ebb5e002d_29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29"},"_vena_CashFlowS2_CashFlowB3_C_FV_a398e917565c475b8f0c5e9ebb5e002d_3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3"},"_vena_CashFlowS2_CashFlowB3_C_FV_a398e917565c475b8f0c5e9ebb5e002d_30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30"},"_vena_CashFlowS2_CashFlowB3_C_FV_a398e917565c475b8f0c5e9ebb5e002d_31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31"},"_vena_CashFlowS2_CashFlowB3_C_FV_a398e917565c475b8f0c5e9ebb5e002d_32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32"},"_vena_CashFlowS2_CashFlowB3_C_FV_a398e917565c475b8f0c5e9ebb5e002d_33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33"},"_vena_CashFlowS2_CashFlowB3_C_FV_a398e917565c475b8f0c5e9ebb5e002d_34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34"},"_vena_CashFlowS2_CashFlowB3_C_FV_a398e917565c475b8f0c5e9ebb5e002d_35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35"},"_vena_CashFlowS2_CashFlowB3_C_FV_a398e917565c475b8f0c5e9ebb5e002d_36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36"},"_vena_CashFlowS2_CashFlowB3_C_FV_a398e917565c475b8f0c5e9ebb5e002d_37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37"},"_vena_CashFlowS2_CashFlowB3_C_FV_a398e917565c475b8f0c5e9ebb5e002d_38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38"},"_vena_CashFlowS2_CashFlowB3_C_FV_a398e917565c475b8f0c5e9ebb5e002d_39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39"},"_vena_CashFlowS2_CashFlowB3_C_FV_a398e917565c475b8f0c5e9ebb5e002d_4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4"},"_vena_CashFlowS2_CashFlowB3_C_FV_a398e917565c475b8f0c5e9ebb5e002d_40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40"},"_vena_CashFlowS2_CashFlowB3_C_FV_a398e917565c475b8f0c5e9ebb5e002d_41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41"},"_vena_CashFlowS2_CashFlowB3_C_FV_a398e917565c475b8f0c5e9ebb5e002d_42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42"},"_vena_CashFlowS2_CashFlowB3_C_FV_a398e917565c475b8f0c5e9ebb5e002d_43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43"},"_vena_CashFlowS2_CashFlowB3_C_FV_a398e917565c475b8f0c5e9ebb5e002d_44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44"},"_vena_CashFlowS2_CashFlowB3_C_FV_a398e917565c475b8f0c5e9ebb5e002d_45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45"},"_vena_CashFlowS2_CashFlowB3_C_FV_a398e917565c475b8f0c5e9ebb5e002d_46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46"},"_vena_CashFlowS2_CashFlowB3_C_FV_a398e917565c475b8f0c5e9ebb5e002d_47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47"},"_vena_CashFlowS2_CashFlowB3_C_FV_a398e917565c475b8f0c5e9ebb5e002d_48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48"},"_vena_CashFlowS2_CashFlowB3_C_FV_a398e917565c475b8f0c5e9ebb5e002d_49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49"},"_vena_CashFlowS2_CashFlowB3_C_FV_a398e917565c475b8f0c5e9ebb5e002d_5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5"},"_vena_CashFlowS2_CashFlowB3_C_FV_a398e917565c475b8f0c5e9ebb5e002d_50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50"},"_vena_CashFlowS2_CashFlowB3_C_FV_a398e917565c475b8f0c5e9ebb5e002d_51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51"},"_vena_CashFlowS2_CashFlowB3_C_FV_a398e917565c475b8f0c5e9ebb5e002d_52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52"},"_vena_CashFlowS2_CashFlowB3_C_FV_a398e917565c475b8f0c5e9ebb5e002d_53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53"},"_vena_CashFlowS2_CashFlowB3_C_FV_a398e917565c475b8f0c5e9ebb5e002d_54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54"},"_vena_CashFlowS2_CashFlowB3_C_FV_a398e917565c475b8f0c5e9ebb5e002d_55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55"},"_vena_CashFlowS2_CashFlowB3_C_FV_a398e917565c475b8f0c5e9ebb5e002d_56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56"},"_vena_CashFlowS2_CashFlowB3_C_FV_a398e917565c475b8f0c5e9ebb5e002d_57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57"},"_vena_CashFlowS2_CashFlowB3_C_FV_a398e917565c475b8f0c5e9ebb5e002d_58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58"},"_vena_CashFlowS2_CashFlowB3_C_FV_a398e917565c475b8f0c5e9ebb5e002d_59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59"},"_vena_CashFlowS2_CashFlowB3_C_FV_a398e917565c475b8f0c5e9ebb5e002d_6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6"},"_vena_CashFlowS2_CashFlowB3_C_FV_a398e917565c475b8f0c5e9ebb5e002d_60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60"},"_vena_CashFlowS2_CashFlowB3_C_FV_a398e917565c475b8f0c5e9ebb5e002d_61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61"},"_vena_CashFlowS2_CashFlowB3_C_FV_a398e917565c475b8f0c5e9ebb5e002d_62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62"},"_vena_CashFlowS2_CashFlowB3_C_FV_a398e917565c475b8f0c5e9ebb5e002d_63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63"},"_vena_CashFlowS2_CashFlowB3_C_FV_a398e917565c475b8f0c5e9ebb5e002d_64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64"},"_vena_CashFlowS2_CashFlowB3_C_FV_a398e917565c475b8f0c5e9ebb5e002d_65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65"},"_vena_CashFlowS2_CashFlowB3_C_FV_a398e917565c475b8f0c5e9ebb5e002d_66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66"},"_vena_CashFlowS2_CashFlowB3_C_FV_a398e917565c475b8f0c5e9ebb5e002d_67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67"},"_vena_CashFlowS2_CashFlowB3_C_FV_a398e917565c475b8f0c5e9ebb5e002d_68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68"},"_vena_CashFlowS2_CashFlowB3_C_FV_a398e917565c475b8f0c5e9ebb5e002d_69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69"},"_vena_CashFlowS2_CashFlowB3_C_FV_a398e917565c475b8f0c5e9ebb5e002d_7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7"},"_vena_CashFlowS2_CashFlowB3_C_FV_a398e917565c475b8f0c5e9ebb5e002d_70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70"},"_vena_CashFlowS2_CashFlowB3_C_FV_a398e917565c475b8f0c5e9ebb5e002d_71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71"},"_vena_CashFlowS2_CashFlowB3_C_FV_a398e917565c475b8f0c5e9ebb5e002d_8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8"},"_vena_CashFlowS2_CashFlowB3_C_FV_a398e917565c475b8f0c5e9ebb5e002d_9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9"},"_vena_CashFlowS2_CashFlowB3_C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"},"_vena_CashFlowS2_CashFlowB3_C_FV_e1c3a244dc3d4f149ecdf7d748811086_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1"},"_vena_CashFlowS2_CashFlowB3_C_FV_e1c3a244dc3d4f149ecdf7d748811086_10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10"},"_vena_CashFlowS2_CashFlowB3_C_FV_e1c3a244dc3d4f149ecdf7d748811086_11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11"},"_vena_CashFlowS2_CashFlowB3_C_FV_e1c3a244dc3d4f149ecdf7d748811086_12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12"},"_vena_CashFlowS2_CashFlowB3_C_FV_e1c3a244dc3d4f149ecdf7d748811086_13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13"},"_vena_CashFlowS2_CashFlowB3_C_FV_e1c3a244dc3d4f149ecdf7d748811086_14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14"},"_vena_CashFlowS2_CashFlowB3_C_FV_e1c3a244dc3d4f149ecdf7d748811086_15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15"},"_vena_CashFlowS2_CashFlowB3_C_FV_e1c3a244dc3d4f149ecdf7d748811086_16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16"},"_vena_CashFlowS2_CashFlowB3_C_FV_e1c3a244dc3d4f149ecdf7d748811086_17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17"},"_vena_CashFlowS2_CashFlowB3_C_FV_e1c3a244dc3d4f149ecdf7d748811086_18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18"},"_vena_CashFlowS2_CashFlowB3_C_FV_e1c3a244dc3d4f149ecdf7d748811086_19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19"},"_vena_CashFlowS2_CashFlowB3_C_FV_e1c3a244dc3d4f149ecdf7d748811086_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2"},"_vena_CashFlowS2_CashFlowB3_C_FV_e1c3a244dc3d4f149ecdf7d748811086_20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20"},"_vena_CashFlowS2_CashFlowB3_C_FV_e1c3a244dc3d4f149ecdf7d748811086_21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21"},"_vena_CashFlowS2_CashFlowB3_C_FV_e1c3a244dc3d4f149ecdf7d748811086_22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22"},"_vena_CashFlowS2_CashFlowB3_C_FV_e1c3a244dc3d4f149ecdf7d748811086_23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23"},"_vena_CashFlowS2_CashFlowB3_C_FV_e1c3a244dc3d4f149ecdf7d748811086_24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24"},"_vena_CashFlowS2_CashFlowB3_C_FV_e1c3a244dc3d4f149ecdf7d748811086_25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25"},"_vena_CashFlowS2_CashFlowB3_C_FV_e1c3a244dc3d4f149ecdf7d748811086_26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26"},"_vena_CashFlowS2_CashFlowB3_C_FV_e1c3a244dc3d4f149ecdf7d748811086_27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27"},"_vena_CashFlowS2_CashFlowB3_C_FV_e1c3a244dc3d4f149ecdf7d748811086_28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28"},"_vena_CashFlowS2_CashFlowB3_C_FV_e1c3a244dc3d4f149ecdf7d748811086_29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29"},"_vena_CashFlowS2_CashFlowB3_C_FV_e1c3a244dc3d4f149ecdf7d748811086_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3"},"_vena_CashFlowS2_CashFlowB3_C_FV_e1c3a244dc3d4f149ecdf7d748811086_30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30"},"_vena_CashFlowS2_CashFlowB3_C_FV_e1c3a244dc3d4f149ecdf7d748811086_31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31"},"_vena_CashFlowS2_CashFlowB3_C_FV_e1c3a244dc3d4f149ecdf7d748811086_32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32"},"_vena_CashFlowS2_CashFlowB3_C_FV_e1c3a244dc3d4f149ecdf7d748811086_33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33"},"_vena_CashFlowS2_CashFlowB3_C_FV_e1c3a244dc3d4f149ecdf7d748811086_34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34"},"_vena_CashFlowS2_CashFlowB3_C_FV_e1c3a244dc3d4f149ecdf7d748811086_35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35"},"_vena_CashFlowS2_CashFlowB3_C_FV_e1c3a244dc3d4f149ecdf7d748811086_36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36"},"_vena_CashFlowS2_CashFlowB3_C_FV_e1c3a244dc3d4f149ecdf7d748811086_37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37"},"_vena_CashFlowS2_CashFlowB3_C_FV_e1c3a244dc3d4f149ecdf7d748811086_38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38"},"_vena_CashFlowS2_CashFlowB3_C_FV_e1c3a244dc3d4f149ecdf7d748811086_39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39"},"_vena_CashFlowS2_CashFlowB3_C_FV_e1c3a244dc3d4f149ecdf7d748811086_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4"},"_vena_CashFlowS2_CashFlowB3_C_FV_e1c3a244dc3d4f149ecdf7d748811086_40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40"},"_vena_CashFlowS2_CashFlowB3_C_FV_e1c3a244dc3d4f149ecdf7d748811086_41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41"},"_vena_CashFlowS2_CashFlowB3_C_FV_e1c3a244dc3d4f149ecdf7d748811086_42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42"},"_vena_CashFlowS2_CashFlowB3_C_FV_e1c3a244dc3d4f149ecdf7d748811086_43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43"},"_vena_CashFlowS2_CashFlowB3_C_FV_e1c3a244dc3d4f149ecdf7d748811086_44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44"},"_vena_CashFlowS2_CashFlowB3_C_FV_e1c3a244dc3d4f149ecdf7d748811086_45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45"},"_vena_CashFlowS2_CashFlowB3_C_FV_e1c3a244dc3d4f149ecdf7d748811086_46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46"},"_vena_CashFlowS2_CashFlowB3_C_FV_e1c3a244dc3d4f149ecdf7d748811086_47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47"},"_vena_CashFlowS2_CashFlowB3_C_FV_e1c3a244dc3d4f149ecdf7d748811086_48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48"},"_vena_CashFlowS2_CashFlowB3_C_FV_e1c3a244dc3d4f149ecdf7d748811086_49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49"},"_vena_CashFlowS2_CashFlowB3_C_FV_e1c3a244dc3d4f149ecdf7d748811086_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5"},"_vena_CashFlowS2_CashFlowB3_C_FV_e1c3a244dc3d4f149ecdf7d748811086_50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50"},"_vena_CashFlowS2_CashFlowB3_C_FV_e1c3a244dc3d4f149ecdf7d748811086_51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51"},"_vena_CashFlowS2_CashFlowB3_C_FV_e1c3a244dc3d4f149ecdf7d748811086_52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52"},"_vena_CashFlowS2_CashFlowB3_C_FV_e1c3a244dc3d4f149ecdf7d748811086_53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53"},"_vena_CashFlowS2_CashFlowB3_C_FV_e1c3a244dc3d4f149ecdf7d748811086_54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54"},"_vena_CashFlowS2_CashFlowB3_C_FV_e1c3a244dc3d4f149ecdf7d748811086_55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55"},"_vena_CashFlowS2_CashFlowB3_C_FV_e1c3a244dc3d4f149ecdf7d748811086_56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56"},"_vena_CashFlowS2_CashFlowB3_C_FV_e1c3a244dc3d4f149ecdf7d748811086_57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57"},"_vena_CashFlowS2_CashFlowB3_C_FV_e1c3a244dc3d4f149ecdf7d748811086_58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58"},"_vena_CashFlowS2_CashFlowB3_C_FV_e1c3a244dc3d4f149ecdf7d748811086_59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59"},"_vena_CashFlowS2_CashFlowB3_C_FV_e1c3a244dc3d4f149ecdf7d748811086_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6"},"_vena_CashFlowS2_CashFlowB3_C_FV_e1c3a244dc3d4f149ecdf7d748811086_60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60"},"_vena_CashFlowS2_CashFlowB3_C_FV_e1c3a244dc3d4f149ecdf7d748811086_61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61"},"_vena_CashFlowS2_CashFlowB3_C_FV_e1c3a244dc3d4f149ecdf7d748811086_62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62"},"_vena_CashFlowS2_CashFlowB3_C_FV_e1c3a244dc3d4f149ecdf7d748811086_63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63"},"_vena_CashFlowS2_CashFlowB3_C_FV_e1c3a244dc3d4f149ecdf7d748811086_64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64"},"_vena_CashFlowS2_CashFlowB3_C_FV_e1c3a244dc3d4f149ecdf7d748811086_65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65"},"_vena_CashFlowS2_CashFlowB3_C_FV_e1c3a244dc3d4f149ecdf7d748811086_66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66"},"_vena_CashFlowS2_CashFlowB3_C_FV_e1c3a244dc3d4f149ecdf7d748811086_67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67"},"_vena_CashFlowS2_CashFlowB3_C_FV_e1c3a244dc3d4f149ecdf7d748811086_68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68"},"_vena_CashFlowS2_CashFlowB3_C_FV_e1c3a244dc3d4f149ecdf7d748811086_69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69"},"_vena_CashFlowS2_CashFlowB3_C_FV_e1c3a244dc3d4f149ecdf7d748811086_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7"},"_vena_CashFlowS2_CashFlowB3_C_FV_e1c3a244dc3d4f149ecdf7d748811086_70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70"},"_vena_CashFlowS2_CashFlowB3_C_FV_e1c3a244dc3d4f149ecdf7d748811086_71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71"},"_vena_CashFlowS2_CashFlowB3_C_FV_e1c3a244dc3d4f149ecdf7d748811086_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8"},"_vena_CashFlowS2_CashFlowB3_C_FV_e1c3a244dc3d4f149ecdf7d748811086_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9"},"_vena_CashFlowS2_CashFlowB3_R_5_632005311968575498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1,"DimensionIdStr":"5","MemberIdStr":"632005311968575498","DimensionId":5,"MemberId":632005311968575498,"Inc":""},"_vena_CashFlowS2_CashFlowB4_C_8_632005313629519872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8","MemberIdStr":"632005313629519872","DimensionId":8,"MemberId":632005313629519872,"Inc":""},"_vena_CashFlowS2_CashFlowB4_C_8_632005313629519872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8","MemberIdStr":"632005313629519872","DimensionId":8,"MemberId":632005313629519872,"Inc":"1"},"_vena_CashFlowS2_CashFlowB4_C_8_632005313629519872_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8","MemberIdStr":"632005313629519872","DimensionId":8,"MemberId":632005313629519872,"Inc":"10"},"_vena_CashFlowS2_CashFlowB4_C_8_632005313629519872_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8","MemberIdStr":"632005313629519872","DimensionId":8,"MemberId":632005313629519872,"Inc":"11"},"_vena_CashFlowS2_CashFlowB4_C_8_632005313629519872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8","MemberIdStr":"632005313629519872","DimensionId":8,"MemberId":632005313629519872,"Inc":"2"},"_vena_CashFlowS2_CashFlowB4_C_8_632005313629519872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8","MemberIdStr":"632005313629519872","DimensionId":8,"MemberId":632005313629519872,"Inc":"3"},"_vena_CashFlowS2_CashFlowB4_C_8_632005313629519872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8","MemberIdStr":"632005313629519872","DimensionId":8,"MemberId":632005313629519872,"Inc":"4"},"_vena_CashFlowS2_CashFlowB4_C_8_632005313629519872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8","MemberIdStr":"632005313629519872","DimensionId":8,"MemberId":632005313629519872,"Inc":"5"},"_vena_CashFlowS2_CashFlowB4_C_8_632005313629519872_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8","MemberIdStr":"632005313629519872","DimensionId":8,"MemberId":632005313629519872,"Inc":"6"},"_vena_CashFlowS2_CashFlowB4_C_8_632005313629519872_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8","MemberIdStr":"632005313629519872","DimensionId":8,"MemberId":632005313629519872,"Inc":"7"},"_vena_CashFlowS2_CashFlowB4_C_8_632005313629519872_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8","MemberIdStr":"632005313629519872","DimensionId":8,"MemberId":632005313629519872,"Inc":"8"},"_vena_CashFlowS2_CashFlowB4_C_8_632005313629519872_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8","MemberIdStr":"632005313629519872","DimensionId":8,"MemberId":632005313629519872,"Inc":"9"},"_vena_CashFlowS2_CashFlowB4_C_FV_56493ffece784c5db4cd0fd3b40a250d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56493ffece784c5db4cd0fd3b40a250d","DimensionId":-1,"MemberId":-1,"Inc":""},"_vena_CashFlowS2_CashFlowB4_C_FV_56493ffece784c5db4cd0fd3b40a250d_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56493ffece784c5db4cd0fd3b40a250d","DimensionId":-1,"MemberId":-1,"Inc":"1"},"_vena_CashFlowS2_CashFlowB4_C_FV_56493ffece784c5db4cd0fd3b40a250d_10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56493ffece784c5db4cd0fd3b40a250d","DimensionId":-1,"MemberId":-1,"Inc":"10"},"_vena_CashFlowS2_CashFlowB4_C_FV_56493ffece784c5db4cd0fd3b40a250d_11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56493ffece784c5db4cd0fd3b40a250d","DimensionId":-1,"MemberId":-1,"Inc":"11"},"_vena_CashFlowS2_CashFlowB4_C_FV_56493ffece784c5db4cd0fd3b40a250d_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56493ffece784c5db4cd0fd3b40a250d","DimensionId":-1,"MemberId":-1,"Inc":"2"},"_vena_CashFlowS2_CashFlowB4_C_FV_56493ffece784c5db4cd0fd3b40a250d_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56493ffece784c5db4cd0fd3b40a250d","DimensionId":-1,"MemberId":-1,"Inc":"3"},"_vena_CashFlowS2_CashFlowB4_C_FV_56493ffece784c5db4cd0fd3b40a250d_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56493ffece784c5db4cd0fd3b40a250d","DimensionId":-1,"MemberId":-1,"Inc":"4"},"_vena_CashFlowS2_CashFlowB4_C_FV_56493ffece784c5db4cd0fd3b40a250d_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56493ffece784c5db4cd0fd3b40a250d","DimensionId":-1,"MemberId":-1,"Inc":"5"},"_vena_CashFlowS2_CashFlowB4_C_FV_56493ffece784c5db4cd0fd3b40a250d_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56493ffece784c5db4cd0fd3b40a250d","DimensionId":-1,"MemberId":-1,"Inc":"6"},"_vena_CashFlowS2_CashFlowB4_C_FV_56493ffece784c5db4cd0fd3b40a250d_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56493ffece784c5db4cd0fd3b40a250d","DimensionId":-1,"MemberId":-1,"Inc":"7"},"_vena_CashFlowS2_CashFlowB4_C_FV_56493ffece784c5db4cd0fd3b40a250d_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56493ffece784c5db4cd0fd3b40a250d","DimensionId":-1,"MemberId":-1,"Inc":"8"},"_vena_CashFlowS2_CashFlowB4_C_FV_56493ffece784c5db4cd0fd3b40a250d_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56493ffece784c5db4cd0fd3b40a250d","DimensionId":-1,"MemberId":-1,"Inc":"9"},"_vena_CashFlowS2_CashFlowB4_C_FV_a398e917565c475b8f0c5e9ebb5e002d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a398e917565c475b8f0c5e9ebb5e002d","DimensionId":-1,"MemberId":-1,"Inc":""},"_vena_CashFlowS2_CashFlowB4_C_FV_a398e917565c475b8f0c5e9ebb5e002d_1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a398e917565c475b8f0c5e9ebb5e002d","DimensionId":-1,"MemberId":-1,"Inc":"1"},"_vena_CashFlowS2_CashFlowB4_C_FV_a398e917565c475b8f0c5e9ebb5e002d_10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a398e917565c475b8f0c5e9ebb5e002d","DimensionId":-1,"MemberId":-1,"Inc":"10"},"_vena_CashFlowS2_CashFlowB4_C_FV_a398e917565c475b8f0c5e9ebb5e002d_11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a398e917565c475b8f0c5e9ebb5e002d","DimensionId":-1,"MemberId":-1,"Inc":"11"},"_vena_CashFlowS2_CashFlowB4_C_FV_a398e917565c475b8f0c5e9ebb5e002d_2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a398e917565c475b8f0c5e9ebb5e002d","DimensionId":-1,"MemberId":-1,"Inc":"2"},"_vena_CashFlowS2_CashFlowB4_C_FV_a398e917565c475b8f0c5e9ebb5e002d_3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a398e917565c475b8f0c5e9ebb5e002d","DimensionId":-1,"MemberId":-1,"Inc":"3"},"_vena_CashFlowS2_CashFlowB4_C_FV_a398e917565c475b8f0c5e9ebb5e002d_4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a398e917565c475b8f0c5e9ebb5e002d","DimensionId":-1,"MemberId":-1,"Inc":"4"},"_vena_CashFlowS2_CashFlowB4_C_FV_a398e917565c475b8f0c5e9ebb5e002d_5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a398e917565c475b8f0c5e9ebb5e002d","DimensionId":-1,"MemberId":-1,"Inc":"5"},"_vena_CashFlowS2_CashFlowB4_C_FV_a398e917565c475b8f0c5e9ebb5e002d_6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a398e917565c475b8f0c5e9ebb5e002d","DimensionId":-1,"MemberId":-1,"Inc":"6"},"_vena_CashFlowS2_CashFlowB4_C_FV_a398e917565c475b8f0c5e9ebb5e002d_7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a398e917565c475b8f0c5e9ebb5e002d","DimensionId":-1,"MemberId":-1,"Inc":"7"},"_vena_CashFlowS2_CashFlowB4_C_FV_a398e917565c475b8f0c5e9ebb5e002d_8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a398e917565c475b8f0c5e9ebb5e002d","DimensionId":-1,"MemberId":-1,"Inc":"8"},"_vena_CashFlowS2_CashFlowB4_C_FV_a398e917565c475b8f0c5e9ebb5e002d_9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a398e917565c475b8f0c5e9ebb5e002d","DimensionId":-1,"MemberId":-1,"Inc":"9"},"_vena_CashFlowS2_CashFlowB4_C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e1c3a244dc3d4f149ecdf7d748811086","DimensionId":-1,"MemberId":-1,"Inc":""},"_vena_CashFlowS2_CashFlowB4_C_FV_e1c3a244dc3d4f149ecdf7d748811086_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e1c3a244dc3d4f149ecdf7d748811086","DimensionId":-1,"MemberId":-1,"Inc":"1"},"_vena_CashFlowS2_CashFlowB4_C_FV_e1c3a244dc3d4f149ecdf7d748811086_10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e1c3a244dc3d4f149ecdf7d748811086","DimensionId":-1,"MemberId":-1,"Inc":"10"},"_vena_CashFlowS2_CashFlowB4_C_FV_e1c3a244dc3d4f149ecdf7d748811086_11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e1c3a244dc3d4f149ecdf7d748811086","DimensionId":-1,"MemberId":-1,"Inc":"11"},"_vena_CashFlowS2_CashFlowB4_C_FV_e1c3a244dc3d4f149ecdf7d748811086_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e1c3a244dc3d4f149ecdf7d748811086","DimensionId":-1,"MemberId":-1,"Inc":"2"},"_vena_CashFlowS2_CashFlowB4_C_FV_e1c3a244dc3d4f149ecdf7d748811086_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e1c3a244dc3d4f149ecdf7d748811086","DimensionId":-1,"MemberId":-1,"Inc":"3"},"_vena_CashFlowS2_CashFlowB4_C_FV_e1c3a244dc3d4f149ecdf7d748811086_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e1c3a244dc3d4f149ecdf7d748811086","DimensionId":-1,"MemberId":-1,"Inc":"4"},"_vena_CashFlowS2_CashFlowB4_C_FV_e1c3a244dc3d4f149ecdf7d748811086_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e1c3a244dc3d4f149ecdf7d748811086","DimensionId":-1,"MemberId":-1,"Inc":"5"},"_vena_CashFlowS2_CashFlowB4_C_FV_e1c3a244dc3d4f149ecdf7d748811086_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e1c3a244dc3d4f149ecdf7d748811086","DimensionId":-1,"MemberId":-1,"Inc":"6"},"_vena_CashFlowS2_CashFlowB4_C_FV_e1c3a244dc3d4f149ecdf7d748811086_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e1c3a244dc3d4f149ecdf7d748811086","DimensionId":-1,"MemberId":-1,"Inc":"7"},"_vena_CashFlowS2_CashFlowB4_C_FV_e1c3a244dc3d4f149ecdf7d748811086_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e1c3a244dc3d4f149ecdf7d748811086","DimensionId":-1,"MemberId":-1,"Inc":"8"},"_vena_CashFlowS2_CashFlowB4_C_FV_e1c3a244dc3d4f149ecdf7d748811086_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e1c3a244dc3d4f149ecdf7d748811086","DimensionId":-1,"MemberId":-1,"Inc":"9"},"_vena_CashFlowS2_CashFlowB4_R_5_632005311532367872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1,"DimensionIdStr":"5","MemberIdStr":"632005311532367872","DimensionId":5,"MemberId":632005311532367872,"Inc":""},"_vena_CashFlowS2_CashFlowB5_C_8_632005313629519872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8","MemberIdStr":"632005313629519872","DimensionId":8,"MemberId":632005313629519872,"Inc":""},"_vena_CashFlowS2_CashFlowB5_C_8_632005313629519872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8","MemberIdStr":"632005313629519872","DimensionId":8,"MemberId":632005313629519872,"Inc":"1"},"_vena_CashFlowS2_CashFlowB5_C_8_632005313629519872_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8","MemberIdStr":"632005313629519872","DimensionId":8,"MemberId":632005313629519872,"Inc":"10"},"_vena_CashFlowS2_CashFlowB5_C_8_632005313629519872_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8","MemberIdStr":"632005313629519872","DimensionId":8,"MemberId":632005313629519872,"Inc":"11"},"_vena_CashFlowS2_CashFlowB5_C_8_632005313629519872_12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8","MemberIdStr":"632005313629519872","DimensionId":8,"MemberId":632005313629519872,"Inc":"12"},"_vena_CashFlowS2_CashFlowB5_C_8_632005313629519872_13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8","MemberIdStr":"632005313629519872","DimensionId":8,"MemberId":632005313629519872,"Inc":"13"},"_vena_CashFlowS2_CashFlowB5_C_8_632005313629519872_14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8","MemberIdStr":"632005313629519872","DimensionId":8,"MemberId":632005313629519872,"Inc":"14"},"_vena_CashFlowS2_CashFlowB5_C_8_632005313629519872_15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8","MemberIdStr":"632005313629519872","DimensionId":8,"MemberId":632005313629519872,"Inc":"15"},"_vena_CashFlowS2_CashFlowB5_C_8_632005313629519872_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8","MemberIdStr":"632005313629519872","DimensionId":8,"MemberId":632005313629519872,"Inc":"16"},"_vena_CashFlowS2_CashFlowB5_C_8_632005313629519872_17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8","MemberIdStr":"632005313629519872","DimensionId":8,"MemberId":632005313629519872,"Inc":"17"},"_vena_CashFlowS2_CashFlowB5_C_8_632005313629519872_18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8","MemberIdStr":"632005313629519872","DimensionId":8,"MemberId":632005313629519872,"Inc":"18"},"_vena_CashFlowS2_CashFlowB5_C_8_632005313629519872_19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8","MemberIdStr":"632005313629519872","DimensionId":8,"MemberId":632005313629519872,"Inc":"19"},"_vena_CashFlowS2_CashFlowB5_C_8_632005313629519872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8","MemberIdStr":"632005313629519872","DimensionId":8,"MemberId":632005313629519872,"Inc":"2"},"_vena_CashFlowS2_CashFlowB5_C_8_632005313629519872_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8","MemberIdStr":"632005313629519872","DimensionId":8,"MemberId":632005313629519872,"Inc":"20"},"_vena_CashFlowS2_CashFlowB5_C_8_632005313629519872_21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8","MemberIdStr":"632005313629519872","DimensionId":8,"MemberId":632005313629519872,"Inc":"21"},"_vena_CashFlowS2_CashFlowB5_C_8_632005313629519872_22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8","MemberIdStr":"632005313629519872","DimensionId":8,"MemberId":632005313629519872,"Inc":"22"},"_vena_CashFlowS2_CashFlowB5_C_8_632005313629519872_23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8","MemberIdStr":"632005313629519872","DimensionId":8,"MemberId":632005313629519872,"Inc":"23"},"_vena_CashFlowS2_CashFlowB5_C_8_632005313629519872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8","MemberIdStr":"632005313629519872","DimensionId":8,"MemberId":632005313629519872,"Inc":"3"},"_vena_CashFlowS2_CashFlowB5_C_8_632005313629519872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8","MemberIdStr":"632005313629519872","DimensionId":8,"MemberId":632005313629519872,"Inc":"4"},"_vena_CashFlowS2_CashFlowB5_C_8_632005313629519872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8","MemberIdStr":"632005313629519872","DimensionId":8,"MemberId":632005313629519872,"Inc":"5"},"_vena_CashFlowS2_CashFlowB5_C_8_632005313629519872_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8","MemberIdStr":"632005313629519872","DimensionId":8,"MemberId":632005313629519872,"Inc":"6"},"_vena_CashFlowS2_CashFlowB5_C_8_632005313629519872_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8","MemberIdStr":"632005313629519872","DimensionId":8,"MemberId":632005313629519872,"Inc":"7"},"_vena_CashFlowS2_CashFlowB5_C_8_632005313629519872_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8","MemberIdStr":"632005313629519872","DimensionId":8,"MemberId":632005313629519872,"Inc":"8"},"_vena_CashFlowS2_CashFlowB5_C_8_632005313629519872_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8","MemberIdStr":"632005313629519872","DimensionId":8,"MemberId":632005313629519872,"Inc":"9"},"_vena_CashFlowS2_CashFlowB5_C_8_632005313671462912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8","MemberIdStr":"632005313671462912","DimensionId":8,"MemberId":632005313671462912,"Inc":""},"_vena_CashFlowS2_CashFlowB5_C_8_632005313671462912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8","MemberIdStr":"632005313671462912","DimensionId":8,"MemberId":632005313671462912,"Inc":"1"},"_vena_CashFlowS2_CashFlowB5_C_8_632005313671462912_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8","MemberIdStr":"632005313671462912","DimensionId":8,"MemberId":632005313671462912,"Inc":"10"},"_vena_CashFlowS2_CashFlowB5_C_8_632005313671462912_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8","MemberIdStr":"632005313671462912","DimensionId":8,"MemberId":632005313671462912,"Inc":"11"},"_vena_CashFlowS2_CashFlowB5_C_8_632005313671462912_12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8","MemberIdStr":"632005313671462912","DimensionId":8,"MemberId":632005313671462912,"Inc":"12"},"_vena_CashFlowS2_CashFlowB5_C_8_632005313671462912_13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8","MemberIdStr":"632005313671462912","DimensionId":8,"MemberId":632005313671462912,"Inc":"13"},"_vena_CashFlowS2_CashFlowB5_C_8_632005313671462912_14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8","MemberIdStr":"632005313671462912","DimensionId":8,"MemberId":632005313671462912,"Inc":"14"},"_vena_CashFlowS2_CashFlowB5_C_8_632005313671462912_15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8","MemberIdStr":"632005313671462912","DimensionId":8,"MemberId":632005313671462912,"Inc":"15"},"_vena_CashFlowS2_CashFlowB5_C_8_632005313671462912_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8","MemberIdStr":"632005313671462912","DimensionId":8,"MemberId":632005313671462912,"Inc":"16"},"_vena_CashFlowS2_CashFlowB5_C_8_632005313671462912_17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8","MemberIdStr":"632005313671462912","DimensionId":8,"MemberId":632005313671462912,"Inc":"17"},"_vena_CashFlowS2_CashFlowB5_C_8_632005313671462912_18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8","MemberIdStr":"632005313671462912","DimensionId":8,"MemberId":632005313671462912,"Inc":"18"},"_vena_CashFlowS2_CashFlowB5_C_8_632005313671462912_19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8","MemberIdStr":"632005313671462912","DimensionId":8,"MemberId":632005313671462912,"Inc":"19"},"_vena_CashFlowS2_CashFlowB5_C_8_632005313671462912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8","MemberIdStr":"632005313671462912","DimensionId":8,"MemberId":632005313671462912,"Inc":"2"},"_vena_CashFlowS2_CashFlowB5_C_8_632005313671462912_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8","MemberIdStr":"632005313671462912","DimensionId":8,"MemberId":632005313671462912,"Inc":"20"},"_vena_CashFlowS2_CashFlowB5_C_8_632005313671462912_21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8","MemberIdStr":"632005313671462912","DimensionId":8,"MemberId":632005313671462912,"Inc":"21"},"_vena_CashFlowS2_CashFlowB5_C_8_632005313671462912_22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8","MemberIdStr":"632005313671462912","DimensionId":8,"MemberId":632005313671462912,"Inc":"22"},"_vena_CashFlowS2_CashFlowB5_C_8_632005313671462912_23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8","MemberIdStr":"632005313671462912","DimensionId":8,"MemberId":632005313671462912,"Inc":"23"},"_vena_CashFlowS2_CashFlowB5_C_8_632005313671462912_24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8","MemberIdStr":"632005313671462912","DimensionId":8,"MemberId":632005313671462912,"Inc":"24"},"_vena_CashFlowS2_CashFlowB5_C_8_632005313671462912_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8","MemberIdStr":"632005313671462912","DimensionId":8,"MemberId":632005313671462912,"Inc":"25"},"_vena_CashFlowS2_CashFlowB5_C_8_632005313671462912_26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8","MemberIdStr":"632005313671462912","DimensionId":8,"MemberId":632005313671462912,"Inc":"26"},"_vena_CashFlowS2_CashFlowB5_C_8_632005313671462912_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8","MemberIdStr":"632005313671462912","DimensionId":8,"MemberId":632005313671462912,"Inc":"27"},"_vena_CashFlowS2_CashFlowB5_C_8_632005313671462912_28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8","MemberIdStr":"632005313671462912","DimensionId":8,"MemberId":632005313671462912,"Inc":"28"},"_vena_CashFlowS2_CashFlowB5_C_8_632005313671462912_29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8","MemberIdStr":"632005313671462912","DimensionId":8,"MemberId":632005313671462912,"Inc":"29"},"_vena_CashFlowS2_CashFlowB5_C_8_632005313671462912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8","MemberIdStr":"632005313671462912","DimensionId":8,"MemberId":632005313671462912,"Inc":"3"},"_vena_CashFlowS2_CashFlowB5_C_8_632005313671462912_30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8","MemberIdStr":"632005313671462912","DimensionId":8,"MemberId":632005313671462912,"Inc":"30"},"_vena_CashFlowS2_CashFlowB5_C_8_632005313671462912_31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8","MemberIdStr":"632005313671462912","DimensionId":8,"MemberId":632005313671462912,"Inc":"31"},"_vena_CashFlowS2_CashFlowB5_C_8_632005313671462912_32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8","MemberIdStr":"632005313671462912","DimensionId":8,"MemberId":632005313671462912,"Inc":"32"},"_vena_CashFlowS2_CashFlowB5_C_8_632005313671462912_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8","MemberIdStr":"632005313671462912","DimensionId":8,"MemberId":632005313671462912,"Inc":"33"},"_vena_CashFlowS2_CashFlowB5_C_8_632005313671462912_34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8","MemberIdStr":"632005313671462912","DimensionId":8,"MemberId":632005313671462912,"Inc":"34"},"_vena_CashFlowS2_CashFlowB5_C_8_632005313671462912_35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8","MemberIdStr":"632005313671462912","DimensionId":8,"MemberId":632005313671462912,"Inc":"35"},"_vena_CashFlowS2_CashFlowB5_C_8_632005313671462912_36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8","MemberIdStr":"632005313671462912","DimensionId":8,"MemberId":632005313671462912,"Inc":"36"},"_vena_CashFlowS2_CashFlowB5_C_8_632005313671462912_37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8","MemberIdStr":"632005313671462912","DimensionId":8,"MemberId":632005313671462912,"Inc":"37"},"_vena_CashFlowS2_CashFlowB5_C_8_632005313671462912_38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8","MemberIdStr":"632005313671462912","DimensionId":8,"MemberId":632005313671462912,"Inc":"38"},"_vena_CashFlowS2_CashFlowB5_C_8_632005313671462912_39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8","MemberIdStr":"632005313671462912","DimensionId":8,"MemberId":632005313671462912,"Inc":"39"},"_vena_CashFlowS2_CashFlowB5_C_8_632005313671462912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8","MemberIdStr":"632005313671462912","DimensionId":8,"MemberId":632005313671462912,"Inc":"4"},"_vena_CashFlowS2_CashFlowB5_C_8_632005313671462912_40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8","MemberIdStr":"632005313671462912","DimensionId":8,"MemberId":632005313671462912,"Inc":"40"},"_vena_CashFlowS2_CashFlowB5_C_8_632005313671462912_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8","MemberIdStr":"632005313671462912","DimensionId":8,"MemberId":632005313671462912,"Inc":"41"},"_vena_CashFlowS2_CashFlowB5_C_8_632005313671462912_42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8","MemberIdStr":"632005313671462912","DimensionId":8,"MemberId":632005313671462912,"Inc":"42"},"_vena_CashFlowS2_CashFlowB5_C_8_632005313671462912_43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8","MemberIdStr":"632005313671462912","DimensionId":8,"MemberId":632005313671462912,"Inc":"43"},"_vena_CashFlowS2_CashFlowB5_C_8_632005313671462912_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8","MemberIdStr":"632005313671462912","DimensionId":8,"MemberId":632005313671462912,"Inc":"44"},"_vena_CashFlowS2_CashFlowB5_C_8_632005313671462912_45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8","MemberIdStr":"632005313671462912","DimensionId":8,"MemberId":632005313671462912,"Inc":"45"},"_vena_CashFlowS2_CashFlowB5_C_8_632005313671462912_46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8","MemberIdStr":"632005313671462912","DimensionId":8,"MemberId":632005313671462912,"Inc":"46"},"_vena_CashFlowS2_CashFlowB5_C_8_632005313671462912_47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8","MemberIdStr":"632005313671462912","DimensionId":8,"MemberId":632005313671462912,"Inc":"47"},"_vena_CashFlowS2_CashFlowB5_C_8_632005313671462912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8","MemberIdStr":"632005313671462912","DimensionId":8,"MemberId":632005313671462912,"Inc":"5"},"_vena_CashFlowS2_CashFlowB5_C_8_632005313671462912_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8","MemberIdStr":"632005313671462912","DimensionId":8,"MemberId":632005313671462912,"Inc":"6"},"_vena_CashFlowS2_CashFlowB5_C_8_632005313671462912_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8","MemberIdStr":"632005313671462912","DimensionId":8,"MemberId":632005313671462912,"Inc":"7"},"_vena_CashFlowS2_CashFlowB5_C_8_632005313671462912_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8","MemberIdStr":"632005313671462912","DimensionId":8,"MemberId":632005313671462912,"Inc":"8"},"_vena_CashFlowS2_CashFlowB5_C_8_632005313671462912_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8","MemberIdStr":"632005313671462912","DimensionId":8,"MemberId":632005313671462912,"Inc":"9"},"_vena_CashFlowS2_CashFlowB5_C_FV_56493ffece784c5db4cd0fd3b40a250d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56493ffece784c5db4cd0fd3b40a250d","DimensionId":-1,"MemberId":-1,"Inc":""},"_vena_CashFlowS2_CashFlowB5_C_FV_56493ffece784c5db4cd0fd3b40a250d_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56493ffece784c5db4cd0fd3b40a250d","DimensionId":-1,"MemberId":-1,"Inc":"1"},"_vena_CashFlowS2_CashFlowB5_C_FV_56493ffece784c5db4cd0fd3b40a250d_10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56493ffece784c5db4cd0fd3b40a250d","DimensionId":-1,"MemberId":-1,"Inc":"10"},"_vena_CashFlowS2_CashFlowB5_C_FV_56493ffece784c5db4cd0fd3b40a250d_11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56493ffece784c5db4cd0fd3b40a250d","DimensionId":-1,"MemberId":-1,"Inc":"11"},"_vena_CashFlowS2_CashFlowB5_C_FV_56493ffece784c5db4cd0fd3b40a250d_12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56493ffece784c5db4cd0fd3b40a250d","DimensionId":-1,"MemberId":-1,"Inc":"12"},"_vena_CashFlowS2_CashFlowB5_C_FV_56493ffece784c5db4cd0fd3b40a250d_13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56493ffece784c5db4cd0fd3b40a250d","DimensionId":-1,"MemberId":-1,"Inc":"13"},"_vena_CashFlowS2_CashFlowB5_C_FV_56493ffece784c5db4cd0fd3b40a250d_14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56493ffece784c5db4cd0fd3b40a250d","DimensionId":-1,"MemberId":-1,"Inc":"14"},"_vena_CashFlowS2_CashFlowB5_C_FV_56493ffece784c5db4cd0fd3b40a250d_15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56493ffece784c5db4cd0fd3b40a250d","DimensionId":-1,"MemberId":-1,"Inc":"15"},"_vena_CashFlowS2_CashFlowB5_C_FV_56493ffece784c5db4cd0fd3b40a250d_16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56493ffece784c5db4cd0fd3b40a250d","DimensionId":-1,"MemberId":-1,"Inc":"16"},"_vena_CashFlowS2_CashFlowB5_C_FV_56493ffece784c5db4cd0fd3b40a250d_17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56493ffece784c5db4cd0fd3b40a250d","DimensionId":-1,"MemberId":-1,"Inc":"17"},"_vena_CashFlowS2_CashFlowB5_C_FV_56493ffece784c5db4cd0fd3b40a250d_18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56493ffece784c5db4cd0fd3b40a250d","DimensionId":-1,"MemberId":-1,"Inc":"18"},"_vena_CashFlowS2_CashFlowB5_C_FV_56493ffece784c5db4cd0fd3b40a250d_19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56493ffece784c5db4cd0fd3b40a250d","DimensionId":-1,"MemberId":-1,"Inc":"19"},"_vena_CashFlowS2_CashFlowB5_C_FV_56493ffece784c5db4cd0fd3b40a250d_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56493ffece784c5db4cd0fd3b40a250d","DimensionId":-1,"MemberId":-1,"Inc":"2"},"_vena_CashFlowS2_CashFlowB5_C_FV_56493ffece784c5db4cd0fd3b40a250d_20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56493ffece784c5db4cd0fd3b40a250d","DimensionId":-1,"MemberId":-1,"Inc":"20"},"_vena_CashFlowS2_CashFlowB5_C_FV_56493ffece784c5db4cd0fd3b40a250d_21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56493ffece784c5db4cd0fd3b40a250d","DimensionId":-1,"MemberId":-1,"Inc":"21"},"_vena_CashFlowS2_CashFlowB5_C_FV_56493ffece784c5db4cd0fd3b40a250d_22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56493ffece784c5db4cd0fd3b40a250d","DimensionId":-1,"MemberId":-1,"Inc":"22"},"_vena_CashFlowS2_CashFlowB5_C_FV_56493ffece784c5db4cd0fd3b40a250d_23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56493ffece784c5db4cd0fd3b40a250d","DimensionId":-1,"MemberId":-1,"Inc":"23"},"_vena_CashFlowS2_CashFlowB5_C_FV_56493ffece784c5db4cd0fd3b40a250d_24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56493ffece784c5db4cd0fd3b40a250d","DimensionId":-1,"MemberId":-1,"Inc":"24"},"_vena_CashFlowS2_CashFlowB5_C_FV_56493ffece784c5db4cd0fd3b40a250d_25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56493ffece784c5db4cd0fd3b40a250d","DimensionId":-1,"MemberId":-1,"Inc":"25"},"_vena_CashFlowS2_CashFlowB5_C_FV_56493ffece784c5db4cd0fd3b40a250d_26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56493ffece784c5db4cd0fd3b40a250d","DimensionId":-1,"MemberId":-1,"Inc":"26"},"_vena_CashFlowS2_CashFlowB5_C_FV_56493ffece784c5db4cd0fd3b40a250d_27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56493ffece784c5db4cd0fd3b40a250d","DimensionId":-1,"MemberId":-1,"Inc":"27"},"_vena_CashFlowS2_CashFlowB5_C_FV_56493ffece784c5db4cd0fd3b40a250d_28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56493ffece784c5db4cd0fd3b40a250d","DimensionId":-1,"MemberId":-1,"Inc":"28"},"_vena_CashFlowS2_CashFlowB5_C_FV_56493ffece784c5db4cd0fd3b40a250d_29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56493ffece784c5db4cd0fd3b40a250d","DimensionId":-1,"MemberId":-1,"Inc":"29"},"_vena_CashFlowS2_CashFlowB5_C_FV_56493ffece784c5db4cd0fd3b40a250d_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56493ffece784c5db4cd0fd3b40a250d","DimensionId":-1,"MemberId":-1,"Inc":"3"},"_vena_CashFlowS2_CashFlowB5_C_FV_56493ffece784c5db4cd0fd3b40a250d_30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56493ffece784c5db4cd0fd3b40a250d","DimensionId":-1,"MemberId":-1,"Inc":"30"},"_vena_CashFlowS2_CashFlowB5_C_FV_56493ffece784c5db4cd0fd3b40a250d_31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56493ffece784c5db4cd0fd3b40a250d","DimensionId":-1,"MemberId":-1,"Inc":"31"},"_vena_CashFlowS2_CashFlowB5_C_FV_56493ffece784c5db4cd0fd3b40a250d_32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56493ffece784c5db4cd0fd3b40a250d","DimensionId":-1,"MemberId":-1,"Inc":"32"},"_vena_CashFlowS2_CashFlowB5_C_FV_56493ffece784c5db4cd0fd3b40a250d_33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56493ffece784c5db4cd0fd3b40a250d","DimensionId":-1,"MemberId":-1,"Inc":"33"},"_vena_CashFlowS2_CashFlowB5_C_FV_56493ffece784c5db4cd0fd3b40a250d_34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56493ffece784c5db4cd0fd3b40a250d","DimensionId":-1,"MemberId":-1,"Inc":"34"},"_vena_CashFlowS2_CashFlowB5_C_FV_56493ffece784c5db4cd0fd3b40a250d_35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56493ffece784c5db4cd0fd3b40a250d","DimensionId":-1,"MemberId":-1,"Inc":"35"},"_vena_CashFlowS2_CashFlowB5_C_FV_56493ffece784c5db4cd0fd3b40a250d_36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56493ffece784c5db4cd0fd3b40a250d","DimensionId":-1,"MemberId":-1,"Inc":"36"},"_vena_CashFlowS2_CashFlowB5_C_FV_56493ffece784c5db4cd0fd3b40a250d_37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56493ffece784c5db4cd0fd3b40a250d","DimensionId":-1,"MemberId":-1,"Inc":"37"},"_vena_CashFlowS2_CashFlowB5_C_FV_56493ffece784c5db4cd0fd3b40a250d_38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56493ffece784c5db4cd0fd3b40a250d","DimensionId":-1,"MemberId":-1,"Inc":"38"},"_vena_CashFlowS2_CashFlowB5_C_FV_56493ffece784c5db4cd0fd3b40a250d_39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56493ffece784c5db4cd0fd3b40a250d","DimensionId":-1,"MemberId":-1,"Inc":"39"},"_vena_CashFlowS2_CashFlowB5_C_FV_56493ffece784c5db4cd0fd3b40a250d_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56493ffece784c5db4cd0fd3b40a250d","DimensionId":-1,"MemberId":-1,"Inc":"4"},"_vena_CashFlowS2_CashFlowB5_C_FV_56493ffece784c5db4cd0fd3b40a250d_40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56493ffece784c5db4cd0fd3b40a250d","DimensionId":-1,"MemberId":-1,"Inc":"40"},"_vena_CashFlowS2_CashFlowB5_C_FV_56493ffece784c5db4cd0fd3b40a250d_41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56493ffece784c5db4cd0fd3b40a250d","DimensionId":-1,"MemberId":-1,"Inc":"41"},"_vena_CashFlowS2_CashFlowB5_C_FV_56493ffece784c5db4cd0fd3b40a250d_42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56493ffece784c5db4cd0fd3b40a250d","DimensionId":-1,"MemberId":-1,"Inc":"42"},"_vena_CashFlowS2_CashFlowB5_C_FV_56493ffece784c5db4cd0fd3b40a250d_43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56493ffece784c5db4cd0fd3b40a250d","DimensionId":-1,"MemberId":-1,"Inc":"43"},"_vena_CashFlowS2_CashFlowB5_C_FV_56493ffece784c5db4cd0fd3b40a250d_44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56493ffece784c5db4cd0fd3b40a250d","DimensionId":-1,"MemberId":-1,"Inc":"44"},"_vena_CashFlowS2_CashFlowB5_C_FV_56493ffece784c5db4cd0fd3b40a250d_45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56493ffece784c5db4cd0fd3b40a250d","DimensionId":-1,"MemberId":-1,"Inc":"45"},"_vena_CashFlowS2_CashFlowB5_C_FV_56493ffece784c5db4cd0fd3b40a250d_46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56493ffece784c5db4cd0fd3b40a250d","DimensionId":-1,"MemberId":-1,"Inc":"46"},"_vena_CashFlowS2_CashFlowB5_C_FV_56493ffece784c5db4cd0fd3b40a250d_47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56493ffece784c5db4cd0fd3b40a250d","DimensionId":-1,"MemberId":-1,"Inc":"47"},"_vena_CashFlowS2_CashFlowB5_C_FV_56493ffece784c5db4cd0fd3b40a250d_48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56493ffece784c5db4cd0fd3b40a250d","DimensionId":-1,"MemberId":-1,"Inc":"48"},"_vena_CashFlowS2_CashFlowB5_C_FV_56493ffece784c5db4cd0fd3b40a250d_49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56493ffece784c5db4cd0fd3b40a250d","DimensionId":-1,"MemberId":-1,"Inc":"49"},"_vena_CashFlowS2_CashFlowB5_C_FV_56493ffece784c5db4cd0fd3b40a250d_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56493ffece784c5db4cd0fd3b40a250d","DimensionId":-1,"MemberId":-1,"Inc":"5"},"_vena_CashFlowS2_CashFlowB5_C_FV_56493ffece784c5db4cd0fd3b40a250d_50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56493ffece784c5db4cd0fd3b40a250d","DimensionId":-1,"MemberId":-1,"Inc":"50"},"_vena_CashFlowS2_CashFlowB5_C_FV_56493ffece784c5db4cd0fd3b40a250d_51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56493ffece784c5db4cd0fd3b40a250d","DimensionId":-1,"MemberId":-1,"Inc":"51"},"_vena_CashFlowS2_CashFlowB5_C_FV_56493ffece784c5db4cd0fd3b40a250d_52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56493ffece784c5db4cd0fd3b40a250d","DimensionId":-1,"MemberId":-1,"Inc":"52"},"_vena_CashFlowS2_CashFlowB5_C_FV_56493ffece784c5db4cd0fd3b40a250d_53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56493ffece784c5db4cd0fd3b40a250d","DimensionId":-1,"MemberId":-1,"Inc":"53"},"_vena_CashFlowS2_CashFlowB5_C_FV_56493ffece784c5db4cd0fd3b40a250d_54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56493ffece784c5db4cd0fd3b40a250d","DimensionId":-1,"MemberId":-1,"Inc":"54"},"_vena_CashFlowS2_CashFlowB5_C_FV_56493ffece784c5db4cd0fd3b40a250d_55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56493ffece784c5db4cd0fd3b40a250d","DimensionId":-1,"MemberId":-1,"Inc":"55"},"_vena_CashFlowS2_CashFlowB5_C_FV_56493ffece784c5db4cd0fd3b40a250d_56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56493ffece784c5db4cd0fd3b40a250d","DimensionId":-1,"MemberId":-1,"Inc":"56"},"_vena_CashFlowS2_CashFlowB5_C_FV_56493ffece784c5db4cd0fd3b40a250d_57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56493ffece784c5db4cd0fd3b40a250d","DimensionId":-1,"MemberId":-1,"Inc":"57"},"_vena_CashFlowS2_CashFlowB5_C_FV_56493ffece784c5db4cd0fd3b40a250d_58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56493ffece784c5db4cd0fd3b40a250d","DimensionId":-1,"MemberId":-1,"Inc":"58"},"_vena_CashFlowS2_CashFlowB5_C_FV_56493ffece784c5db4cd0fd3b40a250d_59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56493ffece784c5db4cd0fd3b40a250d","DimensionId":-1,"MemberId":-1,"Inc":"59"},"_vena_CashFlowS2_CashFlowB5_C_FV_56493ffece784c5db4cd0fd3b40a250d_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56493ffece784c5db4cd0fd3b40a250d","DimensionId":-1,"MemberId":-1,"Inc":"6"},"_vena_CashFlowS2_CashFlowB5_C_FV_56493ffece784c5db4cd0fd3b40a250d_60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56493ffece784c5db4cd0fd3b40a250d","DimensionId":-1,"MemberId":-1,"Inc":"60"},"_vena_CashFlowS2_CashFlowB5_C_FV_56493ffece784c5db4cd0fd3b40a250d_61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56493ffece784c5db4cd0fd3b40a250d","DimensionId":-1,"MemberId":-1,"Inc":"61"},"_vena_CashFlowS2_CashFlowB5_C_FV_56493ffece784c5db4cd0fd3b40a250d_62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56493ffece784c5db4cd0fd3b40a250d","DimensionId":-1,"MemberId":-1,"Inc":"62"},"_vena_CashFlowS2_CashFlowB5_C_FV_56493ffece784c5db4cd0fd3b40a250d_63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56493ffece784c5db4cd0fd3b40a250d","DimensionId":-1,"MemberId":-1,"Inc":"63"},"_vena_CashFlowS2_CashFlowB5_C_FV_56493ffece784c5db4cd0fd3b40a250d_64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56493ffece784c5db4cd0fd3b40a250d","DimensionId":-1,"MemberId":-1,"Inc":"64"},"_vena_CashFlowS2_CashFlowB5_C_FV_56493ffece784c5db4cd0fd3b40a250d_65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56493ffece784c5db4cd0fd3b40a250d","DimensionId":-1,"MemberId":-1,"Inc":"65"},"_vena_CashFlowS2_CashFlowB5_C_FV_56493ffece784c5db4cd0fd3b40a250d_66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56493ffece784c5db4cd0fd3b40a250d","DimensionId":-1,"MemberId":-1,"Inc":"66"},"_vena_CashFlowS2_CashFlowB5_C_FV_56493ffece784c5db4cd0fd3b40a250d_67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56493ffece784c5db4cd0fd3b40a250d","DimensionId":-1,"MemberId":-1,"Inc":"67"},"_vena_CashFlowS2_CashFlowB5_C_FV_56493ffece784c5db4cd0fd3b40a250d_68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56493ffece784c5db4cd0fd3b40a250d","DimensionId":-1,"MemberId":-1,"Inc":"68"},"_vena_CashFlowS2_CashFlowB5_C_FV_56493ffece784c5db4cd0fd3b40a250d_69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56493ffece784c5db4cd0fd3b40a250d","DimensionId":-1,"MemberId":-1,"Inc":"69"},"_vena_CashFlowS2_CashFlowB5_C_FV_56493ffece784c5db4cd0fd3b40a250d_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56493ffece784c5db4cd0fd3b40a250d","DimensionId":-1,"MemberId":-1,"Inc":"7"},"_vena_CashFlowS2_CashFlowB5_C_FV_56493ffece784c5db4cd0fd3b40a250d_70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56493ffece784c5db4cd0fd3b40a250d","DimensionId":-1,"MemberId":-1,"Inc":"70"},"_vena_CashFlowS2_CashFlowB5_C_FV_56493ffece784c5db4cd0fd3b40a250d_71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56493ffece784c5db4cd0fd3b40a250d","DimensionId":-1,"MemberId":-1,"Inc":"71"},"_vena_CashFlowS2_CashFlowB5_C_FV_56493ffece784c5db4cd0fd3b40a250d_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56493ffece784c5db4cd0fd3b40a250d","DimensionId":-1,"MemberId":-1,"Inc":"8"},"_vena_CashFlowS2_CashFlowB5_C_FV_56493ffece784c5db4cd0fd3b40a250d_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56493ffece784c5db4cd0fd3b40a250d","DimensionId":-1,"MemberId":-1,"Inc":"9"},"_vena_CashFlowS2_CashFlowB5_C_FV_a398e917565c475b8f0c5e9ebb5e002d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a398e917565c475b8f0c5e9ebb5e002d","DimensionId":-1,"MemberId":-1,"Inc":""},"_vena_CashFlowS2_CashFlowB5_C_FV_a398e917565c475b8f0c5e9ebb5e002d_1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a398e917565c475b8f0c5e9ebb5e002d","DimensionId":-1,"MemberId":-1,"Inc":"1"},"_vena_CashFlowS2_CashFlowB5_C_FV_a398e917565c475b8f0c5e9ebb5e002d_10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a398e917565c475b8f0c5e9ebb5e002d","DimensionId":-1,"MemberId":-1,"Inc":"10"},"_vena_CashFlowS2_CashFlowB5_C_FV_a398e917565c475b8f0c5e9ebb5e002d_11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a398e917565c475b8f0c5e9ebb5e002d","DimensionId":-1,"MemberId":-1,"Inc":"11"},"_vena_CashFlowS2_CashFlowB5_C_FV_a398e917565c475b8f0c5e9ebb5e002d_12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a398e917565c475b8f0c5e9ebb5e002d","DimensionId":-1,"MemberId":-1,"Inc":"12"},"_vena_CashFlowS2_CashFlowB5_C_FV_a398e917565c475b8f0c5e9ebb5e002d_13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a398e917565c475b8f0c5e9ebb5e002d","DimensionId":-1,"MemberId":-1,"Inc":"13"},"_vena_CashFlowS2_CashFlowB5_C_FV_a398e917565c475b8f0c5e9ebb5e002d_14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a398e917565c475b8f0c5e9ebb5e002d","DimensionId":-1,"MemberId":-1,"Inc":"14"},"_vena_CashFlowS2_CashFlowB5_C_FV_a398e917565c475b8f0c5e9ebb5e002d_15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a398e917565c475b8f0c5e9ebb5e002d","DimensionId":-1,"MemberId":-1,"Inc":"15"},"_vena_CashFlowS2_CashFlowB5_C_FV_a398e917565c475b8f0c5e9ebb5e002d_16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a398e917565c475b8f0c5e9ebb5e002d","DimensionId":-1,"MemberId":-1,"Inc":"16"},"_vena_CashFlowS2_CashFlowB5_C_FV_a398e917565c475b8f0c5e9ebb5e002d_17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a398e917565c475b8f0c5e9ebb5e002d","DimensionId":-1,"MemberId":-1,"Inc":"17"},"_vena_CashFlowS2_CashFlowB5_C_FV_a398e917565c475b8f0c5e9ebb5e002d_18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a398e917565c475b8f0c5e9ebb5e002d","DimensionId":-1,"MemberId":-1,"Inc":"18"},"_vena_CashFlowS2_CashFlowB5_C_FV_a398e917565c475b8f0c5e9ebb5e002d_19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a398e917565c475b8f0c5e9ebb5e002d","DimensionId":-1,"MemberId":-1,"Inc":"19"},"_vena_CashFlowS2_CashFlowB5_C_FV_a398e917565c475b8f0c5e9ebb5e002d_2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a398e917565c475b8f0c5e9ebb5e002d","DimensionId":-1,"MemberId":-1,"Inc":"2"},"_vena_CashFlowS2_CashFlowB5_C_FV_a398e917565c475b8f0c5e9ebb5e002d_20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a398e917565c475b8f0c5e9ebb5e002d","DimensionId":-1,"MemberId":-1,"Inc":"20"},"_vena_CashFlowS2_CashFlowB5_C_FV_a398e917565c475b8f0c5e9ebb5e002d_21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a398e917565c475b8f0c5e9ebb5e002d","DimensionId":-1,"MemberId":-1,"Inc":"21"},"_vena_CashFlowS2_CashFlowB5_C_FV_a398e917565c475b8f0c5e9ebb5e002d_22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a398e917565c475b8f0c5e9ebb5e002d","DimensionId":-1,"MemberId":-1,"Inc":"22"},"_vena_CashFlowS2_CashFlowB5_C_FV_a398e917565c475b8f0c5e9ebb5e002d_23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a398e917565c475b8f0c5e9ebb5e002d","DimensionId":-1,"MemberId":-1,"Inc":"23"},"_vena_CashFlowS2_CashFlowB5_C_FV_a398e917565c475b8f0c5e9ebb5e002d_24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a398e917565c475b8f0c5e9ebb5e002d","DimensionId":-1,"MemberId":-1,"Inc":"24"},"_vena_CashFlowS2_CashFlowB5_C_FV_a398e917565c475b8f0c5e9ebb5e002d_25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a398e917565c475b8f0c5e9ebb5e002d","DimensionId":-1,"MemberId":-1,"Inc":"25"},"_vena_CashFlowS2_CashFlowB5_C_FV_a398e917565c475b8f0c5e9ebb5e002d_26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a398e917565c475b8f0c5e9ebb5e002d","DimensionId":-1,"MemberId":-1,"Inc":"26"},"_vena_CashFlowS2_CashFlowB5_C_FV_a398e917565c475b8f0c5e9ebb5e002d_27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a398e917565c475b8f0c5e9ebb5e002d","DimensionId":-1,"MemberId":-1,"Inc":"27"},"_vena_CashFlowS2_CashFlowB5_C_FV_a398e917565c475b8f0c5e9ebb5e002d_28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a398e917565c475b8f0c5e9ebb5e002d","DimensionId":-1,"MemberId":-1,"Inc":"28"},"_vena_CashFlowS2_CashFlowB5_C_FV_a398e917565c475b8f0c5e9ebb5e002d_29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a398e917565c475b8f0c5e9ebb5e002d","DimensionId":-1,"MemberId":-1,"Inc":"29"},"_vena_CashFlowS2_CashFlowB5_C_FV_a398e917565c475b8f0c5e9ebb5e002d_3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a398e917565c475b8f0c5e9ebb5e002d","DimensionId":-1,"MemberId":-1,"Inc":"3"},"_vena_CashFlowS2_CashFlowB5_C_FV_a398e917565c475b8f0c5e9ebb5e002d_30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a398e917565c475b8f0c5e9ebb5e002d","DimensionId":-1,"MemberId":-1,"Inc":"30"},"_vena_CashFlowS2_CashFlowB5_C_FV_a398e917565c475b8f0c5e9ebb5e002d_31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a398e917565c475b8f0c5e9ebb5e002d","DimensionId":-1,"MemberId":-1,"Inc":"31"},"_vena_CashFlowS2_CashFlowB5_C_FV_a398e917565c475b8f0c5e9ebb5e002d_32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a398e917565c475b8f0c5e9ebb5e002d","DimensionId":-1,"MemberId":-1,"Inc":"32"},"_vena_CashFlowS2_CashFlowB5_C_FV_a398e917565c475b8f0c5e9ebb5e002d_33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a398e917565c475b8f0c5e9ebb5e002d","DimensionId":-1,"MemberId":-1,"Inc":"33"},"_vena_CashFlowS2_CashFlowB5_C_FV_a398e917565c475b8f0c5e9ebb5e002d_34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a398e917565c475b8f0c5e9ebb5e002d","DimensionId":-1,"MemberId":-1,"Inc":"34"},"_vena_CashFlowS2_CashFlowB5_C_FV_a398e917565c475b8f0c5e9ebb5e002d_35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a398e917565c475b8f0c5e9ebb5e002d","DimensionId":-1,"MemberId":-1,"Inc":"35"},"_vena_CashFlowS2_CashFlowB5_C_FV_a398e917565c475b8f0c5e9ebb5e002d_36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a398e917565c475b8f0c5e9ebb5e002d","DimensionId":-1,"MemberId":-1,"Inc":"36"},"_vena_CashFlowS2_CashFlowB5_C_FV_a398e917565c475b8f0c5e9ebb5e002d_37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a398e917565c475b8f0c5e9ebb5e002d","DimensionId":-1,"MemberId":-1,"Inc":"37"},"_vena_CashFlowS2_CashFlowB5_C_FV_a398e917565c475b8f0c5e9ebb5e002d_38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a398e917565c475b8f0c5e9ebb5e002d","DimensionId":-1,"MemberId":-1,"Inc":"38"},"_vena_CashFlowS2_CashFlowB5_C_FV_a398e917565c475b8f0c5e9ebb5e002d_39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a398e917565c475b8f0c5e9ebb5e002d","DimensionId":-1,"MemberId":-1,"Inc":"39"},"_vena_CashFlowS2_CashFlowB5_C_FV_a398e917565c475b8f0c5e9ebb5e002d_4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a398e917565c475b8f0c5e9ebb5e002d","DimensionId":-1,"MemberId":-1,"Inc":"4"},"_vena_CashFlowS2_CashFlowB5_C_FV_a398e917565c475b8f0c5e9ebb5e002d_40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a398e917565c475b8f0c5e9ebb5e002d","DimensionId":-1,"MemberId":-1,"Inc":"40"},"_vena_CashFlowS2_CashFlowB5_C_FV_a398e917565c475b8f0c5e9ebb5e002d_41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a398e917565c475b8f0c5e9ebb5e002d","DimensionId":-1,"MemberId":-1,"Inc":"41"},"_vena_CashFlowS2_CashFlowB5_C_FV_a398e917565c475b8f0c5e9ebb5e002d_42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a398e917565c475b8f0c5e9ebb5e002d","DimensionId":-1,"MemberId":-1,"Inc":"42"},"_vena_CashFlowS2_CashFlowB5_C_FV_a398e917565c475b8f0c5e9ebb5e002d_43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a398e917565c475b8f0c5e9ebb5e002d","DimensionId":-1,"MemberId":-1,"Inc":"43"},"_vena_CashFlowS2_CashFlowB5_C_FV_a398e917565c475b8f0c5e9ebb5e002d_44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a398e917565c475b8f0c5e9ebb5e002d","DimensionId":-1,"MemberId":-1,"Inc":"44"},"_vena_CashFlowS2_CashFlowB5_C_FV_a398e917565c475b8f0c5e9ebb5e002d_45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a398e917565c475b8f0c5e9ebb5e002d","DimensionId":-1,"MemberId":-1,"Inc":"45"},"_vena_CashFlowS2_CashFlowB5_C_FV_a398e917565c475b8f0c5e9ebb5e002d_46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a398e917565c475b8f0c5e9ebb5e002d","DimensionId":-1,"MemberId":-1,"Inc":"46"},"_vena_CashFlowS2_CashFlowB5_C_FV_a398e917565c475b8f0c5e9ebb5e002d_47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a398e917565c475b8f0c5e9ebb5e002d","DimensionId":-1,"MemberId":-1,"Inc":"47"},"_vena_CashFlowS2_CashFlowB5_C_FV_a398e917565c475b8f0c5e9ebb5e002d_48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a398e917565c475b8f0c5e9ebb5e002d","DimensionId":-1,"MemberId":-1,"Inc":"48"},"_vena_CashFlowS2_CashFlowB5_C_FV_a398e917565c475b8f0c5e9ebb5e002d_49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a398e917565c475b8f0c5e9ebb5e002d","DimensionId":-1,"MemberId":-1,"Inc":"49"},"_vena_CashFlowS2_CashFlowB5_C_FV_a398e917565c475b8f0c5e9ebb5e002d_5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a398e917565c475b8f0c5e9ebb5e002d","DimensionId":-1,"MemberId":-1,"Inc":"5"},"_vena_CashFlowS2_CashFlowB5_C_FV_a398e917565c475b8f0c5e9ebb5e002d_50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a398e917565c475b8f0c5e9ebb5e002d","DimensionId":-1,"MemberId":-1,"Inc":"50"},"_vena_CashFlowS2_CashFlowB5_C_FV_a398e917565c475b8f0c5e9ebb5e002d_51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a398e917565c475b8f0c5e9ebb5e002d","DimensionId":-1,"MemberId":-1,"Inc":"51"},"_vena_CashFlowS2_CashFlowB5_C_FV_a398e917565c475b8f0c5e9ebb5e002d_52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a398e917565c475b8f0c5e9ebb5e002d","DimensionId":-1,"MemberId":-1,"Inc":"52"},"_vena_CashFlowS2_CashFlowB5_C_FV_a398e917565c475b8f0c5e9ebb5e002d_53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a398e917565c475b8f0c5e9ebb5e002d","DimensionId":-1,"MemberId":-1,"Inc":"53"},"_vena_CashFlowS2_CashFlowB5_C_FV_a398e917565c475b8f0c5e9ebb5e002d_54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a398e917565c475b8f0c5e9ebb5e002d","DimensionId":-1,"MemberId":-1,"Inc":"54"},"_vena_CashFlowS2_CashFlowB5_C_FV_a398e917565c475b8f0c5e9ebb5e002d_55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a398e917565c475b8f0c5e9ebb5e002d","DimensionId":-1,"MemberId":-1,"Inc":"55"},"_vena_CashFlowS2_CashFlowB5_C_FV_a398e917565c475b8f0c5e9ebb5e002d_56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a398e917565c475b8f0c5e9ebb5e002d","DimensionId":-1,"MemberId":-1,"Inc":"56"},"_vena_CashFlowS2_CashFlowB5_C_FV_a398e917565c475b8f0c5e9ebb5e002d_57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a398e917565c475b8f0c5e9ebb5e002d","DimensionId":-1,"MemberId":-1,"Inc":"57"},"_vena_CashFlowS2_CashFlowB5_C_FV_a398e917565c475b8f0c5e9ebb5e002d_58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a398e917565c475b8f0c5e9ebb5e002d","DimensionId":-1,"MemberId":-1,"Inc":"58"},"_vena_CashFlowS2_CashFlowB5_C_FV_a398e917565c475b8f0c5e9ebb5e002d_59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a398e917565c475b8f0c5e9ebb5e002d","DimensionId":-1,"MemberId":-1,"Inc":"59"},"_vena_CashFlowS2_CashFlowB5_C_FV_a398e917565c475b8f0c5e9ebb5e002d_6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a398e917565c475b8f0c5e9ebb5e002d","DimensionId":-1,"MemberId":-1,"Inc":"6"},"_vena_CashFlowS2_CashFlowB5_C_FV_a398e917565c475b8f0c5e9ebb5e002d_60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a398e917565c475b8f0c5e9ebb5e002d","DimensionId":-1,"MemberId":-1,"Inc":"60"},"_vena_CashFlowS2_CashFlowB5_C_FV_a398e917565c475b8f0c5e9ebb5e002d_61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a398e917565c475b8f0c5e9ebb5e002d","DimensionId":-1,"MemberId":-1,"Inc":"61"},"_vena_CashFlowS2_CashFlowB5_C_FV_a398e917565c475b8f0c5e9ebb5e002d_62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a398e917565c475b8f0c5e9ebb5e002d","DimensionId":-1,"MemberId":-1,"Inc":"62"},"_vena_CashFlowS2_CashFlowB5_C_FV_a398e917565c475b8f0c5e9ebb5e002d_63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a398e917565c475b8f0c5e9ebb5e002d","DimensionId":-1,"MemberId":-1,"Inc":"63"},"_vena_CashFlowS2_CashFlowB5_C_FV_a398e917565c475b8f0c5e9ebb5e002d_64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a398e917565c475b8f0c5e9ebb5e002d","DimensionId":-1,"MemberId":-1,"Inc":"64"},"_vena_CashFlowS2_CashFlowB5_C_FV_a398e917565c475b8f0c5e9ebb5e002d_65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a398e917565c475b8f0c5e9ebb5e002d","DimensionId":-1,"MemberId":-1,"Inc":"65"},"_vena_CashFlowS2_CashFlowB5_C_FV_a398e917565c475b8f0c5e9ebb5e002d_66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a398e917565c475b8f0c5e9ebb5e002d","DimensionId":-1,"MemberId":-1,"Inc":"66"},"_vena_CashFlowS2_CashFlowB5_C_FV_a398e917565c475b8f0c5e9ebb5e002d_67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a398e917565c475b8f0c5e9ebb5e002d","DimensionId":-1,"MemberId":-1,"Inc":"67"},"_vena_CashFlowS2_CashFlowB5_C_FV_a398e917565c475b8f0c5e9ebb5e002d_68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a398e917565c475b8f0c5e9ebb5e002d","DimensionId":-1,"MemberId":-1,"Inc":"68"},"_vena_CashFlowS2_CashFlowB5_C_FV_a398e917565c475b8f0c5e9ebb5e002d_69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a398e917565c475b8f0c5e9ebb5e002d","DimensionId":-1,"MemberId":-1,"Inc":"69"},"_vena_CashFlowS2_CashFlowB5_C_FV_a398e917565c475b8f0c5e9ebb5e002d_7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a398e917565c475b8f0c5e9ebb5e002d","DimensionId":-1,"MemberId":-1,"Inc":"7"},"_vena_CashFlowS2_CashFlowB5_C_FV_a398e917565c475b8f0c5e9ebb5e002d_70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a398e917565c475b8f0c5e9ebb5e002d","DimensionId":-1,"MemberId":-1,"Inc":"70"},"_vena_CashFlowS2_CashFlowB5_C_FV_a398e917565c475b8f0c5e9ebb5e002d_71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a398e917565c475b8f0c5e9ebb5e002d","DimensionId":-1,"MemberId":-1,"Inc":"71"},"_vena_CashFlowS2_CashFlowB5_C_FV_a398e917565c475b8f0c5e9ebb5e002d_8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a398e917565c475b8f0c5e9ebb5e002d","DimensionId":-1,"MemberId":-1,"Inc":"8"},"_vena_CashFlowS2_CashFlowB5_C_FV_a398e917565c475b8f0c5e9ebb5e002d_9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a398e917565c475b8f0c5e9ebb5e002d","DimensionId":-1,"MemberId":-1,"Inc":"9"},"_vena_CashFlowS2_CashFlowB5_C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e1c3a244dc3d4f149ecdf7d748811086","DimensionId":-1,"MemberId":-1,"Inc":""},"_vena_CashFlowS2_CashFlowB5_C_FV_e1c3a244dc3d4f149ecdf7d748811086_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e1c3a244dc3d4f149ecdf7d748811086","DimensionId":-1,"MemberId":-1,"Inc":"1"},"_vena_CashFlowS2_CashFlowB5_C_FV_e1c3a244dc3d4f149ecdf7d748811086_10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e1c3a244dc3d4f149ecdf7d748811086","DimensionId":-1,"MemberId":-1,"Inc":"10"},"_vena_CashFlowS2_CashFlowB5_C_FV_e1c3a244dc3d4f149ecdf7d748811086_11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e1c3a244dc3d4f149ecdf7d748811086","DimensionId":-1,"MemberId":-1,"Inc":"11"},"_vena_CashFlowS2_CashFlowB5_C_FV_e1c3a244dc3d4f149ecdf7d748811086_12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e1c3a244dc3d4f149ecdf7d748811086","DimensionId":-1,"MemberId":-1,"Inc":"12"},"_vena_CashFlowS2_CashFlowB5_C_FV_e1c3a244dc3d4f149ecdf7d748811086_13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e1c3a244dc3d4f149ecdf7d748811086","DimensionId":-1,"MemberId":-1,"Inc":"13"},"_vena_CashFlowS2_CashFlowB5_C_FV_e1c3a244dc3d4f149ecdf7d748811086_14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e1c3a244dc3d4f149ecdf7d748811086","DimensionId":-1,"MemberId":-1,"Inc":"14"},"_vena_CashFlowS2_CashFlowB5_C_FV_e1c3a244dc3d4f149ecdf7d748811086_15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e1c3a244dc3d4f149ecdf7d748811086","DimensionId":-1,"MemberId":-1,"Inc":"15"},"_vena_CashFlowS2_CashFlowB5_C_FV_e1c3a244dc3d4f149ecdf7d748811086_16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e1c3a244dc3d4f149ecdf7d748811086","DimensionId":-1,"MemberId":-1,"Inc":"16"},"_vena_CashFlowS2_CashFlowB5_C_FV_e1c3a244dc3d4f149ecdf7d748811086_17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e1c3a244dc3d4f149ecdf7d748811086","DimensionId":-1,"MemberId":-1,"Inc":"17"},"_vena_CashFlowS2_CashFlowB5_C_FV_e1c3a244dc3d4f149ecdf7d748811086_18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e1c3a244dc3d4f149ecdf7d748811086","DimensionId":-1,"MemberId":-1,"Inc":"18"},"_vena_CashFlowS2_CashFlowB5_C_FV_e1c3a244dc3d4f149ecdf7d748811086_19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e1c3a244dc3d4f149ecdf7d748811086","DimensionId":-1,"MemberId":-1,"Inc":"19"},"_vena_CashFlowS2_CashFlowB5_C_FV_e1c3a244dc3d4f149ecdf7d748811086_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e1c3a244dc3d4f149ecdf7d748811086","DimensionId":-1,"MemberId":-1,"Inc":"2"},"_vena_CashFlowS2_CashFlowB5_C_FV_e1c3a244dc3d4f149ecdf7d748811086_20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e1c3a244dc3d4f149ecdf7d748811086","DimensionId":-1,"MemberId":-1,"Inc":"20"},"_vena_CashFlowS2_CashFlowB5_C_FV_e1c3a244dc3d4f149ecdf7d748811086_21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e1c3a244dc3d4f149ecdf7d748811086","DimensionId":-1,"MemberId":-1,"Inc":"21"},"_vena_CashFlowS2_CashFlowB5_C_FV_e1c3a244dc3d4f149ecdf7d748811086_22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e1c3a244dc3d4f149ecdf7d748811086","DimensionId":-1,"MemberId":-1,"Inc":"22"},"_vena_CashFlowS2_CashFlowB5_C_FV_e1c3a244dc3d4f149ecdf7d748811086_23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e1c3a244dc3d4f149ecdf7d748811086","DimensionId":-1,"MemberId":-1,"Inc":"23"},"_vena_CashFlowS2_CashFlowB5_C_FV_e1c3a244dc3d4f149ecdf7d748811086_24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e1c3a244dc3d4f149ecdf7d748811086","DimensionId":-1,"MemberId":-1,"Inc":"24"},"_vena_CashFlowS2_CashFlowB5_C_FV_e1c3a244dc3d4f149ecdf7d748811086_25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e1c3a244dc3d4f149ecdf7d748811086","DimensionId":-1,"MemberId":-1,"Inc":"25"},"_vena_CashFlowS2_CashFlowB5_C_FV_e1c3a244dc3d4f149ecdf7d748811086_26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e1c3a244dc3d4f149ecdf7d748811086","DimensionId":-1,"MemberId":-1,"Inc":"26"},"_vena_CashFlowS2_CashFlowB5_C_FV_e1c3a244dc3d4f149ecdf7d748811086_27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e1c3a244dc3d4f149ecdf7d748811086","DimensionId":-1,"MemberId":-1,"Inc":"27"},"_vena_CashFlowS2_CashFlowB5_C_FV_e1c3a244dc3d4f149ecdf7d748811086_28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e1c3a244dc3d4f149ecdf7d748811086","DimensionId":-1,"MemberId":-1,"Inc":"28"},"_vena_CashFlowS2_CashFlowB5_C_FV_e1c3a244dc3d4f149ecdf7d748811086_29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e1c3a244dc3d4f149ecdf7d748811086","DimensionId":-1,"MemberId":-1,"Inc":"29"},"_vena_CashFlowS2_CashFlowB5_C_FV_e1c3a244dc3d4f149ecdf7d748811086_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e1c3a244dc3d4f149ecdf7d748811086","DimensionId":-1,"MemberId":-1,"Inc":"3"},"_vena_CashFlowS2_CashFlowB5_C_FV_e1c3a244dc3d4f149ecdf7d748811086_30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e1c3a244dc3d4f149ecdf7d748811086","DimensionId":-1,"MemberId":-1,"Inc":"30"},"_vena_CashFlowS2_CashFlowB5_C_FV_e1c3a244dc3d4f149ecdf7d748811086_31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e1c3a244dc3d4f149ecdf7d748811086","DimensionId":-1,"MemberId":-1,"Inc":"31"},"_vena_CashFlowS2_CashFlowB5_C_FV_e1c3a244dc3d4f149ecdf7d748811086_32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e1c3a244dc3d4f149ecdf7d748811086","DimensionId":-1,"MemberId":-1,"Inc":"32"},"_vena_CashFlowS2_CashFlowB5_C_FV_e1c3a244dc3d4f149ecdf7d748811086_33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e1c3a244dc3d4f149ecdf7d748811086","DimensionId":-1,"MemberId":-1,"Inc":"33"},"_vena_CashFlowS2_CashFlowB5_C_FV_e1c3a244dc3d4f149ecdf7d748811086_34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e1c3a244dc3d4f149ecdf7d748811086","DimensionId":-1,"MemberId":-1,"Inc":"34"},"_vena_CashFlowS2_CashFlowB5_C_FV_e1c3a244dc3d4f149ecdf7d748811086_35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e1c3a244dc3d4f149ecdf7d748811086","DimensionId":-1,"MemberId":-1,"Inc":"35"},"_vena_CashFlowS2_CashFlowB5_C_FV_e1c3a244dc3d4f149ecdf7d748811086_36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e1c3a244dc3d4f149ecdf7d748811086","DimensionId":-1,"MemberId":-1,"Inc":"36"},"_vena_CashFlowS2_CashFlowB5_C_FV_e1c3a244dc3d4f149ecdf7d748811086_37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e1c3a244dc3d4f149ecdf7d748811086","DimensionId":-1,"MemberId":-1,"Inc":"37"},"_vena_CashFlowS2_CashFlowB5_C_FV_e1c3a244dc3d4f149ecdf7d748811086_38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e1c3a244dc3d4f149ecdf7d748811086","DimensionId":-1,"MemberId":-1,"Inc":"38"},"_vena_CashFlowS2_CashFlowB5_C_FV_e1c3a244dc3d4f149ecdf7d748811086_39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e1c3a244dc3d4f149ecdf7d748811086","DimensionId":-1,"MemberId":-1,"Inc":"39"},"_vena_CashFlowS2_CashFlowB5_C_FV_e1c3a244dc3d4f149ecdf7d748811086_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e1c3a244dc3d4f149ecdf7d748811086","DimensionId":-1,"MemberId":-1,"Inc":"4"},"_vena_CashFlowS2_CashFlowB5_C_FV_e1c3a244dc3d4f149ecdf7d748811086_40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e1c3a244dc3d4f149ecdf7d748811086","DimensionId":-1,"MemberId":-1,"Inc":"40"},"_vena_CashFlowS2_CashFlowB5_C_FV_e1c3a244dc3d4f149ecdf7d748811086_41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e1c3a244dc3d4f149ecdf7d748811086","DimensionId":-1,"MemberId":-1,"Inc":"41"},"_vena_CashFlowS2_CashFlowB5_C_FV_e1c3a244dc3d4f149ecdf7d748811086_42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e1c3a244dc3d4f149ecdf7d748811086","DimensionId":-1,"MemberId":-1,"Inc":"42"},"_vena_CashFlowS2_CashFlowB5_C_FV_e1c3a244dc3d4f149ecdf7d748811086_43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e1c3a244dc3d4f149ecdf7d748811086","DimensionId":-1,"MemberId":-1,"Inc":"43"},"_vena_CashFlowS2_CashFlowB5_C_FV_e1c3a244dc3d4f149ecdf7d748811086_44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e1c3a244dc3d4f149ecdf7d748811086","DimensionId":-1,"MemberId":-1,"Inc":"44"},"_vena_CashFlowS2_CashFlowB5_C_FV_e1c3a244dc3d4f149ecdf7d748811086_45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e1c3a244dc3d4f149ecdf7d748811086","DimensionId":-1,"MemberId":-1,"Inc":"45"},"_vena_CashFlowS2_CashFlowB5_C_FV_e1c3a244dc3d4f149ecdf7d748811086_46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e1c3a244dc3d4f149ecdf7d748811086","DimensionId":-1,"MemberId":-1,"Inc":"46"},"_vena_CashFlowS2_CashFlowB5_C_FV_e1c3a244dc3d4f149ecdf7d748811086_47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e1c3a244dc3d4f149ecdf7d748811086","DimensionId":-1,"MemberId":-1,"Inc":"47"},"_vena_CashFlowS2_CashFlowB5_C_FV_e1c3a244dc3d4f149ecdf7d748811086_48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e1c3a244dc3d4f149ecdf7d748811086","DimensionId":-1,"MemberId":-1,"Inc":"48"},"_vena_CashFlowS2_CashFlowB5_C_FV_e1c3a244dc3d4f149ecdf7d748811086_49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e1c3a244dc3d4f149ecdf7d748811086","DimensionId":-1,"MemberId":-1,"Inc":"49"},"_vena_CashFlowS2_CashFlowB5_C_FV_e1c3a244dc3d4f149ecdf7d748811086_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e1c3a244dc3d4f149ecdf7d748811086","DimensionId":-1,"MemberId":-1,"Inc":"5"},"_vena_CashFlowS2_CashFlowB5_C_FV_e1c3a244dc3d4f149ecdf7d748811086_50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e1c3a244dc3d4f149ecdf7d748811086","DimensionId":-1,"MemberId":-1,"Inc":"50"},"_vena_CashFlowS2_CashFlowB5_C_FV_e1c3a244dc3d4f149ecdf7d748811086_51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e1c3a244dc3d4f149ecdf7d748811086","DimensionId":-1,"MemberId":-1,"Inc":"51"},"_vena_CashFlowS2_CashFlowB5_C_FV_e1c3a244dc3d4f149ecdf7d748811086_52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e1c3a244dc3d4f149ecdf7d748811086","DimensionId":-1,"MemberId":-1,"Inc":"52"},"_vena_CashFlowS2_CashFlowB5_C_FV_e1c3a244dc3d4f149ecdf7d748811086_53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e1c3a244dc3d4f149ecdf7d748811086","DimensionId":-1,"MemberId":-1,"Inc":"53"},"_vena_CashFlowS2_CashFlowB5_C_FV_e1c3a244dc3d4f149ecdf7d748811086_54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e1c3a244dc3d4f149ecdf7d748811086","DimensionId":-1,"MemberId":-1,"Inc":"54"},"_vena_CashFlowS2_CashFlowB5_C_FV_e1c3a244dc3d4f149ecdf7d748811086_55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e1c3a244dc3d4f149ecdf7d748811086","DimensionId":-1,"MemberId":-1,"Inc":"55"},"_vena_CashFlowS2_CashFlowB5_C_FV_e1c3a244dc3d4f149ecdf7d748811086_56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e1c3a244dc3d4f149ecdf7d748811086","DimensionId":-1,"MemberId":-1,"Inc":"56"},"_vena_CashFlowS2_CashFlowB5_C_FV_e1c3a244dc3d4f149ecdf7d748811086_57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e1c3a244dc3d4f149ecdf7d748811086","DimensionId":-1,"MemberId":-1,"Inc":"57"},"_vena_CashFlowS2_CashFlowB5_C_FV_e1c3a244dc3d4f149ecdf7d748811086_58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e1c3a244dc3d4f149ecdf7d748811086","DimensionId":-1,"MemberId":-1,"Inc":"58"},"_vena_CashFlowS2_CashFlowB5_C_FV_e1c3a244dc3d4f149ecdf7d748811086_59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e1c3a244dc3d4f149ecdf7d748811086","DimensionId":-1,"MemberId":-1,"Inc":"59"},"_vena_CashFlowS2_CashFlowB5_C_FV_e1c3a244dc3d4f149ecdf7d748811086_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e1c3a244dc3d4f149ecdf7d748811086","DimensionId":-1,"MemberId":-1,"Inc":"6"},"_vena_CashFlowS2_CashFlowB5_C_FV_e1c3a244dc3d4f149ecdf7d748811086_60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e1c3a244dc3d4f149ecdf7d748811086","DimensionId":-1,"MemberId":-1,"Inc":"60"},"_vena_CashFlowS2_CashFlowB5_C_FV_e1c3a244dc3d4f149ecdf7d748811086_61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e1c3a244dc3d4f149ecdf7d748811086","DimensionId":-1,"MemberId":-1,"Inc":"61"},"_vena_CashFlowS2_CashFlowB5_C_FV_e1c3a244dc3d4f149ecdf7d748811086_62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e1c3a244dc3d4f149ecdf7d748811086","DimensionId":-1,"MemberId":-1,"Inc":"62"},"_vena_CashFlowS2_CashFlowB5_C_FV_e1c3a244dc3d4f149ecdf7d748811086_63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e1c3a244dc3d4f149ecdf7d748811086","DimensionId":-1,"MemberId":-1,"Inc":"63"},"_vena_CashFlowS2_CashFlowB5_C_FV_e1c3a244dc3d4f149ecdf7d748811086_64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e1c3a244dc3d4f149ecdf7d748811086","DimensionId":-1,"MemberId":-1,"Inc":"64"},"_vena_CashFlowS2_CashFlowB5_C_FV_e1c3a244dc3d4f149ecdf7d748811086_65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e1c3a244dc3d4f149ecdf7d748811086","DimensionId":-1,"MemberId":-1,"Inc":"65"},"_vena_CashFlowS2_CashFlowB5_C_FV_e1c3a244dc3d4f149ecdf7d748811086_66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e1c3a244dc3d4f149ecdf7d748811086","DimensionId":-1,"MemberId":-1,"Inc":"66"},"_vena_CashFlowS2_CashFlowB5_C_FV_e1c3a244dc3d4f149ecdf7d748811086_67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e1c3a244dc3d4f149ecdf7d748811086","DimensionId":-1,"MemberId":-1,"Inc":"67"},"_vena_CashFlowS2_CashFlowB5_C_FV_e1c3a244dc3d4f149ecdf7d748811086_68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e1c3a244dc3d4f149ecdf7d748811086","DimensionId":-1,"MemberId":-1,"Inc":"68"},"_vena_CashFlowS2_CashFlowB5_C_FV_e1c3a244dc3d4f149ecdf7d748811086_69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e1c3a244dc3d4f149ecdf7d748811086","DimensionId":-1,"MemberId":-1,"Inc":"69"},"_vena_CashFlowS2_CashFlowB5_C_FV_e1c3a244dc3d4f149ecdf7d748811086_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e1c3a244dc3d4f149ecdf7d748811086","DimensionId":-1,"MemberId":-1,"Inc":"7"},"_vena_CashFlowS2_CashFlowB5_C_FV_e1c3a244dc3d4f149ecdf7d748811086_70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e1c3a244dc3d4f149ecdf7d748811086","DimensionId":-1,"MemberId":-1,"Inc":"70"},"_vena_CashFlowS2_CashFlowB5_C_FV_e1c3a244dc3d4f149ecdf7d748811086_71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e1c3a244dc3d4f149ecdf7d748811086","DimensionId":-1,"MemberId":-1,"Inc":"71"},"_vena_CashFlowS2_CashFlowB5_C_FV_e1c3a244dc3d4f149ecdf7d748811086_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e1c3a244dc3d4f149ecdf7d748811086","DimensionId":-1,"MemberId":-1,"Inc":"8"},"_vena_CashFlowS2_CashFlowB5_C_FV_e1c3a244dc3d4f149ecdf7d748811086_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2,"DimensionIdStr":"FV","MemberIdStr":"e1c3a244dc3d4f149ecdf7d748811086","DimensionId":-1,"MemberId":-1,"Inc":"9"},"_vena_CashFlowS2_CashFlowB5_R_5_632005312174096384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5","VenaRangeType":1,"DimensionIdStr":"5","MemberIdStr":"632005312174096384","DimensionId":5,"MemberId":632005312174096384,"Inc":""},"_vena_CashFlowS2_P_6_632005313063288832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","VenaRangeType":0,"DimensionIdStr":"6","MemberIdStr":"632005313063288832","DimensionId":6,"MemberId":632005313063288832,"Inc":""},"_vena_CashFlowS2_P_7_632005313256226820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","VenaRangeType":0,"DimensionIdStr":"7","MemberIdStr":"632005313256226820","DimensionId":7,"MemberId":632005313256226820,"Inc":""},"_vena_CashFlowS2_P_FV_e3545e3dcc52420a84dcdae3a23a4597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","VenaRangeType":0,"DimensionIdStr":"FV","MemberIdStr":"e3545e3dcc52420a84dcdae3a23a4597","DimensionId":-1,"MemberId":-1,"Inc":""},"_vena_CashFlowS3_CashFlowB6_C_8_632005313608548359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2,"DimensionIdStr":"8","MemberIdStr":"632005313608548359","DimensionId":8,"MemberId":632005313608548359,"Inc":""},"_vena_CashFlowS3_CashFlowB6_C_FV_56493ffece784c5db4cd0fd3b40a250d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2,"DimensionIdStr":"FV","MemberIdStr":"56493ffece784c5db4cd0fd3b40a250d","DimensionId":-1,"MemberId":-1,"Inc":""},"_vena_CashFlowS3_CashFlowB6_R_FV_42f34b52efc14701904e2bd69b949ebb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"},"_vena_CashFlowS3_CashFlowB6_R_FV_42f34b52efc14701904e2bd69b949ebb_151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151"},"_vena_CashFlowS3_CashFlowB6_R_FV_42f34b52efc14701904e2bd69b949ebb_152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152"},"_vena_CashFlowS3_CashFlowB6_R_FV_42f34b52efc14701904e2bd69b949ebb_153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153"},"_vena_CashFlowS3_CashFlowB6_R_FV_42f34b52efc14701904e2bd69b949ebb_154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154"},"_vena_CashFlowS3_CashFlowB6_R_FV_42f34b52efc14701904e2bd69b949ebb_155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155"},"_vena_CashFlowS3_CashFlowB6_R_FV_42f34b52efc14701904e2bd69b949ebb_156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156"},"_vena_CashFlowS3_CashFlowB6_R_FV_42f34b52efc14701904e2bd69b949ebb_157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157"},"_vena_CashFlowS3_CashFlowB6_R_FV_42f34b52efc14701904e2bd69b949ebb_158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158"},"_vena_CashFlowS3_CashFlowB6_R_FV_42f34b52efc14701904e2bd69b949ebb_159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159"},"_vena_CashFlowS3_CashFlowB6_R_FV_42f34b52efc14701904e2bd69b949ebb_160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160"},"_vena_CashFlowS3_CashFlowB6_R_FV_42f34b52efc14701904e2bd69b949ebb_161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161"},"_vena_CashFlowS3_CashFlowB6_R_FV_42f34b52efc14701904e2bd69b949ebb_162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162"},"_vena_CashFlowS3_CashFlowB6_R_FV_42f34b52efc14701904e2bd69b949ebb_163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163"},"_vena_CashFlowS3_CashFlowB6_R_FV_42f34b52efc14701904e2bd69b949ebb_164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164"},"_vena_CashFlowS3_CashFlowB6_R_FV_42f34b52efc14701904e2bd69b949ebb_165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165"},"_vena_CashFlowS3_CashFlowB6_R_FV_42f34b52efc14701904e2bd69b949ebb_166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166"},"_vena_CashFlowS3_CashFlowB6_R_FV_42f34b52efc14701904e2bd69b949ebb_167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167"},"_vena_CashFlowS3_CashFlowB6_R_FV_42f34b52efc14701904e2bd69b949ebb_168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168"},"_vena_CashFlowS3_CashFlowB6_R_FV_42f34b52efc14701904e2bd69b949ebb_169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169"},"_vena_CashFlowS3_CashFlowB6_R_FV_42f34b52efc14701904e2bd69b949ebb_170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170"},"_vena_CashFlowS3_CashFlowB6_R_FV_42f34b52efc14701904e2bd69b949ebb_171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171"},"_vena_CashFlowS3_CashFlowB6_R_FV_42f34b52efc14701904e2bd69b949ebb_172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172"},"_vena_CashFlowS3_CashFlowB6_R_FV_42f34b52efc14701904e2bd69b949ebb_173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173"},"_vena_CashFlowS3_CashFlowB6_R_FV_42f34b52efc14701904e2bd69b949ebb_174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174"},"_vena_CashFlowS3_CashFlowB6_R_FV_42f34b52efc14701904e2bd69b949ebb_175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175"},"_vena_CashFlowS3_CashFlowB6_R_FV_42f34b52efc14701904e2bd69b949ebb_176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176"},"_vena_CashFlowS3_CashFlowB6_R_FV_42f34b52efc14701904e2bd69b949ebb_177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177"},"_vena_CashFlowS3_CashFlowB6_R_FV_42f34b52efc14701904e2bd69b949ebb_178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178"},"_vena_CashFlowS3_CashFlowB6_R_FV_42f34b52efc14701904e2bd69b949ebb_179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179"},"_vena_CashFlowS3_CashFlowB6_R_FV_42f34b52efc14701904e2bd69b949ebb_180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180"},"_vena_CashFlowS3_CashFlowB6_R_FV_42f34b52efc14701904e2bd69b949ebb_181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181"},"_vena_CashFlowS3_CashFlowB6_R_FV_42f34b52efc14701904e2bd69b949ebb_182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182"},"_vena_CashFlowS3_CashFlowB6_R_FV_42f34b52efc14701904e2bd69b949ebb_183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183"},"_vena_CashFlowS3_CashFlowB6_R_FV_42f34b52efc14701904e2bd69b949ebb_184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184"},"_vena_CashFlowS3_CashFlowB6_R_FV_42f34b52efc14701904e2bd69b949ebb_185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185"},"_vena_CashFlowS3_CashFlowB6_R_FV_42f34b52efc14701904e2bd69b949ebb_186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186"},"_vena_CashFlowS3_CashFlowB6_R_FV_42f34b52efc14701904e2bd69b949ebb_187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187"},"_vena_CashFlowS3_CashFlowB6_R_FV_42f34b52efc14701904e2bd69b949ebb_188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188"},"_vena_CashFlowS3_CashFlowB6_R_FV_42f34b52efc14701904e2bd69b949ebb_189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189"},"_vena_CashFlowS3_CashFlowB6_R_FV_42f34b52efc14701904e2bd69b949ebb_190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190"},"_vena_CashFlowS3_CashFlowB6_R_FV_42f34b52efc14701904e2bd69b949ebb_191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191"},"_vena_CashFlowS3_CashFlowB6_R_FV_42f34b52efc14701904e2bd69b949ebb_192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192"},"_vena_CashFlowS3_CashFlowB6_R_FV_42f34b52efc14701904e2bd69b949ebb_193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193"},"_vena_CashFlowS3_CashFlowB6_R_FV_42f34b52efc14701904e2bd69b949ebb_194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194"},"_vena_CashFlowS3_CashFlowB6_R_FV_42f34b52efc14701904e2bd69b949ebb_195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195"},"_vena_CashFlowS3_CashFlowB6_R_FV_42f34b52efc14701904e2bd69b949ebb_196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196"},"_vena_CashFlowS3_CashFlowB6_R_FV_42f34b52efc14701904e2bd69b949ebb_197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197"},"_vena_CashFlowS3_CashFlowB6_R_FV_42f34b52efc14701904e2bd69b949ebb_198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198"},"_vena_CashFlowS3_CashFlowB6_R_FV_42f34b52efc14701904e2bd69b949ebb_199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199"},"_vena_CashFlowS3_CashFlowB6_R_FV_42f34b52efc14701904e2bd69b949ebb_200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200"},"_vena_CashFlowS3_CashFlowB6_R_FV_42f34b52efc14701904e2bd69b949ebb_201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201"},"_vena_CashFlowS3_CashFlowB6_R_FV_42f34b52efc14701904e2bd69b949ebb_202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202"},"_vena_CashFlowS3_CashFlowB6_R_FV_42f34b52efc14701904e2bd69b949ebb_203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203"},"_vena_CashFlowS3_CashFlowB6_R_FV_42f34b52efc14701904e2bd69b949ebb_204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204"},"_vena_CashFlowS3_CashFlowB6_R_FV_42f34b52efc14701904e2bd69b949ebb_205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205"},"_vena_CashFlowS3_CashFlowB6_R_FV_42f34b52efc14701904e2bd69b949ebb_206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206"},"_vena_CashFlowS3_CashFlowB6_R_FV_42f34b52efc14701904e2bd69b949ebb_207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207"},"_vena_CashFlowS3_CashFlowB6_R_FV_42f34b52efc14701904e2bd69b949ebb_208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208"},"_vena_CashFlowS3_CashFlowB6_R_FV_42f34b52efc14701904e2bd69b949ebb_209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209"},"_vena_CashFlowS3_CashFlowB6_R_FV_42f34b52efc14701904e2bd69b949ebb_210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210"},"_vena_CashFlowS3_CashFlowB6_R_FV_42f34b52efc14701904e2bd69b949ebb_211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211"},"_vena_CashFlowS3_CashFlowB6_R_FV_42f34b52efc14701904e2bd69b949ebb_212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212"},"_vena_CashFlowS3_CashFlowB6_R_FV_42f34b52efc14701904e2bd69b949ebb_213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213"},"_vena_CashFlowS3_CashFlowB6_R_FV_42f34b52efc14701904e2bd69b949ebb_214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214"},"_vena_CashFlowS3_CashFlowB6_R_FV_42f34b52efc14701904e2bd69b949ebb_215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215"},"_vena_CashFlowS3_CashFlowB6_R_FV_42f34b52efc14701904e2bd69b949ebb_216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216"},"_vena_CashFlowS3_CashFlowB6_R_FV_42f34b52efc14701904e2bd69b949ebb_217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217"},"_vena_CashFlowS3_CashFlowB6_R_FV_42f34b52efc14701904e2bd69b949ebb_218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218"},"_vena_CashFlowS3_CashFlowB6_R_FV_42f34b52efc14701904e2bd69b949ebb_219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219"},"_vena_CashFlowS3_CashFlowB6_R_FV_42f34b52efc14701904e2bd69b949ebb_220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220"},"_vena_CashFlowS3_CashFlowB6_R_FV_42f34b52efc14701904e2bd69b949ebb_221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221"},"_vena_CashFlowS3_CashFlowB6_R_FV_42f34b52efc14701904e2bd69b949ebb_222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222"},"_vena_CashFlowS3_CashFlowB6_R_FV_42f34b52efc14701904e2bd69b949ebb_223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223"},"_vena_CashFlowS3_CashFlowB6_R_FV_42f34b52efc14701904e2bd69b949ebb_224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224"},"_vena_CashFlowS3_CashFlowB6_R_FV_42f34b52efc14701904e2bd69b949ebb_225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225"},"_vena_CashFlowS3_CashFlowB6_R_FV_42f34b52efc14701904e2bd69b949ebb_226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226"},"_vena_CashFlowS3_CashFlowB6_R_FV_42f34b52efc14701904e2bd69b949ebb_227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227"},"_vena_CashFlowS3_CashFlowB6_R_FV_42f34b52efc14701904e2bd69b949ebb_228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228"},"_vena_CashFlowS3_CashFlowB6_R_FV_42f34b52efc14701904e2bd69b949ebb_229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229"},"_vena_CashFlowS3_CashFlowB6_R_FV_42f34b52efc14701904e2bd69b949ebb_230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230"},"_vena_CashFlowS3_CashFlowB6_R_FV_42f34b52efc14701904e2bd69b949ebb_231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231"},"_vena_CashFlowS3_CashFlowB6_R_FV_42f34b52efc14701904e2bd69b949ebb_232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232"},"_vena_CashFlowS3_CashFlowB6_R_FV_42f34b52efc14701904e2bd69b949ebb_233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233"},"_vena_CashFlowS3_CashFlowB6_R_FV_42f34b52efc14701904e2bd69b949ebb_234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234"},"_vena_CashFlowS3_CashFlowB6_R_FV_42f34b52efc14701904e2bd69b949ebb_235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235"},"_vena_CashFlowS3_CashFlowB6_R_FV_42f34b52efc14701904e2bd69b949ebb_236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236"},"_vena_CashFlowS3_CashFlowB6_R_FV_42f34b52efc14701904e2bd69b949ebb_237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237"},"_vena_CashFlowS3_CashFlowB6_R_FV_42f34b52efc14701904e2bd69b949ebb_238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238"},"_vena_CashFlowS3_CashFlowB6_R_FV_42f34b52efc14701904e2bd69b949ebb_239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239"},"_vena_CashFlowS3_CashFlowB6_R_FV_42f34b52efc14701904e2bd69b949ebb_240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240"},"_vena_CashFlowS3_CashFlowB6_R_FV_42f34b52efc14701904e2bd69b949ebb_241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241"},"_vena_CashFlowS3_CashFlowB6_R_FV_42f34b52efc14701904e2bd69b949ebb_242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242"},"_vena_CashFlowS3_CashFlowB6_R_FV_42f34b52efc14701904e2bd69b949ebb_243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243"},"_vena_CashFlowS3_CashFlowB6_R_FV_42f34b52efc14701904e2bd69b949ebb_244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244"},"_vena_CashFlowS3_CashFlowB6_R_FV_42f34b52efc14701904e2bd69b949ebb_245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245"},"_vena_CashFlowS3_CashFlowB6_R_FV_42f34b52efc14701904e2bd69b949ebb_246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246"},"_vena_CashFlowS3_CashFlowB6_R_FV_42f34b52efc14701904e2bd69b949ebb_247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247"},"_vena_CashFlowS3_CashFlowB6_R_FV_42f34b52efc14701904e2bd69b949ebb_248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248"},"_vena_CashFlowS3_CashFlowB6_R_FV_42f34b52efc14701904e2bd69b949ebb_249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249"},"_vena_CashFlowS3_CashFlowB6_R_FV_42f34b52efc14701904e2bd69b949ebb_250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250"},"_vena_CashFlowS3_CashFlowB6_R_FV_42f34b52efc14701904e2bd69b949ebb_251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251"},"_vena_CashFlowS3_CashFlowB6_R_FV_42f34b52efc14701904e2bd69b949ebb_252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252"},"_vena_CashFlowS3_CashFlowB6_R_FV_42f34b52efc14701904e2bd69b949ebb_253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253"},"_vena_CashFlowS3_CashFlowB6_R_FV_42f34b52efc14701904e2bd69b949ebb_254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254"},"_vena_CashFlowS3_CashFlowB6_R_FV_42f34b52efc14701904e2bd69b949ebb_255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255"},"_vena_CashFlowS3_CashFlowB6_R_FV_42f34b52efc14701904e2bd69b949ebb_256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256"},"_vena_CashFlowS3_CashFlowB6_R_FV_42f34b52efc14701904e2bd69b949ebb_257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257"},"_vena_CashFlowS3_CashFlowB6_R_FV_42f34b52efc14701904e2bd69b949ebb_258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258"},"_vena_CashFlowS3_CashFlowB6_R_FV_42f34b52efc14701904e2bd69b949ebb_259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259"},"_vena_CashFlowS3_CashFlowB6_R_FV_42f34b52efc14701904e2bd69b949ebb_260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260"},"_vena_CashFlowS3_CashFlowB6_R_FV_42f34b52efc14701904e2bd69b949ebb_261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261"},"_vena_CashFlowS3_CashFlowB6_R_FV_42f34b52efc14701904e2bd69b949ebb_262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262"},"_vena_CashFlowS3_CashFlowB6_R_FV_42f34b52efc14701904e2bd69b949ebb_263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263"},"_vena_CashFlowS3_CashFlowB6_R_FV_42f34b52efc14701904e2bd69b949ebb_264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264"},"_vena_CashFlowS3_CashFlowB6_R_FV_42f34b52efc14701904e2bd69b949ebb_265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265"},"_vena_CashFlowS3_CashFlowB6_R_FV_42f34b52efc14701904e2bd69b949ebb_266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266"},"_vena_CashFlowS3_CashFlowB6_R_FV_42f34b52efc14701904e2bd69b949ebb_267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267"},"_vena_CashFlowS3_CashFlowB6_R_FV_42f34b52efc14701904e2bd69b949ebb_268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268"},"_vena_CashFlowS3_CashFlowB6_R_FV_42f34b52efc14701904e2bd69b949ebb_269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269"},"_vena_CashFlowS3_CashFlowB6_R_FV_42f34b52efc14701904e2bd69b949ebb_270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270"},"_vena_CashFlowS3_CashFlowB6_R_FV_42f34b52efc14701904e2bd69b949ebb_271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271"},"_vena_CashFlowS3_CashFlowB6_R_FV_42f34b52efc14701904e2bd69b949ebb_272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272"},"_vena_CashFlowS3_CashFlowB6_R_FV_42f34b52efc14701904e2bd69b949ebb_273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273"},"_vena_CashFlowS3_CashFlowB6_R_FV_42f34b52efc14701904e2bd69b949ebb_274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274"},"_vena_CashFlowS3_CashFlowB6_R_FV_42f34b52efc14701904e2bd69b949ebb_275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275"},"_vena_CashFlowS3_CashFlowB6_R_FV_42f34b52efc14701904e2bd69b949ebb_276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276"},"_vena_CashFlowS3_CashFlowB6_R_FV_42f34b52efc14701904e2bd69b949ebb_277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277"},"_vena_CashFlowS3_CashFlowB6_R_FV_42f34b52efc14701904e2bd69b949ebb_278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278"},"_vena_CashFlowS3_CashFlowB6_R_FV_42f34b52efc14701904e2bd69b949ebb_279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279"},"_vena_CashFlowS3_CashFlowB6_R_FV_42f34b52efc14701904e2bd69b949ebb_280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280"},"_vena_CashFlowS3_CashFlowB6_R_FV_42f34b52efc14701904e2bd69b949ebb_281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281"},"_vena_CashFlowS3_CashFlowB6_R_FV_42f34b52efc14701904e2bd69b949ebb_282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282"},"_vena_CashFlowS3_CashFlowB6_R_FV_42f34b52efc14701904e2bd69b949ebb_283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283"},"_vena_CashFlowS3_CashFlowB6_R_FV_42f34b52efc14701904e2bd69b949ebb_284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284"},"_vena_CashFlowS3_CashFlowB6_R_FV_42f34b52efc14701904e2bd69b949ebb_285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285"},"_vena_CashFlowS3_CashFlowB6_R_FV_42f34b52efc14701904e2bd69b949ebb_286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286"},"_vena_CashFlowS3_CashFlowB6_R_FV_42f34b52efc14701904e2bd69b949ebb_287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287"},"_vena_CashFlowS3_CashFlowB6_R_FV_42f34b52efc14701904e2bd69b949ebb_288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288"},"_vena_CashFlowS3_CashFlowB6_R_FV_42f34b52efc14701904e2bd69b949ebb_289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289"},"_vena_CashFlowS3_CashFlowB6_R_FV_42f34b52efc14701904e2bd69b949ebb_290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290"},"_vena_CashFlowS3_CashFlowB6_R_FV_42f34b52efc14701904e2bd69b949ebb_291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291"},"_vena_CashFlowS3_CashFlowB6_R_FV_42f34b52efc14701904e2bd69b949ebb_292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292"},"_vena_CashFlowS3_CashFlowB6_R_FV_42f34b52efc14701904e2bd69b949ebb_293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293"},"_vena_CashFlowS3_CashFlowB6_R_FV_42f34b52efc14701904e2bd69b949ebb_294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294"},"_vena_CashFlowS3_CashFlowB6_R_FV_42f34b52efc14701904e2bd69b949ebb_295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295"},"_vena_CashFlowS3_CashFlowB6_R_FV_42f34b52efc14701904e2bd69b949ebb_296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296"},"_vena_CashFlowS3_CashFlowB6_R_FV_42f34b52efc14701904e2bd69b949ebb_297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297"},"_vena_CashFlowS3_CashFlowB6_R_FV_42f34b52efc14701904e2bd69b949ebb_298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298"},"_vena_CashFlowS3_CashFlowB6_R_FV_42f34b52efc14701904e2bd69b949ebb_299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299"},"_vena_CashFlowS3_CashFlowB6_R_FV_42f34b52efc14701904e2bd69b949ebb_300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300"},"_vena_CashFlowS3_CashFlowB6_R_FV_42f34b52efc14701904e2bd69b949ebb_301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301"},"_vena_CashFlowS3_CashFlowB6_R_FV_42f34b52efc14701904e2bd69b949ebb_302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302"},"_vena_CashFlowS3_CashFlowB6_R_FV_42f34b52efc14701904e2bd69b949ebb_303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303"},"_vena_CashFlowS3_CashFlowB6_R_FV_42f34b52efc14701904e2bd69b949ebb_304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304"},"_vena_CashFlowS3_CashFlowB6_R_FV_42f34b52efc14701904e2bd69b949ebb_305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305"},"_vena_CashFlowS3_CashFlowB6_R_FV_42f34b52efc14701904e2bd69b949ebb_306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306"},"_vena_CashFlowS3_CashFlowB6_R_FV_42f34b52efc14701904e2bd69b949ebb_307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307"},"_vena_CashFlowS3_CashFlowB6_R_FV_42f34b52efc14701904e2bd69b949ebb_308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308"},"_vena_CashFlowS3_CashFlowB6_R_FV_42f34b52efc14701904e2bd69b949ebb_309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309"},"_vena_CashFlowS3_CashFlowB6_R_FV_42f34b52efc14701904e2bd69b949ebb_310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310"},"_vena_CashFlowS3_CashFlowB6_R_FV_42f34b52efc14701904e2bd69b949ebb_311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311"},"_vena_CashFlowS3_CashFlowB6_R_FV_42f34b52efc14701904e2bd69b949ebb_312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312"},"_vena_CashFlowS3_CashFlowB6_R_FV_42f34b52efc14701904e2bd69b949ebb_313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313"},"_vena_CashFlowS3_CashFlowB6_R_FV_42f34b52efc14701904e2bd69b949ebb_314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314"},"_vena_CashFlowS3_CashFlowB6_R_FV_42f34b52efc14701904e2bd69b949ebb_315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315"},"_vena_CashFlowS3_CashFlowB6_R_FV_42f34b52efc14701904e2bd69b949ebb_316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316"},"_vena_CashFlowS3_CashFlowB6_R_FV_42f34b52efc14701904e2bd69b949ebb_317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317"},"_vena_CashFlowS3_CashFlowB6_R_FV_42f34b52efc14701904e2bd69b949ebb_318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318"},"_vena_CashFlowS3_CashFlowB6_R_FV_42f34b52efc14701904e2bd69b949ebb_319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319"},"_vena_CashFlowS3_CashFlowB6_R_FV_42f34b52efc14701904e2bd69b949ebb_320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320"},"_vena_CashFlowS3_CashFlowB6_R_FV_42f34b52efc14701904e2bd69b949ebb_321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321"},"_vena_CashFlowS3_CashFlowB6_R_FV_42f34b52efc14701904e2bd69b949ebb_322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322"},"_vena_CashFlowS3_CashFlowB6_R_FV_42f34b52efc14701904e2bd69b949ebb_323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323"},"_vena_CashFlowS3_CashFlowB6_R_FV_42f34b52efc14701904e2bd69b949ebb_324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324"},"_vena_CashFlowS3_CashFlowB6_R_FV_42f34b52efc14701904e2bd69b949ebb_325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325"},"_vena_CashFlowS3_CashFlowB6_R_FV_42f34b52efc14701904e2bd69b949ebb_326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326"},"_vena_CashFlowS3_CashFlowB6_R_FV_42f34b52efc14701904e2bd69b949ebb_327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327"},"_vena_CashFlowS3_CashFlowB6_R_FV_42f34b52efc14701904e2bd69b949ebb_328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328"},"_vena_CashFlowS3_CashFlowB6_R_FV_42f34b52efc14701904e2bd69b949ebb_329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329"},"_vena_CashFlowS3_CashFlowB6_R_FV_42f34b52efc14701904e2bd69b949ebb_330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330"},"_vena_CashFlowS3_CashFlowB6_R_FV_42f34b52efc14701904e2bd69b949ebb_331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331"},"_vena_CashFlowS3_CashFlowB6_R_FV_42f34b52efc14701904e2bd69b949ebb_332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332"},"_vena_CashFlowS3_CashFlowB6_R_FV_42f34b52efc14701904e2bd69b949ebb_333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333"},"_vena_CashFlowS3_CashFlowB6_R_FV_42f34b52efc14701904e2bd69b949ebb_334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334"},"_vena_CashFlowS3_CashFlowB6_R_FV_42f34b52efc14701904e2bd69b949ebb_335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335"},"_vena_CashFlowS3_CashFlowB6_R_FV_42f34b52efc14701904e2bd69b949ebb_336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336"},"_vena_CashFlowS3_CashFlowB6_R_FV_42f34b52efc14701904e2bd69b949ebb_337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337"},"_vena_CashFlowS3_CashFlowB6_R_FV_42f34b52efc14701904e2bd69b949ebb_338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338"},"_vena_CashFlowS3_CashFlowB6_R_FV_42f34b52efc14701904e2bd69b949ebb_339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339"},"_vena_CashFlowS3_CashFlowB6_R_FV_42f34b52efc14701904e2bd69b949ebb_340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340"},"_vena_CashFlowS3_CashFlowB6_R_FV_42f34b52efc14701904e2bd69b949ebb_341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341"},"_vena_CashFlowS3_CashFlowB6_R_FV_42f34b52efc14701904e2bd69b949ebb_342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342"},"_vena_CashFlowS3_CashFlowB6_R_FV_42f34b52efc14701904e2bd69b949ebb_343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343"},"_vena_CashFlowS3_CashFlowB6_R_FV_42f34b52efc14701904e2bd69b949ebb_344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344"},"_vena_CashFlowS3_CashFlowB6_R_FV_42f34b52efc14701904e2bd69b949ebb_345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345"},"_vena_CashFlowS3_CashFlowB6_R_FV_42f34b52efc14701904e2bd69b949ebb_346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346"},"_vena_CashFlowS3_CashFlowB6_R_FV_42f34b52efc14701904e2bd69b949ebb_347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347"},"_vena_CashFlowS3_CashFlowB6_R_FV_42f34b52efc14701904e2bd69b949ebb_348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348"},"_vena_CashFlowS3_CashFlowB6_R_FV_42f34b52efc14701904e2bd69b949ebb_349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349"},"_vena_CashFlowS3_CashFlowB6_R_FV_42f34b52efc14701904e2bd69b949ebb_350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350"},"_vena_CashFlowS3_CashFlowB6_R_FV_42f34b52efc14701904e2bd69b949ebb_351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351"},"_vena_CashFlowS3_CashFlowB6_R_FV_42f34b52efc14701904e2bd69b949ebb_352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352"},"_vena_CashFlowS3_CashFlowB6_R_FV_42f34b52efc14701904e2bd69b949ebb_353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353"},"_vena_CashFlowS3_CashFlowB6_R_FV_42f34b52efc14701904e2bd69b949ebb_354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354"},"_vena_CashFlowS3_CashFlowB6_R_FV_42f34b52efc14701904e2bd69b949ebb_355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355"},"_vena_CashFlowS3_CashFlowB6_R_FV_42f34b52efc14701904e2bd69b949ebb_356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356"},"_vena_CashFlowS3_CashFlowB6_R_FV_42f34b52efc14701904e2bd69b949ebb_357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357"},"_vena_CashFlowS3_CashFlowB6_R_FV_42f34b52efc14701904e2bd69b949ebb_358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358"},"_vena_CashFlowS3_CashFlowB6_R_FV_42f34b52efc14701904e2bd69b949ebb_359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359"},"_vena_CashFlowS3_CashFlowB6_R_FV_42f34b52efc14701904e2bd69b949ebb_360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360"},"_vena_CashFlowS3_CashFlowB6_R_FV_42f34b52efc14701904e2bd69b949ebb_361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361"},"_vena_CashFlowS3_CashFlowB6_R_FV_42f34b52efc14701904e2bd69b949ebb_362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362"},"_vena_CashFlowS3_CashFlowB6_R_FV_42f34b52efc14701904e2bd69b949ebb_363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363"},"_vena_CashFlowS3_CashFlowB6_R_FV_42f34b52efc14701904e2bd69b949ebb_364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364"},"_vena_CashFlowS3_CashFlowB6_R_FV_42f34b52efc14701904e2bd69b949ebb_365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365"},"_vena_CashFlowS3_CashFlowB6_R_FV_42f34b52efc14701904e2bd69b949ebb_366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366"},"_vena_CashFlowS3_CashFlowB6_R_FV_42f34b52efc14701904e2bd69b949ebb_367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367"},"_vena_CashFlowS3_CashFlowB6_R_FV_42f34b52efc14701904e2bd69b949ebb_368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368"},"_vena_CashFlowS3_CashFlowB6_R_FV_42f34b52efc14701904e2bd69b949ebb_369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369"},"_vena_CashFlowS3_CashFlowB6_R_FV_42f34b52efc14701904e2bd69b949ebb_370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370"},"_vena_CashFlowS3_CashFlowB6_R_FV_42f34b52efc14701904e2bd69b949ebb_371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371"},"_vena_CashFlowS3_CashFlowB6_R_FV_42f34b52efc14701904e2bd69b949ebb_372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372"},"_vena_CashFlowS3_CashFlowB6_R_FV_42f34b52efc14701904e2bd69b949ebb_373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373"},"_vena_CashFlowS3_CashFlowB6_R_FV_42f34b52efc14701904e2bd69b949ebb_374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374"},"_vena_CashFlowS3_CashFlowB6_R_FV_42f34b52efc14701904e2bd69b949ebb_375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375"},"_vena_CashFlowS3_CashFlowB6_R_FV_42f34b52efc14701904e2bd69b949ebb_376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376"},"_vena_CashFlowS3_CashFlowB6_R_FV_42f34b52efc14701904e2bd69b949ebb_377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377"},"_vena_CashFlowS3_CashFlowB6_R_FV_42f34b52efc14701904e2bd69b949ebb_378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378"},"_vena_CashFlowS3_CashFlowB6_R_FV_42f34b52efc14701904e2bd69b949ebb_379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379"},"_vena_CashFlowS3_CashFlowB6_R_FV_42f34b52efc14701904e2bd69b949ebb_380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380"},"_vena_CashFlowS3_CashFlowB6_R_FV_42f34b52efc14701904e2bd69b949ebb_381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381"},"_vena_CashFlowS3_CashFlowB6_R_FV_42f34b52efc14701904e2bd69b949ebb_382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382"},"_vena_CashFlowS3_CashFlowB6_R_FV_42f34b52efc14701904e2bd69b949ebb_383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383"},"_vena_CashFlowS3_CashFlowB6_R_FV_42f34b52efc14701904e2bd69b949ebb_384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384"},"_vena_CashFlowS3_CashFlowB6_R_FV_42f34b52efc14701904e2bd69b949ebb_385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385"},"_vena_CashFlowS3_CashFlowB6_R_FV_42f34b52efc14701904e2bd69b949ebb_386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386"},"_vena_CashFlowS3_CashFlowB6_R_FV_42f34b52efc14701904e2bd69b949ebb_387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387"},"_vena_CashFlowS3_CashFlowB6_R_FV_42f34b52efc14701904e2bd69b949ebb_388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388"},"_vena_CashFlowS3_CashFlowB6_R_FV_42f34b52efc14701904e2bd69b949ebb_389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389"},"_vena_CashFlowS3_CashFlowB6_R_FV_42f34b52efc14701904e2bd69b949ebb_39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39"},"_vena_CashFlowS3_CashFlowB6_R_FV_42f34b52efc14701904e2bd69b949ebb_390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390"},"_vena_CashFlowS3_CashFlowB6_R_FV_42f34b52efc14701904e2bd69b949ebb_391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391"},"_vena_CashFlowS3_CashFlowB6_R_FV_42f34b52efc14701904e2bd69b949ebb_392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392"},"_vena_CashFlowS3_CashFlowB6_R_FV_42f34b52efc14701904e2bd69b949ebb_393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393"},"_vena_CashFlowS3_CashFlowB6_R_FV_42f34b52efc14701904e2bd69b949ebb_394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394"},"_vena_CashFlowS3_CashFlowB6_R_FV_42f34b52efc14701904e2bd69b949ebb_395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395"},"_vena_CashFlowS3_CashFlowB6_R_FV_42f34b52efc14701904e2bd69b949ebb_396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396"},"_vena_CashFlowS3_CashFlowB6_R_FV_42f34b52efc14701904e2bd69b949ebb_397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397"},"_vena_CashFlowS3_CashFlowB6_R_FV_42f34b52efc14701904e2bd69b949ebb_398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398"},"_vena_CashFlowS3_CashFlowB6_R_FV_42f34b52efc14701904e2bd69b949ebb_399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399"},"_vena_CashFlowS3_CashFlowB6_R_FV_42f34b52efc14701904e2bd69b949ebb_40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40"},"_vena_CashFlowS3_CashFlowB6_R_FV_42f34b52efc14701904e2bd69b949ebb_400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400"},"_vena_CashFlowS3_CashFlowB6_R_FV_42f34b52efc14701904e2bd69b949ebb_401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401"},"_vena_CashFlowS3_CashFlowB6_R_FV_42f34b52efc14701904e2bd69b949ebb_402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402"},"_vena_CashFlowS3_CashFlowB6_R_FV_42f34b52efc14701904e2bd69b949ebb_403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403"},"_vena_CashFlowS3_CashFlowB6_R_FV_42f34b52efc14701904e2bd69b949ebb_404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404"},"_vena_CashFlowS3_CashFlowB6_R_FV_42f34b52efc14701904e2bd69b949ebb_405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405"},"_vena_CashFlowS3_CashFlowB6_R_FV_42f34b52efc14701904e2bd69b949ebb_406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406"},"_vena_CashFlowS3_CashFlowB6_R_FV_42f34b52efc14701904e2bd69b949ebb_407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407"},"_vena_CashFlowS3_CashFlowB6_R_FV_42f34b52efc14701904e2bd69b949ebb_408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408"},"_vena_CashFlowS3_CashFlowB6_R_FV_42f34b52efc14701904e2bd69b949ebb_409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409"},"_vena_CashFlowS3_CashFlowB6_R_FV_42f34b52efc14701904e2bd69b949ebb_41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41"},"_vena_CashFlowS3_CashFlowB6_R_FV_42f34b52efc14701904e2bd69b949ebb_410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410"},"_vena_CashFlowS3_CashFlowB6_R_FV_42f34b52efc14701904e2bd69b949ebb_411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411"},"_vena_CashFlowS3_CashFlowB6_R_FV_42f34b52efc14701904e2bd69b949ebb_412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412"},"_vena_CashFlowS3_CashFlowB6_R_FV_42f34b52efc14701904e2bd69b949ebb_413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413"},"_vena_CashFlowS3_CashFlowB6_R_FV_42f34b52efc14701904e2bd69b949ebb_414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414"},"_vena_CashFlowS3_CashFlowB6_R_FV_42f34b52efc14701904e2bd69b949ebb_415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415"},"_vena_CashFlowS3_CashFlowB6_R_FV_42f34b52efc14701904e2bd69b949ebb_416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416"},"_vena_CashFlowS3_CashFlowB6_R_FV_42f34b52efc14701904e2bd69b949ebb_417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417"},"_vena_CashFlowS3_CashFlowB6_R_FV_42f34b52efc14701904e2bd69b949ebb_418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418"},"_vena_CashFlowS3_CashFlowB6_R_FV_42f34b52efc14701904e2bd69b949ebb_419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419"},"_vena_CashFlowS3_CashFlowB6_R_FV_42f34b52efc14701904e2bd69b949ebb_42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42"},"_vena_CashFlowS3_CashFlowB6_R_FV_42f34b52efc14701904e2bd69b949ebb_420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420"},"_vena_CashFlowS3_CashFlowB6_R_FV_42f34b52efc14701904e2bd69b949ebb_421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421"},"_vena_CashFlowS3_CashFlowB6_R_FV_42f34b52efc14701904e2bd69b949ebb_422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422"},"_vena_CashFlowS3_CashFlowB6_R_FV_42f34b52efc14701904e2bd69b949ebb_423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423"},"_vena_CashFlowS3_CashFlowB6_R_FV_42f34b52efc14701904e2bd69b949ebb_424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424"},"_vena_CashFlowS3_CashFlowB6_R_FV_42f34b52efc14701904e2bd69b949ebb_425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425"},"_vena_CashFlowS3_CashFlowB6_R_FV_42f34b52efc14701904e2bd69b949ebb_426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426"},"_vena_CashFlowS3_CashFlowB6_R_FV_42f34b52efc14701904e2bd69b949ebb_427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427"},"_vena_CashFlowS3_CashFlowB6_R_FV_42f34b52efc14701904e2bd69b949ebb_428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428"},"_vena_CashFlowS3_CashFlowB6_R_FV_42f34b52efc14701904e2bd69b949ebb_429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429"},"_vena_CashFlowS3_CashFlowB6_R_FV_42f34b52efc14701904e2bd69b949ebb_430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430"},"_vena_CashFlowS3_CashFlowB6_R_FV_42f34b52efc14701904e2bd69b949ebb_431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431"},"_vena_CashFlowS3_CashFlowB6_R_FV_42f34b52efc14701904e2bd69b949ebb_432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432"},"_vena_CashFlowS3_CashFlowB6_R_FV_42f34b52efc14701904e2bd69b949ebb_433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433"},"_vena_CashFlowS3_CashFlowB6_R_FV_42f34b52efc14701904e2bd69b949ebb_434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434"},"_vena_CashFlowS3_CashFlowB6_R_FV_42f34b52efc14701904e2bd69b949ebb_435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435"},"_vena_CashFlowS3_CashFlowB6_R_FV_42f34b52efc14701904e2bd69b949ebb_436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436"},"_vena_CashFlowS3_CashFlowB6_R_FV_42f34b52efc14701904e2bd69b949ebb_437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437"},"_vena_CashFlowS3_CashFlowB6_R_FV_42f34b52efc14701904e2bd69b949ebb_438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438"},"_vena_CashFlowS3_CashFlowB6_R_FV_42f34b52efc14701904e2bd69b949ebb_439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439"},"_vena_CashFlowS3_CashFlowB6_R_FV_42f34b52efc14701904e2bd69b949ebb_440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440"},"_vena_CashFlowS3_CashFlowB6_R_FV_42f34b52efc14701904e2bd69b949ebb_441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441"},"_vena_CashFlowS3_CashFlowB6_R_FV_42f34b52efc14701904e2bd69b949ebb_442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442"},"_vena_CashFlowS3_CashFlowB6_R_FV_42f34b52efc14701904e2bd69b949ebb_443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443"},"_vena_CashFlowS3_CashFlowB6_R_FV_42f34b52efc14701904e2bd69b949ebb_444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444"},"_vena_CashFlowS3_CashFlowB6_R_FV_42f34b52efc14701904e2bd69b949ebb_445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445"},"_vena_CashFlowS3_CashFlowB6_R_FV_42f34b52efc14701904e2bd69b949ebb_446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446"},"_vena_CashFlowS3_CashFlowB6_R_FV_42f34b52efc14701904e2bd69b949ebb_447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447"},"_vena_CashFlowS3_CashFlowB6_R_FV_42f34b52efc14701904e2bd69b949ebb_448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448"},"_vena_CashFlowS3_CashFlowB6_R_FV_42f34b52efc14701904e2bd69b949ebb_449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449"},"_vena_CashFlowS3_CashFlowB6_R_FV_42f34b52efc14701904e2bd69b949ebb_450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450"},"_vena_CashFlowS3_CashFlowB6_R_FV_42f34b52efc14701904e2bd69b949ebb_451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451"},"_vena_CashFlowS3_CashFlowB6_R_FV_42f34b52efc14701904e2bd69b949ebb_452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452"},"_vena_CashFlowS3_CashFlowB6_R_FV_42f34b52efc14701904e2bd69b949ebb_453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453"},"_vena_CashFlowS3_CashFlowB6_R_FV_42f34b52efc14701904e2bd69b949ebb_454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454"},"_vena_CashFlowS3_CashFlowB6_R_FV_42f34b52efc14701904e2bd69b949ebb_455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455"},"_vena_CashFlowS3_CashFlowB6_R_FV_42f34b52efc14701904e2bd69b949ebb_456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456"},"_vena_CashFlowS3_CashFlowB6_R_FV_42f34b52efc14701904e2bd69b949ebb_457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457"},"_vena_CashFlowS3_CashFlowB6_R_FV_42f34b52efc14701904e2bd69b949ebb_458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458"},"_vena_CashFlowS3_CashFlowB6_R_FV_42f34b52efc14701904e2bd69b949ebb_459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459"},"_vena_CashFlowS3_CashFlowB6_R_FV_42f34b52efc14701904e2bd69b949ebb_460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460"},"_vena_CashFlowS3_CashFlowB6_R_FV_42f34b52efc14701904e2bd69b949ebb_461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461"},"_vena_CashFlowS3_CashFlowB6_R_FV_42f34b52efc14701904e2bd69b949ebb_462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462"},"_vena_CashFlowS3_CashFlowB6_R_FV_42f34b52efc14701904e2bd69b949ebb_463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463"},"_vena_CashFlowS3_CashFlowB6_R_FV_42f34b52efc14701904e2bd69b949ebb_464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464"},"_vena_CashFlowS3_CashFlowB6_R_FV_42f34b52efc14701904e2bd69b949ebb_465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465"},"_vena_CashFlowS3_CashFlowB6_R_FV_42f34b52efc14701904e2bd69b949ebb_466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466"},"_vena_CashFlowS3_CashFlowB6_R_FV_42f34b52efc14701904e2bd69b949ebb_467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467"},"_vena_CashFlowS3_CashFlowB6_R_FV_42f34b52efc14701904e2bd69b949ebb_468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468"},"_vena_CashFlowS3_CashFlowB6_R_FV_42f34b52efc14701904e2bd69b949ebb_469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469"},"_vena_CashFlowS3_CashFlowB6_R_FV_42f34b52efc14701904e2bd69b949ebb_470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470"},"_vena_CashFlowS3_CashFlowB6_R_FV_42f34b52efc14701904e2bd69b949ebb_471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471"},"_vena_CashFlowS3_CashFlowB6_R_FV_42f34b52efc14701904e2bd69b949ebb_472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472"},"_vena_CashFlowS3_CashFlowB6_R_FV_42f34b52efc14701904e2bd69b949ebb_473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473"},"_vena_CashFlowS3_CashFlowB6_R_FV_42f34b52efc14701904e2bd69b949ebb_474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474"},"_vena_CashFlowS3_CashFlowB6_R_FV_42f34b52efc14701904e2bd69b949ebb_475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475"},"_vena_CashFlowS3_CashFlowB6_R_FV_42f34b52efc14701904e2bd69b949ebb_476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476"},"_vena_CashFlowS3_CashFlowB6_R_FV_42f34b52efc14701904e2bd69b949ebb_477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477"},"_vena_CashFlowS3_CashFlowB6_R_FV_42f34b52efc14701904e2bd69b949ebb_478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478"},"_vena_CashFlowS3_CashFlowB6_R_FV_42f34b52efc14701904e2bd69b949ebb_479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479"},"_vena_CashFlowS3_CashFlowB6_R_FV_42f34b52efc14701904e2bd69b949ebb_480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480"},"_vena_CashFlowS3_CashFlowB6_R_FV_42f34b52efc14701904e2bd69b949ebb_481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481"},"_vena_CashFlowS3_CashFlowB6_R_FV_42f34b52efc14701904e2bd69b949ebb_482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482"},"_vena_CashFlowS3_CashFlowB6_R_FV_42f34b52efc14701904e2bd69b949ebb_483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483"},"_vena_CashFlowS3_CashFlowB6_R_FV_42f34b52efc14701904e2bd69b949ebb_484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484"},"_vena_CashFlowS3_CashFlowB6_R_FV_42f34b52efc14701904e2bd69b949ebb_485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485"},"_vena_CashFlowS3_CashFlowB6_R_FV_42f34b52efc14701904e2bd69b949ebb_486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486"},"_vena_CashFlowS3_CashFlowB6_R_FV_42f34b52efc14701904e2bd69b949ebb_487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487"},"_vena_CashFlowS3_CashFlowB6_R_FV_42f34b52efc14701904e2bd69b949ebb_488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488"},"_vena_CashFlowS3_CashFlowB6_R_FV_42f34b52efc14701904e2bd69b949ebb_489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489"},"_vena_CashFlowS3_CashFlowB6_R_FV_42f34b52efc14701904e2bd69b949ebb_490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490"},"_vena_CashFlowS3_CashFlowB6_R_FV_42f34b52efc14701904e2bd69b949ebb_491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491"},"_vena_CashFlowS3_CashFlowB6_R_FV_42f34b52efc14701904e2bd69b949ebb_492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492"},"_vena_CashFlowS3_CashFlowB6_R_FV_42f34b52efc14701904e2bd69b949ebb_493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493"},"_vena_CashFlowS3_CashFlowB6_R_FV_42f34b52efc14701904e2bd69b949ebb_494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494"},"_vena_CashFlowS3_CashFlowB6_R_FV_42f34b52efc14701904e2bd69b949ebb_495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495"},"_vena_CashFlowS3_CashFlowB6_R_FV_42f34b52efc14701904e2bd69b949ebb_496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496"},"_vena_CashFlowS3_CashFlowB6_R_FV_42f34b52efc14701904e2bd69b949ebb_497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497"},"_vena_CashFlowS3_CashFlowB6_R_FV_42f34b52efc14701904e2bd69b949ebb_498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498"},"_vena_CashFlowS3_CashFlowB6_R_FV_42f34b52efc14701904e2bd69b949ebb_499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499"},"_vena_CashFlowS3_CashFlowB6_R_FV_42f34b52efc14701904e2bd69b949ebb_500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500"},"_vena_CashFlowS3_CashFlowB6_R_FV_42f34b52efc14701904e2bd69b949ebb_501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501"},"_vena_CashFlowS3_CashFlowB6_R_FV_42f34b52efc14701904e2bd69b949ebb_502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502"},"_vena_CashFlowS3_CashFlowB6_R_FV_42f34b52efc14701904e2bd69b949ebb_503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503"},"_vena_CashFlowS3_CashFlowB6_R_FV_42f34b52efc14701904e2bd69b949ebb_504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504"},"_vena_CashFlowS3_CashFlowB6_R_FV_42f34b52efc14701904e2bd69b949ebb_505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505"},"_vena_CashFlowS3_CashFlowB6_R_FV_42f34b52efc14701904e2bd69b949ebb_506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506"},"_vena_CashFlowS3_CashFlowB6_R_FV_42f34b52efc14701904e2bd69b949ebb_507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507"},"_vena_CashFlowS3_CashFlowB6_R_FV_42f34b52efc14701904e2bd69b949ebb_508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508"},"_vena_CashFlowS3_CashFlowB6_R_FV_42f34b52efc14701904e2bd69b949ebb_509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509"},"_vena_CashFlowS3_CashFlowB6_R_FV_42f34b52efc14701904e2bd69b949ebb_510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510"},"_vena_CashFlowS3_CashFlowB6_R_FV_42f34b52efc14701904e2bd69b949ebb_511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511"},"_vena_CashFlowS3_CashFlowB6_R_FV_42f34b52efc14701904e2bd69b949ebb_512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512"},"_vena_CashFlowS3_CashFlowB6_R_FV_42f34b52efc14701904e2bd69b949ebb_513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513"},"_vena_CashFlowS3_CashFlowB6_R_FV_42f34b52efc14701904e2bd69b949ebb_514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514"},"_vena_CashFlowS3_CashFlowB6_R_FV_42f34b52efc14701904e2bd69b949ebb_515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515"},"_vena_CashFlowS3_CashFlowB6_R_FV_42f34b52efc14701904e2bd69b949ebb_516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516"},"_vena_CashFlowS3_CashFlowB6_R_FV_42f34b52efc14701904e2bd69b949ebb_517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517"},"_vena_CashFlowS3_CashFlowB6_R_FV_42f34b52efc14701904e2bd69b949ebb_518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518"},"_vena_CashFlowS3_CashFlowB6_R_FV_42f34b52efc14701904e2bd69b949ebb_519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519"},"_vena_CashFlowS3_CashFlowB6_R_FV_42f34b52efc14701904e2bd69b949ebb_520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520"},"_vena_CashFlowS3_CashFlowB6_R_FV_42f34b52efc14701904e2bd69b949ebb_521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521"},"_vena_CashFlowS3_CashFlowB6_R_FV_42f34b52efc14701904e2bd69b949ebb_522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522"},"_vena_CashFlowS3_CashFlowB6_R_FV_42f34b52efc14701904e2bd69b949ebb_523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523"},"_vena_CashFlowS3_CashFlowB6_R_FV_42f34b52efc14701904e2bd69b949ebb_524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524"},"_vena_CashFlowS3_CashFlowB6_R_FV_42f34b52efc14701904e2bd69b949ebb_525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525"},"_vena_CashFlowS3_CashFlowB6_R_FV_42f34b52efc14701904e2bd69b949ebb_526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526"},"_vena_CashFlowS3_CashFlowB6_R_FV_42f34b52efc14701904e2bd69b949ebb_527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527"},"_vena_CashFlowS3_CashFlowB6_R_FV_42f34b52efc14701904e2bd69b949ebb_528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528"},"_vena_CashFlowS3_CashFlowB6_R_FV_42f34b52efc14701904e2bd69b949ebb_529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529"},"_vena_CashFlowS3_CashFlowB6_R_FV_42f34b52efc14701904e2bd69b949ebb_530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530"},"_vena_CashFlowS3_CashFlowB6_R_FV_42f34b52efc14701904e2bd69b949ebb_531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531"},"_vena_CashFlowS3_CashFlowB6_R_FV_42f34b52efc14701904e2bd69b949ebb_532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532"},"_vena_CashFlowS3_CashFlowB6_R_FV_42f34b52efc14701904e2bd69b949ebb_533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533"},"_vena_CashFlowS3_CashFlowB6_R_FV_42f34b52efc14701904e2bd69b949ebb_534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534"},"_vena_CashFlowS3_CashFlowB6_R_FV_42f34b52efc14701904e2bd69b949ebb_535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535"},"_vena_CashFlowS3_CashFlowB6_R_FV_42f34b52efc14701904e2bd69b949ebb_536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536"},"_vena_CashFlowS3_CashFlowB6_R_FV_42f34b52efc14701904e2bd69b949ebb_537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537"},"_vena_CashFlowS3_CashFlowB6_R_FV_42f34b52efc14701904e2bd69b949ebb_538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538"},"_vena_CashFlowS3_CashFlowB6_R_FV_42f34b52efc14701904e2bd69b949ebb_539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539"},"_vena_CashFlowS3_CashFlowB6_R_FV_42f34b52efc14701904e2bd69b949ebb_540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540"},"_vena_CashFlowS3_CashFlowB6_R_FV_42f34b52efc14701904e2bd69b949ebb_541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541"},"_vena_CashFlowS3_CashFlowB6_R_FV_42f34b52efc14701904e2bd69b949ebb_542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542"},"_vena_CashFlowS3_CashFlowB6_R_FV_42f34b52efc14701904e2bd69b949ebb_543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543"},"_vena_CashFlowS3_CashFlowB6_R_FV_42f34b52efc14701904e2bd69b949ebb_544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544"},"_vena_CashFlowS3_CashFlowB6_R_FV_42f34b52efc14701904e2bd69b949ebb_545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545"},"_vena_CashFlowS3_CashFlowB6_R_FV_42f34b52efc14701904e2bd69b949ebb_546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546"},"_vena_CashFlowS3_CashFlowB6_R_FV_42f34b52efc14701904e2bd69b949ebb_547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547"},"_vena_CashFlowS3_CashFlowB6_R_FV_42f34b52efc14701904e2bd69b949ebb_548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548"},"_vena_CashFlowS3_CashFlowB6_R_FV_42f34b52efc14701904e2bd69b949ebb_549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549"},"_vena_CashFlowS3_CashFlowB6_R_FV_42f34b52efc14701904e2bd69b949ebb_550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550"},"_vena_CashFlowS3_CashFlowB6_R_FV_42f34b52efc14701904e2bd69b949ebb_551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551"},"_vena_CashFlowS3_CashFlowB6_R_FV_42f34b52efc14701904e2bd69b949ebb_552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552"},"_vena_CashFlowS3_CashFlowB6_R_FV_42f34b52efc14701904e2bd69b949ebb_553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553"},"_vena_CashFlowS3_CashFlowB6_R_FV_42f34b52efc14701904e2bd69b949ebb_554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554"},"_vena_CashFlowS3_CashFlowB6_R_FV_42f34b52efc14701904e2bd69b949ebb_555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555"},"_vena_CashFlowS3_CashFlowB6_R_FV_42f34b52efc14701904e2bd69b949ebb_556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556"},"_vena_CashFlowS3_CashFlowB6_R_FV_42f34b52efc14701904e2bd69b949ebb_557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557"},"_vena_CashFlowS3_CashFlowB6_R_FV_42f34b52efc14701904e2bd69b949ebb_558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558"},"_vena_CashFlowS3_CashFlowB6_R_FV_42f34b52efc14701904e2bd69b949ebb_559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559"},"_vena_CashFlowS3_CashFlowB6_R_FV_42f34b52efc14701904e2bd69b949ebb_560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560"},"_vena_CashFlowS3_CashFlowB6_R_FV_42f34b52efc14701904e2bd69b949ebb_561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561"},"_vena_CashFlowS3_CashFlowB6_R_FV_42f34b52efc14701904e2bd69b949ebb_562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562"},"_vena_CashFlowS3_CashFlowB6_R_FV_42f34b52efc14701904e2bd69b949ebb_563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563"},"_vena_CashFlowS3_CashFlowB6_R_FV_42f34b52efc14701904e2bd69b949ebb_564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564"},"_vena_CashFlowS3_CashFlowB6_R_FV_42f34b52efc14701904e2bd69b949ebb_565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565"},"_vena_CashFlowS3_CashFlowB6_R_FV_42f34b52efc14701904e2bd69b949ebb_566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566"},"_vena_CashFlowS3_CashFlowB6_R_FV_42f34b52efc14701904e2bd69b949ebb_567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567"},"_vena_CashFlowS3_CashFlowB6_R_FV_42f34b52efc14701904e2bd69b949ebb_568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568"},"_vena_CashFlowS3_CashFlowB6_R_FV_42f34b52efc14701904e2bd69b949ebb_569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569"},"_vena_CashFlowS3_CashFlowB6_R_FV_42f34b52efc14701904e2bd69b949ebb_570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570"},"_vena_CashFlowS3_CashFlowB6_R_FV_42f34b52efc14701904e2bd69b949ebb_571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571"},"_vena_CashFlowS3_CashFlowB6_R_FV_42f34b52efc14701904e2bd69b949ebb_572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572"},"_vena_CashFlowS3_CashFlowB6_R_FV_42f34b52efc14701904e2bd69b949ebb_573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573"},"_vena_CashFlowS3_CashFlowB6_R_FV_42f34b52efc14701904e2bd69b949ebb_574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574"},"_vena_CashFlowS3_CashFlowB6_R_FV_42f34b52efc14701904e2bd69b949ebb_575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575"},"_vena_CashFlowS3_CashFlowB6_R_FV_42f34b52efc14701904e2bd69b949ebb_576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576"},"_vena_CashFlowS3_CashFlowB6_R_FV_42f34b52efc14701904e2bd69b949ebb_577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577"},"_vena_CashFlowS3_CashFlowB6_R_FV_42f34b52efc14701904e2bd69b949ebb_578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578"},"_vena_CashFlowS3_CashFlowB6_R_FV_42f34b52efc14701904e2bd69b949ebb_579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579"},"_vena_CashFlowS3_CashFlowB6_R_FV_42f34b52efc14701904e2bd69b949ebb_580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580"},"_vena_CashFlowS3_CashFlowB6_R_FV_42f34b52efc14701904e2bd69b949ebb_581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581"},"_vena_CashFlowS3_CashFlowB6_R_FV_42f34b52efc14701904e2bd69b949ebb_582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582"},"_vena_CashFlowS3_CashFlowB6_R_FV_42f34b52efc14701904e2bd69b949ebb_583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583"},"_vena_CashFlowS3_CashFlowB6_R_FV_42f34b52efc14701904e2bd69b949ebb_584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584"},"_vena_CashFlowS3_CashFlowB6_R_FV_42f34b52efc14701904e2bd69b949ebb_585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585"},"_vena_CashFlowS3_CashFlowB6_R_FV_42f34b52efc14701904e2bd69b949ebb_586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586"},"_vena_CashFlowS3_CashFlowB6_R_FV_42f34b52efc14701904e2bd69b949ebb_587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587"},"_vena_CashFlowS3_CashFlowB6_R_FV_42f34b52efc14701904e2bd69b949ebb_588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588"},"_vena_CashFlowS3_CashFlowB6_R_FV_42f34b52efc14701904e2bd69b949ebb_589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589"},"_vena_CashFlowS3_CashFlowB6_R_FV_42f34b52efc14701904e2bd69b949ebb_590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590"},"_vena_CashFlowS3_CashFlowB6_R_FV_42f34b52efc14701904e2bd69b949ebb_591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591"},"_vena_CashFlowS3_CashFlowB6_R_FV_42f34b52efc14701904e2bd69b949ebb_592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592"},"_vena_CashFlowS3_CashFlowB6_R_FV_42f34b52efc14701904e2bd69b949ebb_593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593"},"_vena_CashFlowS3_CashFlowB6_R_FV_42f34b52efc14701904e2bd69b949ebb_594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594"},"_vena_CashFlowS3_CashFlowB6_R_FV_42f34b52efc14701904e2bd69b949ebb_595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595"},"_vena_CashFlowS3_CashFlowB6_R_FV_42f34b52efc14701904e2bd69b949ebb_596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596"},"_vena_CashFlowS3_CashFlowB6_R_FV_42f34b52efc14701904e2bd69b949ebb_597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597"},"_vena_CashFlowS3_CashFlowB6_R_FV_42f34b52efc14701904e2bd69b949ebb_598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598"},"_vena_CashFlowS3_CashFlowB6_R_FV_42f34b52efc14701904e2bd69b949ebb_599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599"},"_vena_CashFlowS3_CashFlowB6_R_FV_42f34b52efc14701904e2bd69b949ebb_600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600"},"_vena_CashFlowS3_CashFlowB6_R_FV_42f34b52efc14701904e2bd69b949ebb_601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601"},"_vena_CashFlowS3_CashFlowB6_R_FV_42f34b52efc14701904e2bd69b949ebb_602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602"},"_vena_CashFlowS3_CashFlowB6_R_FV_42f34b52efc14701904e2bd69b949ebb_603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603"},"_vena_CashFlowS3_CashFlowB6_R_FV_42f34b52efc14701904e2bd69b949ebb_604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604"},"_vena_CashFlowS3_CashFlowB6_R_FV_42f34b52efc14701904e2bd69b949ebb_605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605"},"_vena_CashFlowS3_CashFlowB6_R_FV_42f34b52efc14701904e2bd69b949ebb_606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606"},"_vena_CashFlowS3_CashFlowB6_R_FV_42f34b52efc14701904e2bd69b949ebb_607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607"},"_vena_CashFlowS3_CashFlowB6_R_FV_42f34b52efc14701904e2bd69b949ebb_608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608"},"_vena_CashFlowS3_CashFlowB6_R_FV_42f34b52efc14701904e2bd69b949ebb_609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609"},"_vena_CashFlowS3_CashFlowB6_R_FV_42f34b52efc14701904e2bd69b949ebb_610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610"},"_vena_CashFlowS3_CashFlowB6_R_FV_42f34b52efc14701904e2bd69b949ebb_611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611"},"_vena_CashFlowS3_CashFlowB6_R_FV_42f34b52efc14701904e2bd69b949ebb_612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612"},"_vena_CashFlowS3_P_3_632005310022418436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","VenaRangeType":0,"DimensionIdStr":"3","MemberIdStr":"632005310022418436","DimensionId":3,"MemberId":632005310022418436,"Inc":""},"_vena_CashFlowS3_P_4_632005309959503878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","VenaRangeType":0,"DimensionIdStr":"4","MemberIdStr":"632005309959503878","DimensionId":4,"MemberId":632005309959503878,"Inc":""},"_vena_CashFlowS3_P_6_632005313063288832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","VenaRangeType":0,"DimensionIdStr":"6","MemberIdStr":"632005313063288832","DimensionId":6,"MemberId":632005313063288832,"Inc":""},"_vena_CashFlowS3_P_7_632005313256226820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","VenaRangeType":0,"DimensionIdStr":"7","MemberIdStr":"632005313256226820","DimensionId":7,"MemberId":632005313256226820,"Inc":""},"_vena_CashFlowS3_P_FV_e3545e3dcc52420a84dcdae3a23a4597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","VenaRangeType":0,"DimensionIdStr":"FV","MemberIdStr":"e3545e3dcc52420a84dcdae3a23a4597","DimensionId":-1,"MemberId":-1,"Inc":""},"_vena_ClosedMonthS1_ClosedMonthB1_C_8_632005313629519872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losedMonthS1","BlockName":"ClosedMonthB1","VenaRangeType":2,"DimensionIdStr":"8","MemberIdStr":"632005313629519872","DimensionId":8,"MemberId":632005313629519872,"Inc":""},"_vena_ClosedMonthS1_ClosedMonthB1_R_5_632005311465259019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losedMonthS1","BlockName":"ClosedMonthB1","VenaRangeType":1,"DimensionIdStr":"5","MemberIdStr":"632005311465259019","DimensionId":5,"MemberId":632005311465259019,"Inc":""},"_vena_ClosedMonthS1_P_3_632005310022418436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losedMonthS1","BlockName":"","VenaRangeType":0,"DimensionIdStr":"3","MemberIdStr":"632005310022418436","DimensionId":3,"MemberId":632005310022418436,"Inc":""},"_vena_ClosedMonthS1_P_6_632005313063288832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losedMonthS1","BlockName":"","VenaRangeType":0,"DimensionIdStr":"6","MemberIdStr":"632005313063288832","DimensionId":6,"MemberId":632005313063288832,"Inc":""},"_vena_ClosedMonthS1_P_7_632005313256226820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losedMonthS1","BlockName":"","VenaRangeType":0,"DimensionIdStr":"7","MemberIdStr":"632005313256226820","DimensionId":7,"MemberId":632005313256226820,"Inc":""},"_vena_ClosedMonthS1_P_FV_56493ffece784c5db4cd0fd3b40a250d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losedMonthS1","BlockName":"","VenaRangeType":0,"DimensionIdStr":"FV","MemberIdStr":"56493ffece784c5db4cd0fd3b40a250d","DimensionId":-1,"MemberId":-1,"Inc":""},"_vena_ClosedMonthS1_P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losedMonthS1","BlockName":"","VenaRangeType":0,"DimensionIdStr":"FV","MemberIdStr":"e1c3a244dc3d4f149ecdf7d748811086","DimensionId":-1,"MemberId":-1,"Inc":""},"_vena_ClosedMonthS1_P_FV_e3545e3dcc52420a84dcdae3a23a4597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losedMonthS1","BlockName":"","VenaRangeType":0,"DimensionIdStr":"FV","MemberIdStr":"e3545e3dcc52420a84dcdae3a23a4597","DimensionId":-1,"MemberId":-1,"Inc":""},"_vena_ComparisonScenario_P_2_632005310769004548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omparisonScenario","BlockName":"","VenaRangeType":0,"DimensionIdStr":"2","MemberIdStr":"632005310769004548","DimensionId":2,"MemberId":632005310769004548,"Inc":""},"_vena_ComparisonScenario_P_2_632005310785781764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omparisonScenario","BlockName":"","VenaRangeType":0,"DimensionIdStr":"2","MemberIdStr":"632005310785781764","DimensionId":2,"MemberId":632005310785781764,"Inc":""},"_vena_ComparisonScenario_P_2_632005310794170368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omparisonScenario","BlockName":"","VenaRangeType":0,"DimensionIdStr":"2","MemberIdStr":"632005310794170368","DimensionId":2,"MemberId":632005310794170368,"Inc":""},"_vena_ComparisonScenario_P_2_632005310794170370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omparisonScenario","BlockName":"","VenaRangeType":0,"DimensionIdStr":"2","MemberIdStr":"632005310794170370","DimensionId":2,"MemberId":632005310794170370,"Inc":""},"_vena_ComparisonScenario_P_2_632005310794170376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omparisonScenario","BlockName":"","VenaRangeType":0,"DimensionIdStr":"2","MemberIdStr":"632005310794170376","DimensionId":2,"MemberId":632005310794170376,"Inc":""},"_vena_ComparisonScenario_P_2_632005310798364674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omparisonScenario","BlockName":"","VenaRangeType":0,"DimensionIdStr":"2","MemberIdStr":"632005310798364674","DimensionId":2,"MemberId":632005310798364674,"Inc":""},"_vena_ComparisonScenario_P_2_632005310802558976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omparisonScenario","BlockName":"","VenaRangeType":0,"DimensionIdStr":"2","MemberIdStr":"632005310802558976","DimensionId":2,"MemberId":632005310802558976,"Inc":""},"_vena_ComparisonScenario_P_2_632005310802558984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omparisonScenario","BlockName":"","VenaRangeType":0,"DimensionIdStr":"2","MemberIdStr":"632005310802558984","DimensionId":2,"MemberId":632005310802558984,"Inc":""},"_vena_ComparisonScenario_P_2_757063676701048832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omparisonScenario","BlockName":"","VenaRangeType":0,"DimensionIdStr":"2","MemberIdStr":"757063676701048832","DimensionId":2,"MemberId":757063676701048832,"Inc":""},"_vena_ComparisonScenario_P_2_757063708841607441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omparisonScenario","BlockName":"","VenaRangeType":0,"DimensionIdStr":"2","MemberIdStr":"757063708841607441","DimensionId":2,"MemberId":757063708841607441,"Inc":""},"_vena_ComparisonScenario_P_2_757063738139082752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omparisonScenario","BlockName":"","VenaRangeType":0,"DimensionIdStr":"2","MemberIdStr":"757063738139082752","DimensionId":2,"MemberId":757063738139082752,"Inc":""},"_vena_CurrentForecast_P_1_632005310110498820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urrentForecast","BlockName":"","VenaRangeType":0,"DimensionIdStr":"1","MemberIdStr":"632005310110498820","DimensionId":1,"MemberId":632005310110498820,"Inc":""},"_vena_CurrentForecast_P_1_632005310370545664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urrentForecast","BlockName":"","VenaRangeType":0,"DimensionIdStr":"1","MemberIdStr":"632005310370545664","DimensionId":1,"MemberId":632005310370545664,"Inc":""},"_vena_CurrentForecast_P_1_632382508893863937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urrentForecast","BlockName":"","VenaRangeType":0,"DimensionIdStr":"1","MemberIdStr":"632382508893863937","DimensionId":1,"MemberId":632382508893863937,"Inc":""},"_vena_CurrentForecast_P_1_632382508927418369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urrentForecast","BlockName":"","VenaRangeType":0,"DimensionIdStr":"1","MemberIdStr":"632382508927418369","DimensionId":1,"MemberId":632382508927418369,"Inc":""},"_vena_CurrentForecast_P_1_632382508960972801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urrentForecast","BlockName":"","VenaRangeType":0,"DimensionIdStr":"1","MemberIdStr":"632382508960972801","DimensionId":1,"MemberId":632382508960972801,"Inc":""},"_vena_CurrentForecast_P_1_632382508977750016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urrentForecast","BlockName":"","VenaRangeType":0,"DimensionIdStr":"1","MemberIdStr":"632382508977750016","DimensionId":1,"MemberId":632382508977750016,"Inc":""},"_vena_CurrentForecast_P_1_632382509015498752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urrentForecast","BlockName":"","VenaRangeType":0,"DimensionIdStr":"1","MemberIdStr":"632382509015498752","DimensionId":1,"MemberId":632382509015498752,"Inc":""},"_vena_CurrentForecast_P_1_632382509049053184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urrentForecast","BlockName":"","VenaRangeType":0,"DimensionIdStr":"1","MemberIdStr":"632382509049053184","DimensionId":1,"MemberId":632382509049053184,"Inc":""},"_vena_CurrentForecast_P_1_632382509065830400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urrentForecast","BlockName":"","VenaRangeType":0,"DimensionIdStr":"1","MemberIdStr":"632382509065830400","DimensionId":1,"MemberId":632382509065830400,"Inc":""},"_vena_CurrentForecast_P_2_632005310769004546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urrentForecast","BlockName":"","VenaRangeType":0,"DimensionIdStr":"2","MemberIdStr":"632005310769004546","DimensionId":2,"MemberId":632005310769004546,"Inc":""},"_vena_CurrentForecast_P_2_632005310769004548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urrentForecast","BlockName":"","VenaRangeType":0,"DimensionIdStr":"2","MemberIdStr":"632005310769004548","DimensionId":2,"MemberId":632005310769004548,"Inc":""},"_vena_CurrentForecast_P_2_632005310777393158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urrentForecast","BlockName":"","VenaRangeType":0,"DimensionIdStr":"2","MemberIdStr":"632005310777393158","DimensionId":2,"MemberId":632005310777393158,"Inc":""},"_vena_CurrentForecast_P_2_632005310781587456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urrentForecast","BlockName":"","VenaRangeType":0,"DimensionIdStr":"2","MemberIdStr":"632005310781587456","DimensionId":2,"MemberId":632005310781587456,"Inc":""},"_vena_CurrentForecast_P_2_632005310785781760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urrentForecast","BlockName":"","VenaRangeType":0,"DimensionIdStr":"2","MemberIdStr":"632005310785781760","DimensionId":2,"MemberId":632005310785781760,"Inc":""},"_vena_CurrentForecast_P_2_632005310794170368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urrentForecast","BlockName":"","VenaRangeType":0,"DimensionIdStr":"2","MemberIdStr":"632005310794170368","DimensionId":2,"MemberId":632005310794170368,"Inc":""},"_vena_CurrentForecast_P_2_632005310794170370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urrentForecast","BlockName":"","VenaRangeType":0,"DimensionIdStr":"2","MemberIdStr":"632005310794170370","DimensionId":2,"MemberId":632005310794170370,"Inc":""},"_vena_CurrentForecast_P_2_632005310794170376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urrentForecast","BlockName":"","VenaRangeType":0,"DimensionIdStr":"2","MemberIdStr":"632005310794170376","DimensionId":2,"MemberId":632005310794170376,"Inc":""},"_vena_CurrentForecast_P_2_632005310802558976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urrentForecast","BlockName":"","VenaRangeType":0,"DimensionIdStr":"2","MemberIdStr":"632005310802558976","DimensionId":2,"MemberId":632005310802558976,"Inc":""},"_vena_CurrentForecast_P_2_757063693356892160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urrentForecast","BlockName":"","VenaRangeType":0,"DimensionIdStr":"2","MemberIdStr":"757063693356892160","DimensionId":2,"MemberId":757063693356892160,"Inc":""},"_vena_CurrentForecast_P_2_757063725338460160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urrentForecast","BlockName":"","VenaRangeType":0,"DimensionIdStr":"2","MemberIdStr":"757063725338460160","DimensionId":2,"MemberId":757063725338460160,"Inc":""},"_vena_CurrentForecast_P_2_757063753574252544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urrentForecast","BlockName":"","VenaRangeType":0,"DimensionIdStr":"2","MemberIdStr":"757063753574252544","DimensionId":2,"MemberId":757063753574252544,"Inc":""},"_vena_CurrentForecast_P_4_632005309967892488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urrentForecast","BlockName":"","VenaRangeType":0,"DimensionIdStr":"4","MemberIdStr":"632005309967892488","DimensionId":4,"MemberId":632005309967892488,"Inc":""},"_vena_DYNC_SMultiSiteS1_BMultiSiteB1_168c83d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168c83dd","DynamicRangeEntryID":null,"IsMultiDynamicRange":false,"MultiDynamicRangeID":null,"MultiDynamicCollectionID":null,"SectionName":"MultiSiteS1","BlockName":"MultiSiteB1","VenaRangeType":6,"DimensionIdStr":"-1","MemberIdStr":"-1","DimensionId":-1,"MemberId":-1,"Inc":""},"_vena_DYNC_SMultiSiteS1_BMultiSiteB1_168c83dd_7157fa3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168c83dd","DynamicRangeEntryID":"7157fa3b","IsMultiDynamicRange":false,"MultiDynamicRangeID":null,"MultiDynamicCollectionID":null,"SectionName":"MultiSiteS1","BlockName":"MultiSiteB1","VenaRangeType":6,"DimensionIdStr":"-1","MemberIdStr":"-1","DimensionId":-1,"MemberId":-1,"Inc":""},"_vena_DYNC_SMultiSiteS1_BMultiSiteB1_355cbf47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355cbf47","DynamicRangeEntryID":null,"IsMultiDynamicRange":false,"MultiDynamicRangeID":null,"MultiDynamicCollectionID":null,"SectionName":"MultiSiteS1","BlockName":"MultiSiteB1","VenaRangeType":6,"DimensionIdStr":"-1","MemberIdStr":"-1","DimensionId":-1,"MemberId":-1,"Inc":""},"_vena_DYNC_SMultiSiteS1_BMultiSiteB1_355cbf47_19a5139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355cbf47","DynamicRangeEntryID":"19a5139","IsMultiDynamicRange":false,"MultiDynamicRangeID":null,"MultiDynamicCollectionID":null,"SectionName":"MultiSiteS1","BlockName":"MultiSiteB1","VenaRangeType":6,"DimensionIdStr":"-1","MemberIdStr":"-1","DimensionId":-1,"MemberId":-1,"Inc":""},"_vena_DYNC_SMultiSiteS1_BMultiSiteB1_543559c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543559ce","DynamicRangeEntryID":null,"IsMultiDynamicRange":false,"MultiDynamicRangeID":null,"MultiDynamicCollectionID":null,"SectionName":"MultiSiteS1","BlockName":"MultiSiteB1","VenaRangeType":6,"DimensionIdStr":"-1","MemberIdStr":"-1","DimensionId":-1,"MemberId":-1,"Inc":""},"_vena_DYNC_SMultiSiteS1_BMultiSiteB1_543559ce_61df93a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543559ce","DynamicRangeEntryID":"61df93ad","IsMultiDynamicRange":false,"MultiDynamicRangeID":null,"MultiDynamicCollectionID":null,"SectionName":"MultiSiteS1","BlockName":"MultiSiteB1","VenaRangeType":6,"DimensionIdStr":"-1","MemberIdStr":"-1","DimensionId":-1,"MemberId":-1,"Inc":""},"_vena_DYNC_SMultiSiteS1_BMultiSiteB1_787c5845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787c5845","DynamicRangeEntryID":null,"IsMultiDynamicRange":false,"MultiDynamicRangeID":null,"MultiDynamicCollectionID":null,"SectionName":"MultiSiteS1","BlockName":"MultiSiteB1","VenaRangeType":6,"DimensionIdStr":"-1","MemberIdStr":"-1","DimensionId":-1,"MemberId":-1,"Inc":""},"_vena_DYNC_SMultiSiteS1_BMultiSiteB1_787c5845_8d12074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787c5845","DynamicRangeEntryID":"8d12074b","IsMultiDynamicRange":false,"MultiDynamicRangeID":null,"MultiDynamicCollectionID":null,"SectionName":"MultiSiteS1","BlockName":"MultiSiteB1","VenaRangeType":6,"DimensionIdStr":"-1","MemberIdStr":"-1","DimensionId":-1,"MemberId":-1,"Inc":""},"_vena_DYNC_SMultiSiteS1_BMultiSiteB1_8131720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8131720f","DynamicRangeEntryID":null,"IsMultiDynamicRange":false,"MultiDynamicRangeID":null,"MultiDynamicCollectionID":null,"SectionName":"MultiSiteS1","BlockName":"MultiSiteB1","VenaRangeType":6,"DimensionIdStr":"-1","MemberIdStr":"-1","DimensionId":-1,"MemberId":-1,"Inc":""},"_vena_DYNC_SMultiSiteS1_BMultiSiteB1_8131720f_23737791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8131720f","DynamicRangeEntryID":"23737791","IsMultiDynamicRange":false,"MultiDynamicRangeID":null,"MultiDynamicCollectionID":null,"SectionName":"MultiSiteS1","BlockName":"MultiSiteB1","VenaRangeType":6,"DimensionIdStr":"-1","MemberIdStr":"-1","DimensionId":-1,"MemberId":-1,"Inc":""},"_vena_DYNC_SMultiSiteS1_BMultiSiteB1_815e75d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815e75d0","DynamicRangeEntryID":null,"IsMultiDynamicRange":false,"MultiDynamicRangeID":null,"MultiDynamicCollectionID":null,"SectionName":"MultiSiteS1","BlockName":"MultiSiteB1","VenaRangeType":6,"DimensionIdStr":"-1","MemberIdStr":"-1","DimensionId":-1,"MemberId":-1,"Inc":""},"_vena_DYNC_SMultiSiteS1_BMultiSiteB1_815e75d0_984835c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815e75d0","DynamicRangeEntryID":"984835c8","IsMultiDynamicRange":false,"MultiDynamicRangeID":null,"MultiDynamicCollectionID":null,"SectionName":"MultiSiteS1","BlockName":"MultiSiteB1","VenaRangeType":6,"DimensionIdStr":"-1","MemberIdStr":"-1","DimensionId":-1,"MemberId":-1,"Inc":""},"_vena_DYNC_SMultiSiteS1_BMultiSiteB1_ccfdb71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ccfdb71c","DynamicRangeEntryID":null,"IsMultiDynamicRange":false,"MultiDynamicRangeID":null,"MultiDynamicCollectionID":null,"SectionName":"MultiSiteS1","BlockName":"MultiSiteB1","VenaRangeType":6,"DimensionIdStr":"-1","MemberIdStr":"-1","DimensionId":-1,"MemberId":-1,"Inc":""},"_vena_DYNC_SMultiSiteS1_BMultiSiteB1_ccfdb71c_de2e1b30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cfdb71c","DynamicRangeEntryID":"de2e1b30","IsMultiDynamicRange":false,"MultiDynamicRangeID":null,"MultiDynamicCollectionID":null,"SectionName":"MultiSiteS1","BlockName":"MultiSiteB1","VenaRangeType":6,"DimensionIdStr":"-1","MemberIdStr":"-1","DimensionId":-1,"MemberId":-1,"Inc":""},"_vena_DYNC_SMultiSiteS1_BMultiSiteB1_e6934d95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e6934d95","DynamicRangeEntryID":null,"IsMultiDynamicRange":false,"MultiDynamicRangeID":null,"MultiDynamicCollectionID":null,"SectionName":"MultiSiteS1","BlockName":"MultiSiteB1","VenaRangeType":6,"DimensionIdStr":"-1","MemberIdStr":"-1","DimensionId":-1,"MemberId":-1,"Inc":""},"_vena_DYNC_SMultiSiteS1_BMultiSiteB1_e6934d95_d7480407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6934d95","DynamicRangeEntryID":"d7480407","IsMultiDynamicRange":false,"MultiDynamicRangeID":null,"MultiDynamicCollectionID":null,"SectionName":"MultiSiteS1","BlockName":"MultiSiteB1","VenaRangeType":6,"DimensionIdStr":"-1","MemberIdStr":"-1","DimensionId":-1,"MemberId":-1,"Inc":""},"_vena_DYNC_SMultiSiteS1_BMultiSiteB1_e81ff100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e81ff100","DynamicRangeEntryID":null,"IsMultiDynamicRange":false,"MultiDynamicRangeID":null,"MultiDynamicCollectionID":null,"SectionName":"MultiSiteS1","BlockName":"MultiSiteB1","VenaRangeType":6,"DimensionIdStr":"-1","MemberIdStr":"-1","DimensionId":-1,"MemberId":-1,"Inc":""},"_vena_DYNC_SMultiSiteS1_BMultiSiteB1_e81ff100_c8247ae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81ff100","DynamicRangeEntryID":"c8247ae0","IsMultiDynamicRange":false,"MultiDynamicRangeID":null,"MultiDynamicCollectionID":null,"SectionName":"MultiSiteS1","BlockName":"MultiSiteB1","VenaRangeType":6,"DimensionIdStr":"-1","MemberIdStr":"-1","DimensionId":-1,"MemberId":-1,"Inc":""},"_vena_DYNC_SMultiSiteS1_BMultiSiteB1_e90eab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e90eabe","DynamicRangeEntryID":null,"IsMultiDynamicRange":false,"MultiDynamicRangeID":null,"MultiDynamicCollectionID":null,"SectionName":"MultiSiteS1","BlockName":"MultiSiteB1","VenaRangeType":6,"DimensionIdStr":"-1","MemberIdStr":"-1","DimensionId":-1,"MemberId":-1,"Inc":""},"_vena_DYNC_SMultiSiteS1_BMultiSiteB1_e90eabe_7eb4f53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90eabe","DynamicRangeEntryID":"7eb4f53f","IsMultiDynamicRange":false,"MultiDynamicRangeID":null,"MultiDynamicCollectionID":null,"SectionName":"MultiSiteS1","BlockName":"MultiSiteB1","VenaRangeType":6,"DimensionIdStr":"-1","MemberIdStr":"-1","DimensionId":-1,"MemberId":-1,"Inc":""},"_vena_DYNC_SPayrollS1_BPayrollB1_268a020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268a020b","DynamicRangeEntryID":null,"IsMultiDynamicRange":false,"MultiDynamicRangeID":null,"MultiDynamicCollectionID":null,"SectionName":"PayrollS1","BlockName":"PayrollB1","VenaRangeType":6,"DimensionIdStr":"-1","MemberIdStr":"-1","DimensionId":-1,"MemberId":-1,"Inc":""},"_vena_DYNC_SPayrollS1_BPayrollB1_268a020b_9ae73d53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268a020b","DynamicRangeEntryID":"9ae73d53","IsMultiDynamicRange":false,"MultiDynamicRangeID":null,"MultiDynamicCollectionID":null,"SectionName":"PayrollS1","BlockName":"PayrollB1","VenaRangeType":6,"DimensionIdStr":"-1","MemberIdStr":"-1","DimensionId":-1,"MemberId":-1,"Inc":""},"_vena_DYNC_SPayrollS1_BPayrollB1_36d15da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36d15da1","DynamicRangeEntryID":null,"IsMultiDynamicRange":false,"MultiDynamicRangeID":null,"MultiDynamicCollectionID":null,"SectionName":"PayrollS1","BlockName":"PayrollB1","VenaRangeType":6,"DimensionIdStr":"-1","MemberIdStr":"-1","DimensionId":-1,"MemberId":-1,"Inc":""},"_vena_DYNC_SPayrollS1_BPayrollB1_36d15da1_4750f34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36d15da1","DynamicRangeEntryID":"4750f34c","IsMultiDynamicRange":false,"MultiDynamicRangeID":null,"MultiDynamicCollectionID":null,"SectionName":"PayrollS1","BlockName":"PayrollB1","VenaRangeType":6,"DimensionIdStr":"-1","MemberIdStr":"-1","DimensionId":-1,"MemberId":-1,"Inc":""},"_vena_DYNC_SPayrollS1_BPayrollB1_584fdb8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584fdb8a","DynamicRangeEntryID":null,"IsMultiDynamicRange":false,"MultiDynamicRangeID":null,"MultiDynamicCollectionID":null,"SectionName":"PayrollS1","BlockName":"PayrollB1","VenaRangeType":6,"DimensionIdStr":"-1","MemberIdStr":"-1","DimensionId":-1,"MemberId":-1,"Inc":""},"_vena_DYNC_SPayrollS1_BPayrollB1_584fdb8a_fa6b95d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584fdb8a","DynamicRangeEntryID":"fa6b95d1","IsMultiDynamicRange":false,"MultiDynamicRangeID":null,"MultiDynamicCollectionID":null,"SectionName":"PayrollS1","BlockName":"PayrollB1","VenaRangeType":6,"DimensionIdStr":"-1","MemberIdStr":"-1","DimensionId":-1,"MemberId":-1,"Inc":""},"_vena_DYNC_SPayrollS1_BPayrollB1_65345a82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65345a82","DynamicRangeEntryID":null,"IsMultiDynamicRange":false,"MultiDynamicRangeID":null,"MultiDynamicCollectionID":null,"SectionName":"PayrollS1","BlockName":"PayrollB1","VenaRangeType":6,"DimensionIdStr":"-1","MemberIdStr":"-1","DimensionId":-1,"MemberId":-1,"Inc":""},"_vena_DYNC_SPayrollS1_BPayrollB1_65345a82_e23a4ed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65345a82","DynamicRangeEntryID":"e23a4ed2","IsMultiDynamicRange":false,"MultiDynamicRangeID":null,"MultiDynamicCollectionID":null,"SectionName":"PayrollS1","BlockName":"PayrollB1","VenaRangeType":6,"DimensionIdStr":"-1","MemberIdStr":"-1","DimensionId":-1,"MemberId":-1,"Inc":""},"_vena_DYNC_SPayrollS1_BPayrollB1_6f9dfc5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6f9dfc5f","DynamicRangeEntryID":null,"IsMultiDynamicRange":false,"MultiDynamicRangeID":null,"MultiDynamicCollectionID":null,"SectionName":"PayrollS1","BlockName":"PayrollB1","VenaRangeType":6,"DimensionIdStr":"-1","MemberIdStr":"-1","DimensionId":-1,"MemberId":-1,"Inc":""},"_vena_DYNC_SPayrollS1_BPayrollB1_6f9dfc5f_f17d6557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f9dfc5f","DynamicRangeEntryID":"f17d6557","IsMultiDynamicRange":false,"MultiDynamicRangeID":null,"MultiDynamicCollectionID":null,"SectionName":"PayrollS1","BlockName":"PayrollB1","VenaRangeType":6,"DimensionIdStr":"-1","MemberIdStr":"-1","DimensionId":-1,"MemberId":-1,"Inc":""},"_vena_DYNC_SPayrollS1_BPayrollB1_9c93ef3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9c93ef3e","DynamicRangeEntryID":null,"IsMultiDynamicRange":false,"MultiDynamicRangeID":null,"MultiDynamicCollectionID":null,"SectionName":"PayrollS1","BlockName":"PayrollB1","VenaRangeType":6,"DimensionIdStr":"-1","MemberIdStr":"-1","DimensionId":-1,"MemberId":-1,"Inc":""},"_vena_DYNC_SPayrollS1_BPayrollB1_9c93ef3e_9c9e2fc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c93ef3e","DynamicRangeEntryID":"9c9e2fca","IsMultiDynamicRange":false,"MultiDynamicRangeID":null,"MultiDynamicCollectionID":null,"SectionName":"PayrollS1","BlockName":"PayrollB1","VenaRangeType":6,"DimensionIdStr":"-1","MemberIdStr":"-1","DimensionId":-1,"MemberId":-1,"Inc":""},"_vena_DYNC_SPayrollS1_BPayrollB1_9f0891e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9f0891e2","DynamicRangeEntryID":null,"IsMultiDynamicRange":false,"MultiDynamicRangeID":null,"MultiDynamicCollectionID":null,"SectionName":"PayrollS1","BlockName":"PayrollB1","VenaRangeType":6,"DimensionIdStr":"-1","MemberIdStr":"-1","DimensionId":-1,"MemberId":-1,"Inc":""},"_vena_DYNC_SPayrollS1_BPayrollB1_9f0891e2_cf5e2ab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f0891e2","DynamicRangeEntryID":"cf5e2abd","IsMultiDynamicRange":false,"MultiDynamicRangeID":null,"MultiDynamicCollectionID":null,"SectionName":"PayrollS1","BlockName":"PayrollB1","VenaRangeType":6,"DimensionIdStr":"-1","MemberIdStr":"-1","DimensionId":-1,"MemberId":-1,"Inc":""},"_vena_DYNC_SPayrollS1_BPayrollB1_b19167b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b19167b4","DynamicRangeEntryID":null,"IsMultiDynamicRange":false,"MultiDynamicRangeID":null,"MultiDynamicCollectionID":null,"SectionName":"PayrollS1","BlockName":"PayrollB1","VenaRangeType":6,"DimensionIdStr":"-1","MemberIdStr":"-1","DimensionId":-1,"MemberId":-1,"Inc":""},"_vena_DYNC_SPayrollS1_BPayrollB1_b19167b4_706f0179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19167b4","DynamicRangeEntryID":"706f0179","IsMultiDynamicRange":false,"MultiDynamicRangeID":null,"MultiDynamicCollectionID":null,"SectionName":"PayrollS1","BlockName":"PayrollB1","VenaRangeType":6,"DimensionIdStr":"-1","MemberIdStr":"-1","DimensionId":-1,"MemberId":-1,"Inc":""},"_vena_DYNC_SPayrollS1_BPayrollB1_c5d9ae0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c5d9ae0b","DynamicRangeEntryID":null,"IsMultiDynamicRange":false,"MultiDynamicRangeID":null,"MultiDynamicCollectionID":null,"SectionName":"PayrollS1","BlockName":"PayrollB1","VenaRangeType":6,"DimensionIdStr":"-1","MemberIdStr":"-1","DimensionId":-1,"MemberId":-1,"Inc":""},"_vena_DYNC_SPayrollS1_BPayrollB1_c5d9ae0b_3b5d3f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5d9ae0b","DynamicRangeEntryID":"3b5d3ff","IsMultiDynamicRange":false,"MultiDynamicRangeID":null,"MultiDynamicCollectionID":null,"SectionName":"PayrollS1","BlockName":"PayrollB1","VenaRangeType":6,"DimensionIdStr":"-1","MemberIdStr":"-1","DimensionId":-1,"MemberId":-1,"Inc":""},"_vena_DYNC_SPayrollS1_BPayrollB1_d6cfc760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d6cfc760","DynamicRangeEntryID":null,"IsMultiDynamicRange":false,"MultiDynamicRangeID":null,"MultiDynamicCollectionID":null,"SectionName":"PayrollS1","BlockName":"PayrollB1","VenaRangeType":6,"DimensionIdStr":"-1","MemberIdStr":"-1","DimensionId":-1,"MemberId":-1,"Inc":""},"_vena_DYNC_SPayrollS1_BPayrollB1_d6cfc760_6a764a2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6cfc760","DynamicRangeEntryID":"6a764a2a","IsMultiDynamicRange":false,"MultiDynamicRangeID":null,"MultiDynamicCollectionID":null,"SectionName":"PayrollS1","BlockName":"PayrollB1","VenaRangeType":6,"DimensionIdStr":"-1","MemberIdStr":"-1","DimensionId":-1,"MemberId":-1,"Inc":""},"_vena_DYNC_SPayrollS1_BPayrollB1_d7710b31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d7710b31","DynamicRangeEntryID":null,"IsMultiDynamicRange":false,"MultiDynamicRangeID":null,"MultiDynamicCollectionID":null,"SectionName":"PayrollS1","BlockName":"PayrollB1","VenaRangeType":6,"DimensionIdStr":"-1","MemberIdStr":"-1","DimensionId":-1,"MemberId":-1,"Inc":""},"_vena_DYNC_SPayrollS1_BPayrollB1_d7710b31_f906ec6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7710b31","DynamicRangeEntryID":"f906ec6e","IsMultiDynamicRange":false,"MultiDynamicRangeID":null,"MultiDynamicCollectionID":null,"SectionName":"PayrollS1","BlockName":"PayrollB1","VenaRangeType":6,"DimensionIdStr":"-1","MemberIdStr":"-1","DimensionId":-1,"MemberId":-1,"Inc":""},"_vena_DYNC_SPayrollS1_BPayrollB1_ff454d35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ff454d35","DynamicRangeEntryID":null,"IsMultiDynamicRange":false,"MultiDynamicRangeID":null,"MultiDynamicCollectionID":null,"SectionName":"PayrollS1","BlockName":"PayrollB1","VenaRangeType":6,"DimensionIdStr":"-1","MemberIdStr":"-1","DimensionId":-1,"MemberId":-1,"Inc":""},"_vena_DYNC_SPayrollS1_BPayrollB1_ff454d35_c79797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f454d35","DynamicRangeEntryID":"c79797e","IsMultiDynamicRange":false,"MultiDynamicRangeID":null,"MultiDynamicCollectionID":null,"SectionName":"PayrollS1","BlockName":"PayrollB1","VenaRangeType":6,"DimensionIdStr":"-1","MemberIdStr":"-1","DimensionId":-1,"MemberId":-1,"Inc":""},"_vena_DYNP_SComparisonScenario_166f86c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166f86c7","DynamicRangeEntryID":null,"IsMultiDynamicRange":false,"MultiDynamicRangeID":null,"MultiDynamicCollectionID":null,"SectionName":"ComparisonScenario","BlockName":"","VenaRangeType":7,"DimensionIdStr":"-1","MemberIdStr":"-1","DimensionId":-1,"MemberId":-1,"Inc":""},"_vena_DYNP_SComparisonScenario_ae8d513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ae8d513","DynamicRangeEntryID":null,"IsMultiDynamicRange":false,"MultiDynamicRangeID":null,"MultiDynamicCollectionID":null,"SectionName":"ComparisonScenario","BlockName":"","VenaRangeType":7,"DimensionIdStr":"-1","MemberIdStr":"-1","DimensionId":-1,"MemberId":-1,"Inc":""},"_vena_DYNP_SComparisonScenario_e2d2b4f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e2d2b4f9","DynamicRangeEntryID":null,"IsMultiDynamicRange":false,"MultiDynamicRangeID":null,"MultiDynamicCollectionID":null,"SectionName":"ComparisonScenario","BlockName":"","VenaRangeType":7,"DimensionIdStr":"-1","MemberIdStr":"-1","DimensionId":-1,"MemberId":-1,"Inc":""},"_vena_DYNP_SComparisonScenario_eaa3ede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eaa3ede8","DynamicRangeEntryID":null,"IsMultiDynamicRange":false,"MultiDynamicRangeID":null,"MultiDynamicCollectionID":null,"SectionName":"ComparisonScenario","BlockName":"","VenaRangeType":7,"DimensionIdStr":"-1","MemberIdStr":"-1","DimensionId":-1,"MemberId":-1,"Inc":""},"_vena_DYNP_SCurrentForecast_13349b49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13349b49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2e04a48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2e04a48a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431b3134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431b3134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460e98b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460e98bc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4b8b95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4b8b95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4ee30aa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4ee30aa0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534c5c2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534c5c2e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53f5fc08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53f5fc08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5446d3c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5446d3c9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5b548f79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5b548f79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5ed47fe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5ed47fef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6f07d6c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6f07d6cc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84845bd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84845bd0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85266544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85266544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8b3fd65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8b3fd65e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9f321d2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9f321d2c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a03de558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a03de558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a2d52e5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a2d52e5e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b0ddecf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b0ddecff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b91fd4c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b91fd4c4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c0c8a6f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c0c8a6f8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c5cbf8c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c5cbf8cf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c732c07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c732c07c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cc8c45c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cc8c45c7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d13a9d25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d13a9d25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d32b8749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d32b8749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d83709e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d83709e6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d9294d5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d9294d5f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dccd180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dccd180e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e4a5ae99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e4a5ae99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e5201e0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e5201e0c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e9d5fc9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e9d5fc9d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f358038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f358038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f6c420b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f6c420b7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f6f6121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f6f6121d","DynamicRangeEntryID":null,"IsMultiDynamicRange":false,"MultiDynamicRangeID":null,"MultiDynamicCollectionID":null,"SectionName":"CurrentForecast","BlockName":"","VenaRangeType":7,"DimensionIdStr":"-1","MemberIdStr":"-1","DimensionId":-1,"MemberId":-1,"Inc":""},"_vena_DYNR_SCashFlowS2_BCashFlowB2_4475109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4475109e","DynamicRangeEntryID":null,"IsMultiDynamicRange":false,"MultiDynamicRangeID":null,"MultiDynamicCollectionID":null,"SectionName":"CashFlowS2","BlockName":"CashFlowB2","VenaRangeType":5,"DimensionIdStr":"-1","MemberIdStr":"-1","DimensionId":-1,"MemberId":-1,"Inc":""},"_vena_DYNR_SCashFlowS2_BCashFlowB2_4475109e_102b82c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4475109e","DynamicRangeEntryID":"102b82c4","IsMultiDynamicRange":false,"MultiDynamicRangeID":null,"MultiDynamicCollectionID":null,"SectionName":"CashFlowS2","BlockName":"CashFlowB2","VenaRangeType":5,"DimensionIdStr":"-1","MemberIdStr":"-1","DimensionId":-1,"MemberId":-1,"Inc":""},"_vena_DYNR_SCashFlowS2_BCashFlowB2_4475109e_21ea60f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4475109e","DynamicRangeEntryID":"21ea60f2","IsMultiDynamicRange":false,"MultiDynamicRangeID":null,"MultiDynamicCollectionID":null,"SectionName":"CashFlowS2","BlockName":"CashFlowB2","VenaRangeType":5,"DimensionIdStr":"-1","MemberIdStr":"-1","DimensionId":-1,"MemberId":-1,"Inc":""},"_vena_DYNR_SCashFlowS2_BCashFlowB2_4475109e_37d5ece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4475109e","DynamicRangeEntryID":"37d5ece8","IsMultiDynamicRange":false,"MultiDynamicRangeID":null,"MultiDynamicCollectionID":null,"SectionName":"CashFlowS2","BlockName":"CashFlowB2","VenaRangeType":5,"DimensionIdStr":"-1","MemberIdStr":"-1","DimensionId":-1,"MemberId":-1,"Inc":""},"_vena_DYNR_SCashFlowS2_BCashFlowB2_4475109e_57dd06f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4475109e","DynamicRangeEntryID":"57dd06f7","IsMultiDynamicRange":false,"MultiDynamicRangeID":null,"MultiDynamicCollectionID":null,"SectionName":"CashFlowS2","BlockName":"CashFlowB2","VenaRangeType":5,"DimensionIdStr":"-1","MemberIdStr":"-1","DimensionId":-1,"MemberId":-1,"Inc":""},"_vena_DYNR_SCashFlowS2_BCashFlowB2_4475109e_59f45c46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4475109e","DynamicRangeEntryID":"59f45c46","IsMultiDynamicRange":false,"MultiDynamicRangeID":null,"MultiDynamicCollectionID":null,"SectionName":"CashFlowS2","BlockName":"CashFlowB2","VenaRangeType":5,"DimensionIdStr":"-1","MemberIdStr":"-1","DimensionId":-1,"MemberId":-1,"Inc":""},"_vena_DYNR_SCashFlowS2_BCashFlowB2_4475109e_5fddeac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4475109e","DynamicRangeEntryID":"5fddeac6","IsMultiDynamicRange":false,"MultiDynamicRangeID":null,"MultiDynamicCollectionID":null,"SectionName":"CashFlowS2","BlockName":"CashFlowB2","VenaRangeType":5,"DimensionIdStr":"-1","MemberIdStr":"-1","DimensionId":-1,"MemberId":-1,"Inc":""},"_vena_DYNR_SCashFlowS2_BCashFlowB2_4475109e_62488bc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4475109e","DynamicRangeEntryID":"62488bc6","IsMultiDynamicRange":false,"MultiDynamicRangeID":null,"MultiDynamicCollectionID":null,"SectionName":"CashFlowS2","BlockName":"CashFlowB2","VenaRangeType":5,"DimensionIdStr":"-1","MemberIdStr":"-1","DimensionId":-1,"MemberId":-1,"Inc":""},"_vena_DYNR_SCashFlowS2_BCashFlowB2_4475109e_62fc0b45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4475109e","DynamicRangeEntryID":"62fc0b45","IsMultiDynamicRange":false,"MultiDynamicRangeID":null,"MultiDynamicCollectionID":null,"SectionName":"CashFlowS2","BlockName":"CashFlowB2","VenaRangeType":5,"DimensionIdStr":"-1","MemberIdStr":"-1","DimensionId":-1,"MemberId":-1,"Inc":""},"_vena_DYNR_SCashFlowS2_BCashFlowB2_4475109e_7ea1245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4475109e","DynamicRangeEntryID":"7ea1245d","IsMultiDynamicRange":false,"MultiDynamicRangeID":null,"MultiDynamicCollectionID":null,"SectionName":"CashFlowS2","BlockName":"CashFlowB2","VenaRangeType":5,"DimensionIdStr":"-1","MemberIdStr":"-1","DimensionId":-1,"MemberId":-1,"Inc":""},"_vena_DYNR_SCashFlowS2_BCashFlowB2_4475109e_83b67ac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4475109e","DynamicRangeEntryID":"83b67acd","IsMultiDynamicRange":false,"MultiDynamicRangeID":null,"MultiDynamicCollectionID":null,"SectionName":"CashFlowS2","BlockName":"CashFlowB2","VenaRangeType":5,"DimensionIdStr":"-1","MemberIdStr":"-1","DimensionId":-1,"MemberId":-1,"Inc":""},"_vena_DYNR_SCashFlowS2_BCashFlowB2_4475109e_89bc048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4475109e","DynamicRangeEntryID":"89bc048b","IsMultiDynamicRange":false,"MultiDynamicRangeID":null,"MultiDynamicCollectionID":null,"SectionName":"CashFlowS2","BlockName":"CashFlowB2","VenaRangeType":5,"DimensionIdStr":"-1","MemberIdStr":"-1","DimensionId":-1,"MemberId":-1,"Inc":""},"_vena_DYNR_SCashFlowS2_BCashFlowB2_4475109e_8ae9c832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4475109e","DynamicRangeEntryID":"8ae9c832","IsMultiDynamicRange":false,"MultiDynamicRangeID":null,"MultiDynamicCollectionID":null,"SectionName":"CashFlowS2","BlockName":"CashFlowB2","VenaRangeType":5,"DimensionIdStr":"-1","MemberIdStr":"-1","DimensionId":-1,"MemberId":-1,"Inc":""},"_vena_DYNR_SCashFlowS2_BCashFlowB2_4475109e_90cf13c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4475109e","DynamicRangeEntryID":"90cf13cb","IsMultiDynamicRange":false,"MultiDynamicRangeID":null,"MultiDynamicCollectionID":null,"SectionName":"CashFlowS2","BlockName":"CashFlowB2","VenaRangeType":5,"DimensionIdStr":"-1","MemberIdStr":"-1","DimensionId":-1,"MemberId":-1,"Inc":""},"_vena_DYNR_SCashFlowS2_BCashFlowB2_4475109e_91460fa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4475109e","DynamicRangeEntryID":"91460faa","IsMultiDynamicRange":false,"MultiDynamicRangeID":null,"MultiDynamicCollectionID":null,"SectionName":"CashFlowS2","BlockName":"CashFlowB2","VenaRangeType":5,"DimensionIdStr":"-1","MemberIdStr":"-1","DimensionId":-1,"MemberId":-1,"Inc":""},"_vena_DYNR_SCashFlowS2_BCashFlowB2_4475109e_99137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4475109e","DynamicRangeEntryID":"99137f","IsMultiDynamicRange":false,"MultiDynamicRangeID":null,"MultiDynamicCollectionID":null,"SectionName":"CashFlowS2","BlockName":"CashFlowB2","VenaRangeType":5,"DimensionIdStr":"-1","MemberIdStr":"-1","DimensionId":-1,"MemberId":-1,"Inc":""},"_vena_DYNR_SCashFlowS2_BCashFlowB2_4475109e_a39f9bd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4475109e","DynamicRangeEntryID":"a39f9bd2","IsMultiDynamicRange":false,"MultiDynamicRangeID":null,"MultiDynamicCollectionID":null,"SectionName":"CashFlowS2","BlockName":"CashFlowB2","VenaRangeType":5,"DimensionIdStr":"-1","MemberIdStr":"-1","DimensionId":-1,"MemberId":-1,"Inc":""},"_vena_DYNR_SCashFlowS2_BCashFlowB2_4475109e_aa8fe20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4475109e","DynamicRangeEntryID":"aa8fe20e","IsMultiDynamicRange":false,"MultiDynamicRangeID":null,"MultiDynamicCollectionID":null,"SectionName":"CashFlowS2","BlockName":"CashFlowB2","VenaRangeType":5,"DimensionIdStr":"-1","MemberIdStr":"-1","DimensionId":-1,"MemberId":-1,"Inc":""},"_vena_DYNR_SCashFlowS2_BCashFlowB2_4475109e_cfa7d33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4475109e","DynamicRangeEntryID":"cfa7d33f","IsMultiDynamicRange":false,"MultiDynamicRangeID":null,"MultiDynamicCollectionID":null,"SectionName":"CashFlowS2","BlockName":"CashFlowB2","VenaRangeType":5,"DimensionIdStr":"-1","MemberIdStr":"-1","DimensionId":-1,"MemberId":-1,"Inc":""},"_vena_DYNR_SCashFlowS2_BCashFlowB2_4475109e_f315c119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4475109e","DynamicRangeEntryID":"f315c119","IsMultiDynamicRange":false,"MultiDynamicRangeID":null,"MultiDynamicCollectionID":null,"SectionName":"CashFlowS2","BlockName":"CashFlowB2","VenaRangeType":5,"DimensionIdStr":"-1","MemberIdStr":"-1","DimensionId":-1,"MemberId":-1,"Inc":""},"_vena_DYNR_SCashFlowS2_BCashFlowB2_4475109e_fc8f42a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4475109e","DynamicRangeEntryID":"fc8f42a3","IsMultiDynamicRange":false,"MultiDynamicRangeID":null,"MultiDynamicCollectionID":null,"SectionName":"CashFlowS2","BlockName":"CashFlowB2","VenaRangeType":5,"DimensionIdStr":"-1","MemberIdStr":"-1","DimensionId":-1,"MemberId":-1,"Inc":""},"_vena_DYNR_SCashFlowS2_BCashFlowB2_6493c8c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6493c8c9","DynamicRangeEntryID":null,"IsMultiDynamicRange":false,"MultiDynamicRangeID":null,"MultiDynamicCollectionID":null,"SectionName":"CashFlowS2","BlockName":"CashFlowB2","VenaRangeType":5,"DimensionIdStr":"-1","MemberIdStr":"-1","DimensionId":-1,"MemberId":-1,"Inc":""},"_vena_DYNR_SCashFlowS2_BCashFlowB2_6493c8c9_136b9a74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6493c8c9","DynamicRangeEntryID":"136b9a74","IsMultiDynamicRange":false,"MultiDynamicRangeID":null,"MultiDynamicCollectionID":null,"SectionName":"CashFlowS2","BlockName":"CashFlowB2","VenaRangeType":5,"DimensionIdStr":"-1","MemberIdStr":"-1","DimensionId":-1,"MemberId":-1,"Inc":""},"_vena_DYNR_SCashFlowS2_BCashFlowB2_6493c8c9_19201ef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6493c8c9","DynamicRangeEntryID":"19201ef4","IsMultiDynamicRange":false,"MultiDynamicRangeID":null,"MultiDynamicCollectionID":null,"SectionName":"CashFlowS2","BlockName":"CashFlowB2","VenaRangeType":5,"DimensionIdStr":"-1","MemberIdStr":"-1","DimensionId":-1,"MemberId":-1,"Inc":""},"_vena_DYNR_SCashFlowS2_BCashFlowB2_6493c8c9_19f960e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6493c8c9","DynamicRangeEntryID":"19f960eb","IsMultiDynamicRange":false,"MultiDynamicRangeID":null,"MultiDynamicCollectionID":null,"SectionName":"CashFlowS2","BlockName":"CashFlowB2","VenaRangeType":5,"DimensionIdStr":"-1","MemberIdStr":"-1","DimensionId":-1,"MemberId":-1,"Inc":""},"_vena_DYNR_SCashFlowS2_BCashFlowB2_6493c8c9_21cc055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6493c8c9","DynamicRangeEntryID":"21cc055e","IsMultiDynamicRange":false,"MultiDynamicRangeID":null,"MultiDynamicCollectionID":null,"SectionName":"CashFlowS2","BlockName":"CashFlowB2","VenaRangeType":5,"DimensionIdStr":"-1","MemberIdStr":"-1","DimensionId":-1,"MemberId":-1,"Inc":""},"_vena_DYNR_SCashFlowS2_BCashFlowB2_6493c8c9_22a25e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6493c8c9","DynamicRangeEntryID":"22a25ea","IsMultiDynamicRange":false,"MultiDynamicRangeID":null,"MultiDynamicCollectionID":null,"SectionName":"CashFlowS2","BlockName":"CashFlowB2","VenaRangeType":5,"DimensionIdStr":"-1","MemberIdStr":"-1","DimensionId":-1,"MemberId":-1,"Inc":""},"_vena_DYNR_SCashFlowS2_BCashFlowB2_6493c8c9_25c31946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6493c8c9","DynamicRangeEntryID":"25c31946","IsMultiDynamicRange":false,"MultiDynamicRangeID":null,"MultiDynamicCollectionID":null,"SectionName":"CashFlowS2","BlockName":"CashFlowB2","VenaRangeType":5,"DimensionIdStr":"-1","MemberIdStr":"-1","DimensionId":-1,"MemberId":-1,"Inc":""},"_vena_DYNR_SCashFlowS2_BCashFlowB2_6493c8c9_28dcc81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6493c8c9","DynamicRangeEntryID":"28dcc81c","IsMultiDynamicRange":false,"MultiDynamicRangeID":null,"MultiDynamicCollectionID":null,"SectionName":"CashFlowS2","BlockName":"CashFlowB2","VenaRangeType":5,"DimensionIdStr":"-1","MemberIdStr":"-1","DimensionId":-1,"MemberId":-1,"Inc":""},"_vena_DYNR_SCashFlowS2_BCashFlowB2_6493c8c9_2b3fe35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6493c8c9","DynamicRangeEntryID":"2b3fe35d","IsMultiDynamicRange":false,"MultiDynamicRangeID":null,"MultiDynamicCollectionID":null,"SectionName":"CashFlowS2","BlockName":"CashFlowB2","VenaRangeType":5,"DimensionIdStr":"-1","MemberIdStr":"-1","DimensionId":-1,"MemberId":-1,"Inc":""},"_vena_DYNR_SCashFlowS2_BCashFlowB2_6493c8c9_3202acf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6493c8c9","DynamicRangeEntryID":"3202acf0","IsMultiDynamicRange":false,"MultiDynamicRangeID":null,"MultiDynamicCollectionID":null,"SectionName":"CashFlowS2","BlockName":"CashFlowB2","VenaRangeType":5,"DimensionIdStr":"-1","MemberIdStr":"-1","DimensionId":-1,"MemberId":-1,"Inc":""},"_vena_DYNR_SCashFlowS2_BCashFlowB2_6493c8c9_41fbf873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6493c8c9","DynamicRangeEntryID":"41fbf873","IsMultiDynamicRange":false,"MultiDynamicRangeID":null,"MultiDynamicCollectionID":null,"SectionName":"CashFlowS2","BlockName":"CashFlowB2","VenaRangeType":5,"DimensionIdStr":"-1","MemberIdStr":"-1","DimensionId":-1,"MemberId":-1,"Inc":""},"_vena_DYNR_SCashFlowS2_BCashFlowB2_6493c8c9_47218f56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6493c8c9","DynamicRangeEntryID":"47218f56","IsMultiDynamicRange":false,"MultiDynamicRangeID":null,"MultiDynamicCollectionID":null,"SectionName":"CashFlowS2","BlockName":"CashFlowB2","VenaRangeType":5,"DimensionIdStr":"-1","MemberIdStr":"-1","DimensionId":-1,"MemberId":-1,"Inc":""},"_vena_DYNR_SCashFlowS2_BCashFlowB2_6493c8c9_48603707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6493c8c9","DynamicRangeEntryID":"48603707","IsMultiDynamicRange":false,"MultiDynamicRangeID":null,"MultiDynamicCollectionID":null,"SectionName":"CashFlowS2","BlockName":"CashFlowB2","VenaRangeType":5,"DimensionIdStr":"-1","MemberIdStr":"-1","DimensionId":-1,"MemberId":-1,"Inc":""},"_vena_DYNR_SCashFlowS2_BCashFlowB2_6493c8c9_4886d9e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6493c8c9","DynamicRangeEntryID":"4886d9eb","IsMultiDynamicRange":false,"MultiDynamicRangeID":null,"MultiDynamicCollectionID":null,"SectionName":"CashFlowS2","BlockName":"CashFlowB2","VenaRangeType":5,"DimensionIdStr":"-1","MemberIdStr":"-1","DimensionId":-1,"MemberId":-1,"Inc":""},"_vena_DYNR_SCashFlowS2_BCashFlowB2_6493c8c9_5022a4f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6493c8c9","DynamicRangeEntryID":"5022a4f5","IsMultiDynamicRange":false,"MultiDynamicRangeID":null,"MultiDynamicCollectionID":null,"SectionName":"CashFlowS2","BlockName":"CashFlowB2","VenaRangeType":5,"DimensionIdStr":"-1","MemberIdStr":"-1","DimensionId":-1,"MemberId":-1,"Inc":""},"_vena_DYNR_SCashFlowS2_BCashFlowB2_6493c8c9_52e3d416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6493c8c9","DynamicRangeEntryID":"52e3d416","IsMultiDynamicRange":false,"MultiDynamicRangeID":null,"MultiDynamicCollectionID":null,"SectionName":"CashFlowS2","BlockName":"CashFlowB2","VenaRangeType":5,"DimensionIdStr":"-1","MemberIdStr":"-1","DimensionId":-1,"MemberId":-1,"Inc":""},"_vena_DYNR_SCashFlowS2_BCashFlowB2_6493c8c9_78eefa4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6493c8c9","DynamicRangeEntryID":"78eefa4c","IsMultiDynamicRange":false,"MultiDynamicRangeID":null,"MultiDynamicCollectionID":null,"SectionName":"CashFlowS2","BlockName":"CashFlowB2","VenaRangeType":5,"DimensionIdStr":"-1","MemberIdStr":"-1","DimensionId":-1,"MemberId":-1,"Inc":""},"_vena_DYNR_SCashFlowS2_BCashFlowB2_6493c8c9_7c3dbdd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6493c8c9","DynamicRangeEntryID":"7c3dbdd6","IsMultiDynamicRange":false,"MultiDynamicRangeID":null,"MultiDynamicCollectionID":null,"SectionName":"CashFlowS2","BlockName":"CashFlowB2","VenaRangeType":5,"DimensionIdStr":"-1","MemberIdStr":"-1","DimensionId":-1,"MemberId":-1,"Inc":""},"_vena_DYNR_SCashFlowS2_BCashFlowB2_6493c8c9_82342c3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6493c8c9","DynamicRangeEntryID":"82342c3f","IsMultiDynamicRange":false,"MultiDynamicRangeID":null,"MultiDynamicCollectionID":null,"SectionName":"CashFlowS2","BlockName":"CashFlowB2","VenaRangeType":5,"DimensionIdStr":"-1","MemberIdStr":"-1","DimensionId":-1,"MemberId":-1,"Inc":""},"_vena_DYNR_SCashFlowS2_BCashFlowB2_6493c8c9_87d6640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6493c8c9","DynamicRangeEntryID":"87d6640","IsMultiDynamicRange":false,"MultiDynamicRangeID":null,"MultiDynamicCollectionID":null,"SectionName":"CashFlowS2","BlockName":"CashFlowB2","VenaRangeType":5,"DimensionIdStr":"-1","MemberIdStr":"-1","DimensionId":-1,"MemberId":-1,"Inc":""},"_vena_DYNR_SCashFlowS2_BCashFlowB2_6493c8c9_8c0eeb5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6493c8c9","DynamicRangeEntryID":"8c0eeb5b","IsMultiDynamicRange":false,"MultiDynamicRangeID":null,"MultiDynamicCollectionID":null,"SectionName":"CashFlowS2","BlockName":"CashFlowB2","VenaRangeType":5,"DimensionIdStr":"-1","MemberIdStr":"-1","DimensionId":-1,"MemberId":-1,"Inc":""},"_vena_DYNR_SCashFlowS2_BCashFlowB2_6493c8c9_9203e36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6493c8c9","DynamicRangeEntryID":"9203e36d","IsMultiDynamicRange":false,"MultiDynamicRangeID":null,"MultiDynamicCollectionID":null,"SectionName":"CashFlowS2","BlockName":"CashFlowB2","VenaRangeType":5,"DimensionIdStr":"-1","MemberIdStr":"-1","DimensionId":-1,"MemberId":-1,"Inc":""},"_vena_DYNR_SCashFlowS2_BCashFlowB2_6493c8c9_9699d22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6493c8c9","DynamicRangeEntryID":"9699d22d","IsMultiDynamicRange":false,"MultiDynamicRangeID":null,"MultiDynamicCollectionID":null,"SectionName":"CashFlowS2","BlockName":"CashFlowB2","VenaRangeType":5,"DimensionIdStr":"-1","MemberIdStr":"-1","DimensionId":-1,"MemberId":-1,"Inc":""},"_vena_DYNR_SCashFlowS2_BCashFlowB2_6493c8c9_976c6c5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6493c8c9","DynamicRangeEntryID":"976c6c5e","IsMultiDynamicRange":false,"MultiDynamicRangeID":null,"MultiDynamicCollectionID":null,"SectionName":"CashFlowS2","BlockName":"CashFlowB2","VenaRangeType":5,"DimensionIdStr":"-1","MemberIdStr":"-1","DimensionId":-1,"MemberId":-1,"Inc":""},"_vena_DYNR_SCashFlowS2_BCashFlowB2_6493c8c9_9c19cfb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6493c8c9","DynamicRangeEntryID":"9c19cfb2","IsMultiDynamicRange":false,"MultiDynamicRangeID":null,"MultiDynamicCollectionID":null,"SectionName":"CashFlowS2","BlockName":"CashFlowB2","VenaRangeType":5,"DimensionIdStr":"-1","MemberIdStr":"-1","DimensionId":-1,"MemberId":-1,"Inc":""},"_vena_DYNR_SCashFlowS2_BCashFlowB2_6493c8c9_9d2c2c67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6493c8c9","DynamicRangeEntryID":"9d2c2c67","IsMultiDynamicRange":false,"MultiDynamicRangeID":null,"MultiDynamicCollectionID":null,"SectionName":"CashFlowS2","BlockName":"CashFlowB2","VenaRangeType":5,"DimensionIdStr":"-1","MemberIdStr":"-1","DimensionId":-1,"MemberId":-1,"Inc":""},"_vena_DYNR_SCashFlowS2_BCashFlowB2_6493c8c9_a6123a72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6493c8c9","DynamicRangeEntryID":"a6123a72","IsMultiDynamicRange":false,"MultiDynamicRangeID":null,"MultiDynamicCollectionID":null,"SectionName":"CashFlowS2","BlockName":"CashFlowB2","VenaRangeType":5,"DimensionIdStr":"-1","MemberIdStr":"-1","DimensionId":-1,"MemberId":-1,"Inc":""},"_vena_DYNR_SCashFlowS2_BCashFlowB2_6493c8c9_cf07b711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6493c8c9","DynamicRangeEntryID":"cf07b711","IsMultiDynamicRange":false,"MultiDynamicRangeID":null,"MultiDynamicCollectionID":null,"SectionName":"CashFlowS2","BlockName":"CashFlowB2","VenaRangeType":5,"DimensionIdStr":"-1","MemberIdStr":"-1","DimensionId":-1,"MemberId":-1,"Inc":""},"_vena_DYNR_SCashFlowS2_BCashFlowB2_6493c8c9_e55fafc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6493c8c9","DynamicRangeEntryID":"e55fafc6","IsMultiDynamicRange":false,"MultiDynamicRangeID":null,"MultiDynamicCollectionID":null,"SectionName":"CashFlowS2","BlockName":"CashFlowB2","VenaRangeType":5,"DimensionIdStr":"-1","MemberIdStr":"-1","DimensionId":-1,"MemberId":-1,"Inc":""},"_vena_DYNR_SCashFlowS2_BCashFlowB2_6493c8c9_e6104f5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6493c8c9","DynamicRangeEntryID":"e6104f5c","IsMultiDynamicRange":false,"MultiDynamicRangeID":null,"MultiDynamicCollectionID":null,"SectionName":"CashFlowS2","BlockName":"CashFlowB2","VenaRangeType":5,"DimensionIdStr":"-1","MemberIdStr":"-1","DimensionId":-1,"MemberId":-1,"Inc":""},"_vena_DYNR_SCashFlowS2_BCashFlowB2_6493c8c9_ec5ccf8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6493c8c9","DynamicRangeEntryID":"ec5ccf8f","IsMultiDynamicRange":false,"MultiDynamicRangeID":null,"MultiDynamicCollectionID":null,"SectionName":"CashFlowS2","BlockName":"CashFlowB2","VenaRangeType":5,"DimensionIdStr":"-1","MemberIdStr":"-1","DimensionId":-1,"MemberId":-1,"Inc":""},"_vena_DYNR_SCashFlowS2_BCashFlowB2_6493c8c9_f87648a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6493c8c9","DynamicRangeEntryID":"f87648ab","IsMultiDynamicRange":false,"MultiDynamicRangeID":null,"MultiDynamicCollectionID":null,"SectionName":"CashFlowS2","BlockName":"CashFlowB2","VenaRangeType":5,"DimensionIdStr":"-1","MemberIdStr":"-1","DimensionId":-1,"MemberId":-1,"Inc":""},"_vena_DYNR_SCashFlowS2_BCashFlowB2_6493c8c9_fd87251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6493c8c9","DynamicRangeEntryID":"fd87251d","IsMultiDynamicRange":false,"MultiDynamicRangeID":null,"MultiDynamicCollectionID":null,"SectionName":"CashFlowS2","BlockName":"CashFlowB2","VenaRangeType":5,"DimensionIdStr":"-1","MemberIdStr":"-1","DimensionId":-1,"MemberId":-1,"Inc":""},"_vena_DYNR_SCashFlowS2_BCashFlowB2_7761c89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7761c89a","DynamicRangeEntryID":null,"IsMultiDynamicRange":false,"MultiDynamicRangeID":null,"MultiDynamicCollectionID":null,"SectionName":"CashFlowS2","BlockName":"CashFlowB2","VenaRangeType":5,"DimensionIdStr":"-1","MemberIdStr":"-1","DimensionId":-1,"MemberId":-1,"Inc":""},"_vena_DYNR_SCashFlowS2_BCashFlowB2_7761c89a_164998e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7761c89a","DynamicRangeEntryID":"164998e4","IsMultiDynamicRange":false,"MultiDynamicRangeID":null,"MultiDynamicCollectionID":null,"SectionName":"CashFlowS2","BlockName":"CashFlowB2","VenaRangeType":5,"DimensionIdStr":"-1","MemberIdStr":"-1","DimensionId":-1,"MemberId":-1,"Inc":""},"_vena_DYNR_SCashFlowS2_BCashFlowB2_7761c89a_22912b5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7761c89a","DynamicRangeEntryID":"22912b5d","IsMultiDynamicRange":false,"MultiDynamicRangeID":null,"MultiDynamicCollectionID":null,"SectionName":"CashFlowS2","BlockName":"CashFlowB2","VenaRangeType":5,"DimensionIdStr":"-1","MemberIdStr":"-1","DimensionId":-1,"MemberId":-1,"Inc":""},"_vena_DYNR_SCashFlowS2_BCashFlowB2_7761c89a_2692000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7761c89a","DynamicRangeEntryID":"2692000c","IsMultiDynamicRange":false,"MultiDynamicRangeID":null,"MultiDynamicCollectionID":null,"SectionName":"CashFlowS2","BlockName":"CashFlowB2","VenaRangeType":5,"DimensionIdStr":"-1","MemberIdStr":"-1","DimensionId":-1,"MemberId":-1,"Inc":""},"_vena_DYNR_SCashFlowS2_BCashFlowB2_7761c89a_2f9564b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7761c89a","DynamicRangeEntryID":"2f9564be","IsMultiDynamicRange":false,"MultiDynamicRangeID":null,"MultiDynamicCollectionID":null,"SectionName":"CashFlowS2","BlockName":"CashFlowB2","VenaRangeType":5,"DimensionIdStr":"-1","MemberIdStr":"-1","DimensionId":-1,"MemberId":-1,"Inc":""},"_vena_DYNR_SCashFlowS2_BCashFlowB2_7761c89a_4d39e076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7761c89a","DynamicRangeEntryID":"4d39e076","IsMultiDynamicRange":false,"MultiDynamicRangeID":null,"MultiDynamicCollectionID":null,"SectionName":"CashFlowS2","BlockName":"CashFlowB2","VenaRangeType":5,"DimensionIdStr":"-1","MemberIdStr":"-1","DimensionId":-1,"MemberId":-1,"Inc":""},"_vena_DYNR_SCashFlowS2_BCashFlowB2_7761c89a_5ecb2b51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7761c89a","DynamicRangeEntryID":"5ecb2b51","IsMultiDynamicRange":false,"MultiDynamicRangeID":null,"MultiDynamicCollectionID":null,"SectionName":"CashFlowS2","BlockName":"CashFlowB2","VenaRangeType":5,"DimensionIdStr":"-1","MemberIdStr":"-1","DimensionId":-1,"MemberId":-1,"Inc":""},"_vena_DYNR_SCashFlowS2_BCashFlowB2_7761c89a_5f609781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7761c89a","DynamicRangeEntryID":"5f609781","IsMultiDynamicRange":false,"MultiDynamicRangeID":null,"MultiDynamicCollectionID":null,"SectionName":"CashFlowS2","BlockName":"CashFlowB2","VenaRangeType":5,"DimensionIdStr":"-1","MemberIdStr":"-1","DimensionId":-1,"MemberId":-1,"Inc":""},"_vena_DYNR_SCashFlowS2_BCashFlowB2_7761c89a_61052829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7761c89a","DynamicRangeEntryID":"61052829","IsMultiDynamicRange":false,"MultiDynamicRangeID":null,"MultiDynamicCollectionID":null,"SectionName":"CashFlowS2","BlockName":"CashFlowB2","VenaRangeType":5,"DimensionIdStr":"-1","MemberIdStr":"-1","DimensionId":-1,"MemberId":-1,"Inc":""},"_vena_DYNR_SCashFlowS2_BCashFlowB2_7761c89a_9998ad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7761c89a","DynamicRangeEntryID":"9998adc","IsMultiDynamicRange":false,"MultiDynamicRangeID":null,"MultiDynamicCollectionID":null,"SectionName":"CashFlowS2","BlockName":"CashFlowB2","VenaRangeType":5,"DimensionIdStr":"-1","MemberIdStr":"-1","DimensionId":-1,"MemberId":-1,"Inc":""},"_vena_DYNR_SCashFlowS2_BCashFlowB2_7761c89a_a2d2ad22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7761c89a","DynamicRangeEntryID":"a2d2ad22","IsMultiDynamicRange":false,"MultiDynamicRangeID":null,"MultiDynamicCollectionID":null,"SectionName":"CashFlowS2","BlockName":"CashFlowB2","VenaRangeType":5,"DimensionIdStr":"-1","MemberIdStr":"-1","DimensionId":-1,"MemberId":-1,"Inc":""},"_vena_DYNR_SCashFlowS2_BCashFlowB2_7761c89a_db618069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7761c89a","DynamicRangeEntryID":"db618069","IsMultiDynamicRange":false,"MultiDynamicRangeID":null,"MultiDynamicCollectionID":null,"SectionName":"CashFlowS2","BlockName":"CashFlowB2","VenaRangeType":5,"DimensionIdStr":"-1","MemberIdStr":"-1","DimensionId":-1,"MemberId":-1,"Inc":""},"_vena_DYNR_SCashFlowS2_BCashFlowB2_7761c89a_ec6ccfc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7761c89a","DynamicRangeEntryID":"ec6ccfc4","IsMultiDynamicRange":false,"MultiDynamicRangeID":null,"MultiDynamicCollectionID":null,"SectionName":"CashFlowS2","BlockName":"CashFlowB2","VenaRangeType":5,"DimensionIdStr":"-1","MemberIdStr":"-1","DimensionId":-1,"MemberId":-1,"Inc":""},"_vena_DYNR_SCashFlowS2_BCashFlowB2_7761c89a_f16aee5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7761c89a","DynamicRangeEntryID":"f16aee5b","IsMultiDynamicRange":false,"MultiDynamicRangeID":null,"MultiDynamicCollectionID":null,"SectionName":"CashFlowS2","BlockName":"CashFlowB2","VenaRangeType":5,"DimensionIdStr":"-1","MemberIdStr":"-1","DimensionId":-1,"MemberId":-1,"Inc":""},"_vena_DYNR_SCashFlowS2_BCashFlowB2_7761c89a_f4cf49d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7761c89a","DynamicRangeEntryID":"f4cf49da","IsMultiDynamicRange":false,"MultiDynamicRangeID":null,"MultiDynamicCollectionID":null,"SectionName":"CashFlowS2","BlockName":"CashFlowB2","VenaRangeType":5,"DimensionIdStr":"-1","MemberIdStr":"-1","DimensionId":-1,"MemberId":-1,"Inc":""},"_vena_DYNR_SCashFlowS2_BCashFlowB2_8b588541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8b588541","DynamicRangeEntryID":null,"IsMultiDynamicRange":false,"MultiDynamicRangeID":null,"MultiDynamicCollectionID":null,"SectionName":"CashFlowS2","BlockName":"CashFlowB2","VenaRangeType":5,"DimensionIdStr":"-1","MemberIdStr":"-1","DimensionId":-1,"MemberId":-1,"Inc":""},"_vena_DYNR_SCashFlowS2_BCashFlowB2_8b588541_2518f418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b588541","DynamicRangeEntryID":"2518f418","IsMultiDynamicRange":false,"MultiDynamicRangeID":null,"MultiDynamicCollectionID":null,"SectionName":"CashFlowS2","BlockName":"CashFlowB2","VenaRangeType":5,"DimensionIdStr":"-1","MemberIdStr":"-1","DimensionId":-1,"MemberId":-1,"Inc":""},"_vena_DYNR_SCashFlowS2_BCashFlowB2_8b588541_2f9b4229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b588541","DynamicRangeEntryID":"2f9b4229","IsMultiDynamicRange":false,"MultiDynamicRangeID":null,"MultiDynamicCollectionID":null,"SectionName":"CashFlowS2","BlockName":"CashFlowB2","VenaRangeType":5,"DimensionIdStr":"-1","MemberIdStr":"-1","DimensionId":-1,"MemberId":-1,"Inc":""},"_vena_DYNR_SCashFlowS2_BCashFlowB2_8b588541_4766e0f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b588541","DynamicRangeEntryID":"4766e0f6","IsMultiDynamicRange":false,"MultiDynamicRangeID":null,"MultiDynamicCollectionID":null,"SectionName":"CashFlowS2","BlockName":"CashFlowB2","VenaRangeType":5,"DimensionIdStr":"-1","MemberIdStr":"-1","DimensionId":-1,"MemberId":-1,"Inc":""},"_vena_DYNR_SCashFlowS2_BCashFlowB2_8b588541_58873564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b588541","DynamicRangeEntryID":"58873564","IsMultiDynamicRange":false,"MultiDynamicRangeID":null,"MultiDynamicCollectionID":null,"SectionName":"CashFlowS2","BlockName":"CashFlowB2","VenaRangeType":5,"DimensionIdStr":"-1","MemberIdStr":"-1","DimensionId":-1,"MemberId":-1,"Inc":""},"_vena_DYNR_SCashFlowS2_BCashFlowB2_8b588541_649f588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b588541","DynamicRangeEntryID":"649f588","IsMultiDynamicRange":false,"MultiDynamicRangeID":null,"MultiDynamicCollectionID":null,"SectionName":"CashFlowS2","BlockName":"CashFlowB2","VenaRangeType":5,"DimensionIdStr":"-1","MemberIdStr":"-1","DimensionId":-1,"MemberId":-1,"Inc":""},"_vena_DYNR_SCashFlowS2_BCashFlowB2_8b588541_677fd866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b588541","DynamicRangeEntryID":"677fd866","IsMultiDynamicRange":false,"MultiDynamicRangeID":null,"MultiDynamicCollectionID":null,"SectionName":"CashFlowS2","BlockName":"CashFlowB2","VenaRangeType":5,"DimensionIdStr":"-1","MemberIdStr":"-1","DimensionId":-1,"MemberId":-1,"Inc":""},"_vena_DYNR_SCashFlowS2_BCashFlowB2_8b588541_71c7b94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b588541","DynamicRangeEntryID":"71c7b94f","IsMultiDynamicRange":false,"MultiDynamicRangeID":null,"MultiDynamicCollectionID":null,"SectionName":"CashFlowS2","BlockName":"CashFlowB2","VenaRangeType":5,"DimensionIdStr":"-1","MemberIdStr":"-1","DimensionId":-1,"MemberId":-1,"Inc":""},"_vena_DYNR_SCashFlowS2_BCashFlowB2_8b588541_75c5fe0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b588541","DynamicRangeEntryID":"75c5fe0f","IsMultiDynamicRange":false,"MultiDynamicRangeID":null,"MultiDynamicCollectionID":null,"SectionName":"CashFlowS2","BlockName":"CashFlowB2","VenaRangeType":5,"DimensionIdStr":"-1","MemberIdStr":"-1","DimensionId":-1,"MemberId":-1,"Inc":""},"_vena_DYNR_SCashFlowS2_BCashFlowB2_8b588541_84b8746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b588541","DynamicRangeEntryID":"84b8746c","IsMultiDynamicRange":false,"MultiDynamicRangeID":null,"MultiDynamicCollectionID":null,"SectionName":"CashFlowS2","BlockName":"CashFlowB2","VenaRangeType":5,"DimensionIdStr":"-1","MemberIdStr":"-1","DimensionId":-1,"MemberId":-1,"Inc":""},"_vena_DYNR_SCashFlowS2_BCashFlowB2_8b588541_a4bd2787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b588541","DynamicRangeEntryID":"a4bd2787","IsMultiDynamicRange":false,"MultiDynamicRangeID":null,"MultiDynamicCollectionID":null,"SectionName":"CashFlowS2","BlockName":"CashFlowB2","VenaRangeType":5,"DimensionIdStr":"-1","MemberIdStr":"-1","DimensionId":-1,"MemberId":-1,"Inc":""},"_vena_DYNR_SCashFlowS2_BCashFlowB2_8b588541_b7673073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b588541","DynamicRangeEntryID":"b7673073","IsMultiDynamicRange":false,"MultiDynamicRangeID":null,"MultiDynamicCollectionID":null,"SectionName":"CashFlowS2","BlockName":"CashFlowB2","VenaRangeType":5,"DimensionIdStr":"-1","MemberIdStr":"-1","DimensionId":-1,"MemberId":-1,"Inc":""},"_vena_DYNR_SCashFlowS2_BCashFlowB2_8b588541_cfddf2d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b588541","DynamicRangeEntryID":"cfddf2d8","IsMultiDynamicRange":false,"MultiDynamicRangeID":null,"MultiDynamicCollectionID":null,"SectionName":"CashFlowS2","BlockName":"CashFlowB2","VenaRangeType":5,"DimensionIdStr":"-1","MemberIdStr":"-1","DimensionId":-1,"MemberId":-1,"Inc":""},"_vena_DYNR_SCashFlowS2_BCashFlowB2_8b588541_d82ccd82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b588541","DynamicRangeEntryID":"d82ccd82","IsMultiDynamicRange":false,"MultiDynamicRangeID":null,"MultiDynamicCollectionID":null,"SectionName":"CashFlowS2","BlockName":"CashFlowB2","VenaRangeType":5,"DimensionIdStr":"-1","MemberIdStr":"-1","DimensionId":-1,"MemberId":-1,"Inc":""},"_vena_DYNR_SCashFlowS2_BCashFlowB2_8b588541_e74397c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b588541","DynamicRangeEntryID":"e74397c5","IsMultiDynamicRange":false,"MultiDynamicRangeID":null,"MultiDynamicCollectionID":null,"SectionName":"CashFlowS2","BlockName":"CashFlowB2","VenaRangeType":5,"DimensionIdStr":"-1","MemberIdStr":"-1","DimensionId":-1,"MemberId":-1,"Inc":""},"_vena_DYNR_SCashFlowS2_BCashFlowB2_8b588541_e8280581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b588541","DynamicRangeEntryID":"e8280581","IsMultiDynamicRange":false,"MultiDynamicRangeID":null,"MultiDynamicCollectionID":null,"SectionName":"CashFlowS2","BlockName":"CashFlowB2","VenaRangeType":5,"DimensionIdStr":"-1","MemberIdStr":"-1","DimensionId":-1,"MemberId":-1,"Inc":""},"_vena_DYNR_SCashFlowS2_BCashFlowB2_8b588541_f8e65c44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b588541","DynamicRangeEntryID":"f8e65c44","IsMultiDynamicRange":false,"MultiDynamicRangeID":null,"MultiDynamicCollectionID":null,"SectionName":"CashFlowS2","BlockName":"CashFlowB2","VenaRangeType":5,"DimensionIdStr":"-1","MemberIdStr":"-1","DimensionId":-1,"MemberId":-1,"Inc":""},"_vena_DYNR_SCashFlowS2_BCashFlowB2_a317d18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a317d18c","DynamicRangeEntryID":null,"IsMultiDynamicRange":false,"MultiDynamicRangeID":null,"MultiDynamicCollectionID":null,"SectionName":"CashFlowS2","BlockName":"CashFlowB2","VenaRangeType":5,"DimensionIdStr":"-1","MemberIdStr":"-1","DimensionId":-1,"MemberId":-1,"Inc":""},"_vena_DYNR_SCashFlowS2_BCashFlowB2_a317d18c_11fb5f44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317d18c","DynamicRangeEntryID":"11fb5f44","IsMultiDynamicRange":false,"MultiDynamicRangeID":null,"MultiDynamicCollectionID":null,"SectionName":"CashFlowS2","BlockName":"CashFlowB2","VenaRangeType":5,"DimensionIdStr":"-1","MemberIdStr":"-1","DimensionId":-1,"MemberId":-1,"Inc":""},"_vena_DYNR_SCashFlowS2_BCashFlowB2_a317d18c_24f09e97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317d18c","DynamicRangeEntryID":"24f09e97","IsMultiDynamicRange":false,"MultiDynamicRangeID":null,"MultiDynamicCollectionID":null,"SectionName":"CashFlowS2","BlockName":"CashFlowB2","VenaRangeType":5,"DimensionIdStr":"-1","MemberIdStr":"-1","DimensionId":-1,"MemberId":-1,"Inc":""},"_vena_DYNR_SCashFlowS2_BCashFlowB2_a317d18c_2827b57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317d18c","DynamicRangeEntryID":"2827b57e","IsMultiDynamicRange":false,"MultiDynamicRangeID":null,"MultiDynamicCollectionID":null,"SectionName":"CashFlowS2","BlockName":"CashFlowB2","VenaRangeType":5,"DimensionIdStr":"-1","MemberIdStr":"-1","DimensionId":-1,"MemberId":-1,"Inc":""},"_vena_DYNR_SCashFlowS2_BCashFlowB2_a317d18c_2d3b5ec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317d18c","DynamicRangeEntryID":"2d3b5ecf","IsMultiDynamicRange":false,"MultiDynamicRangeID":null,"MultiDynamicCollectionID":null,"SectionName":"CashFlowS2","BlockName":"CashFlowB2","VenaRangeType":5,"DimensionIdStr":"-1","MemberIdStr":"-1","DimensionId":-1,"MemberId":-1,"Inc":""},"_vena_DYNR_SCashFlowS2_BCashFlowB2_a317d18c_2db2fe7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317d18c","DynamicRangeEntryID":"2db2fe7f","IsMultiDynamicRange":false,"MultiDynamicRangeID":null,"MultiDynamicCollectionID":null,"SectionName":"CashFlowS2","BlockName":"CashFlowB2","VenaRangeType":5,"DimensionIdStr":"-1","MemberIdStr":"-1","DimensionId":-1,"MemberId":-1,"Inc":""},"_vena_DYNR_SCashFlowS2_BCashFlowB2_a317d18c_4031b9e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317d18c","DynamicRangeEntryID":"4031b9ee","IsMultiDynamicRange":false,"MultiDynamicRangeID":null,"MultiDynamicCollectionID":null,"SectionName":"CashFlowS2","BlockName":"CashFlowB2","VenaRangeType":5,"DimensionIdStr":"-1","MemberIdStr":"-1","DimensionId":-1,"MemberId":-1,"Inc":""},"_vena_DYNR_SCashFlowS2_BCashFlowB2_a317d18c_42e36ce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317d18c","DynamicRangeEntryID":"42e36cea","IsMultiDynamicRange":false,"MultiDynamicRangeID":null,"MultiDynamicCollectionID":null,"SectionName":"CashFlowS2","BlockName":"CashFlowB2","VenaRangeType":5,"DimensionIdStr":"-1","MemberIdStr":"-1","DimensionId":-1,"MemberId":-1,"Inc":""},"_vena_DYNR_SCashFlowS2_BCashFlowB2_a317d18c_51265db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317d18c","DynamicRangeEntryID":"51265db0","IsMultiDynamicRange":false,"MultiDynamicRangeID":null,"MultiDynamicCollectionID":null,"SectionName":"CashFlowS2","BlockName":"CashFlowB2","VenaRangeType":5,"DimensionIdStr":"-1","MemberIdStr":"-1","DimensionId":-1,"MemberId":-1,"Inc":""},"_vena_DYNR_SCashFlowS2_BCashFlowB2_a317d18c_52fb171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317d18c","DynamicRangeEntryID":"52fb171b","IsMultiDynamicRange":false,"MultiDynamicRangeID":null,"MultiDynamicCollectionID":null,"SectionName":"CashFlowS2","BlockName":"CashFlowB2","VenaRangeType":5,"DimensionIdStr":"-1","MemberIdStr":"-1","DimensionId":-1,"MemberId":-1,"Inc":""},"_vena_DYNR_SCashFlowS2_BCashFlowB2_a317d18c_53d7a57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317d18c","DynamicRangeEntryID":"53d7a57b","IsMultiDynamicRange":false,"MultiDynamicRangeID":null,"MultiDynamicCollectionID":null,"SectionName":"CashFlowS2","BlockName":"CashFlowB2","VenaRangeType":5,"DimensionIdStr":"-1","MemberIdStr":"-1","DimensionId":-1,"MemberId":-1,"Inc":""},"_vena_DYNR_SCashFlowS2_BCashFlowB2_a317d18c_594bd9e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317d18c","DynamicRangeEntryID":"594bd9ef","IsMultiDynamicRange":false,"MultiDynamicRangeID":null,"MultiDynamicCollectionID":null,"SectionName":"CashFlowS2","BlockName":"CashFlowB2","VenaRangeType":5,"DimensionIdStr":"-1","MemberIdStr":"-1","DimensionId":-1,"MemberId":-1,"Inc":""},"_vena_DYNR_SCashFlowS2_BCashFlowB2_a317d18c_5d341489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317d18c","DynamicRangeEntryID":"5d341489","IsMultiDynamicRange":false,"MultiDynamicRangeID":null,"MultiDynamicCollectionID":null,"SectionName":"CashFlowS2","BlockName":"CashFlowB2","VenaRangeType":5,"DimensionIdStr":"-1","MemberIdStr":"-1","DimensionId":-1,"MemberId":-1,"Inc":""},"_vena_DYNR_SCashFlowS2_BCashFlowB2_a317d18c_61cc0f4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317d18c","DynamicRangeEntryID":"61cc0f4d","IsMultiDynamicRange":false,"MultiDynamicRangeID":null,"MultiDynamicCollectionID":null,"SectionName":"CashFlowS2","BlockName":"CashFlowB2","VenaRangeType":5,"DimensionIdStr":"-1","MemberIdStr":"-1","DimensionId":-1,"MemberId":-1,"Inc":""},"_vena_DYNR_SCashFlowS2_BCashFlowB2_a317d18c_74248131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317d18c","DynamicRangeEntryID":"74248131","IsMultiDynamicRange":false,"MultiDynamicRangeID":null,"MultiDynamicCollectionID":null,"SectionName":"CashFlowS2","BlockName":"CashFlowB2","VenaRangeType":5,"DimensionIdStr":"-1","MemberIdStr":"-1","DimensionId":-1,"MemberId":-1,"Inc":""},"_vena_DYNR_SCashFlowS2_BCashFlowB2_a317d18c_76e66123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317d18c","DynamicRangeEntryID":"76e66123","IsMultiDynamicRange":false,"MultiDynamicRangeID":null,"MultiDynamicCollectionID":null,"SectionName":"CashFlowS2","BlockName":"CashFlowB2","VenaRangeType":5,"DimensionIdStr":"-1","MemberIdStr":"-1","DimensionId":-1,"MemberId":-1,"Inc":""},"_vena_DYNR_SCashFlowS2_BCashFlowB2_a317d18c_784b7ef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317d18c","DynamicRangeEntryID":"784b7ef9","IsMultiDynamicRange":false,"MultiDynamicRangeID":null,"MultiDynamicCollectionID":null,"SectionName":"CashFlowS2","BlockName":"CashFlowB2","VenaRangeType":5,"DimensionIdStr":"-1","MemberIdStr":"-1","DimensionId":-1,"MemberId":-1,"Inc":""},"_vena_DYNR_SCashFlowS2_BCashFlowB2_a317d18c_7bafbab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317d18c","DynamicRangeEntryID":"7bafbab8","IsMultiDynamicRange":false,"MultiDynamicRangeID":null,"MultiDynamicCollectionID":null,"SectionName":"CashFlowS2","BlockName":"CashFlowB2","VenaRangeType":5,"DimensionIdStr":"-1","MemberIdStr":"-1","DimensionId":-1,"MemberId":-1,"Inc":""},"_vena_DYNR_SCashFlowS2_BCashFlowB2_a317d18c_7cc38245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317d18c","DynamicRangeEntryID":"7cc38245","IsMultiDynamicRange":false,"MultiDynamicRangeID":null,"MultiDynamicCollectionID":null,"SectionName":"CashFlowS2","BlockName":"CashFlowB2","VenaRangeType":5,"DimensionIdStr":"-1","MemberIdStr":"-1","DimensionId":-1,"MemberId":-1,"Inc":""},"_vena_DYNR_SCashFlowS2_BCashFlowB2_a317d18c_7ce4c59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317d18c","DynamicRangeEntryID":"7ce4c59c","IsMultiDynamicRange":false,"MultiDynamicRangeID":null,"MultiDynamicCollectionID":null,"SectionName":"CashFlowS2","BlockName":"CashFlowB2","VenaRangeType":5,"DimensionIdStr":"-1","MemberIdStr":"-1","DimensionId":-1,"MemberId":-1,"Inc":""},"_vena_DYNR_SCashFlowS2_BCashFlowB2_a317d18c_8ac018f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317d18c","DynamicRangeEntryID":"8ac018fa","IsMultiDynamicRange":false,"MultiDynamicRangeID":null,"MultiDynamicCollectionID":null,"SectionName":"CashFlowS2","BlockName":"CashFlowB2","VenaRangeType":5,"DimensionIdStr":"-1","MemberIdStr":"-1","DimensionId":-1,"MemberId":-1,"Inc":""},"_vena_DYNR_SCashFlowS2_BCashFlowB2_a317d18c_8b3da056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317d18c","DynamicRangeEntryID":"8b3da056","IsMultiDynamicRange":false,"MultiDynamicRangeID":null,"MultiDynamicCollectionID":null,"SectionName":"CashFlowS2","BlockName":"CashFlowB2","VenaRangeType":5,"DimensionIdStr":"-1","MemberIdStr":"-1","DimensionId":-1,"MemberId":-1,"Inc":""},"_vena_DYNR_SCashFlowS2_BCashFlowB2_a317d18c_8d68fcc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317d18c","DynamicRangeEntryID":"8d68fccc","IsMultiDynamicRange":false,"MultiDynamicRangeID":null,"MultiDynamicCollectionID":null,"SectionName":"CashFlowS2","BlockName":"CashFlowB2","VenaRangeType":5,"DimensionIdStr":"-1","MemberIdStr":"-1","DimensionId":-1,"MemberId":-1,"Inc":""},"_vena_DYNR_SCashFlowS2_BCashFlowB2_a317d18c_8f93cf9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317d18c","DynamicRangeEntryID":"8f93cf9d","IsMultiDynamicRange":false,"MultiDynamicRangeID":null,"MultiDynamicCollectionID":null,"SectionName":"CashFlowS2","BlockName":"CashFlowB2","VenaRangeType":5,"DimensionIdStr":"-1","MemberIdStr":"-1","DimensionId":-1,"MemberId":-1,"Inc":""},"_vena_DYNR_SCashFlowS2_BCashFlowB2_a317d18c_9550f57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317d18c","DynamicRangeEntryID":"9550f57a","IsMultiDynamicRange":false,"MultiDynamicRangeID":null,"MultiDynamicCollectionID":null,"SectionName":"CashFlowS2","BlockName":"CashFlowB2","VenaRangeType":5,"DimensionIdStr":"-1","MemberIdStr":"-1","DimensionId":-1,"MemberId":-1,"Inc":""},"_vena_DYNR_SCashFlowS2_BCashFlowB2_a317d18c_ac01b5d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317d18c","DynamicRangeEntryID":"ac01b5d5","IsMultiDynamicRange":false,"MultiDynamicRangeID":null,"MultiDynamicCollectionID":null,"SectionName":"CashFlowS2","BlockName":"CashFlowB2","VenaRangeType":5,"DimensionIdStr":"-1","MemberIdStr":"-1","DimensionId":-1,"MemberId":-1,"Inc":""},"_vena_DYNR_SCashFlowS2_BCashFlowB2_a317d18c_affcb47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317d18c","DynamicRangeEntryID":"affcb47b","IsMultiDynamicRange":false,"MultiDynamicRangeID":null,"MultiDynamicCollectionID":null,"SectionName":"CashFlowS2","BlockName":"CashFlowB2","VenaRangeType":5,"DimensionIdStr":"-1","MemberIdStr":"-1","DimensionId":-1,"MemberId":-1,"Inc":""},"_vena_DYNR_SCashFlowS2_BCashFlowB2_a317d18c_c8ddcf41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317d18c","DynamicRangeEntryID":"c8ddcf41","IsMultiDynamicRange":false,"MultiDynamicRangeID":null,"MultiDynamicCollectionID":null,"SectionName":"CashFlowS2","BlockName":"CashFlowB2","VenaRangeType":5,"DimensionIdStr":"-1","MemberIdStr":"-1","DimensionId":-1,"MemberId":-1,"Inc":""},"_vena_DYNR_SCashFlowS2_BCashFlowB2_a317d18c_d2a3e525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317d18c","DynamicRangeEntryID":"d2a3e525","IsMultiDynamicRange":false,"MultiDynamicRangeID":null,"MultiDynamicCollectionID":null,"SectionName":"CashFlowS2","BlockName":"CashFlowB2","VenaRangeType":5,"DimensionIdStr":"-1","MemberIdStr":"-1","DimensionId":-1,"MemberId":-1,"Inc":""},"_vena_DYNR_SCashFlowS2_BCashFlowB2_a317d18c_e022341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317d18c","DynamicRangeEntryID":"e022341d","IsMultiDynamicRange":false,"MultiDynamicRangeID":null,"MultiDynamicCollectionID":null,"SectionName":"CashFlowS2","BlockName":"CashFlowB2","VenaRangeType":5,"DimensionIdStr":"-1","MemberIdStr":"-1","DimensionId":-1,"MemberId":-1,"Inc":""},"_vena_DYNR_SCashFlowS2_BCashFlowB2_a317d18c_e4b2f879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317d18c","DynamicRangeEntryID":"e4b2f879","IsMultiDynamicRange":false,"MultiDynamicRangeID":null,"MultiDynamicCollectionID":null,"SectionName":"CashFlowS2","BlockName":"CashFlowB2","VenaRangeType":5,"DimensionIdStr":"-1","MemberIdStr":"-1","DimensionId":-1,"MemberId":-1,"Inc":""},"_vena_DYNR_SCashFlowS2_BCashFlowB2_a317d18c_e5a66487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317d18c","DynamicRangeEntryID":"e5a66487","IsMultiDynamicRange":false,"MultiDynamicRangeID":null,"MultiDynamicCollectionID":null,"SectionName":"CashFlowS2","BlockName":"CashFlowB2","VenaRangeType":5,"DimensionIdStr":"-1","MemberIdStr":"-1","DimensionId":-1,"MemberId":-1,"Inc":""},"_vena_DYNR_SCashFlowS2_BCashFlowB2_a317d18c_e6067c27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317d18c","DynamicRangeEntryID":"e6067c27","IsMultiDynamicRange":false,"MultiDynamicRangeID":null,"MultiDynamicCollectionID":null,"SectionName":"CashFlowS2","BlockName":"CashFlowB2","VenaRangeType":5,"DimensionIdStr":"-1","MemberIdStr":"-1","DimensionId":-1,"MemberId":-1,"Inc":""},"_vena_DYNR_SCashFlowS2_BCashFlowB2_a317d18c_e8b10870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317d18c","DynamicRangeEntryID":"e8b10870","IsMultiDynamicRange":false,"MultiDynamicRangeID":null,"MultiDynamicCollectionID":null,"SectionName":"CashFlowS2","BlockName":"CashFlowB2","VenaRangeType":5,"DimensionIdStr":"-1","MemberIdStr":"-1","DimensionId":-1,"MemberId":-1,"Inc":""},"_vena_DYNR_SCashFlowS2_BCashFlowB2_a317d18c_f8cf792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317d18c","DynamicRangeEntryID":"f8cf792c","IsMultiDynamicRange":false,"MultiDynamicRangeID":null,"MultiDynamicCollectionID":null,"SectionName":"CashFlowS2","BlockName":"CashFlowB2","VenaRangeType":5,"DimensionIdStr":"-1","MemberIdStr":"-1","DimensionId":-1,"MemberId":-1,"Inc":""},"_vena_DYNR_SCashFlowS2_BCashFlowB2_b7cb75f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b7cb75f3","DynamicRangeEntryID":null,"IsMultiDynamicRange":false,"MultiDynamicRangeID":null,"MultiDynamicCollectionID":null,"SectionName":"CashFlowS2","BlockName":"CashFlowB2","VenaRangeType":5,"DimensionIdStr":"-1","MemberIdStr":"-1","DimensionId":-1,"MemberId":-1,"Inc":""},"_vena_DYNR_SCashFlowS2_BCashFlowB2_b7cb75f3_10fce994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7cb75f3","DynamicRangeEntryID":"10fce994","IsMultiDynamicRange":false,"MultiDynamicRangeID":null,"MultiDynamicCollectionID":null,"SectionName":"CashFlowS2","BlockName":"CashFlowB2","VenaRangeType":5,"DimensionIdStr":"-1","MemberIdStr":"-1","DimensionId":-1,"MemberId":-1,"Inc":""},"_vena_DYNR_SCashFlowS2_BCashFlowB2_b7cb75f3_2238255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7cb75f3","DynamicRangeEntryID":"2238255c","IsMultiDynamicRange":false,"MultiDynamicRangeID":null,"MultiDynamicCollectionID":null,"SectionName":"CashFlowS2","BlockName":"CashFlowB2","VenaRangeType":5,"DimensionIdStr":"-1","MemberIdStr":"-1","DimensionId":-1,"MemberId":-1,"Inc":""},"_vena_DYNR_SCashFlowS2_BCashFlowB2_b7cb75f3_27c584b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7cb75f3","DynamicRangeEntryID":"27c584b2","IsMultiDynamicRange":false,"MultiDynamicRangeID":null,"MultiDynamicCollectionID":null,"SectionName":"CashFlowS2","BlockName":"CashFlowB2","VenaRangeType":5,"DimensionIdStr":"-1","MemberIdStr":"-1","DimensionId":-1,"MemberId":-1,"Inc":""},"_vena_DYNR_SCashFlowS2_BCashFlowB2_b7cb75f3_2d0072e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7cb75f3","DynamicRangeEntryID":"2d0072e5","IsMultiDynamicRange":false,"MultiDynamicRangeID":null,"MultiDynamicCollectionID":null,"SectionName":"CashFlowS2","BlockName":"CashFlowB2","VenaRangeType":5,"DimensionIdStr":"-1","MemberIdStr":"-1","DimensionId":-1,"MemberId":-1,"Inc":""},"_vena_DYNR_SCashFlowS2_BCashFlowB2_b7cb75f3_3af781c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7cb75f3","DynamicRangeEntryID":"3af781ce","IsMultiDynamicRange":false,"MultiDynamicRangeID":null,"MultiDynamicCollectionID":null,"SectionName":"CashFlowS2","BlockName":"CashFlowB2","VenaRangeType":5,"DimensionIdStr":"-1","MemberIdStr":"-1","DimensionId":-1,"MemberId":-1,"Inc":""},"_vena_DYNR_SCashFlowS2_BCashFlowB2_b7cb75f3_3ba0aa3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7cb75f3","DynamicRangeEntryID":"3ba0aa3d","IsMultiDynamicRange":false,"MultiDynamicRangeID":null,"MultiDynamicCollectionID":null,"SectionName":"CashFlowS2","BlockName":"CashFlowB2","VenaRangeType":5,"DimensionIdStr":"-1","MemberIdStr":"-1","DimensionId":-1,"MemberId":-1,"Inc":""},"_vena_DYNR_SCashFlowS2_BCashFlowB2_b7cb75f3_3c4f9e07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7cb75f3","DynamicRangeEntryID":"3c4f9e07","IsMultiDynamicRange":false,"MultiDynamicRangeID":null,"MultiDynamicCollectionID":null,"SectionName":"CashFlowS2","BlockName":"CashFlowB2","VenaRangeType":5,"DimensionIdStr":"-1","MemberIdStr":"-1","DimensionId":-1,"MemberId":-1,"Inc":""},"_vena_DYNR_SCashFlowS2_BCashFlowB2_b7cb75f3_3ee5d5f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7cb75f3","DynamicRangeEntryID":"3ee5d5fb","IsMultiDynamicRange":false,"MultiDynamicRangeID":null,"MultiDynamicCollectionID":null,"SectionName":"CashFlowS2","BlockName":"CashFlowB2","VenaRangeType":5,"DimensionIdStr":"-1","MemberIdStr":"-1","DimensionId":-1,"MemberId":-1,"Inc":""},"_vena_DYNR_SCashFlowS2_BCashFlowB2_b7cb75f3_46b7273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7cb75f3","DynamicRangeEntryID":"46b7273c","IsMultiDynamicRange":false,"MultiDynamicRangeID":null,"MultiDynamicCollectionID":null,"SectionName":"CashFlowS2","BlockName":"CashFlowB2","VenaRangeType":5,"DimensionIdStr":"-1","MemberIdStr":"-1","DimensionId":-1,"MemberId":-1,"Inc":""},"_vena_DYNR_SCashFlowS2_BCashFlowB2_b7cb75f3_48f2a693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7cb75f3","DynamicRangeEntryID":"48f2a693","IsMultiDynamicRange":false,"MultiDynamicRangeID":null,"MultiDynamicCollectionID":null,"SectionName":"CashFlowS2","BlockName":"CashFlowB2","VenaRangeType":5,"DimensionIdStr":"-1","MemberIdStr":"-1","DimensionId":-1,"MemberId":-1,"Inc":""},"_vena_DYNR_SCashFlowS2_BCashFlowB2_b7cb75f3_4b0b816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7cb75f3","DynamicRangeEntryID":"4b0b816c","IsMultiDynamicRange":false,"MultiDynamicRangeID":null,"MultiDynamicCollectionID":null,"SectionName":"CashFlowS2","BlockName":"CashFlowB2","VenaRangeType":5,"DimensionIdStr":"-1","MemberIdStr":"-1","DimensionId":-1,"MemberId":-1,"Inc":""},"_vena_DYNR_SCashFlowS2_BCashFlowB2_b7cb75f3_4f9f67a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7cb75f3","DynamicRangeEntryID":"4f9f67a2","IsMultiDynamicRange":false,"MultiDynamicRangeID":null,"MultiDynamicCollectionID":null,"SectionName":"CashFlowS2","BlockName":"CashFlowB2","VenaRangeType":5,"DimensionIdStr":"-1","MemberIdStr":"-1","DimensionId":-1,"MemberId":-1,"Inc":""},"_vena_DYNR_SCashFlowS2_BCashFlowB2_b7cb75f3_5a325d4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7cb75f3","DynamicRangeEntryID":"5a325d4b","IsMultiDynamicRange":false,"MultiDynamicRangeID":null,"MultiDynamicCollectionID":null,"SectionName":"CashFlowS2","BlockName":"CashFlowB2","VenaRangeType":5,"DimensionIdStr":"-1","MemberIdStr":"-1","DimensionId":-1,"MemberId":-1,"Inc":""},"_vena_DYNR_SCashFlowS2_BCashFlowB2_b7cb75f3_5a4358d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7cb75f3","DynamicRangeEntryID":"5a4358d4","IsMultiDynamicRange":false,"MultiDynamicRangeID":null,"MultiDynamicCollectionID":null,"SectionName":"CashFlowS2","BlockName":"CashFlowB2","VenaRangeType":5,"DimensionIdStr":"-1","MemberIdStr":"-1","DimensionId":-1,"MemberId":-1,"Inc":""},"_vena_DYNR_SCashFlowS2_BCashFlowB2_b7cb75f3_63a144c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7cb75f3","DynamicRangeEntryID":"63a144c4","IsMultiDynamicRange":false,"MultiDynamicRangeID":null,"MultiDynamicCollectionID":null,"SectionName":"CashFlowS2","BlockName":"CashFlowB2","VenaRangeType":5,"DimensionIdStr":"-1","MemberIdStr":"-1","DimensionId":-1,"MemberId":-1,"Inc":""},"_vena_DYNR_SCashFlowS2_BCashFlowB2_b7cb75f3_6869d455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7cb75f3","DynamicRangeEntryID":"6869d455","IsMultiDynamicRange":false,"MultiDynamicRangeID":null,"MultiDynamicCollectionID":null,"SectionName":"CashFlowS2","BlockName":"CashFlowB2","VenaRangeType":5,"DimensionIdStr":"-1","MemberIdStr":"-1","DimensionId":-1,"MemberId":-1,"Inc":""},"_vena_DYNR_SCashFlowS2_BCashFlowB2_b7cb75f3_6bcb2488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7cb75f3","DynamicRangeEntryID":"6bcb2488","IsMultiDynamicRange":false,"MultiDynamicRangeID":null,"MultiDynamicCollectionID":null,"SectionName":"CashFlowS2","BlockName":"CashFlowB2","VenaRangeType":5,"DimensionIdStr":"-1","MemberIdStr":"-1","DimensionId":-1,"MemberId":-1,"Inc":""},"_vena_DYNR_SCashFlowS2_BCashFlowB2_b7cb75f3_70e2890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7cb75f3","DynamicRangeEntryID":"70e2890","IsMultiDynamicRange":false,"MultiDynamicRangeID":null,"MultiDynamicCollectionID":null,"SectionName":"CashFlowS2","BlockName":"CashFlowB2","VenaRangeType":5,"DimensionIdStr":"-1","MemberIdStr":"-1","DimensionId":-1,"MemberId":-1,"Inc":""},"_vena_DYNR_SCashFlowS2_BCashFlowB2_b7cb75f3_80815011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7cb75f3","DynamicRangeEntryID":"80815011","IsMultiDynamicRange":false,"MultiDynamicRangeID":null,"MultiDynamicCollectionID":null,"SectionName":"CashFlowS2","BlockName":"CashFlowB2","VenaRangeType":5,"DimensionIdStr":"-1","MemberIdStr":"-1","DimensionId":-1,"MemberId":-1,"Inc":""},"_vena_DYNR_SCashFlowS2_BCashFlowB2_b7cb75f3_880b1f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7cb75f3","DynamicRangeEntryID":"880b1f8","IsMultiDynamicRange":false,"MultiDynamicRangeID":null,"MultiDynamicCollectionID":null,"SectionName":"CashFlowS2","BlockName":"CashFlowB2","VenaRangeType":5,"DimensionIdStr":"-1","MemberIdStr":"-1","DimensionId":-1,"MemberId":-1,"Inc":""},"_vena_DYNR_SCashFlowS2_BCashFlowB2_b7cb75f3_937630d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7cb75f3","DynamicRangeEntryID":"937630d0","IsMultiDynamicRange":false,"MultiDynamicRangeID":null,"MultiDynamicCollectionID":null,"SectionName":"CashFlowS2","BlockName":"CashFlowB2","VenaRangeType":5,"DimensionIdStr":"-1","MemberIdStr":"-1","DimensionId":-1,"MemberId":-1,"Inc":""},"_vena_DYNR_SCashFlowS2_BCashFlowB2_b7cb75f3_98df330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7cb75f3","DynamicRangeEntryID":"98df330d","IsMultiDynamicRange":false,"MultiDynamicRangeID":null,"MultiDynamicCollectionID":null,"SectionName":"CashFlowS2","BlockName":"CashFlowB2","VenaRangeType":5,"DimensionIdStr":"-1","MemberIdStr":"-1","DimensionId":-1,"MemberId":-1,"Inc":""},"_vena_DYNR_SCashFlowS2_BCashFlowB2_b7cb75f3_9e519bc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7cb75f3","DynamicRangeEntryID":"9e519bca","IsMultiDynamicRange":false,"MultiDynamicRangeID":null,"MultiDynamicCollectionID":null,"SectionName":"CashFlowS2","BlockName":"CashFlowB2","VenaRangeType":5,"DimensionIdStr":"-1","MemberIdStr":"-1","DimensionId":-1,"MemberId":-1,"Inc":""},"_vena_DYNR_SCashFlowS2_BCashFlowB2_b7cb75f3_a21d12a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7cb75f3","DynamicRangeEntryID":"a21d12a5","IsMultiDynamicRange":false,"MultiDynamicRangeID":null,"MultiDynamicCollectionID":null,"SectionName":"CashFlowS2","BlockName":"CashFlowB2","VenaRangeType":5,"DimensionIdStr":"-1","MemberIdStr":"-1","DimensionId":-1,"MemberId":-1,"Inc":""},"_vena_DYNR_SCashFlowS2_BCashFlowB2_b7cb75f3_aba46be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7cb75f3","DynamicRangeEntryID":"aba46be8","IsMultiDynamicRange":false,"MultiDynamicRangeID":null,"MultiDynamicCollectionID":null,"SectionName":"CashFlowS2","BlockName":"CashFlowB2","VenaRangeType":5,"DimensionIdStr":"-1","MemberIdStr":"-1","DimensionId":-1,"MemberId":-1,"Inc":""},"_vena_DYNR_SCashFlowS2_BCashFlowB2_b7cb75f3_c9da247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7cb75f3","DynamicRangeEntryID":"c9da247c","IsMultiDynamicRange":false,"MultiDynamicRangeID":null,"MultiDynamicCollectionID":null,"SectionName":"CashFlowS2","BlockName":"CashFlowB2","VenaRangeType":5,"DimensionIdStr":"-1","MemberIdStr":"-1","DimensionId":-1,"MemberId":-1,"Inc":""},"_vena_DYNR_SCashFlowS2_BCashFlowB2_b7cb75f3_d180ee92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7cb75f3","DynamicRangeEntryID":"d180ee92","IsMultiDynamicRange":false,"MultiDynamicRangeID":null,"MultiDynamicCollectionID":null,"SectionName":"CashFlowS2","BlockName":"CashFlowB2","VenaRangeType":5,"DimensionIdStr":"-1","MemberIdStr":"-1","DimensionId":-1,"MemberId":-1,"Inc":""},"_vena_DYNR_SCashFlowS2_BCashFlowB2_b7cb75f3_d66e3fc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7cb75f3","DynamicRangeEntryID":"d66e3fcd","IsMultiDynamicRange":false,"MultiDynamicRangeID":null,"MultiDynamicCollectionID":null,"SectionName":"CashFlowS2","BlockName":"CashFlowB2","VenaRangeType":5,"DimensionIdStr":"-1","MemberIdStr":"-1","DimensionId":-1,"MemberId":-1,"Inc":""},"_vena_DYNR_SCashFlowS2_BCashFlowB2_b7cb75f3_d92ace71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7cb75f3","DynamicRangeEntryID":"d92ace71","IsMultiDynamicRange":false,"MultiDynamicRangeID":null,"MultiDynamicCollectionID":null,"SectionName":"CashFlowS2","BlockName":"CashFlowB2","VenaRangeType":5,"DimensionIdStr":"-1","MemberIdStr":"-1","DimensionId":-1,"MemberId":-1,"Inc":""},"_vena_DYNR_SCashFlowS2_BCashFlowB2_b7cb75f3_ddd24ae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7cb75f3","DynamicRangeEntryID":"ddd24aed","IsMultiDynamicRange":false,"MultiDynamicRangeID":null,"MultiDynamicCollectionID":null,"SectionName":"CashFlowS2","BlockName":"CashFlowB2","VenaRangeType":5,"DimensionIdStr":"-1","MemberIdStr":"-1","DimensionId":-1,"MemberId":-1,"Inc":""},"_vena_DYNR_SCashFlowS2_BCashFlowB2_b7cb75f3_eee82b8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7cb75f3","DynamicRangeEntryID":"eee82b8e","IsMultiDynamicRange":false,"MultiDynamicRangeID":null,"MultiDynamicCollectionID":null,"SectionName":"CashFlowS2","BlockName":"CashFlowB2","VenaRangeType":5,"DimensionIdStr":"-1","MemberIdStr":"-1","DimensionId":-1,"MemberId":-1,"Inc":""},"_vena_DYNR_SCashFlowS2_BCashFlowB2_b7cb75f3_f1bcedb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7cb75f3","DynamicRangeEntryID":"f1bcedba","IsMultiDynamicRange":false,"MultiDynamicRangeID":null,"MultiDynamicCollectionID":null,"SectionName":"CashFlowS2","BlockName":"CashFlowB2","VenaRangeType":5,"DimensionIdStr":"-1","MemberIdStr":"-1","DimensionId":-1,"MemberId":-1,"Inc":""},"_vena_DYNR_SCashFlowS2_BCashFlowB2_c0404e6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c0404e6b","DynamicRangeEntryID":null,"IsMultiDynamicRange":false,"MultiDynamicRangeID":null,"MultiDynamicCollectionID":null,"SectionName":"CashFlowS2","BlockName":"CashFlowB2","VenaRangeType":5,"DimensionIdStr":"-1","MemberIdStr":"-1","DimensionId":-1,"MemberId":-1,"Inc":""},"_vena_DYNR_SCashFlowS2_BCashFlowB2_c0404e6b_14248859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0404e6b","DynamicRangeEntryID":"14248859","IsMultiDynamicRange":false,"MultiDynamicRangeID":null,"MultiDynamicCollectionID":null,"SectionName":"CashFlowS2","BlockName":"CashFlowB2","VenaRangeType":5,"DimensionIdStr":"-1","MemberIdStr":"-1","DimensionId":-1,"MemberId":-1,"Inc":""},"_vena_DYNR_SCashFlowS2_BCashFlowB2_c0404e6b_1e431521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0404e6b","DynamicRangeEntryID":"1e431521","IsMultiDynamicRange":false,"MultiDynamicRangeID":null,"MultiDynamicCollectionID":null,"SectionName":"CashFlowS2","BlockName":"CashFlowB2","VenaRangeType":5,"DimensionIdStr":"-1","MemberIdStr":"-1","DimensionId":-1,"MemberId":-1,"Inc":""},"_vena_DYNR_SCashFlowS2_BCashFlowB2_c0404e6b_208ef627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0404e6b","DynamicRangeEntryID":"208ef627","IsMultiDynamicRange":false,"MultiDynamicRangeID":null,"MultiDynamicCollectionID":null,"SectionName":"CashFlowS2","BlockName":"CashFlowB2","VenaRangeType":5,"DimensionIdStr":"-1","MemberIdStr":"-1","DimensionId":-1,"MemberId":-1,"Inc":""},"_vena_DYNR_SCashFlowS2_BCashFlowB2_c0404e6b_306d2b9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0404e6b","DynamicRangeEntryID":"306d2b9f","IsMultiDynamicRange":false,"MultiDynamicRangeID":null,"MultiDynamicCollectionID":null,"SectionName":"CashFlowS2","BlockName":"CashFlowB2","VenaRangeType":5,"DimensionIdStr":"-1","MemberIdStr":"-1","DimensionId":-1,"MemberId":-1,"Inc":""},"_vena_DYNR_SCashFlowS2_BCashFlowB2_c0404e6b_3126dc39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0404e6b","DynamicRangeEntryID":"3126dc39","IsMultiDynamicRange":false,"MultiDynamicRangeID":null,"MultiDynamicCollectionID":null,"SectionName":"CashFlowS2","BlockName":"CashFlowB2","VenaRangeType":5,"DimensionIdStr":"-1","MemberIdStr":"-1","DimensionId":-1,"MemberId":-1,"Inc":""},"_vena_DYNR_SCashFlowS2_BCashFlowB2_c0404e6b_4673309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0404e6b","DynamicRangeEntryID":"4673309a","IsMultiDynamicRange":false,"MultiDynamicRangeID":null,"MultiDynamicCollectionID":null,"SectionName":"CashFlowS2","BlockName":"CashFlowB2","VenaRangeType":5,"DimensionIdStr":"-1","MemberIdStr":"-1","DimensionId":-1,"MemberId":-1,"Inc":""},"_vena_DYNR_SCashFlowS2_BCashFlowB2_c0404e6b_487a81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0404e6b","DynamicRangeEntryID":"487a81","IsMultiDynamicRange":false,"MultiDynamicRangeID":null,"MultiDynamicCollectionID":null,"SectionName":"CashFlowS2","BlockName":"CashFlowB2","VenaRangeType":5,"DimensionIdStr":"-1","MemberIdStr":"-1","DimensionId":-1,"MemberId":-1,"Inc":""},"_vena_DYNR_SCashFlowS2_BCashFlowB2_c0404e6b_4e914be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0404e6b","DynamicRangeEntryID":"4e914bea","IsMultiDynamicRange":false,"MultiDynamicRangeID":null,"MultiDynamicCollectionID":null,"SectionName":"CashFlowS2","BlockName":"CashFlowB2","VenaRangeType":5,"DimensionIdStr":"-1","MemberIdStr":"-1","DimensionId":-1,"MemberId":-1,"Inc":""},"_vena_DYNR_SCashFlowS2_BCashFlowB2_c0404e6b_4fc09511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0404e6b","DynamicRangeEntryID":"4fc09511","IsMultiDynamicRange":false,"MultiDynamicRangeID":null,"MultiDynamicCollectionID":null,"SectionName":"CashFlowS2","BlockName":"CashFlowB2","VenaRangeType":5,"DimensionIdStr":"-1","MemberIdStr":"-1","DimensionId":-1,"MemberId":-1,"Inc":""},"_vena_DYNR_SCashFlowS2_BCashFlowB2_c0404e6b_535138e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0404e6b","DynamicRangeEntryID":"535138ed","IsMultiDynamicRange":false,"MultiDynamicRangeID":null,"MultiDynamicCollectionID":null,"SectionName":"CashFlowS2","BlockName":"CashFlowB2","VenaRangeType":5,"DimensionIdStr":"-1","MemberIdStr":"-1","DimensionId":-1,"MemberId":-1,"Inc":""},"_vena_DYNR_SCashFlowS2_BCashFlowB2_c0404e6b_54d5b448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0404e6b","DynamicRangeEntryID":"54d5b448","IsMultiDynamicRange":false,"MultiDynamicRangeID":null,"MultiDynamicCollectionID":null,"SectionName":"CashFlowS2","BlockName":"CashFlowB2","VenaRangeType":5,"DimensionIdStr":"-1","MemberIdStr":"-1","DimensionId":-1,"MemberId":-1,"Inc":""},"_vena_DYNR_SCashFlowS2_BCashFlowB2_c0404e6b_54ee720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0404e6b","DynamicRangeEntryID":"54ee720","IsMultiDynamicRange":false,"MultiDynamicRangeID":null,"MultiDynamicCollectionID":null,"SectionName":"CashFlowS2","BlockName":"CashFlowB2","VenaRangeType":5,"DimensionIdStr":"-1","MemberIdStr":"-1","DimensionId":-1,"MemberId":-1,"Inc":""},"_vena_DYNR_SCashFlowS2_BCashFlowB2_c0404e6b_60c7ec72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0404e6b","DynamicRangeEntryID":"60c7ec72","IsMultiDynamicRange":false,"MultiDynamicRangeID":null,"MultiDynamicCollectionID":null,"SectionName":"CashFlowS2","BlockName":"CashFlowB2","VenaRangeType":5,"DimensionIdStr":"-1","MemberIdStr":"-1","DimensionId":-1,"MemberId":-1,"Inc":""},"_vena_DYNR_SCashFlowS2_BCashFlowB2_c0404e6b_61a2b3c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0404e6b","DynamicRangeEntryID":"61a2b3c6","IsMultiDynamicRange":false,"MultiDynamicRangeID":null,"MultiDynamicCollectionID":null,"SectionName":"CashFlowS2","BlockName":"CashFlowB2","VenaRangeType":5,"DimensionIdStr":"-1","MemberIdStr":"-1","DimensionId":-1,"MemberId":-1,"Inc":""},"_vena_DYNR_SCashFlowS2_BCashFlowB2_c0404e6b_649ac48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0404e6b","DynamicRangeEntryID":"649ac48b","IsMultiDynamicRange":false,"MultiDynamicRangeID":null,"MultiDynamicCollectionID":null,"SectionName":"CashFlowS2","BlockName":"CashFlowB2","VenaRangeType":5,"DimensionIdStr":"-1","MemberIdStr":"-1","DimensionId":-1,"MemberId":-1,"Inc":""},"_vena_DYNR_SCashFlowS2_BCashFlowB2_c0404e6b_6683603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0404e6b","DynamicRangeEntryID":"6683603","IsMultiDynamicRange":false,"MultiDynamicRangeID":null,"MultiDynamicCollectionID":null,"SectionName":"CashFlowS2","BlockName":"CashFlowB2","VenaRangeType":5,"DimensionIdStr":"-1","MemberIdStr":"-1","DimensionId":-1,"MemberId":-1,"Inc":""},"_vena_DYNR_SCashFlowS2_BCashFlowB2_c0404e6b_6d1e762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0404e6b","DynamicRangeEntryID":"6d1e762b","IsMultiDynamicRange":false,"MultiDynamicRangeID":null,"MultiDynamicCollectionID":null,"SectionName":"CashFlowS2","BlockName":"CashFlowB2","VenaRangeType":5,"DimensionIdStr":"-1","MemberIdStr":"-1","DimensionId":-1,"MemberId":-1,"Inc":""},"_vena_DYNR_SCashFlowS2_BCashFlowB2_c0404e6b_70f0a69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0404e6b","DynamicRangeEntryID":"70f0a69a","IsMultiDynamicRange":false,"MultiDynamicRangeID":null,"MultiDynamicCollectionID":null,"SectionName":"CashFlowS2","BlockName":"CashFlowB2","VenaRangeType":5,"DimensionIdStr":"-1","MemberIdStr":"-1","DimensionId":-1,"MemberId":-1,"Inc":""},"_vena_DYNR_SCashFlowS2_BCashFlowB2_c0404e6b_763a6593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0404e6b","DynamicRangeEntryID":"763a6593","IsMultiDynamicRange":false,"MultiDynamicRangeID":null,"MultiDynamicCollectionID":null,"SectionName":"CashFlowS2","BlockName":"CashFlowB2","VenaRangeType":5,"DimensionIdStr":"-1","MemberIdStr":"-1","DimensionId":-1,"MemberId":-1,"Inc":""},"_vena_DYNR_SCashFlowS2_BCashFlowB2_c0404e6b_7e2b6064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0404e6b","DynamicRangeEntryID":"7e2b6064","IsMultiDynamicRange":false,"MultiDynamicRangeID":null,"MultiDynamicCollectionID":null,"SectionName":"CashFlowS2","BlockName":"CashFlowB2","VenaRangeType":5,"DimensionIdStr":"-1","MemberIdStr":"-1","DimensionId":-1,"MemberId":-1,"Inc":""},"_vena_DYNR_SCashFlowS2_BCashFlowB2_c0404e6b_81d9c627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0404e6b","DynamicRangeEntryID":"81d9c627","IsMultiDynamicRange":false,"MultiDynamicRangeID":null,"MultiDynamicCollectionID":null,"SectionName":"CashFlowS2","BlockName":"CashFlowB2","VenaRangeType":5,"DimensionIdStr":"-1","MemberIdStr":"-1","DimensionId":-1,"MemberId":-1,"Inc":""},"_vena_DYNR_SCashFlowS2_BCashFlowB2_c0404e6b_8560b79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0404e6b","DynamicRangeEntryID":"8560b79d","IsMultiDynamicRange":false,"MultiDynamicRangeID":null,"MultiDynamicCollectionID":null,"SectionName":"CashFlowS2","BlockName":"CashFlowB2","VenaRangeType":5,"DimensionIdStr":"-1","MemberIdStr":"-1","DimensionId":-1,"MemberId":-1,"Inc":""},"_vena_DYNR_SCashFlowS2_BCashFlowB2_c0404e6b_8a34e913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0404e6b","DynamicRangeEntryID":"8a34e913","IsMultiDynamicRange":false,"MultiDynamicRangeID":null,"MultiDynamicCollectionID":null,"SectionName":"CashFlowS2","BlockName":"CashFlowB2","VenaRangeType":5,"DimensionIdStr":"-1","MemberIdStr":"-1","DimensionId":-1,"MemberId":-1,"Inc":""},"_vena_DYNR_SCashFlowS2_BCashFlowB2_c0404e6b_944cc47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0404e6b","DynamicRangeEntryID":"944cc47f","IsMultiDynamicRange":false,"MultiDynamicRangeID":null,"MultiDynamicCollectionID":null,"SectionName":"CashFlowS2","BlockName":"CashFlowB2","VenaRangeType":5,"DimensionIdStr":"-1","MemberIdStr":"-1","DimensionId":-1,"MemberId":-1,"Inc":""},"_vena_DYNR_SCashFlowS2_BCashFlowB2_c0404e6b_992bf3b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0404e6b","DynamicRangeEntryID":"992bf3bb","IsMultiDynamicRange":false,"MultiDynamicRangeID":null,"MultiDynamicCollectionID":null,"SectionName":"CashFlowS2","BlockName":"CashFlowB2","VenaRangeType":5,"DimensionIdStr":"-1","MemberIdStr":"-1","DimensionId":-1,"MemberId":-1,"Inc":""},"_vena_DYNR_SCashFlowS2_BCashFlowB2_c0404e6b_9a35821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0404e6b","DynamicRangeEntryID":"9a35821f","IsMultiDynamicRange":false,"MultiDynamicRangeID":null,"MultiDynamicCollectionID":null,"SectionName":"CashFlowS2","BlockName":"CashFlowB2","VenaRangeType":5,"DimensionIdStr":"-1","MemberIdStr":"-1","DimensionId":-1,"MemberId":-1,"Inc":""},"_vena_DYNR_SCashFlowS2_BCashFlowB2_c0404e6b_a4a77298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0404e6b","DynamicRangeEntryID":"a4a77298","IsMultiDynamicRange":false,"MultiDynamicRangeID":null,"MultiDynamicCollectionID":null,"SectionName":"CashFlowS2","BlockName":"CashFlowB2","VenaRangeType":5,"DimensionIdStr":"-1","MemberIdStr":"-1","DimensionId":-1,"MemberId":-1,"Inc":""},"_vena_DYNR_SCashFlowS2_BCashFlowB2_c0404e6b_a5832f8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0404e6b","DynamicRangeEntryID":"a5832f8e","IsMultiDynamicRange":false,"MultiDynamicRangeID":null,"MultiDynamicCollectionID":null,"SectionName":"CashFlowS2","BlockName":"CashFlowB2","VenaRangeType":5,"DimensionIdStr":"-1","MemberIdStr":"-1","DimensionId":-1,"MemberId":-1,"Inc":""},"_vena_DYNR_SCashFlowS2_BCashFlowB2_c0404e6b_b94129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0404e6b","DynamicRangeEntryID":"b94129c","IsMultiDynamicRange":false,"MultiDynamicRangeID":null,"MultiDynamicCollectionID":null,"SectionName":"CashFlowS2","BlockName":"CashFlowB2","VenaRangeType":5,"DimensionIdStr":"-1","MemberIdStr":"-1","DimensionId":-1,"MemberId":-1,"Inc":""},"_vena_DYNR_SCashFlowS2_BCashFlowB2_c0404e6b_ba755352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0404e6b","DynamicRangeEntryID":"ba755352","IsMultiDynamicRange":false,"MultiDynamicRangeID":null,"MultiDynamicCollectionID":null,"SectionName":"CashFlowS2","BlockName":"CashFlowB2","VenaRangeType":5,"DimensionIdStr":"-1","MemberIdStr":"-1","DimensionId":-1,"MemberId":-1,"Inc":""},"_vena_DYNR_SCashFlowS2_BCashFlowB2_c0404e6b_bbbd1f36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0404e6b","DynamicRangeEntryID":"bbbd1f36","IsMultiDynamicRange":false,"MultiDynamicRangeID":null,"MultiDynamicCollectionID":null,"SectionName":"CashFlowS2","BlockName":"CashFlowB2","VenaRangeType":5,"DimensionIdStr":"-1","MemberIdStr":"-1","DimensionId":-1,"MemberId":-1,"Inc":""},"_vena_DYNR_SCashFlowS2_BCashFlowB2_c0404e6b_d4866cd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0404e6b","DynamicRangeEntryID":"d4866cda","IsMultiDynamicRange":false,"MultiDynamicRangeID":null,"MultiDynamicCollectionID":null,"SectionName":"CashFlowS2","BlockName":"CashFlowB2","VenaRangeType":5,"DimensionIdStr":"-1","MemberIdStr":"-1","DimensionId":-1,"MemberId":-1,"Inc":""},"_vena_DYNR_SCashFlowS2_BCashFlowB2_c0404e6b_ea1d5ce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0404e6b","DynamicRangeEntryID":"ea1d5cea","IsMultiDynamicRange":false,"MultiDynamicRangeID":null,"MultiDynamicCollectionID":null,"SectionName":"CashFlowS2","BlockName":"CashFlowB2","VenaRangeType":5,"DimensionIdStr":"-1","MemberIdStr":"-1","DimensionId":-1,"MemberId":-1,"Inc":""},"_vena_DYNR_SCashFlowS2_BCashFlowB2_c0404e6b_eb8d04a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0404e6b","DynamicRangeEntryID":"eb8d04a3","IsMultiDynamicRange":false,"MultiDynamicRangeID":null,"MultiDynamicCollectionID":null,"SectionName":"CashFlowS2","BlockName":"CashFlowB2","VenaRangeType":5,"DimensionIdStr":"-1","MemberIdStr":"-1","DimensionId":-1,"MemberId":-1,"Inc":""},"_vena_DYNR_SCashFlowS2_BCashFlowB2_c0404e6b_f08c1602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0404e6b","DynamicRangeEntryID":"f08c1602","IsMultiDynamicRange":false,"MultiDynamicRangeID":null,"MultiDynamicCollectionID":null,"SectionName":"CashFlowS2","BlockName":"CashFlowB2","VenaRangeType":5,"DimensionIdStr":"-1","MemberIdStr":"-1","DimensionId":-1,"MemberId":-1,"Inc":""},"_vena_DYNR_SCashFlowS2_BCashFlowB2_c0404e6b_f5a24a7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0404e6b","DynamicRangeEntryID":"f5a24a7a","IsMultiDynamicRange":false,"MultiDynamicRangeID":null,"MultiDynamicCollectionID":null,"SectionName":"CashFlowS2","BlockName":"CashFlowB2","VenaRangeType":5,"DimensionIdStr":"-1","MemberIdStr":"-1","DimensionId":-1,"MemberId":-1,"Inc":""},"_vena_DYNR_SCashFlowS2_BCashFlowB2_c0404e6b_f78a612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0404e6b","DynamicRangeEntryID":"f78a612","IsMultiDynamicRange":false,"MultiDynamicRangeID":null,"MultiDynamicCollectionID":null,"SectionName":"CashFlowS2","BlockName":"CashFlowB2","VenaRangeType":5,"DimensionIdStr":"-1","MemberIdStr":"-1","DimensionId":-1,"MemberId":-1,"Inc":""},"_vena_DYNR_SCashFlowS2_BCashFlowB2_c0404e6b_fc1b002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0404e6b","DynamicRangeEntryID":"fc1b002e","IsMultiDynamicRange":false,"MultiDynamicRangeID":null,"MultiDynamicCollectionID":null,"SectionName":"CashFlowS2","BlockName":"CashFlowB2","VenaRangeType":5,"DimensionIdStr":"-1","MemberIdStr":"-1","DimensionId":-1,"MemberId":-1,"Inc":""},"_vena_DYNR_SCashFlowS2_BCashFlowB2_ce776b3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ce776b3f","DynamicRangeEntryID":null,"IsMultiDynamicRange":false,"MultiDynamicRangeID":null,"MultiDynamicCollectionID":null,"SectionName":"CashFlowS2","BlockName":"CashFlowB2","VenaRangeType":5,"DimensionIdStr":"-1","MemberIdStr":"-1","DimensionId":-1,"MemberId":-1,"Inc":""},"_vena_DYNR_SCashFlowS2_BCashFlowB2_ce776b3f_11d969f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776b3f","DynamicRangeEntryID":"11d969fb","IsMultiDynamicRange":false,"MultiDynamicRangeID":null,"MultiDynamicCollectionID":null,"SectionName":"CashFlowS2","BlockName":"CashFlowB2","VenaRangeType":5,"DimensionIdStr":"-1","MemberIdStr":"-1","DimensionId":-1,"MemberId":-1,"Inc":""},"_vena_DYNR_SCashFlowS2_BCashFlowB2_ce776b3f_15215f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776b3f","DynamicRangeEntryID":"15215fd","IsMultiDynamicRange":false,"MultiDynamicRangeID":null,"MultiDynamicCollectionID":null,"SectionName":"CashFlowS2","BlockName":"CashFlowB2","VenaRangeType":5,"DimensionIdStr":"-1","MemberIdStr":"-1","DimensionId":-1,"MemberId":-1,"Inc":""},"_vena_DYNR_SCashFlowS2_BCashFlowB2_ce776b3f_158e7fa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776b3f","DynamicRangeEntryID":"158e7faf","IsMultiDynamicRange":false,"MultiDynamicRangeID":null,"MultiDynamicCollectionID":null,"SectionName":"CashFlowS2","BlockName":"CashFlowB2","VenaRangeType":5,"DimensionIdStr":"-1","MemberIdStr":"-1","DimensionId":-1,"MemberId":-1,"Inc":""},"_vena_DYNR_SCashFlowS2_BCashFlowB2_ce776b3f_17a2bb5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776b3f","DynamicRangeEntryID":"17a2bb5a","IsMultiDynamicRange":false,"MultiDynamicRangeID":null,"MultiDynamicCollectionID":null,"SectionName":"CashFlowS2","BlockName":"CashFlowB2","VenaRangeType":5,"DimensionIdStr":"-1","MemberIdStr":"-1","DimensionId":-1,"MemberId":-1,"Inc":""},"_vena_DYNR_SCashFlowS2_BCashFlowB2_ce776b3f_19171c62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776b3f","DynamicRangeEntryID":"19171c62","IsMultiDynamicRange":false,"MultiDynamicRangeID":null,"MultiDynamicCollectionID":null,"SectionName":"CashFlowS2","BlockName":"CashFlowB2","VenaRangeType":5,"DimensionIdStr":"-1","MemberIdStr":"-1","DimensionId":-1,"MemberId":-1,"Inc":""},"_vena_DYNR_SCashFlowS2_BCashFlowB2_ce776b3f_191fd27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776b3f","DynamicRangeEntryID":"191fd27a","IsMultiDynamicRange":false,"MultiDynamicRangeID":null,"MultiDynamicCollectionID":null,"SectionName":"CashFlowS2","BlockName":"CashFlowB2","VenaRangeType":5,"DimensionIdStr":"-1","MemberIdStr":"-1","DimensionId":-1,"MemberId":-1,"Inc":""},"_vena_DYNR_SCashFlowS2_BCashFlowB2_ce776b3f_1b8d8121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776b3f","DynamicRangeEntryID":"1b8d8121","IsMultiDynamicRange":false,"MultiDynamicRangeID":null,"MultiDynamicCollectionID":null,"SectionName":"CashFlowS2","BlockName":"CashFlowB2","VenaRangeType":5,"DimensionIdStr":"-1","MemberIdStr":"-1","DimensionId":-1,"MemberId":-1,"Inc":""},"_vena_DYNR_SCashFlowS2_BCashFlowB2_ce776b3f_220e1b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776b3f","DynamicRangeEntryID":"220e1b2","IsMultiDynamicRange":false,"MultiDynamicRangeID":null,"MultiDynamicCollectionID":null,"SectionName":"CashFlowS2","BlockName":"CashFlowB2","VenaRangeType":5,"DimensionIdStr":"-1","MemberIdStr":"-1","DimensionId":-1,"MemberId":-1,"Inc":""},"_vena_DYNR_SCashFlowS2_BCashFlowB2_ce776b3f_265d2267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776b3f","DynamicRangeEntryID":"265d2267","IsMultiDynamicRange":false,"MultiDynamicRangeID":null,"MultiDynamicCollectionID":null,"SectionName":"CashFlowS2","BlockName":"CashFlowB2","VenaRangeType":5,"DimensionIdStr":"-1","MemberIdStr":"-1","DimensionId":-1,"MemberId":-1,"Inc":""},"_vena_DYNR_SCashFlowS2_BCashFlowB2_ce776b3f_28763f3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776b3f","DynamicRangeEntryID":"28763f3f","IsMultiDynamicRange":false,"MultiDynamicRangeID":null,"MultiDynamicCollectionID":null,"SectionName":"CashFlowS2","BlockName":"CashFlowB2","VenaRangeType":5,"DimensionIdStr":"-1","MemberIdStr":"-1","DimensionId":-1,"MemberId":-1,"Inc":""},"_vena_DYNR_SCashFlowS2_BCashFlowB2_ce776b3f_2c04f846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776b3f","DynamicRangeEntryID":"2c04f846","IsMultiDynamicRange":false,"MultiDynamicRangeID":null,"MultiDynamicCollectionID":null,"SectionName":"CashFlowS2","BlockName":"CashFlowB2","VenaRangeType":5,"DimensionIdStr":"-1","MemberIdStr":"-1","DimensionId":-1,"MemberId":-1,"Inc":""},"_vena_DYNR_SCashFlowS2_BCashFlowB2_ce776b3f_2c953f26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776b3f","DynamicRangeEntryID":"2c953f26","IsMultiDynamicRange":false,"MultiDynamicRangeID":null,"MultiDynamicCollectionID":null,"SectionName":"CashFlowS2","BlockName":"CashFlowB2","VenaRangeType":5,"DimensionIdStr":"-1","MemberIdStr":"-1","DimensionId":-1,"MemberId":-1,"Inc":""},"_vena_DYNR_SCashFlowS2_BCashFlowB2_ce776b3f_2c97f42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776b3f","DynamicRangeEntryID":"2c97f42d","IsMultiDynamicRange":false,"MultiDynamicRangeID":null,"MultiDynamicCollectionID":null,"SectionName":"CashFlowS2","BlockName":"CashFlowB2","VenaRangeType":5,"DimensionIdStr":"-1","MemberIdStr":"-1","DimensionId":-1,"MemberId":-1,"Inc":""},"_vena_DYNR_SCashFlowS2_BCashFlowB2_ce776b3f_2cea82e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776b3f","DynamicRangeEntryID":"2cea82e3","IsMultiDynamicRange":false,"MultiDynamicRangeID":null,"MultiDynamicCollectionID":null,"SectionName":"CashFlowS2","BlockName":"CashFlowB2","VenaRangeType":5,"DimensionIdStr":"-1","MemberIdStr":"-1","DimensionId":-1,"MemberId":-1,"Inc":""},"_vena_DYNR_SCashFlowS2_BCashFlowB2_ce776b3f_2dbcc6f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776b3f","DynamicRangeEntryID":"2dbcc6fa","IsMultiDynamicRange":false,"MultiDynamicRangeID":null,"MultiDynamicCollectionID":null,"SectionName":"CashFlowS2","BlockName":"CashFlowB2","VenaRangeType":5,"DimensionIdStr":"-1","MemberIdStr":"-1","DimensionId":-1,"MemberId":-1,"Inc":""},"_vena_DYNR_SCashFlowS2_BCashFlowB2_ce776b3f_2e11bc98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776b3f","DynamicRangeEntryID":"2e11bc98","IsMultiDynamicRange":false,"MultiDynamicRangeID":null,"MultiDynamicCollectionID":null,"SectionName":"CashFlowS2","BlockName":"CashFlowB2","VenaRangeType":5,"DimensionIdStr":"-1","MemberIdStr":"-1","DimensionId":-1,"MemberId":-1,"Inc":""},"_vena_DYNR_SCashFlowS2_BCashFlowB2_ce776b3f_2fc718e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776b3f","DynamicRangeEntryID":"2fc718ef","IsMultiDynamicRange":false,"MultiDynamicRangeID":null,"MultiDynamicCollectionID":null,"SectionName":"CashFlowS2","BlockName":"CashFlowB2","VenaRangeType":5,"DimensionIdStr":"-1","MemberIdStr":"-1","DimensionId":-1,"MemberId":-1,"Inc":""},"_vena_DYNR_SCashFlowS2_BCashFlowB2_ce776b3f_30f52141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776b3f","DynamicRangeEntryID":"30f52141","IsMultiDynamicRange":false,"MultiDynamicRangeID":null,"MultiDynamicCollectionID":null,"SectionName":"CashFlowS2","BlockName":"CashFlowB2","VenaRangeType":5,"DimensionIdStr":"-1","MemberIdStr":"-1","DimensionId":-1,"MemberId":-1,"Inc":""},"_vena_DYNR_SCashFlowS2_BCashFlowB2_ce776b3f_32a5cc73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776b3f","DynamicRangeEntryID":"32a5cc73","IsMultiDynamicRange":false,"MultiDynamicRangeID":null,"MultiDynamicCollectionID":null,"SectionName":"CashFlowS2","BlockName":"CashFlowB2","VenaRangeType":5,"DimensionIdStr":"-1","MemberIdStr":"-1","DimensionId":-1,"MemberId":-1,"Inc":""},"_vena_DYNR_SCashFlowS2_BCashFlowB2_ce776b3f_36f16d07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776b3f","DynamicRangeEntryID":"36f16d07","IsMultiDynamicRange":false,"MultiDynamicRangeID":null,"MultiDynamicCollectionID":null,"SectionName":"CashFlowS2","BlockName":"CashFlowB2","VenaRangeType":5,"DimensionIdStr":"-1","MemberIdStr":"-1","DimensionId":-1,"MemberId":-1,"Inc":""},"_vena_DYNR_SCashFlowS2_BCashFlowB2_ce776b3f_3fe869e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776b3f","DynamicRangeEntryID":"3fe869e9","IsMultiDynamicRange":false,"MultiDynamicRangeID":null,"MultiDynamicCollectionID":null,"SectionName":"CashFlowS2","BlockName":"CashFlowB2","VenaRangeType":5,"DimensionIdStr":"-1","MemberIdStr":"-1","DimensionId":-1,"MemberId":-1,"Inc":""},"_vena_DYNR_SCashFlowS2_BCashFlowB2_ce776b3f_451172b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776b3f","DynamicRangeEntryID":"451172b0","IsMultiDynamicRange":false,"MultiDynamicRangeID":null,"MultiDynamicCollectionID":null,"SectionName":"CashFlowS2","BlockName":"CashFlowB2","VenaRangeType":5,"DimensionIdStr":"-1","MemberIdStr":"-1","DimensionId":-1,"MemberId":-1,"Inc":""},"_vena_DYNR_SCashFlowS2_BCashFlowB2_ce776b3f_470667c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776b3f","DynamicRangeEntryID":"470667c3","IsMultiDynamicRange":false,"MultiDynamicRangeID":null,"MultiDynamicCollectionID":null,"SectionName":"CashFlowS2","BlockName":"CashFlowB2","VenaRangeType":5,"DimensionIdStr":"-1","MemberIdStr":"-1","DimensionId":-1,"MemberId":-1,"Inc":""},"_vena_DYNR_SCashFlowS2_BCashFlowB2_ce776b3f_490ae7d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776b3f","DynamicRangeEntryID":"490ae7d0","IsMultiDynamicRange":false,"MultiDynamicRangeID":null,"MultiDynamicCollectionID":null,"SectionName":"CashFlowS2","BlockName":"CashFlowB2","VenaRangeType":5,"DimensionIdStr":"-1","MemberIdStr":"-1","DimensionId":-1,"MemberId":-1,"Inc":""},"_vena_DYNR_SCashFlowS2_BCashFlowB2_ce776b3f_49949e57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776b3f","DynamicRangeEntryID":"49949e57","IsMultiDynamicRange":false,"MultiDynamicRangeID":null,"MultiDynamicCollectionID":null,"SectionName":"CashFlowS2","BlockName":"CashFlowB2","VenaRangeType":5,"DimensionIdStr":"-1","MemberIdStr":"-1","DimensionId":-1,"MemberId":-1,"Inc":""},"_vena_DYNR_SCashFlowS2_BCashFlowB2_ce776b3f_52b8c50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776b3f","DynamicRangeEntryID":"52b8c50","IsMultiDynamicRange":false,"MultiDynamicRangeID":null,"MultiDynamicCollectionID":null,"SectionName":"CashFlowS2","BlockName":"CashFlowB2","VenaRangeType":5,"DimensionIdStr":"-1","MemberIdStr":"-1","DimensionId":-1,"MemberId":-1,"Inc":""},"_vena_DYNR_SCashFlowS2_BCashFlowB2_ce776b3f_581db42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776b3f","DynamicRangeEntryID":"581db42c","IsMultiDynamicRange":false,"MultiDynamicRangeID":null,"MultiDynamicCollectionID":null,"SectionName":"CashFlowS2","BlockName":"CashFlowB2","VenaRangeType":5,"DimensionIdStr":"-1","MemberIdStr":"-1","DimensionId":-1,"MemberId":-1,"Inc":""},"_vena_DYNR_SCashFlowS2_BCashFlowB2_ce776b3f_5b9db948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776b3f","DynamicRangeEntryID":"5b9db948","IsMultiDynamicRange":false,"MultiDynamicRangeID":null,"MultiDynamicCollectionID":null,"SectionName":"CashFlowS2","BlockName":"CashFlowB2","VenaRangeType":5,"DimensionIdStr":"-1","MemberIdStr":"-1","DimensionId":-1,"MemberId":-1,"Inc":""},"_vena_DYNR_SCashFlowS2_BCashFlowB2_ce776b3f_6367814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776b3f","DynamicRangeEntryID":"6367814d","IsMultiDynamicRange":false,"MultiDynamicRangeID":null,"MultiDynamicCollectionID":null,"SectionName":"CashFlowS2","BlockName":"CashFlowB2","VenaRangeType":5,"DimensionIdStr":"-1","MemberIdStr":"-1","DimensionId":-1,"MemberId":-1,"Inc":""},"_vena_DYNR_SCashFlowS2_BCashFlowB2_ce776b3f_667eb6f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776b3f","DynamicRangeEntryID":"667eb6ff","IsMultiDynamicRange":false,"MultiDynamicRangeID":null,"MultiDynamicCollectionID":null,"SectionName":"CashFlowS2","BlockName":"CashFlowB2","VenaRangeType":5,"DimensionIdStr":"-1","MemberIdStr":"-1","DimensionId":-1,"MemberId":-1,"Inc":""},"_vena_DYNR_SCashFlowS2_BCashFlowB2_ce776b3f_6d03c35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776b3f","DynamicRangeEntryID":"6d03c35d","IsMultiDynamicRange":false,"MultiDynamicRangeID":null,"MultiDynamicCollectionID":null,"SectionName":"CashFlowS2","BlockName":"CashFlowB2","VenaRangeType":5,"DimensionIdStr":"-1","MemberIdStr":"-1","DimensionId":-1,"MemberId":-1,"Inc":""},"_vena_DYNR_SCashFlowS2_BCashFlowB2_ce776b3f_6f4743a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776b3f","DynamicRangeEntryID":"6f4743a5","IsMultiDynamicRange":false,"MultiDynamicRangeID":null,"MultiDynamicCollectionID":null,"SectionName":"CashFlowS2","BlockName":"CashFlowB2","VenaRangeType":5,"DimensionIdStr":"-1","MemberIdStr":"-1","DimensionId":-1,"MemberId":-1,"Inc":""},"_vena_DYNR_SCashFlowS2_BCashFlowB2_ce776b3f_700b7350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776b3f","DynamicRangeEntryID":"700b7350","IsMultiDynamicRange":false,"MultiDynamicRangeID":null,"MultiDynamicCollectionID":null,"SectionName":"CashFlowS2","BlockName":"CashFlowB2","VenaRangeType":5,"DimensionIdStr":"-1","MemberIdStr":"-1","DimensionId":-1,"MemberId":-1,"Inc":""},"_vena_DYNR_SCashFlowS2_BCashFlowB2_ce776b3f_74e7385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776b3f","DynamicRangeEntryID":"74e7385d","IsMultiDynamicRange":false,"MultiDynamicRangeID":null,"MultiDynamicCollectionID":null,"SectionName":"CashFlowS2","BlockName":"CashFlowB2","VenaRangeType":5,"DimensionIdStr":"-1","MemberIdStr":"-1","DimensionId":-1,"MemberId":-1,"Inc":""},"_vena_DYNR_SCashFlowS2_BCashFlowB2_ce776b3f_779c8d3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776b3f","DynamicRangeEntryID":"779c8d3d","IsMultiDynamicRange":false,"MultiDynamicRangeID":null,"MultiDynamicCollectionID":null,"SectionName":"CashFlowS2","BlockName":"CashFlowB2","VenaRangeType":5,"DimensionIdStr":"-1","MemberIdStr":"-1","DimensionId":-1,"MemberId":-1,"Inc":""},"_vena_DYNR_SCashFlowS2_BCashFlowB2_ce776b3f_790fee98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776b3f","DynamicRangeEntryID":"790fee98","IsMultiDynamicRange":false,"MultiDynamicRangeID":null,"MultiDynamicCollectionID":null,"SectionName":"CashFlowS2","BlockName":"CashFlowB2","VenaRangeType":5,"DimensionIdStr":"-1","MemberIdStr":"-1","DimensionId":-1,"MemberId":-1,"Inc":""},"_vena_DYNR_SCashFlowS2_BCashFlowB2_ce776b3f_79d6d43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776b3f","DynamicRangeEntryID":"79d6d43b","IsMultiDynamicRange":false,"MultiDynamicRangeID":null,"MultiDynamicCollectionID":null,"SectionName":"CashFlowS2","BlockName":"CashFlowB2","VenaRangeType":5,"DimensionIdStr":"-1","MemberIdStr":"-1","DimensionId":-1,"MemberId":-1,"Inc":""},"_vena_DYNR_SCashFlowS2_BCashFlowB2_ce776b3f_7b9d7739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776b3f","DynamicRangeEntryID":"7b9d7739","IsMultiDynamicRange":false,"MultiDynamicRangeID":null,"MultiDynamicCollectionID":null,"SectionName":"CashFlowS2","BlockName":"CashFlowB2","VenaRangeType":5,"DimensionIdStr":"-1","MemberIdStr":"-1","DimensionId":-1,"MemberId":-1,"Inc":""},"_vena_DYNR_SCashFlowS2_BCashFlowB2_ce776b3f_80744ff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776b3f","DynamicRangeEntryID":"80744ff4","IsMultiDynamicRange":false,"MultiDynamicRangeID":null,"MultiDynamicCollectionID":null,"SectionName":"CashFlowS2","BlockName":"CashFlowB2","VenaRangeType":5,"DimensionIdStr":"-1","MemberIdStr":"-1","DimensionId":-1,"MemberId":-1,"Inc":""},"_vena_DYNR_SCashFlowS2_BCashFlowB2_ce776b3f_81a7e84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776b3f","DynamicRangeEntryID":"81a7e84f","IsMultiDynamicRange":false,"MultiDynamicRangeID":null,"MultiDynamicCollectionID":null,"SectionName":"CashFlowS2","BlockName":"CashFlowB2","VenaRangeType":5,"DimensionIdStr":"-1","MemberIdStr":"-1","DimensionId":-1,"MemberId":-1,"Inc":""},"_vena_DYNR_SCashFlowS2_BCashFlowB2_ce776b3f_85a6a2c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776b3f","DynamicRangeEntryID":"85a6a2ca","IsMultiDynamicRange":false,"MultiDynamicRangeID":null,"MultiDynamicCollectionID":null,"SectionName":"CashFlowS2","BlockName":"CashFlowB2","VenaRangeType":5,"DimensionIdStr":"-1","MemberIdStr":"-1","DimensionId":-1,"MemberId":-1,"Inc":""},"_vena_DYNR_SCashFlowS2_BCashFlowB2_ce776b3f_88d02654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776b3f","DynamicRangeEntryID":"88d02654","IsMultiDynamicRange":false,"MultiDynamicRangeID":null,"MultiDynamicCollectionID":null,"SectionName":"CashFlowS2","BlockName":"CashFlowB2","VenaRangeType":5,"DimensionIdStr":"-1","MemberIdStr":"-1","DimensionId":-1,"MemberId":-1,"Inc":""},"_vena_DYNR_SCashFlowS2_BCashFlowB2_ce776b3f_89c40b66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776b3f","DynamicRangeEntryID":"89c40b66","IsMultiDynamicRange":false,"MultiDynamicRangeID":null,"MultiDynamicCollectionID":null,"SectionName":"CashFlowS2","BlockName":"CashFlowB2","VenaRangeType":5,"DimensionIdStr":"-1","MemberIdStr":"-1","DimensionId":-1,"MemberId":-1,"Inc":""},"_vena_DYNR_SCashFlowS2_BCashFlowB2_ce776b3f_91c0ee30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776b3f","DynamicRangeEntryID":"91c0ee30","IsMultiDynamicRange":false,"MultiDynamicRangeID":null,"MultiDynamicCollectionID":null,"SectionName":"CashFlowS2","BlockName":"CashFlowB2","VenaRangeType":5,"DimensionIdStr":"-1","MemberIdStr":"-1","DimensionId":-1,"MemberId":-1,"Inc":""},"_vena_DYNR_SCashFlowS2_BCashFlowB2_ce776b3f_9828920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776b3f","DynamicRangeEntryID":"9828920d","IsMultiDynamicRange":false,"MultiDynamicRangeID":null,"MultiDynamicCollectionID":null,"SectionName":"CashFlowS2","BlockName":"CashFlowB2","VenaRangeType":5,"DimensionIdStr":"-1","MemberIdStr":"-1","DimensionId":-1,"MemberId":-1,"Inc":""},"_vena_DYNR_SCashFlowS2_BCashFlowB2_ce776b3f_9c4760f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776b3f","DynamicRangeEntryID":"9c4760f9","IsMultiDynamicRange":false,"MultiDynamicRangeID":null,"MultiDynamicCollectionID":null,"SectionName":"CashFlowS2","BlockName":"CashFlowB2","VenaRangeType":5,"DimensionIdStr":"-1","MemberIdStr":"-1","DimensionId":-1,"MemberId":-1,"Inc":""},"_vena_DYNR_SCashFlowS2_BCashFlowB2_ce776b3f_9cd86dd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776b3f","DynamicRangeEntryID":"9cd86dda","IsMultiDynamicRange":false,"MultiDynamicRangeID":null,"MultiDynamicCollectionID":null,"SectionName":"CashFlowS2","BlockName":"CashFlowB2","VenaRangeType":5,"DimensionIdStr":"-1","MemberIdStr":"-1","DimensionId":-1,"MemberId":-1,"Inc":""},"_vena_DYNR_SCashFlowS2_BCashFlowB2_ce776b3f_9efcda6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776b3f","DynamicRangeEntryID":"9efcda6c","IsMultiDynamicRange":false,"MultiDynamicRangeID":null,"MultiDynamicCollectionID":null,"SectionName":"CashFlowS2","BlockName":"CashFlowB2","VenaRangeType":5,"DimensionIdStr":"-1","MemberIdStr":"-1","DimensionId":-1,"MemberId":-1,"Inc":""},"_vena_DYNR_SCashFlowS2_BCashFlowB2_ce776b3f_a22a261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776b3f","DynamicRangeEntryID":"a22a261e","IsMultiDynamicRange":false,"MultiDynamicRangeID":null,"MultiDynamicCollectionID":null,"SectionName":"CashFlowS2","BlockName":"CashFlowB2","VenaRangeType":5,"DimensionIdStr":"-1","MemberIdStr":"-1","DimensionId":-1,"MemberId":-1,"Inc":""},"_vena_DYNR_SCashFlowS2_BCashFlowB2_ce776b3f_a7386a44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776b3f","DynamicRangeEntryID":"a7386a44","IsMultiDynamicRange":false,"MultiDynamicRangeID":null,"MultiDynamicCollectionID":null,"SectionName":"CashFlowS2","BlockName":"CashFlowB2","VenaRangeType":5,"DimensionIdStr":"-1","MemberIdStr":"-1","DimensionId":-1,"MemberId":-1,"Inc":""},"_vena_DYNR_SCashFlowS2_BCashFlowB2_ce776b3f_b2633143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776b3f","DynamicRangeEntryID":"b2633143","IsMultiDynamicRange":false,"MultiDynamicRangeID":null,"MultiDynamicCollectionID":null,"SectionName":"CashFlowS2","BlockName":"CashFlowB2","VenaRangeType":5,"DimensionIdStr":"-1","MemberIdStr":"-1","DimensionId":-1,"MemberId":-1,"Inc":""},"_vena_DYNR_SCashFlowS2_BCashFlowB2_ce776b3f_b6ac71f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776b3f","DynamicRangeEntryID":"b6ac71fb","IsMultiDynamicRange":false,"MultiDynamicRangeID":null,"MultiDynamicCollectionID":null,"SectionName":"CashFlowS2","BlockName":"CashFlowB2","VenaRangeType":5,"DimensionIdStr":"-1","MemberIdStr":"-1","DimensionId":-1,"MemberId":-1,"Inc":""},"_vena_DYNR_SCashFlowS2_BCashFlowB2_ce776b3f_bab20a07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776b3f","DynamicRangeEntryID":"bab20a07","IsMultiDynamicRange":false,"MultiDynamicRangeID":null,"MultiDynamicCollectionID":null,"SectionName":"CashFlowS2","BlockName":"CashFlowB2","VenaRangeType":5,"DimensionIdStr":"-1","MemberIdStr":"-1","DimensionId":-1,"MemberId":-1,"Inc":""},"_vena_DYNR_SCashFlowS2_BCashFlowB2_ce776b3f_bbd0298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776b3f","DynamicRangeEntryID":"bbd0298a","IsMultiDynamicRange":false,"MultiDynamicRangeID":null,"MultiDynamicCollectionID":null,"SectionName":"CashFlowS2","BlockName":"CashFlowB2","VenaRangeType":5,"DimensionIdStr":"-1","MemberIdStr":"-1","DimensionId":-1,"MemberId":-1,"Inc":""},"_vena_DYNR_SCashFlowS2_BCashFlowB2_ce776b3f_c0a89bd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776b3f","DynamicRangeEntryID":"c0a89bda","IsMultiDynamicRange":false,"MultiDynamicRangeID":null,"MultiDynamicCollectionID":null,"SectionName":"CashFlowS2","BlockName":"CashFlowB2","VenaRangeType":5,"DimensionIdStr":"-1","MemberIdStr":"-1","DimensionId":-1,"MemberId":-1,"Inc":""},"_vena_DYNR_SCashFlowS2_BCashFlowB2_ce776b3f_c50361a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776b3f","DynamicRangeEntryID":"c50361a4","IsMultiDynamicRange":false,"MultiDynamicRangeID":null,"MultiDynamicCollectionID":null,"SectionName":"CashFlowS2","BlockName":"CashFlowB2","VenaRangeType":5,"DimensionIdStr":"-1","MemberIdStr":"-1","DimensionId":-1,"MemberId":-1,"Inc":""},"_vena_DYNR_SCashFlowS2_BCashFlowB2_ce776b3f_c7996281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776b3f","DynamicRangeEntryID":"c7996281","IsMultiDynamicRange":false,"MultiDynamicRangeID":null,"MultiDynamicCollectionID":null,"SectionName":"CashFlowS2","BlockName":"CashFlowB2","VenaRangeType":5,"DimensionIdStr":"-1","MemberIdStr":"-1","DimensionId":-1,"MemberId":-1,"Inc":""},"_vena_DYNR_SCashFlowS2_BCashFlowB2_ce776b3f_c9d73934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776b3f","DynamicRangeEntryID":"c9d73934","IsMultiDynamicRange":false,"MultiDynamicRangeID":null,"MultiDynamicCollectionID":null,"SectionName":"CashFlowS2","BlockName":"CashFlowB2","VenaRangeType":5,"DimensionIdStr":"-1","MemberIdStr":"-1","DimensionId":-1,"MemberId":-1,"Inc":""},"_vena_DYNR_SCashFlowS2_BCashFlowB2_ce776b3f_cc6600d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776b3f","DynamicRangeEntryID":"cc6600da","IsMultiDynamicRange":false,"MultiDynamicRangeID":null,"MultiDynamicCollectionID":null,"SectionName":"CashFlowS2","BlockName":"CashFlowB2","VenaRangeType":5,"DimensionIdStr":"-1","MemberIdStr":"-1","DimensionId":-1,"MemberId":-1,"Inc":""},"_vena_DYNR_SCashFlowS2_BCashFlowB2_ce776b3f_cdf37bf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776b3f","DynamicRangeEntryID":"cdf37bf7","IsMultiDynamicRange":false,"MultiDynamicRangeID":null,"MultiDynamicCollectionID":null,"SectionName":"CashFlowS2","BlockName":"CashFlowB2","VenaRangeType":5,"DimensionIdStr":"-1","MemberIdStr":"-1","DimensionId":-1,"MemberId":-1,"Inc":""},"_vena_DYNR_SCashFlowS2_BCashFlowB2_ce776b3f_d4e82731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776b3f","DynamicRangeEntryID":"d4e82731","IsMultiDynamicRange":false,"MultiDynamicRangeID":null,"MultiDynamicCollectionID":null,"SectionName":"CashFlowS2","BlockName":"CashFlowB2","VenaRangeType":5,"DimensionIdStr":"-1","MemberIdStr":"-1","DimensionId":-1,"MemberId":-1,"Inc":""},"_vena_DYNR_SCashFlowS2_BCashFlowB2_ce776b3f_d518e32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776b3f","DynamicRangeEntryID":"d518e32f","IsMultiDynamicRange":false,"MultiDynamicRangeID":null,"MultiDynamicCollectionID":null,"SectionName":"CashFlowS2","BlockName":"CashFlowB2","VenaRangeType":5,"DimensionIdStr":"-1","MemberIdStr":"-1","DimensionId":-1,"MemberId":-1,"Inc":""},"_vena_DYNR_SCashFlowS2_BCashFlowB2_ce776b3f_d7f8cad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776b3f","DynamicRangeEntryID":"d7f8cade","IsMultiDynamicRange":false,"MultiDynamicRangeID":null,"MultiDynamicCollectionID":null,"SectionName":"CashFlowS2","BlockName":"CashFlowB2","VenaRangeType":5,"DimensionIdStr":"-1","MemberIdStr":"-1","DimensionId":-1,"MemberId":-1,"Inc":""},"_vena_DYNR_SCashFlowS2_BCashFlowB2_ce776b3f_e43ed7b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776b3f","DynamicRangeEntryID":"e43ed7bc","IsMultiDynamicRange":false,"MultiDynamicRangeID":null,"MultiDynamicCollectionID":null,"SectionName":"CashFlowS2","BlockName":"CashFlowB2","VenaRangeType":5,"DimensionIdStr":"-1","MemberIdStr":"-1","DimensionId":-1,"MemberId":-1,"Inc":""},"_vena_DYNR_SCashFlowS2_BCashFlowB2_ce776b3f_e58a1be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776b3f","DynamicRangeEntryID":"e58a1be5","IsMultiDynamicRange":false,"MultiDynamicRangeID":null,"MultiDynamicCollectionID":null,"SectionName":"CashFlowS2","BlockName":"CashFlowB2","VenaRangeType":5,"DimensionIdStr":"-1","MemberIdStr":"-1","DimensionId":-1,"MemberId":-1,"Inc":""},"_vena_DYNR_SCashFlowS2_BCashFlowB2_ce776b3f_e7b0e4f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776b3f","DynamicRangeEntryID":"e7b0e4fd","IsMultiDynamicRange":false,"MultiDynamicRangeID":null,"MultiDynamicCollectionID":null,"SectionName":"CashFlowS2","BlockName":"CashFlowB2","VenaRangeType":5,"DimensionIdStr":"-1","MemberIdStr":"-1","DimensionId":-1,"MemberId":-1,"Inc":""},"_vena_DYNR_SCashFlowS2_BCashFlowB2_ce776b3f_e81366e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776b3f","DynamicRangeEntryID":"e81366e1","IsMultiDynamicRange":false,"MultiDynamicRangeID":null,"MultiDynamicCollectionID":null,"SectionName":"CashFlowS2","BlockName":"CashFlowB2","VenaRangeType":5,"DimensionIdStr":"-1","MemberIdStr":"-1","DimensionId":-1,"MemberId":-1,"Inc":""},"_vena_DYNR_SCashFlowS2_BCashFlowB2_ce776b3f_e9d7f142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776b3f","DynamicRangeEntryID":"e9d7f142","IsMultiDynamicRange":false,"MultiDynamicRangeID":null,"MultiDynamicCollectionID":null,"SectionName":"CashFlowS2","BlockName":"CashFlowB2","VenaRangeType":5,"DimensionIdStr":"-1","MemberIdStr":"-1","DimensionId":-1,"MemberId":-1,"Inc":""},"_vena_DYNR_SCashFlowS2_BCashFlowB2_ce776b3f_eb54488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776b3f","DynamicRangeEntryID":"eb54488b","IsMultiDynamicRange":false,"MultiDynamicRangeID":null,"MultiDynamicCollectionID":null,"SectionName":"CashFlowS2","BlockName":"CashFlowB2","VenaRangeType":5,"DimensionIdStr":"-1","MemberIdStr":"-1","DimensionId":-1,"MemberId":-1,"Inc":""},"_vena_DYNR_SCashFlowS2_BCashFlowB2_ce776b3f_ef7cc0e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776b3f","DynamicRangeEntryID":"ef7cc0eb","IsMultiDynamicRange":false,"MultiDynamicRangeID":null,"MultiDynamicCollectionID":null,"SectionName":"CashFlowS2","BlockName":"CashFlowB2","VenaRangeType":5,"DimensionIdStr":"-1","MemberIdStr":"-1","DimensionId":-1,"MemberId":-1,"Inc":""},"_vena_DYNR_SCashFlowS2_BCashFlowB2_ce776b3f_f5346d28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776b3f","DynamicRangeEntryID":"f5346d28","IsMultiDynamicRange":false,"MultiDynamicRangeID":null,"MultiDynamicCollectionID":null,"SectionName":"CashFlowS2","BlockName":"CashFlowB2","VenaRangeType":5,"DimensionIdStr":"-1","MemberIdStr":"-1","DimensionId":-1,"MemberId":-1,"Inc":""},"_vena_DYNR_SCashFlowS2_BCashFlowB2_ce776b3f_f60bd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776b3f","DynamicRangeEntryID":"f60bdd","IsMultiDynamicRange":false,"MultiDynamicRangeID":null,"MultiDynamicCollectionID":null,"SectionName":"CashFlowS2","BlockName":"CashFlowB2","VenaRangeType":5,"DimensionIdStr":"-1","MemberIdStr":"-1","DimensionId":-1,"MemberId":-1,"Inc":""},"_vena_DYNR_SCashFlowS2_BCashFlowB2_d1c7d975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d1c7d975","DynamicRangeEntryID":null,"IsMultiDynamicRange":false,"MultiDynamicRangeID":null,"MultiDynamicCollectionID":null,"SectionName":"CashFlowS2","BlockName":"CashFlowB2","VenaRangeType":5,"DimensionIdStr":"-1","MemberIdStr":"-1","DimensionId":-1,"MemberId":-1,"Inc":""},"_vena_DYNR_SCashFlowS2_BCashFlowB2_d1c7d975_15b3e857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1c7d975","DynamicRangeEntryID":"15b3e857","IsMultiDynamicRange":false,"MultiDynamicRangeID":null,"MultiDynamicCollectionID":null,"SectionName":"CashFlowS2","BlockName":"CashFlowB2","VenaRangeType":5,"DimensionIdStr":"-1","MemberIdStr":"-1","DimensionId":-1,"MemberId":-1,"Inc":""},"_vena_DYNR_SCashFlowS2_BCashFlowB2_d1c7d975_2dee31a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1c7d975","DynamicRangeEntryID":"2dee31ab","IsMultiDynamicRange":false,"MultiDynamicRangeID":null,"MultiDynamicCollectionID":null,"SectionName":"CashFlowS2","BlockName":"CashFlowB2","VenaRangeType":5,"DimensionIdStr":"-1","MemberIdStr":"-1","DimensionId":-1,"MemberId":-1,"Inc":""},"_vena_DYNR_SCashFlowS2_BCashFlowB2_d1c7d975_3951aec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1c7d975","DynamicRangeEntryID":"3951aeca","IsMultiDynamicRange":false,"MultiDynamicRangeID":null,"MultiDynamicCollectionID":null,"SectionName":"CashFlowS2","BlockName":"CashFlowB2","VenaRangeType":5,"DimensionIdStr":"-1","MemberIdStr":"-1","DimensionId":-1,"MemberId":-1,"Inc":""},"_vena_DYNR_SCashFlowS2_BCashFlowB2_d1c7d975_5ad567d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1c7d975","DynamicRangeEntryID":"5ad567d2","IsMultiDynamicRange":false,"MultiDynamicRangeID":null,"MultiDynamicCollectionID":null,"SectionName":"CashFlowS2","BlockName":"CashFlowB2","VenaRangeType":5,"DimensionIdStr":"-1","MemberIdStr":"-1","DimensionId":-1,"MemberId":-1,"Inc":""},"_vena_DYNR_SCashFlowS2_BCashFlowB2_d1c7d975_662cdd21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1c7d975","DynamicRangeEntryID":"662cdd21","IsMultiDynamicRange":false,"MultiDynamicRangeID":null,"MultiDynamicCollectionID":null,"SectionName":"CashFlowS2","BlockName":"CashFlowB2","VenaRangeType":5,"DimensionIdStr":"-1","MemberIdStr":"-1","DimensionId":-1,"MemberId":-1,"Inc":""},"_vena_DYNR_SCashFlowS2_BCashFlowB2_d1c7d975_84644717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1c7d975","DynamicRangeEntryID":"84644717","IsMultiDynamicRange":false,"MultiDynamicRangeID":null,"MultiDynamicCollectionID":null,"SectionName":"CashFlowS2","BlockName":"CashFlowB2","VenaRangeType":5,"DimensionIdStr":"-1","MemberIdStr":"-1","DimensionId":-1,"MemberId":-1,"Inc":""},"_vena_DYNR_SCashFlowS2_BCashFlowB2_d1c7d975_877f5543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1c7d975","DynamicRangeEntryID":"877f5543","IsMultiDynamicRange":false,"MultiDynamicRangeID":null,"MultiDynamicCollectionID":null,"SectionName":"CashFlowS2","BlockName":"CashFlowB2","VenaRangeType":5,"DimensionIdStr":"-1","MemberIdStr":"-1","DimensionId":-1,"MemberId":-1,"Inc":""},"_vena_DYNR_SCashFlowS2_BCashFlowB2_d1c7d975_9d36b1c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1c7d975","DynamicRangeEntryID":"9d36b1c9","IsMultiDynamicRange":false,"MultiDynamicRangeID":null,"MultiDynamicCollectionID":null,"SectionName":"CashFlowS2","BlockName":"CashFlowB2","VenaRangeType":5,"DimensionIdStr":"-1","MemberIdStr":"-1","DimensionId":-1,"MemberId":-1,"Inc":""},"_vena_DYNR_SCashFlowS2_BCashFlowB2_d1c7d975_aa43973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1c7d975","DynamicRangeEntryID":"aa43973f","IsMultiDynamicRange":false,"MultiDynamicRangeID":null,"MultiDynamicCollectionID":null,"SectionName":"CashFlowS2","BlockName":"CashFlowB2","VenaRangeType":5,"DimensionIdStr":"-1","MemberIdStr":"-1","DimensionId":-1,"MemberId":-1,"Inc":""},"_vena_DYNR_SCashFlowS2_BCashFlowB2_d1c7d975_b6ab80a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1c7d975","DynamicRangeEntryID":"b6ab80a3","IsMultiDynamicRange":false,"MultiDynamicRangeID":null,"MultiDynamicCollectionID":null,"SectionName":"CashFlowS2","BlockName":"CashFlowB2","VenaRangeType":5,"DimensionIdStr":"-1","MemberIdStr":"-1","DimensionId":-1,"MemberId":-1,"Inc":""},"_vena_DYNR_SCashFlowS2_BCashFlowB2_d1c7d975_bf3768c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1c7d975","DynamicRangeEntryID":"bf3768c4","IsMultiDynamicRange":false,"MultiDynamicRangeID":null,"MultiDynamicCollectionID":null,"SectionName":"CashFlowS2","BlockName":"CashFlowB2","VenaRangeType":5,"DimensionIdStr":"-1","MemberIdStr":"-1","DimensionId":-1,"MemberId":-1,"Inc":""},"_vena_DYNR_SCashFlowS2_BCashFlowB2_d8050401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d8050401","DynamicRangeEntryID":null,"IsMultiDynamicRange":false,"MultiDynamicRangeID":null,"MultiDynamicCollectionID":null,"SectionName":"CashFlowS2","BlockName":"CashFlowB2","VenaRangeType":5,"DimensionIdStr":"-1","MemberIdStr":"-1","DimensionId":-1,"MemberId":-1,"Inc":""},"_vena_DYNR_SCashFlowS2_BCashFlowB2_d8050401_1b6c69e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8050401","DynamicRangeEntryID":"1b6c69e5","IsMultiDynamicRange":false,"MultiDynamicRangeID":null,"MultiDynamicCollectionID":null,"SectionName":"CashFlowS2","BlockName":"CashFlowB2","VenaRangeType":5,"DimensionIdStr":"-1","MemberIdStr":"-1","DimensionId":-1,"MemberId":-1,"Inc":""},"_vena_DYNR_SCashFlowS2_BCashFlowB2_d8050401_1dbe2145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8050401","DynamicRangeEntryID":"1dbe2145","IsMultiDynamicRange":false,"MultiDynamicRangeID":null,"MultiDynamicCollectionID":null,"SectionName":"CashFlowS2","BlockName":"CashFlowB2","VenaRangeType":5,"DimensionIdStr":"-1","MemberIdStr":"-1","DimensionId":-1,"MemberId":-1,"Inc":""},"_vena_DYNR_SCashFlowS2_BCashFlowB2_d8050401_3e2b857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8050401","DynamicRangeEntryID":"3e2b857f","IsMultiDynamicRange":false,"MultiDynamicRangeID":null,"MultiDynamicCollectionID":null,"SectionName":"CashFlowS2","BlockName":"CashFlowB2","VenaRangeType":5,"DimensionIdStr":"-1","MemberIdStr":"-1","DimensionId":-1,"MemberId":-1,"Inc":""},"_vena_DYNR_SCashFlowS2_BCashFlowB2_d8050401_507bf1d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8050401","DynamicRangeEntryID":"507bf1d1","IsMultiDynamicRange":false,"MultiDynamicRangeID":null,"MultiDynamicCollectionID":null,"SectionName":"CashFlowS2","BlockName":"CashFlowB2","VenaRangeType":5,"DimensionIdStr":"-1","MemberIdStr":"-1","DimensionId":-1,"MemberId":-1,"Inc":""},"_vena_DYNR_SCashFlowS2_BCashFlowB2_d8050401_5fbf6b2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8050401","DynamicRangeEntryID":"5fbf6b2f","IsMultiDynamicRange":false,"MultiDynamicRangeID":null,"MultiDynamicCollectionID":null,"SectionName":"CashFlowS2","BlockName":"CashFlowB2","VenaRangeType":5,"DimensionIdStr":"-1","MemberIdStr":"-1","DimensionId":-1,"MemberId":-1,"Inc":""},"_vena_DYNR_SCashFlowS2_BCashFlowB2_d8050401_729795e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8050401","DynamicRangeEntryID":"729795e5","IsMultiDynamicRange":false,"MultiDynamicRangeID":null,"MultiDynamicCollectionID":null,"SectionName":"CashFlowS2","BlockName":"CashFlowB2","VenaRangeType":5,"DimensionIdStr":"-1","MemberIdStr":"-1","DimensionId":-1,"MemberId":-1,"Inc":""},"_vena_DYNR_SCashFlowS2_BCashFlowB2_d8050401_72c314b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8050401","DynamicRangeEntryID":"72c314b0","IsMultiDynamicRange":false,"MultiDynamicRangeID":null,"MultiDynamicCollectionID":null,"SectionName":"CashFlowS2","BlockName":"CashFlowB2","VenaRangeType":5,"DimensionIdStr":"-1","MemberIdStr":"-1","DimensionId":-1,"MemberId":-1,"Inc":""},"_vena_DYNR_SCashFlowS2_BCashFlowB2_d8050401_799fd66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8050401","DynamicRangeEntryID":"799fd66b","IsMultiDynamicRange":false,"MultiDynamicRangeID":null,"MultiDynamicCollectionID":null,"SectionName":"CashFlowS2","BlockName":"CashFlowB2","VenaRangeType":5,"DimensionIdStr":"-1","MemberIdStr":"-1","DimensionId":-1,"MemberId":-1,"Inc":""},"_vena_DYNR_SCashFlowS2_BCashFlowB2_d8050401_84e9ff24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8050401","DynamicRangeEntryID":"84e9ff24","IsMultiDynamicRange":false,"MultiDynamicRangeID":null,"MultiDynamicCollectionID":null,"SectionName":"CashFlowS2","BlockName":"CashFlowB2","VenaRangeType":5,"DimensionIdStr":"-1","MemberIdStr":"-1","DimensionId":-1,"MemberId":-1,"Inc":""},"_vena_DYNR_SCashFlowS2_BCashFlowB2_d8050401_850c34c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8050401","DynamicRangeEntryID":"850c34c0","IsMultiDynamicRange":false,"MultiDynamicRangeID":null,"MultiDynamicCollectionID":null,"SectionName":"CashFlowS2","BlockName":"CashFlowB2","VenaRangeType":5,"DimensionIdStr":"-1","MemberIdStr":"-1","DimensionId":-1,"MemberId":-1,"Inc":""},"_vena_DYNR_SCashFlowS2_BCashFlowB2_d8050401_8bdc218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8050401","DynamicRangeEntryID":"8bdc218","IsMultiDynamicRange":false,"MultiDynamicRangeID":null,"MultiDynamicCollectionID":null,"SectionName":"CashFlowS2","BlockName":"CashFlowB2","VenaRangeType":5,"DimensionIdStr":"-1","MemberIdStr":"-1","DimensionId":-1,"MemberId":-1,"Inc":""},"_vena_DYNR_SCashFlowS2_BCashFlowB2_d8050401_952ce43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8050401","DynamicRangeEntryID":"952ce43d","IsMultiDynamicRange":false,"MultiDynamicRangeID":null,"MultiDynamicCollectionID":null,"SectionName":"CashFlowS2","BlockName":"CashFlowB2","VenaRangeType":5,"DimensionIdStr":"-1","MemberIdStr":"-1","DimensionId":-1,"MemberId":-1,"Inc":""},"_vena_DYNR_SCashFlowS2_BCashFlowB2_d8050401_9573f8f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8050401","DynamicRangeEntryID":"9573f8f9","IsMultiDynamicRange":false,"MultiDynamicRangeID":null,"MultiDynamicCollectionID":null,"SectionName":"CashFlowS2","BlockName":"CashFlowB2","VenaRangeType":5,"DimensionIdStr":"-1","MemberIdStr":"-1","DimensionId":-1,"MemberId":-1,"Inc":""},"_vena_DYNR_SCashFlowS2_BCashFlowB2_d8050401_973594d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8050401","DynamicRangeEntryID":"973594d3","IsMultiDynamicRange":false,"MultiDynamicRangeID":null,"MultiDynamicCollectionID":null,"SectionName":"CashFlowS2","BlockName":"CashFlowB2","VenaRangeType":5,"DimensionIdStr":"-1","MemberIdStr":"-1","DimensionId":-1,"MemberId":-1,"Inc":""},"_vena_DYNR_SCashFlowS2_BCashFlowB2_d8050401_9768ffd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8050401","DynamicRangeEntryID":"9768ffd4","IsMultiDynamicRange":false,"MultiDynamicRangeID":null,"MultiDynamicCollectionID":null,"SectionName":"CashFlowS2","BlockName":"CashFlowB2","VenaRangeType":5,"DimensionIdStr":"-1","MemberIdStr":"-1","DimensionId":-1,"MemberId":-1,"Inc":""},"_vena_DYNR_SCashFlowS2_BCashFlowB2_d8050401_a06d6591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8050401","DynamicRangeEntryID":"a06d6591","IsMultiDynamicRange":false,"MultiDynamicRangeID":null,"MultiDynamicCollectionID":null,"SectionName":"CashFlowS2","BlockName":"CashFlowB2","VenaRangeType":5,"DimensionIdStr":"-1","MemberIdStr":"-1","DimensionId":-1,"MemberId":-1,"Inc":""},"_vena_DYNR_SCashFlowS2_BCashFlowB2_d8050401_a2661cf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8050401","DynamicRangeEntryID":"a2661cf2","IsMultiDynamicRange":false,"MultiDynamicRangeID":null,"MultiDynamicCollectionID":null,"SectionName":"CashFlowS2","BlockName":"CashFlowB2","VenaRangeType":5,"DimensionIdStr":"-1","MemberIdStr":"-1","DimensionId":-1,"MemberId":-1,"Inc":""},"_vena_DYNR_SCashFlowS2_BCashFlowB2_d8050401_a9a4133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8050401","DynamicRangeEntryID":"a9a4133","IsMultiDynamicRange":false,"MultiDynamicRangeID":null,"MultiDynamicCollectionID":null,"SectionName":"CashFlowS2","BlockName":"CashFlowB2","VenaRangeType":5,"DimensionIdStr":"-1","MemberIdStr":"-1","DimensionId":-1,"MemberId":-1,"Inc":""},"_vena_DYNR_SCashFlowS2_BCashFlowB2_d8050401_ae6968b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8050401","DynamicRangeEntryID":"ae6968b4","IsMultiDynamicRange":false,"MultiDynamicRangeID":null,"MultiDynamicCollectionID":null,"SectionName":"CashFlowS2","BlockName":"CashFlowB2","VenaRangeType":5,"DimensionIdStr":"-1","MemberIdStr":"-1","DimensionId":-1,"MemberId":-1,"Inc":""},"_vena_DYNR_SCashFlowS2_BCashFlowB2_d8050401_b0514e86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8050401","DynamicRangeEntryID":"b0514e86","IsMultiDynamicRange":false,"MultiDynamicRangeID":null,"MultiDynamicCollectionID":null,"SectionName":"CashFlowS2","BlockName":"CashFlowB2","VenaRangeType":5,"DimensionIdStr":"-1","MemberIdStr":"-1","DimensionId":-1,"MemberId":-1,"Inc":""},"_vena_DYNR_SCashFlowS2_BCashFlowB2_d8050401_b7b40d10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8050401","DynamicRangeEntryID":"b7b40d10","IsMultiDynamicRange":false,"MultiDynamicRangeID":null,"MultiDynamicCollectionID":null,"SectionName":"CashFlowS2","BlockName":"CashFlowB2","VenaRangeType":5,"DimensionIdStr":"-1","MemberIdStr":"-1","DimensionId":-1,"MemberId":-1,"Inc":""},"_vena_DYNR_SCashFlowS2_BCashFlowB2_d8050401_bb0a849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8050401","DynamicRangeEntryID":"bb0a849b","IsMultiDynamicRange":false,"MultiDynamicRangeID":null,"MultiDynamicCollectionID":null,"SectionName":"CashFlowS2","BlockName":"CashFlowB2","VenaRangeType":5,"DimensionIdStr":"-1","MemberIdStr":"-1","DimensionId":-1,"MemberId":-1,"Inc":""},"_vena_DYNR_SCashFlowS2_BCashFlowB2_d8050401_c9512604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8050401","DynamicRangeEntryID":"c9512604","IsMultiDynamicRange":false,"MultiDynamicRangeID":null,"MultiDynamicCollectionID":null,"SectionName":"CashFlowS2","BlockName":"CashFlowB2","VenaRangeType":5,"DimensionIdStr":"-1","MemberIdStr":"-1","DimensionId":-1,"MemberId":-1,"Inc":""},"_vena_DYNR_SCashFlowS2_BCashFlowB2_d8050401_cb8d3998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8050401","DynamicRangeEntryID":"cb8d3998","IsMultiDynamicRange":false,"MultiDynamicRangeID":null,"MultiDynamicCollectionID":null,"SectionName":"CashFlowS2","BlockName":"CashFlowB2","VenaRangeType":5,"DimensionIdStr":"-1","MemberIdStr":"-1","DimensionId":-1,"MemberId":-1,"Inc":""},"_vena_DYNR_SCashFlowS2_BCashFlowB2_d8050401_ed407f29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8050401","DynamicRangeEntryID":"ed407f29","IsMultiDynamicRange":false,"MultiDynamicRangeID":null,"MultiDynamicCollectionID":null,"SectionName":"CashFlowS2","BlockName":"CashFlowB2","VenaRangeType":5,"DimensionIdStr":"-1","MemberIdStr":"-1","DimensionId":-1,"MemberId":-1,"Inc":""},"_vena_DYNR_SCashFlowS2_BCashFlowB2_d8050401_f01e8ea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8050401","DynamicRangeEntryID":"f01e8eac","IsMultiDynamicRange":false,"MultiDynamicRangeID":null,"MultiDynamicCollectionID":null,"SectionName":"CashFlowS2","BlockName":"CashFlowB2","VenaRangeType":5,"DimensionIdStr":"-1","MemberIdStr":"-1","DimensionId":-1,"MemberId":-1,"Inc":""},"_vena_DYNR_SCashFlowS2_BCashFlowB2_d8050401_f1a6e710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8050401","DynamicRangeEntryID":"f1a6e710","IsMultiDynamicRange":false,"MultiDynamicRangeID":null,"MultiDynamicCollectionID":null,"SectionName":"CashFlowS2","BlockName":"CashFlowB2","VenaRangeType":5,"DimensionIdStr":"-1","MemberIdStr":"-1","DimensionId":-1,"MemberId":-1,"Inc":""},"_vena_DYNR_SCashFlowS2_BCashFlowB2_d8050401_f9528585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8050401","DynamicRangeEntryID":"f9528585","IsMultiDynamicRange":false,"MultiDynamicRangeID":null,"MultiDynamicCollectionID":null,"SectionName":"CashFlowS2","BlockName":"CashFlowB2","VenaRangeType":5,"DimensionIdStr":"-1","MemberIdStr":"-1","DimensionId":-1,"MemberId":-1,"Inc":""},"_vena_DYNR_SCashFlowS2_BCashFlowB2_de728d2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de728d2c","DynamicRangeEntryID":null,"IsMultiDynamicRange":false,"MultiDynamicRangeID":null,"MultiDynamicCollectionID":null,"SectionName":"CashFlowS2","BlockName":"CashFlowB2","VenaRangeType":5,"DimensionIdStr":"-1","MemberIdStr":"-1","DimensionId":-1,"MemberId":-1,"Inc":""},"_vena_DYNR_SCashFlowS2_BCashFlowB2_de728d2c_18563520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e728d2c","DynamicRangeEntryID":"18563520","IsMultiDynamicRange":false,"MultiDynamicRangeID":null,"MultiDynamicCollectionID":null,"SectionName":"CashFlowS2","BlockName":"CashFlowB2","VenaRangeType":5,"DimensionIdStr":"-1","MemberIdStr":"-1","DimensionId":-1,"MemberId":-1,"Inc":""},"_vena_DYNR_SCashFlowS2_BCashFlowB2_de728d2c_18ca6a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e728d2c","DynamicRangeEntryID":"18ca6a9","IsMultiDynamicRange":false,"MultiDynamicRangeID":null,"MultiDynamicCollectionID":null,"SectionName":"CashFlowS2","BlockName":"CashFlowB2","VenaRangeType":5,"DimensionIdStr":"-1","MemberIdStr":"-1","DimensionId":-1,"MemberId":-1,"Inc":""},"_vena_DYNR_SCashFlowS2_BCashFlowB2_de728d2c_2022ee30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e728d2c","DynamicRangeEntryID":"2022ee30","IsMultiDynamicRange":false,"MultiDynamicRangeID":null,"MultiDynamicCollectionID":null,"SectionName":"CashFlowS2","BlockName":"CashFlowB2","VenaRangeType":5,"DimensionIdStr":"-1","MemberIdStr":"-1","DimensionId":-1,"MemberId":-1,"Inc":""},"_vena_DYNR_SCashFlowS2_BCashFlowB2_de728d2c_25d8a961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e728d2c","DynamicRangeEntryID":"25d8a961","IsMultiDynamicRange":false,"MultiDynamicRangeID":null,"MultiDynamicCollectionID":null,"SectionName":"CashFlowS2","BlockName":"CashFlowB2","VenaRangeType":5,"DimensionIdStr":"-1","MemberIdStr":"-1","DimensionId":-1,"MemberId":-1,"Inc":""},"_vena_DYNR_SCashFlowS2_BCashFlowB2_de728d2c_281ff8b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e728d2c","DynamicRangeEntryID":"281ff8b8","IsMultiDynamicRange":false,"MultiDynamicRangeID":null,"MultiDynamicCollectionID":null,"SectionName":"CashFlowS2","BlockName":"CashFlowB2","VenaRangeType":5,"DimensionIdStr":"-1","MemberIdStr":"-1","DimensionId":-1,"MemberId":-1,"Inc":""},"_vena_DYNR_SCashFlowS2_BCashFlowB2_de728d2c_2b1d009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e728d2c","DynamicRangeEntryID":"2b1d009f","IsMultiDynamicRange":false,"MultiDynamicRangeID":null,"MultiDynamicCollectionID":null,"SectionName":"CashFlowS2","BlockName":"CashFlowB2","VenaRangeType":5,"DimensionIdStr":"-1","MemberIdStr":"-1","DimensionId":-1,"MemberId":-1,"Inc":""},"_vena_DYNR_SCashFlowS2_BCashFlowB2_de728d2c_2d3d491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e728d2c","DynamicRangeEntryID":"2d3d491f","IsMultiDynamicRange":false,"MultiDynamicRangeID":null,"MultiDynamicCollectionID":null,"SectionName":"CashFlowS2","BlockName":"CashFlowB2","VenaRangeType":5,"DimensionIdStr":"-1","MemberIdStr":"-1","DimensionId":-1,"MemberId":-1,"Inc":""},"_vena_DYNR_SCashFlowS2_BCashFlowB2_de728d2c_2e995dd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e728d2c","DynamicRangeEntryID":"2e995dd7","IsMultiDynamicRange":false,"MultiDynamicRangeID":null,"MultiDynamicCollectionID":null,"SectionName":"CashFlowS2","BlockName":"CashFlowB2","VenaRangeType":5,"DimensionIdStr":"-1","MemberIdStr":"-1","DimensionId":-1,"MemberId":-1,"Inc":""},"_vena_DYNR_SCashFlowS2_BCashFlowB2_de728d2c_2fd6ca2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e728d2c","DynamicRangeEntryID":"2fd6ca2b","IsMultiDynamicRange":false,"MultiDynamicRangeID":null,"MultiDynamicCollectionID":null,"SectionName":"CashFlowS2","BlockName":"CashFlowB2","VenaRangeType":5,"DimensionIdStr":"-1","MemberIdStr":"-1","DimensionId":-1,"MemberId":-1,"Inc":""},"_vena_DYNR_SCashFlowS2_BCashFlowB2_de728d2c_307b02d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e728d2c","DynamicRangeEntryID":"307b02dd","IsMultiDynamicRange":false,"MultiDynamicRangeID":null,"MultiDynamicCollectionID":null,"SectionName":"CashFlowS2","BlockName":"CashFlowB2","VenaRangeType":5,"DimensionIdStr":"-1","MemberIdStr":"-1","DimensionId":-1,"MemberId":-1,"Inc":""},"_vena_DYNR_SCashFlowS2_BCashFlowB2_de728d2c_30a230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e728d2c","DynamicRangeEntryID":"30a230e","IsMultiDynamicRange":false,"MultiDynamicRangeID":null,"MultiDynamicCollectionID":null,"SectionName":"CashFlowS2","BlockName":"CashFlowB2","VenaRangeType":5,"DimensionIdStr":"-1","MemberIdStr":"-1","DimensionId":-1,"MemberId":-1,"Inc":""},"_vena_DYNR_SCashFlowS2_BCashFlowB2_de728d2c_325786d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e728d2c","DynamicRangeEntryID":"325786dd","IsMultiDynamicRange":false,"MultiDynamicRangeID":null,"MultiDynamicCollectionID":null,"SectionName":"CashFlowS2","BlockName":"CashFlowB2","VenaRangeType":5,"DimensionIdStr":"-1","MemberIdStr":"-1","DimensionId":-1,"MemberId":-1,"Inc":""},"_vena_DYNR_SCashFlowS2_BCashFlowB2_de728d2c_346634c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e728d2c","DynamicRangeEntryID":"346634cd","IsMultiDynamicRange":false,"MultiDynamicRangeID":null,"MultiDynamicCollectionID":null,"SectionName":"CashFlowS2","BlockName":"CashFlowB2","VenaRangeType":5,"DimensionIdStr":"-1","MemberIdStr":"-1","DimensionId":-1,"MemberId":-1,"Inc":""},"_vena_DYNR_SCashFlowS2_BCashFlowB2_de728d2c_360a55f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e728d2c","DynamicRangeEntryID":"360a55ff","IsMultiDynamicRange":false,"MultiDynamicRangeID":null,"MultiDynamicCollectionID":null,"SectionName":"CashFlowS2","BlockName":"CashFlowB2","VenaRangeType":5,"DimensionIdStr":"-1","MemberIdStr":"-1","DimensionId":-1,"MemberId":-1,"Inc":""},"_vena_DYNR_SCashFlowS2_BCashFlowB2_de728d2c_3632823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e728d2c","DynamicRangeEntryID":"3632823f","IsMultiDynamicRange":false,"MultiDynamicRangeID":null,"MultiDynamicCollectionID":null,"SectionName":"CashFlowS2","BlockName":"CashFlowB2","VenaRangeType":5,"DimensionIdStr":"-1","MemberIdStr":"-1","DimensionId":-1,"MemberId":-1,"Inc":""},"_vena_DYNR_SCashFlowS2_BCashFlowB2_de728d2c_39dc8da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e728d2c","DynamicRangeEntryID":"39dc8da6","IsMultiDynamicRange":false,"MultiDynamicRangeID":null,"MultiDynamicCollectionID":null,"SectionName":"CashFlowS2","BlockName":"CashFlowB2","VenaRangeType":5,"DimensionIdStr":"-1","MemberIdStr":"-1","DimensionId":-1,"MemberId":-1,"Inc":""},"_vena_DYNR_SCashFlowS2_BCashFlowB2_de728d2c_3ae55075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e728d2c","DynamicRangeEntryID":"3ae55075","IsMultiDynamicRange":false,"MultiDynamicRangeID":null,"MultiDynamicCollectionID":null,"SectionName":"CashFlowS2","BlockName":"CashFlowB2","VenaRangeType":5,"DimensionIdStr":"-1","MemberIdStr":"-1","DimensionId":-1,"MemberId":-1,"Inc":""},"_vena_DYNR_SCashFlowS2_BCashFlowB2_de728d2c_3edeaeb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e728d2c","DynamicRangeEntryID":"3edeaebc","IsMultiDynamicRange":false,"MultiDynamicRangeID":null,"MultiDynamicCollectionID":null,"SectionName":"CashFlowS2","BlockName":"CashFlowB2","VenaRangeType":5,"DimensionIdStr":"-1","MemberIdStr":"-1","DimensionId":-1,"MemberId":-1,"Inc":""},"_vena_DYNR_SCashFlowS2_BCashFlowB2_de728d2c_4027c05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e728d2c","DynamicRangeEntryID":"4027c05d","IsMultiDynamicRange":false,"MultiDynamicRangeID":null,"MultiDynamicCollectionID":null,"SectionName":"CashFlowS2","BlockName":"CashFlowB2","VenaRangeType":5,"DimensionIdStr":"-1","MemberIdStr":"-1","DimensionId":-1,"MemberId":-1,"Inc":""},"_vena_DYNR_SCashFlowS2_BCashFlowB2_de728d2c_42020033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e728d2c","DynamicRangeEntryID":"42020033","IsMultiDynamicRange":false,"MultiDynamicRangeID":null,"MultiDynamicCollectionID":null,"SectionName":"CashFlowS2","BlockName":"CashFlowB2","VenaRangeType":5,"DimensionIdStr":"-1","MemberIdStr":"-1","DimensionId":-1,"MemberId":-1,"Inc":""},"_vena_DYNR_SCashFlowS2_BCashFlowB2_de728d2c_440b83d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e728d2c","DynamicRangeEntryID":"440b83da","IsMultiDynamicRange":false,"MultiDynamicRangeID":null,"MultiDynamicCollectionID":null,"SectionName":"CashFlowS2","BlockName":"CashFlowB2","VenaRangeType":5,"DimensionIdStr":"-1","MemberIdStr":"-1","DimensionId":-1,"MemberId":-1,"Inc":""},"_vena_DYNR_SCashFlowS2_BCashFlowB2_de728d2c_4577d0e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e728d2c","DynamicRangeEntryID":"4577d0e3","IsMultiDynamicRange":false,"MultiDynamicRangeID":null,"MultiDynamicCollectionID":null,"SectionName":"CashFlowS2","BlockName":"CashFlowB2","VenaRangeType":5,"DimensionIdStr":"-1","MemberIdStr":"-1","DimensionId":-1,"MemberId":-1,"Inc":""},"_vena_DYNR_SCashFlowS2_BCashFlowB2_de728d2c_45d79692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e728d2c","DynamicRangeEntryID":"45d79692","IsMultiDynamicRange":false,"MultiDynamicRangeID":null,"MultiDynamicCollectionID":null,"SectionName":"CashFlowS2","BlockName":"CashFlowB2","VenaRangeType":5,"DimensionIdStr":"-1","MemberIdStr":"-1","DimensionId":-1,"MemberId":-1,"Inc":""},"_vena_DYNR_SCashFlowS2_BCashFlowB2_de728d2c_474f0943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e728d2c","DynamicRangeEntryID":"474f0943","IsMultiDynamicRange":false,"MultiDynamicRangeID":null,"MultiDynamicCollectionID":null,"SectionName":"CashFlowS2","BlockName":"CashFlowB2","VenaRangeType":5,"DimensionIdStr":"-1","MemberIdStr":"-1","DimensionId":-1,"MemberId":-1,"Inc":""},"_vena_DYNR_SCashFlowS2_BCashFlowB2_de728d2c_49c59c9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e728d2c","DynamicRangeEntryID":"49c59c9a","IsMultiDynamicRange":false,"MultiDynamicRangeID":null,"MultiDynamicCollectionID":null,"SectionName":"CashFlowS2","BlockName":"CashFlowB2","VenaRangeType":5,"DimensionIdStr":"-1","MemberIdStr":"-1","DimensionId":-1,"MemberId":-1,"Inc":""},"_vena_DYNR_SCashFlowS2_BCashFlowB2_de728d2c_4caac113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e728d2c","DynamicRangeEntryID":"4caac113","IsMultiDynamicRange":false,"MultiDynamicRangeID":null,"MultiDynamicCollectionID":null,"SectionName":"CashFlowS2","BlockName":"CashFlowB2","VenaRangeType":5,"DimensionIdStr":"-1","MemberIdStr":"-1","DimensionId":-1,"MemberId":-1,"Inc":""},"_vena_DYNR_SCashFlowS2_BCashFlowB2_de728d2c_4ea9aa11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e728d2c","DynamicRangeEntryID":"4ea9aa11","IsMultiDynamicRange":false,"MultiDynamicRangeID":null,"MultiDynamicCollectionID":null,"SectionName":"CashFlowS2","BlockName":"CashFlowB2","VenaRangeType":5,"DimensionIdStr":"-1","MemberIdStr":"-1","DimensionId":-1,"MemberId":-1,"Inc":""},"_vena_DYNR_SCashFlowS2_BCashFlowB2_de728d2c_4f6f5e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e728d2c","DynamicRangeEntryID":"4f6f5e9","IsMultiDynamicRange":false,"MultiDynamicRangeID":null,"MultiDynamicCollectionID":null,"SectionName":"CashFlowS2","BlockName":"CashFlowB2","VenaRangeType":5,"DimensionIdStr":"-1","MemberIdStr":"-1","DimensionId":-1,"MemberId":-1,"Inc":""},"_vena_DYNR_SCashFlowS2_BCashFlowB2_de728d2c_5558256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e728d2c","DynamicRangeEntryID":"5558256e","IsMultiDynamicRange":false,"MultiDynamicRangeID":null,"MultiDynamicCollectionID":null,"SectionName":"CashFlowS2","BlockName":"CashFlowB2","VenaRangeType":5,"DimensionIdStr":"-1","MemberIdStr":"-1","DimensionId":-1,"MemberId":-1,"Inc":""},"_vena_DYNR_SCashFlowS2_BCashFlowB2_de728d2c_56e5e350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e728d2c","DynamicRangeEntryID":"56e5e350","IsMultiDynamicRange":false,"MultiDynamicRangeID":null,"MultiDynamicCollectionID":null,"SectionName":"CashFlowS2","BlockName":"CashFlowB2","VenaRangeType":5,"DimensionIdStr":"-1","MemberIdStr":"-1","DimensionId":-1,"MemberId":-1,"Inc":""},"_vena_DYNR_SCashFlowS2_BCashFlowB2_de728d2c_59cac67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e728d2c","DynamicRangeEntryID":"59cac67a","IsMultiDynamicRange":false,"MultiDynamicRangeID":null,"MultiDynamicCollectionID":null,"SectionName":"CashFlowS2","BlockName":"CashFlowB2","VenaRangeType":5,"DimensionIdStr":"-1","MemberIdStr":"-1","DimensionId":-1,"MemberId":-1,"Inc":""},"_vena_DYNR_SCashFlowS2_BCashFlowB2_de728d2c_5b0b13d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e728d2c","DynamicRangeEntryID":"5b0b13d5","IsMultiDynamicRange":false,"MultiDynamicRangeID":null,"MultiDynamicCollectionID":null,"SectionName":"CashFlowS2","BlockName":"CashFlowB2","VenaRangeType":5,"DimensionIdStr":"-1","MemberIdStr":"-1","DimensionId":-1,"MemberId":-1,"Inc":""},"_vena_DYNR_SCashFlowS2_BCashFlowB2_de728d2c_5c33a3c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e728d2c","DynamicRangeEntryID":"5c33a3c6","IsMultiDynamicRange":false,"MultiDynamicRangeID":null,"MultiDynamicCollectionID":null,"SectionName":"CashFlowS2","BlockName":"CashFlowB2","VenaRangeType":5,"DimensionIdStr":"-1","MemberIdStr":"-1","DimensionId":-1,"MemberId":-1,"Inc":""},"_vena_DYNR_SCashFlowS2_BCashFlowB2_de728d2c_5db4bc48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e728d2c","DynamicRangeEntryID":"5db4bc48","IsMultiDynamicRange":false,"MultiDynamicRangeID":null,"MultiDynamicCollectionID":null,"SectionName":"CashFlowS2","BlockName":"CashFlowB2","VenaRangeType":5,"DimensionIdStr":"-1","MemberIdStr":"-1","DimensionId":-1,"MemberId":-1,"Inc":""},"_vena_DYNR_SCashFlowS2_BCashFlowB2_de728d2c_62b6584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e728d2c","DynamicRangeEntryID":"62b6584e","IsMultiDynamicRange":false,"MultiDynamicRangeID":null,"MultiDynamicCollectionID":null,"SectionName":"CashFlowS2","BlockName":"CashFlowB2","VenaRangeType":5,"DimensionIdStr":"-1","MemberIdStr":"-1","DimensionId":-1,"MemberId":-1,"Inc":""},"_vena_DYNR_SCashFlowS2_BCashFlowB2_de728d2c_631a252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e728d2c","DynamicRangeEntryID":"631a252c","IsMultiDynamicRange":false,"MultiDynamicRangeID":null,"MultiDynamicCollectionID":null,"SectionName":"CashFlowS2","BlockName":"CashFlowB2","VenaRangeType":5,"DimensionIdStr":"-1","MemberIdStr":"-1","DimensionId":-1,"MemberId":-1,"Inc":""},"_vena_DYNR_SCashFlowS2_BCashFlowB2_de728d2c_63953656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e728d2c","DynamicRangeEntryID":"63953656","IsMultiDynamicRange":false,"MultiDynamicRangeID":null,"MultiDynamicCollectionID":null,"SectionName":"CashFlowS2","BlockName":"CashFlowB2","VenaRangeType":5,"DimensionIdStr":"-1","MemberIdStr":"-1","DimensionId":-1,"MemberId":-1,"Inc":""},"_vena_DYNR_SCashFlowS2_BCashFlowB2_de728d2c_64cf080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e728d2c","DynamicRangeEntryID":"64cf080","IsMultiDynamicRange":false,"MultiDynamicRangeID":null,"MultiDynamicCollectionID":null,"SectionName":"CashFlowS2","BlockName":"CashFlowB2","VenaRangeType":5,"DimensionIdStr":"-1","MemberIdStr":"-1","DimensionId":-1,"MemberId":-1,"Inc":""},"_vena_DYNR_SCashFlowS2_BCashFlowB2_de728d2c_652420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e728d2c","DynamicRangeEntryID":"652420b","IsMultiDynamicRange":false,"MultiDynamicRangeID":null,"MultiDynamicCollectionID":null,"SectionName":"CashFlowS2","BlockName":"CashFlowB2","VenaRangeType":5,"DimensionIdStr":"-1","MemberIdStr":"-1","DimensionId":-1,"MemberId":-1,"Inc":""},"_vena_DYNR_SCashFlowS2_BCashFlowB2_de728d2c_6569ab9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e728d2c","DynamicRangeEntryID":"6569ab9d","IsMultiDynamicRange":false,"MultiDynamicRangeID":null,"MultiDynamicCollectionID":null,"SectionName":"CashFlowS2","BlockName":"CashFlowB2","VenaRangeType":5,"DimensionIdStr":"-1","MemberIdStr":"-1","DimensionId":-1,"MemberId":-1,"Inc":""},"_vena_DYNR_SCashFlowS2_BCashFlowB2_de728d2c_66cb3c4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e728d2c","DynamicRangeEntryID":"66cb3c4d","IsMultiDynamicRange":false,"MultiDynamicRangeID":null,"MultiDynamicCollectionID":null,"SectionName":"CashFlowS2","BlockName":"CashFlowB2","VenaRangeType":5,"DimensionIdStr":"-1","MemberIdStr":"-1","DimensionId":-1,"MemberId":-1,"Inc":""},"_vena_DYNR_SCashFlowS2_BCashFlowB2_de728d2c_67b873f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e728d2c","DynamicRangeEntryID":"67b873f4","IsMultiDynamicRange":false,"MultiDynamicRangeID":null,"MultiDynamicCollectionID":null,"SectionName":"CashFlowS2","BlockName":"CashFlowB2","VenaRangeType":5,"DimensionIdStr":"-1","MemberIdStr":"-1","DimensionId":-1,"MemberId":-1,"Inc":""},"_vena_DYNR_SCashFlowS2_BCashFlowB2_de728d2c_6a4165f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e728d2c","DynamicRangeEntryID":"6a4165f3","IsMultiDynamicRange":false,"MultiDynamicRangeID":null,"MultiDynamicCollectionID":null,"SectionName":"CashFlowS2","BlockName":"CashFlowB2","VenaRangeType":5,"DimensionIdStr":"-1","MemberIdStr":"-1","DimensionId":-1,"MemberId":-1,"Inc":""},"_vena_DYNR_SCashFlowS2_BCashFlowB2_de728d2c_6cab6162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e728d2c","DynamicRangeEntryID":"6cab6162","IsMultiDynamicRange":false,"MultiDynamicRangeID":null,"MultiDynamicCollectionID":null,"SectionName":"CashFlowS2","BlockName":"CashFlowB2","VenaRangeType":5,"DimensionIdStr":"-1","MemberIdStr":"-1","DimensionId":-1,"MemberId":-1,"Inc":""},"_vena_DYNR_SCashFlowS2_BCashFlowB2_de728d2c_6d35e4d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e728d2c","DynamicRangeEntryID":"6d35e4da","IsMultiDynamicRange":false,"MultiDynamicRangeID":null,"MultiDynamicCollectionID":null,"SectionName":"CashFlowS2","BlockName":"CashFlowB2","VenaRangeType":5,"DimensionIdStr":"-1","MemberIdStr":"-1","DimensionId":-1,"MemberId":-1,"Inc":""},"_vena_DYNR_SCashFlowS2_BCashFlowB2_de728d2c_6d893e43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e728d2c","DynamicRangeEntryID":"6d893e43","IsMultiDynamicRange":false,"MultiDynamicRangeID":null,"MultiDynamicCollectionID":null,"SectionName":"CashFlowS2","BlockName":"CashFlowB2","VenaRangeType":5,"DimensionIdStr":"-1","MemberIdStr":"-1","DimensionId":-1,"MemberId":-1,"Inc":""},"_vena_DYNR_SCashFlowS2_BCashFlowB2_de728d2c_70f5557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e728d2c","DynamicRangeEntryID":"70f5557f","IsMultiDynamicRange":false,"MultiDynamicRangeID":null,"MultiDynamicCollectionID":null,"SectionName":"CashFlowS2","BlockName":"CashFlowB2","VenaRangeType":5,"DimensionIdStr":"-1","MemberIdStr":"-1","DimensionId":-1,"MemberId":-1,"Inc":""},"_vena_DYNR_SCashFlowS2_BCashFlowB2_de728d2c_7a58e07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e728d2c","DynamicRangeEntryID":"7a58e07e","IsMultiDynamicRange":false,"MultiDynamicRangeID":null,"MultiDynamicCollectionID":null,"SectionName":"CashFlowS2","BlockName":"CashFlowB2","VenaRangeType":5,"DimensionIdStr":"-1","MemberIdStr":"-1","DimensionId":-1,"MemberId":-1,"Inc":""},"_vena_DYNR_SCashFlowS2_BCashFlowB2_de728d2c_883e35e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e728d2c","DynamicRangeEntryID":"883e35e1","IsMultiDynamicRange":false,"MultiDynamicRangeID":null,"MultiDynamicCollectionID":null,"SectionName":"CashFlowS2","BlockName":"CashFlowB2","VenaRangeType":5,"DimensionIdStr":"-1","MemberIdStr":"-1","DimensionId":-1,"MemberId":-1,"Inc":""},"_vena_DYNR_SCashFlowS2_BCashFlowB2_de728d2c_8929d3f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e728d2c","DynamicRangeEntryID":"8929d3f3","IsMultiDynamicRange":false,"MultiDynamicRangeID":null,"MultiDynamicCollectionID":null,"SectionName":"CashFlowS2","BlockName":"CashFlowB2","VenaRangeType":5,"DimensionIdStr":"-1","MemberIdStr":"-1","DimensionId":-1,"MemberId":-1,"Inc":""},"_vena_DYNR_SCashFlowS2_BCashFlowB2_de728d2c_89a3238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e728d2c","DynamicRangeEntryID":"89a3238e","IsMultiDynamicRange":false,"MultiDynamicRangeID":null,"MultiDynamicCollectionID":null,"SectionName":"CashFlowS2","BlockName":"CashFlowB2","VenaRangeType":5,"DimensionIdStr":"-1","MemberIdStr":"-1","DimensionId":-1,"MemberId":-1,"Inc":""},"_vena_DYNR_SCashFlowS2_BCashFlowB2_de728d2c_8af0f75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e728d2c","DynamicRangeEntryID":"8af0f75a","IsMultiDynamicRange":false,"MultiDynamicRangeID":null,"MultiDynamicCollectionID":null,"SectionName":"CashFlowS2","BlockName":"CashFlowB2","VenaRangeType":5,"DimensionIdStr":"-1","MemberIdStr":"-1","DimensionId":-1,"MemberId":-1,"Inc":""},"_vena_DYNR_SCashFlowS2_BCashFlowB2_de728d2c_9408c65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e728d2c","DynamicRangeEntryID":"9408c65f","IsMultiDynamicRange":false,"MultiDynamicRangeID":null,"MultiDynamicCollectionID":null,"SectionName":"CashFlowS2","BlockName":"CashFlowB2","VenaRangeType":5,"DimensionIdStr":"-1","MemberIdStr":"-1","DimensionId":-1,"MemberId":-1,"Inc":""},"_vena_DYNR_SCashFlowS2_BCashFlowB2_de728d2c_943022a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e728d2c","DynamicRangeEntryID":"943022aa","IsMultiDynamicRange":false,"MultiDynamicRangeID":null,"MultiDynamicCollectionID":null,"SectionName":"CashFlowS2","BlockName":"CashFlowB2","VenaRangeType":5,"DimensionIdStr":"-1","MemberIdStr":"-1","DimensionId":-1,"MemberId":-1,"Inc":""},"_vena_DYNR_SCashFlowS2_BCashFlowB2_de728d2c_954c6496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e728d2c","DynamicRangeEntryID":"954c6496","IsMultiDynamicRange":false,"MultiDynamicRangeID":null,"MultiDynamicCollectionID":null,"SectionName":"CashFlowS2","BlockName":"CashFlowB2","VenaRangeType":5,"DimensionIdStr":"-1","MemberIdStr":"-1","DimensionId":-1,"MemberId":-1,"Inc":""},"_vena_DYNR_SCashFlowS2_BCashFlowB2_de728d2c_9fd4253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e728d2c","DynamicRangeEntryID":"9fd4253f","IsMultiDynamicRange":false,"MultiDynamicRangeID":null,"MultiDynamicCollectionID":null,"SectionName":"CashFlowS2","BlockName":"CashFlowB2","VenaRangeType":5,"DimensionIdStr":"-1","MemberIdStr":"-1","DimensionId":-1,"MemberId":-1,"Inc":""},"_vena_DYNR_SCashFlowS2_BCashFlowB2_de728d2c_a183dde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e728d2c","DynamicRangeEntryID":"a183dded","IsMultiDynamicRange":false,"MultiDynamicRangeID":null,"MultiDynamicCollectionID":null,"SectionName":"CashFlowS2","BlockName":"CashFlowB2","VenaRangeType":5,"DimensionIdStr":"-1","MemberIdStr":"-1","DimensionId":-1,"MemberId":-1,"Inc":""},"_vena_DYNR_SCashFlowS2_BCashFlowB2_de728d2c_a29e909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e728d2c","DynamicRangeEntryID":"a29e909a","IsMultiDynamicRange":false,"MultiDynamicRangeID":null,"MultiDynamicCollectionID":null,"SectionName":"CashFlowS2","BlockName":"CashFlowB2","VenaRangeType":5,"DimensionIdStr":"-1","MemberIdStr":"-1","DimensionId":-1,"MemberId":-1,"Inc":""},"_vena_DYNR_SCashFlowS2_BCashFlowB2_de728d2c_a2b0d966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e728d2c","DynamicRangeEntryID":"a2b0d966","IsMultiDynamicRange":false,"MultiDynamicRangeID":null,"MultiDynamicCollectionID":null,"SectionName":"CashFlowS2","BlockName":"CashFlowB2","VenaRangeType":5,"DimensionIdStr":"-1","MemberIdStr":"-1","DimensionId":-1,"MemberId":-1,"Inc":""},"_vena_DYNR_SCashFlowS2_BCashFlowB2_de728d2c_a7afb990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e728d2c","DynamicRangeEntryID":"a7afb990","IsMultiDynamicRange":false,"MultiDynamicRangeID":null,"MultiDynamicCollectionID":null,"SectionName":"CashFlowS2","BlockName":"CashFlowB2","VenaRangeType":5,"DimensionIdStr":"-1","MemberIdStr":"-1","DimensionId":-1,"MemberId":-1,"Inc":""},"_vena_DYNR_SCashFlowS2_BCashFlowB2_de728d2c_a8ef989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e728d2c","DynamicRangeEntryID":"a8ef989b","IsMultiDynamicRange":false,"MultiDynamicRangeID":null,"MultiDynamicCollectionID":null,"SectionName":"CashFlowS2","BlockName":"CashFlowB2","VenaRangeType":5,"DimensionIdStr":"-1","MemberIdStr":"-1","DimensionId":-1,"MemberId":-1,"Inc":""},"_vena_DYNR_SCashFlowS2_BCashFlowB2_de728d2c_a90fd653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e728d2c","DynamicRangeEntryID":"a90fd653","IsMultiDynamicRange":false,"MultiDynamicRangeID":null,"MultiDynamicCollectionID":null,"SectionName":"CashFlowS2","BlockName":"CashFlowB2","VenaRangeType":5,"DimensionIdStr":"-1","MemberIdStr":"-1","DimensionId":-1,"MemberId":-1,"Inc":""},"_vena_DYNR_SCashFlowS2_BCashFlowB2_de728d2c_a9445c33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e728d2c","DynamicRangeEntryID":"a9445c33","IsMultiDynamicRange":false,"MultiDynamicRangeID":null,"MultiDynamicCollectionID":null,"SectionName":"CashFlowS2","BlockName":"CashFlowB2","VenaRangeType":5,"DimensionIdStr":"-1","MemberIdStr":"-1","DimensionId":-1,"MemberId":-1,"Inc":""},"_vena_DYNR_SCashFlowS2_BCashFlowB2_de728d2c_aa957246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e728d2c","DynamicRangeEntryID":"aa957246","IsMultiDynamicRange":false,"MultiDynamicRangeID":null,"MultiDynamicCollectionID":null,"SectionName":"CashFlowS2","BlockName":"CashFlowB2","VenaRangeType":5,"DimensionIdStr":"-1","MemberIdStr":"-1","DimensionId":-1,"MemberId":-1,"Inc":""},"_vena_DYNR_SCashFlowS2_BCashFlowB2_de728d2c_ac7afb45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e728d2c","DynamicRangeEntryID":"ac7afb45","IsMultiDynamicRange":false,"MultiDynamicRangeID":null,"MultiDynamicCollectionID":null,"SectionName":"CashFlowS2","BlockName":"CashFlowB2","VenaRangeType":5,"DimensionIdStr":"-1","MemberIdStr":"-1","DimensionId":-1,"MemberId":-1,"Inc":""},"_vena_DYNR_SCashFlowS2_BCashFlowB2_de728d2c_afbbfa26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e728d2c","DynamicRangeEntryID":"afbbfa26","IsMultiDynamicRange":false,"MultiDynamicRangeID":null,"MultiDynamicCollectionID":null,"SectionName":"CashFlowS2","BlockName":"CashFlowB2","VenaRangeType":5,"DimensionIdStr":"-1","MemberIdStr":"-1","DimensionId":-1,"MemberId":-1,"Inc":""},"_vena_DYNR_SCashFlowS2_BCashFlowB2_de728d2c_b0c0fe29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e728d2c","DynamicRangeEntryID":"b0c0fe29","IsMultiDynamicRange":false,"MultiDynamicRangeID":null,"MultiDynamicCollectionID":null,"SectionName":"CashFlowS2","BlockName":"CashFlowB2","VenaRangeType":5,"DimensionIdStr":"-1","MemberIdStr":"-1","DimensionId":-1,"MemberId":-1,"Inc":""},"_vena_DYNR_SCashFlowS2_BCashFlowB2_de728d2c_b19a1da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e728d2c","DynamicRangeEntryID":"b19a1daa","IsMultiDynamicRange":false,"MultiDynamicRangeID":null,"MultiDynamicCollectionID":null,"SectionName":"CashFlowS2","BlockName":"CashFlowB2","VenaRangeType":5,"DimensionIdStr":"-1","MemberIdStr":"-1","DimensionId":-1,"MemberId":-1,"Inc":""},"_vena_DYNR_SCashFlowS2_BCashFlowB2_de728d2c_b5aa1546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e728d2c","DynamicRangeEntryID":"b5aa1546","IsMultiDynamicRange":false,"MultiDynamicRangeID":null,"MultiDynamicCollectionID":null,"SectionName":"CashFlowS2","BlockName":"CashFlowB2","VenaRangeType":5,"DimensionIdStr":"-1","MemberIdStr":"-1","DimensionId":-1,"MemberId":-1,"Inc":""},"_vena_DYNR_SCashFlowS2_BCashFlowB2_de728d2c_b5ec4698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e728d2c","DynamicRangeEntryID":"b5ec4698","IsMultiDynamicRange":false,"MultiDynamicRangeID":null,"MultiDynamicCollectionID":null,"SectionName":"CashFlowS2","BlockName":"CashFlowB2","VenaRangeType":5,"DimensionIdStr":"-1","MemberIdStr":"-1","DimensionId":-1,"MemberId":-1,"Inc":""},"_vena_DYNR_SCashFlowS2_BCashFlowB2_de728d2c_b6a2bb29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e728d2c","DynamicRangeEntryID":"b6a2bb29","IsMultiDynamicRange":false,"MultiDynamicRangeID":null,"MultiDynamicCollectionID":null,"SectionName":"CashFlowS2","BlockName":"CashFlowB2","VenaRangeType":5,"DimensionIdStr":"-1","MemberIdStr":"-1","DimensionId":-1,"MemberId":-1,"Inc":""},"_vena_DYNR_SCashFlowS2_BCashFlowB2_de728d2c_b70faea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e728d2c","DynamicRangeEntryID":"b70faeac","IsMultiDynamicRange":false,"MultiDynamicRangeID":null,"MultiDynamicCollectionID":null,"SectionName":"CashFlowS2","BlockName":"CashFlowB2","VenaRangeType":5,"DimensionIdStr":"-1","MemberIdStr":"-1","DimensionId":-1,"MemberId":-1,"Inc":""},"_vena_DYNR_SCashFlowS2_BCashFlowB2_de728d2c_ba4698d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e728d2c","DynamicRangeEntryID":"ba4698d6","IsMultiDynamicRange":false,"MultiDynamicRangeID":null,"MultiDynamicCollectionID":null,"SectionName":"CashFlowS2","BlockName":"CashFlowB2","VenaRangeType":5,"DimensionIdStr":"-1","MemberIdStr":"-1","DimensionId":-1,"MemberId":-1,"Inc":""},"_vena_DYNR_SCashFlowS2_BCashFlowB2_de728d2c_ba7f4497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e728d2c","DynamicRangeEntryID":"ba7f4497","IsMultiDynamicRange":false,"MultiDynamicRangeID":null,"MultiDynamicCollectionID":null,"SectionName":"CashFlowS2","BlockName":"CashFlowB2","VenaRangeType":5,"DimensionIdStr":"-1","MemberIdStr":"-1","DimensionId":-1,"MemberId":-1,"Inc":""},"_vena_DYNR_SCashFlowS2_BCashFlowB2_de728d2c_ba861ce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e728d2c","DynamicRangeEntryID":"ba861ce6","IsMultiDynamicRange":false,"MultiDynamicRangeID":null,"MultiDynamicCollectionID":null,"SectionName":"CashFlowS2","BlockName":"CashFlowB2","VenaRangeType":5,"DimensionIdStr":"-1","MemberIdStr":"-1","DimensionId":-1,"MemberId":-1,"Inc":""},"_vena_DYNR_SCashFlowS2_BCashFlowB2_de728d2c_bbdf78d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e728d2c","DynamicRangeEntryID":"bbdf78df","IsMultiDynamicRange":false,"MultiDynamicRangeID":null,"MultiDynamicCollectionID":null,"SectionName":"CashFlowS2","BlockName":"CashFlowB2","VenaRangeType":5,"DimensionIdStr":"-1","MemberIdStr":"-1","DimensionId":-1,"MemberId":-1,"Inc":""},"_vena_DYNR_SCashFlowS2_BCashFlowB2_de728d2c_bc8135d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e728d2c","DynamicRangeEntryID":"bc8135df","IsMultiDynamicRange":false,"MultiDynamicRangeID":null,"MultiDynamicCollectionID":null,"SectionName":"CashFlowS2","BlockName":"CashFlowB2","VenaRangeType":5,"DimensionIdStr":"-1","MemberIdStr":"-1","DimensionId":-1,"MemberId":-1,"Inc":""},"_vena_DYNR_SCashFlowS2_BCashFlowB2_de728d2c_bf7fd226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e728d2c","DynamicRangeEntryID":"bf7fd226","IsMultiDynamicRange":false,"MultiDynamicRangeID":null,"MultiDynamicCollectionID":null,"SectionName":"CashFlowS2","BlockName":"CashFlowB2","VenaRangeType":5,"DimensionIdStr":"-1","MemberIdStr":"-1","DimensionId":-1,"MemberId":-1,"Inc":""},"_vena_DYNR_SCashFlowS2_BCashFlowB2_de728d2c_c0258337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e728d2c","DynamicRangeEntryID":"c0258337","IsMultiDynamicRange":false,"MultiDynamicRangeID":null,"MultiDynamicCollectionID":null,"SectionName":"CashFlowS2","BlockName":"CashFlowB2","VenaRangeType":5,"DimensionIdStr":"-1","MemberIdStr":"-1","DimensionId":-1,"MemberId":-1,"Inc":""},"_vena_DYNR_SCashFlowS2_BCashFlowB2_de728d2c_c138c9b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e728d2c","DynamicRangeEntryID":"c138c9b5","IsMultiDynamicRange":false,"MultiDynamicRangeID":null,"MultiDynamicCollectionID":null,"SectionName":"CashFlowS2","BlockName":"CashFlowB2","VenaRangeType":5,"DimensionIdStr":"-1","MemberIdStr":"-1","DimensionId":-1,"MemberId":-1,"Inc":""},"_vena_DYNR_SCashFlowS2_BCashFlowB2_de728d2c_c13fc6e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e728d2c","DynamicRangeEntryID":"c13fc6e0","IsMultiDynamicRange":false,"MultiDynamicRangeID":null,"MultiDynamicCollectionID":null,"SectionName":"CashFlowS2","BlockName":"CashFlowB2","VenaRangeType":5,"DimensionIdStr":"-1","MemberIdStr":"-1","DimensionId":-1,"MemberId":-1,"Inc":""},"_vena_DYNR_SCashFlowS2_BCashFlowB2_de728d2c_c687218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e728d2c","DynamicRangeEntryID":"c687218a","IsMultiDynamicRange":false,"MultiDynamicRangeID":null,"MultiDynamicCollectionID":null,"SectionName":"CashFlowS2","BlockName":"CashFlowB2","VenaRangeType":5,"DimensionIdStr":"-1","MemberIdStr":"-1","DimensionId":-1,"MemberId":-1,"Inc":""},"_vena_DYNR_SCashFlowS2_BCashFlowB2_de728d2c_d5c7f774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e728d2c","DynamicRangeEntryID":"d5c7f774","IsMultiDynamicRange":false,"MultiDynamicRangeID":null,"MultiDynamicCollectionID":null,"SectionName":"CashFlowS2","BlockName":"CashFlowB2","VenaRangeType":5,"DimensionIdStr":"-1","MemberIdStr":"-1","DimensionId":-1,"MemberId":-1,"Inc":""},"_vena_DYNR_SCashFlowS2_BCashFlowB2_de728d2c_d6b0f0d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e728d2c","DynamicRangeEntryID":"d6b0f0d8","IsMultiDynamicRange":false,"MultiDynamicRangeID":null,"MultiDynamicCollectionID":null,"SectionName":"CashFlowS2","BlockName":"CashFlowB2","VenaRangeType":5,"DimensionIdStr":"-1","MemberIdStr":"-1","DimensionId":-1,"MemberId":-1,"Inc":""},"_vena_DYNR_SCashFlowS2_BCashFlowB2_de728d2c_d71f7ed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e728d2c","DynamicRangeEntryID":"d71f7ed9","IsMultiDynamicRange":false,"MultiDynamicRangeID":null,"MultiDynamicCollectionID":null,"SectionName":"CashFlowS2","BlockName":"CashFlowB2","VenaRangeType":5,"DimensionIdStr":"-1","MemberIdStr":"-1","DimensionId":-1,"MemberId":-1,"Inc":""},"_vena_DYNR_SCashFlowS2_BCashFlowB2_de728d2c_d917489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e728d2c","DynamicRangeEntryID":"d917489a","IsMultiDynamicRange":false,"MultiDynamicRangeID":null,"MultiDynamicCollectionID":null,"SectionName":"CashFlowS2","BlockName":"CashFlowB2","VenaRangeType":5,"DimensionIdStr":"-1","MemberIdStr":"-1","DimensionId":-1,"MemberId":-1,"Inc":""},"_vena_DYNR_SCashFlowS2_BCashFlowB2_de728d2c_d9488ce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e728d2c","DynamicRangeEntryID":"d9488ce5","IsMultiDynamicRange":false,"MultiDynamicRangeID":null,"MultiDynamicCollectionID":null,"SectionName":"CashFlowS2","BlockName":"CashFlowB2","VenaRangeType":5,"DimensionIdStr":"-1","MemberIdStr":"-1","DimensionId":-1,"MemberId":-1,"Inc":""},"_vena_DYNR_SCashFlowS2_BCashFlowB2_de728d2c_dbc334a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e728d2c","DynamicRangeEntryID":"dbc334af","IsMultiDynamicRange":false,"MultiDynamicRangeID":null,"MultiDynamicCollectionID":null,"SectionName":"CashFlowS2","BlockName":"CashFlowB2","VenaRangeType":5,"DimensionIdStr":"-1","MemberIdStr":"-1","DimensionId":-1,"MemberId":-1,"Inc":""},"_vena_DYNR_SCashFlowS2_BCashFlowB2_de728d2c_dd7c3610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e728d2c","DynamicRangeEntryID":"dd7c3610","IsMultiDynamicRange":false,"MultiDynamicRangeID":null,"MultiDynamicCollectionID":null,"SectionName":"CashFlowS2","BlockName":"CashFlowB2","VenaRangeType":5,"DimensionIdStr":"-1","MemberIdStr":"-1","DimensionId":-1,"MemberId":-1,"Inc":""},"_vena_DYNR_SCashFlowS2_BCashFlowB2_de728d2c_de334975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e728d2c","DynamicRangeEntryID":"de334975","IsMultiDynamicRange":false,"MultiDynamicRangeID":null,"MultiDynamicCollectionID":null,"SectionName":"CashFlowS2","BlockName":"CashFlowB2","VenaRangeType":5,"DimensionIdStr":"-1","MemberIdStr":"-1","DimensionId":-1,"MemberId":-1,"Inc":""},"_vena_DYNR_SCashFlowS2_BCashFlowB2_de728d2c_de939056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e728d2c","DynamicRangeEntryID":"de939056","IsMultiDynamicRange":false,"MultiDynamicRangeID":null,"MultiDynamicCollectionID":null,"SectionName":"CashFlowS2","BlockName":"CashFlowB2","VenaRangeType":5,"DimensionIdStr":"-1","MemberIdStr":"-1","DimensionId":-1,"MemberId":-1,"Inc":""},"_vena_DYNR_SCashFlowS2_BCashFlowB2_de728d2c_e34a0661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e728d2c","DynamicRangeEntryID":"e34a0661","IsMultiDynamicRange":false,"MultiDynamicRangeID":null,"MultiDynamicCollectionID":null,"SectionName":"CashFlowS2","BlockName":"CashFlowB2","VenaRangeType":5,"DimensionIdStr":"-1","MemberIdStr":"-1","DimensionId":-1,"MemberId":-1,"Inc":""},"_vena_DYNR_SCashFlowS2_BCashFlowB2_de728d2c_e3fa73e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e728d2c","DynamicRangeEntryID":"e3fa73e6","IsMultiDynamicRange":false,"MultiDynamicRangeID":null,"MultiDynamicCollectionID":null,"SectionName":"CashFlowS2","BlockName":"CashFlowB2","VenaRangeType":5,"DimensionIdStr":"-1","MemberIdStr":"-1","DimensionId":-1,"MemberId":-1,"Inc":""},"_vena_DYNR_SCashFlowS2_BCashFlowB2_de728d2c_e5707c66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e728d2c","DynamicRangeEntryID":"e5707c66","IsMultiDynamicRange":false,"MultiDynamicRangeID":null,"MultiDynamicCollectionID":null,"SectionName":"CashFlowS2","BlockName":"CashFlowB2","VenaRangeType":5,"DimensionIdStr":"-1","MemberIdStr":"-1","DimensionId":-1,"MemberId":-1,"Inc":""},"_vena_DYNR_SCashFlowS2_BCashFlowB2_de728d2c_e5c2fa8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e728d2c","DynamicRangeEntryID":"e5c2fa8b","IsMultiDynamicRange":false,"MultiDynamicRangeID":null,"MultiDynamicCollectionID":null,"SectionName":"CashFlowS2","BlockName":"CashFlowB2","VenaRangeType":5,"DimensionIdStr":"-1","MemberIdStr":"-1","DimensionId":-1,"MemberId":-1,"Inc":""},"_vena_DYNR_SCashFlowS2_BCashFlowB2_de728d2c_e7b603d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e728d2c","DynamicRangeEntryID":"e7b603d2","IsMultiDynamicRange":false,"MultiDynamicRangeID":null,"MultiDynamicCollectionID":null,"SectionName":"CashFlowS2","BlockName":"CashFlowB2","VenaRangeType":5,"DimensionIdStr":"-1","MemberIdStr":"-1","DimensionId":-1,"MemberId":-1,"Inc":""},"_vena_DYNR_SCashFlowS2_BCashFlowB2_de728d2c_e93dec39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e728d2c","DynamicRangeEntryID":"e93dec39","IsMultiDynamicRange":false,"MultiDynamicRangeID":null,"MultiDynamicCollectionID":null,"SectionName":"CashFlowS2","BlockName":"CashFlowB2","VenaRangeType":5,"DimensionIdStr":"-1","MemberIdStr":"-1","DimensionId":-1,"MemberId":-1,"Inc":""},"_vena_DYNR_SCashFlowS2_BCashFlowB2_de728d2c_ef33d29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e728d2c","DynamicRangeEntryID":"ef33d29d","IsMultiDynamicRange":false,"MultiDynamicRangeID":null,"MultiDynamicCollectionID":null,"SectionName":"CashFlowS2","BlockName":"CashFlowB2","VenaRangeType":5,"DimensionIdStr":"-1","MemberIdStr":"-1","DimensionId":-1,"MemberId":-1,"Inc":""},"_vena_DYNR_SCashFlowS2_BCashFlowB2_de728d2c_f1f9fdb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e728d2c","DynamicRangeEntryID":"f1f9fdbf","IsMultiDynamicRange":false,"MultiDynamicRangeID":null,"MultiDynamicCollectionID":null,"SectionName":"CashFlowS2","BlockName":"CashFlowB2","VenaRangeType":5,"DimensionIdStr":"-1","MemberIdStr":"-1","DimensionId":-1,"MemberId":-1,"Inc":""},"_vena_DYNR_SCashFlowS2_BCashFlowB2_de728d2c_f2c08399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e728d2c","DynamicRangeEntryID":"f2c08399","IsMultiDynamicRange":false,"MultiDynamicRangeID":null,"MultiDynamicCollectionID":null,"SectionName":"CashFlowS2","BlockName":"CashFlowB2","VenaRangeType":5,"DimensionIdStr":"-1","MemberIdStr":"-1","DimensionId":-1,"MemberId":-1,"Inc":""},"_vena_DYNR_SCashFlowS2_BCashFlowB2_de728d2c_f5f4ccc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e728d2c","DynamicRangeEntryID":"f5f4ccc0","IsMultiDynamicRange":false,"MultiDynamicRangeID":null,"MultiDynamicCollectionID":null,"SectionName":"CashFlowS2","BlockName":"CashFlowB2","VenaRangeType":5,"DimensionIdStr":"-1","MemberIdStr":"-1","DimensionId":-1,"MemberId":-1,"Inc":""},"_vena_DYNR_SCashFlowS2_BCashFlowB2_de728d2c_fa462160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e728d2c","DynamicRangeEntryID":"fa462160","IsMultiDynamicRange":false,"MultiDynamicRangeID":null,"MultiDynamicCollectionID":null,"SectionName":"CashFlowS2","BlockName":"CashFlowB2","VenaRangeType":5,"DimensionIdStr":"-1","MemberIdStr":"-1","DimensionId":-1,"MemberId":-1,"Inc":""},"_vena_DYNR_SCashFlowS2_BCashFlowB2_de728d2c_fac9f03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e728d2c","DynamicRangeEntryID":"fac9f03b","IsMultiDynamicRange":false,"MultiDynamicRangeID":null,"MultiDynamicCollectionID":null,"SectionName":"CashFlowS2","BlockName":"CashFlowB2","VenaRangeType":5,"DimensionIdStr":"-1","MemberIdStr":"-1","DimensionId":-1,"MemberId":-1,"Inc":""},"_vena_DYNR_SCashFlowS2_BCashFlowB2_de728d2c_ff1e434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e728d2c","DynamicRangeEntryID":"ff1e434e","IsMultiDynamicRange":false,"MultiDynamicRangeID":null,"MultiDynamicCollectionID":null,"SectionName":"CashFlowS2","BlockName":"CashFlowB2","VenaRangeType":5,"DimensionIdStr":"-1","MemberIdStr":"-1","DimensionId":-1,"MemberId":-1,"Inc":""},"_vena_DYNR_SCashFlowS2_BCashFlowB2_ff276e47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ff276e47","DynamicRangeEntryID":null,"IsMultiDynamicRange":false,"MultiDynamicRangeID":null,"MultiDynamicCollectionID":null,"SectionName":"CashFlowS2","BlockName":"CashFlowB2","VenaRangeType":5,"DimensionIdStr":"-1","MemberIdStr":"-1","DimensionId":-1,"MemberId":-1,"Inc":""},"_vena_DYNR_SCashFlowS2_BCashFlowB2_ff276e47_148647a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f276e47","DynamicRangeEntryID":"148647ae","IsMultiDynamicRange":false,"MultiDynamicRangeID":null,"MultiDynamicCollectionID":null,"SectionName":"CashFlowS2","BlockName":"CashFlowB2","VenaRangeType":5,"DimensionIdStr":"-1","MemberIdStr":"-1","DimensionId":-1,"MemberId":-1,"Inc":""},"_vena_DYNR_SCashFlowS2_BCashFlowB2_ff276e47_156475c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f276e47","DynamicRangeEntryID":"156475c4","IsMultiDynamicRange":false,"MultiDynamicRangeID":null,"MultiDynamicCollectionID":null,"SectionName":"CashFlowS2","BlockName":"CashFlowB2","VenaRangeType":5,"DimensionIdStr":"-1","MemberIdStr":"-1","DimensionId":-1,"MemberId":-1,"Inc":""},"_vena_DYNR_SCashFlowS2_BCashFlowB2_ff276e47_17f76ee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f276e47","DynamicRangeEntryID":"17f76eea","IsMultiDynamicRange":false,"MultiDynamicRangeID":null,"MultiDynamicCollectionID":null,"SectionName":"CashFlowS2","BlockName":"CashFlowB2","VenaRangeType":5,"DimensionIdStr":"-1","MemberIdStr":"-1","DimensionId":-1,"MemberId":-1,"Inc":""},"_vena_DYNR_SCashFlowS2_BCashFlowB2_ff276e47_1c6fef40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f276e47","DynamicRangeEntryID":"1c6fef40","IsMultiDynamicRange":false,"MultiDynamicRangeID":null,"MultiDynamicCollectionID":null,"SectionName":"CashFlowS2","BlockName":"CashFlowB2","VenaRangeType":5,"DimensionIdStr":"-1","MemberIdStr":"-1","DimensionId":-1,"MemberId":-1,"Inc":""},"_vena_DYNR_SCashFlowS2_BCashFlowB2_ff276e47_1cb9f699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f276e47","DynamicRangeEntryID":"1cb9f699","IsMultiDynamicRange":false,"MultiDynamicRangeID":null,"MultiDynamicCollectionID":null,"SectionName":"CashFlowS2","BlockName":"CashFlowB2","VenaRangeType":5,"DimensionIdStr":"-1","MemberIdStr":"-1","DimensionId":-1,"MemberId":-1,"Inc":""},"_vena_DYNR_SCashFlowS2_BCashFlowB2_ff276e47_1d35487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f276e47","DynamicRangeEntryID":"1d35487b","IsMultiDynamicRange":false,"MultiDynamicRangeID":null,"MultiDynamicCollectionID":null,"SectionName":"CashFlowS2","BlockName":"CashFlowB2","VenaRangeType":5,"DimensionIdStr":"-1","MemberIdStr":"-1","DimensionId":-1,"MemberId":-1,"Inc":""},"_vena_DYNR_SCashFlowS2_BCashFlowB2_ff276e47_1fab387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f276e47","DynamicRangeEntryID":"1fab387","IsMultiDynamicRange":false,"MultiDynamicRangeID":null,"MultiDynamicCollectionID":null,"SectionName":"CashFlowS2","BlockName":"CashFlowB2","VenaRangeType":5,"DimensionIdStr":"-1","MemberIdStr":"-1","DimensionId":-1,"MemberId":-1,"Inc":""},"_vena_DYNR_SCashFlowS2_BCashFlowB2_ff276e47_212a3387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f276e47","DynamicRangeEntryID":"212a3387","IsMultiDynamicRange":false,"MultiDynamicRangeID":null,"MultiDynamicCollectionID":null,"SectionName":"CashFlowS2","BlockName":"CashFlowB2","VenaRangeType":5,"DimensionIdStr":"-1","MemberIdStr":"-1","DimensionId":-1,"MemberId":-1,"Inc":""},"_vena_DYNR_SCashFlowS2_BCashFlowB2_ff276e47_2ca2ff24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f276e47","DynamicRangeEntryID":"2ca2ff24","IsMultiDynamicRange":false,"MultiDynamicRangeID":null,"MultiDynamicCollectionID":null,"SectionName":"CashFlowS2","BlockName":"CashFlowB2","VenaRangeType":5,"DimensionIdStr":"-1","MemberIdStr":"-1","DimensionId":-1,"MemberId":-1,"Inc":""},"_vena_DYNR_SCashFlowS2_BCashFlowB2_ff276e47_2e078ec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f276e47","DynamicRangeEntryID":"2e078ec2","IsMultiDynamicRange":false,"MultiDynamicRangeID":null,"MultiDynamicCollectionID":null,"SectionName":"CashFlowS2","BlockName":"CashFlowB2","VenaRangeType":5,"DimensionIdStr":"-1","MemberIdStr":"-1","DimensionId":-1,"MemberId":-1,"Inc":""},"_vena_DYNR_SCashFlowS2_BCashFlowB2_ff276e47_2fd5d7c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f276e47","DynamicRangeEntryID":"2fd5d7c6","IsMultiDynamicRange":false,"MultiDynamicRangeID":null,"MultiDynamicCollectionID":null,"SectionName":"CashFlowS2","BlockName":"CashFlowB2","VenaRangeType":5,"DimensionIdStr":"-1","MemberIdStr":"-1","DimensionId":-1,"MemberId":-1,"Inc":""},"_vena_DYNR_SCashFlowS2_BCashFlowB2_ff276e47_361f0df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f276e47","DynamicRangeEntryID":"361f0df4","IsMultiDynamicRange":false,"MultiDynamicRangeID":null,"MultiDynamicCollectionID":null,"SectionName":"CashFlowS2","BlockName":"CashFlowB2","VenaRangeType":5,"DimensionIdStr":"-1","MemberIdStr":"-1","DimensionId":-1,"MemberId":-1,"Inc":""},"_vena_DYNR_SCashFlowS2_BCashFlowB2_ff276e47_364e7188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f276e47","DynamicRangeEntryID":"364e7188","IsMultiDynamicRange":false,"MultiDynamicRangeID":null,"MultiDynamicCollectionID":null,"SectionName":"CashFlowS2","BlockName":"CashFlowB2","VenaRangeType":5,"DimensionIdStr":"-1","MemberIdStr":"-1","DimensionId":-1,"MemberId":-1,"Inc":""},"_vena_DYNR_SCashFlowS2_BCashFlowB2_ff276e47_39afa57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f276e47","DynamicRangeEntryID":"39afa57e","IsMultiDynamicRange":false,"MultiDynamicRangeID":null,"MultiDynamicCollectionID":null,"SectionName":"CashFlowS2","BlockName":"CashFlowB2","VenaRangeType":5,"DimensionIdStr":"-1","MemberIdStr":"-1","DimensionId":-1,"MemberId":-1,"Inc":""},"_vena_DYNR_SCashFlowS2_BCashFlowB2_ff276e47_3a304924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f276e47","DynamicRangeEntryID":"3a304924","IsMultiDynamicRange":false,"MultiDynamicRangeID":null,"MultiDynamicCollectionID":null,"SectionName":"CashFlowS2","BlockName":"CashFlowB2","VenaRangeType":5,"DimensionIdStr":"-1","MemberIdStr":"-1","DimensionId":-1,"MemberId":-1,"Inc":""},"_vena_DYNR_SCashFlowS2_BCashFlowB2_ff276e47_3f21c6c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f276e47","DynamicRangeEntryID":"3f21c6c3","IsMultiDynamicRange":false,"MultiDynamicRangeID":null,"MultiDynamicCollectionID":null,"SectionName":"CashFlowS2","BlockName":"CashFlowB2","VenaRangeType":5,"DimensionIdStr":"-1","MemberIdStr":"-1","DimensionId":-1,"MemberId":-1,"Inc":""},"_vena_DYNR_SCashFlowS2_BCashFlowB2_ff276e47_3f919d10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f276e47","DynamicRangeEntryID":"3f919d10","IsMultiDynamicRange":false,"MultiDynamicRangeID":null,"MultiDynamicCollectionID":null,"SectionName":"CashFlowS2","BlockName":"CashFlowB2","VenaRangeType":5,"DimensionIdStr":"-1","MemberIdStr":"-1","DimensionId":-1,"MemberId":-1,"Inc":""},"_vena_DYNR_SCashFlowS2_BCashFlowB2_ff276e47_414a46a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f276e47","DynamicRangeEntryID":"414a46ab","IsMultiDynamicRange":false,"MultiDynamicRangeID":null,"MultiDynamicCollectionID":null,"SectionName":"CashFlowS2","BlockName":"CashFlowB2","VenaRangeType":5,"DimensionIdStr":"-1","MemberIdStr":"-1","DimensionId":-1,"MemberId":-1,"Inc":""},"_vena_DYNR_SCashFlowS2_BCashFlowB2_ff276e47_47523721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f276e47","DynamicRangeEntryID":"47523721","IsMultiDynamicRange":false,"MultiDynamicRangeID":null,"MultiDynamicCollectionID":null,"SectionName":"CashFlowS2","BlockName":"CashFlowB2","VenaRangeType":5,"DimensionIdStr":"-1","MemberIdStr":"-1","DimensionId":-1,"MemberId":-1,"Inc":""},"_vena_DYNR_SCashFlowS2_BCashFlowB2_ff276e47_49e976f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f276e47","DynamicRangeEntryID":"49e976f3","IsMultiDynamicRange":false,"MultiDynamicRangeID":null,"MultiDynamicCollectionID":null,"SectionName":"CashFlowS2","BlockName":"CashFlowB2","VenaRangeType":5,"DimensionIdStr":"-1","MemberIdStr":"-1","DimensionId":-1,"MemberId":-1,"Inc":""},"_vena_DYNR_SCashFlowS2_BCashFlowB2_ff276e47_513394d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f276e47","DynamicRangeEntryID":"513394d9","IsMultiDynamicRange":false,"MultiDynamicRangeID":null,"MultiDynamicCollectionID":null,"SectionName":"CashFlowS2","BlockName":"CashFlowB2","VenaRangeType":5,"DimensionIdStr":"-1","MemberIdStr":"-1","DimensionId":-1,"MemberId":-1,"Inc":""},"_vena_DYNR_SCashFlowS2_BCashFlowB2_ff276e47_51449639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f276e47","DynamicRangeEntryID":"51449639","IsMultiDynamicRange":false,"MultiDynamicRangeID":null,"MultiDynamicCollectionID":null,"SectionName":"CashFlowS2","BlockName":"CashFlowB2","VenaRangeType":5,"DimensionIdStr":"-1","MemberIdStr":"-1","DimensionId":-1,"MemberId":-1,"Inc":""},"_vena_DYNR_SCashFlowS2_BCashFlowB2_ff276e47_61fce354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f276e47","DynamicRangeEntryID":"61fce354","IsMultiDynamicRange":false,"MultiDynamicRangeID":null,"MultiDynamicCollectionID":null,"SectionName":"CashFlowS2","BlockName":"CashFlowB2","VenaRangeType":5,"DimensionIdStr":"-1","MemberIdStr":"-1","DimensionId":-1,"MemberId":-1,"Inc":""},"_vena_DYNR_SCashFlowS2_BCashFlowB2_ff276e47_75ab1919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f276e47","DynamicRangeEntryID":"75ab1919","IsMultiDynamicRange":false,"MultiDynamicRangeID":null,"MultiDynamicCollectionID":null,"SectionName":"CashFlowS2","BlockName":"CashFlowB2","VenaRangeType":5,"DimensionIdStr":"-1","MemberIdStr":"-1","DimensionId":-1,"MemberId":-1,"Inc":""},"_vena_DYNR_SCashFlowS2_BCashFlowB2_ff276e47_7a3b7e1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f276e47","DynamicRangeEntryID":"7a3b7e1d","IsMultiDynamicRange":false,"MultiDynamicRangeID":null,"MultiDynamicCollectionID":null,"SectionName":"CashFlowS2","BlockName":"CashFlowB2","VenaRangeType":5,"DimensionIdStr":"-1","MemberIdStr":"-1","DimensionId":-1,"MemberId":-1,"Inc":""},"_vena_DYNR_SCashFlowS2_BCashFlowB2_ff276e47_814e691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f276e47","DynamicRangeEntryID":"814e691e","IsMultiDynamicRange":false,"MultiDynamicRangeID":null,"MultiDynamicCollectionID":null,"SectionName":"CashFlowS2","BlockName":"CashFlowB2","VenaRangeType":5,"DimensionIdStr":"-1","MemberIdStr":"-1","DimensionId":-1,"MemberId":-1,"Inc":""},"_vena_DYNR_SCashFlowS2_BCashFlowB2_ff276e47_839140a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f276e47","DynamicRangeEntryID":"839140ad","IsMultiDynamicRange":false,"MultiDynamicRangeID":null,"MultiDynamicCollectionID":null,"SectionName":"CashFlowS2","BlockName":"CashFlowB2","VenaRangeType":5,"DimensionIdStr":"-1","MemberIdStr":"-1","DimensionId":-1,"MemberId":-1,"Inc":""},"_vena_DYNR_SCashFlowS2_BCashFlowB2_ff276e47_83e133d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f276e47","DynamicRangeEntryID":"83e133d8","IsMultiDynamicRange":false,"MultiDynamicRangeID":null,"MultiDynamicCollectionID":null,"SectionName":"CashFlowS2","BlockName":"CashFlowB2","VenaRangeType":5,"DimensionIdStr":"-1","MemberIdStr":"-1","DimensionId":-1,"MemberId":-1,"Inc":""},"_vena_DYNR_SCashFlowS2_BCashFlowB2_ff276e47_8874e3b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f276e47","DynamicRangeEntryID":"8874e3b3","IsMultiDynamicRange":false,"MultiDynamicRangeID":null,"MultiDynamicCollectionID":null,"SectionName":"CashFlowS2","BlockName":"CashFlowB2","VenaRangeType":5,"DimensionIdStr":"-1","MemberIdStr":"-1","DimensionId":-1,"MemberId":-1,"Inc":""},"_vena_DYNR_SCashFlowS2_BCashFlowB2_ff276e47_8d233a11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f276e47","DynamicRangeEntryID":"8d233a11","IsMultiDynamicRange":false,"MultiDynamicRangeID":null,"MultiDynamicCollectionID":null,"SectionName":"CashFlowS2","BlockName":"CashFlowB2","VenaRangeType":5,"DimensionIdStr":"-1","MemberIdStr":"-1","DimensionId":-1,"MemberId":-1,"Inc":""},"_vena_DYNR_SCashFlowS2_BCashFlowB2_ff276e47_8e6a3c87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f276e47","DynamicRangeEntryID":"8e6a3c87","IsMultiDynamicRange":false,"MultiDynamicRangeID":null,"MultiDynamicCollectionID":null,"SectionName":"CashFlowS2","BlockName":"CashFlowB2","VenaRangeType":5,"DimensionIdStr":"-1","MemberIdStr":"-1","DimensionId":-1,"MemberId":-1,"Inc":""},"_vena_DYNR_SCashFlowS2_BCashFlowB2_ff276e47_96728432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f276e47","DynamicRangeEntryID":"96728432","IsMultiDynamicRange":false,"MultiDynamicRangeID":null,"MultiDynamicCollectionID":null,"SectionName":"CashFlowS2","BlockName":"CashFlowB2","VenaRangeType":5,"DimensionIdStr":"-1","MemberIdStr":"-1","DimensionId":-1,"MemberId":-1,"Inc":""},"_vena_DYNR_SCashFlowS2_BCashFlowB2_ff276e47_98001d12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f276e47","DynamicRangeEntryID":"98001d12","IsMultiDynamicRange":false,"MultiDynamicRangeID":null,"MultiDynamicCollectionID":null,"SectionName":"CashFlowS2","BlockName":"CashFlowB2","VenaRangeType":5,"DimensionIdStr":"-1","MemberIdStr":"-1","DimensionId":-1,"MemberId":-1,"Inc":""},"_vena_DYNR_SCashFlowS2_BCashFlowB2_ff276e47_9cd7d7d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f276e47","DynamicRangeEntryID":"9cd7d7d4","IsMultiDynamicRange":false,"MultiDynamicRangeID":null,"MultiDynamicCollectionID":null,"SectionName":"CashFlowS2","BlockName":"CashFlowB2","VenaRangeType":5,"DimensionIdStr":"-1","MemberIdStr":"-1","DimensionId":-1,"MemberId":-1,"Inc":""},"_vena_DYNR_SCashFlowS2_BCashFlowB2_ff276e47_a264da46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f276e47","DynamicRangeEntryID":"a264da46","IsMultiDynamicRange":false,"MultiDynamicRangeID":null,"MultiDynamicCollectionID":null,"SectionName":"CashFlowS2","BlockName":"CashFlowB2","VenaRangeType":5,"DimensionIdStr":"-1","MemberIdStr":"-1","DimensionId":-1,"MemberId":-1,"Inc":""},"_vena_DYNR_SCashFlowS2_BCashFlowB2_ff276e47_a3d63a36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f276e47","DynamicRangeEntryID":"a3d63a36","IsMultiDynamicRange":false,"MultiDynamicRangeID":null,"MultiDynamicCollectionID":null,"SectionName":"CashFlowS2","BlockName":"CashFlowB2","VenaRangeType":5,"DimensionIdStr":"-1","MemberIdStr":"-1","DimensionId":-1,"MemberId":-1,"Inc":""},"_vena_DYNR_SCashFlowS2_BCashFlowB2_ff276e47_a486fd19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f276e47","DynamicRangeEntryID":"a486fd19","IsMultiDynamicRange":false,"MultiDynamicRangeID":null,"MultiDynamicCollectionID":null,"SectionName":"CashFlowS2","BlockName":"CashFlowB2","VenaRangeType":5,"DimensionIdStr":"-1","MemberIdStr":"-1","DimensionId":-1,"MemberId":-1,"Inc":""},"_vena_DYNR_SCashFlowS2_BCashFlowB2_ff276e47_a4db9899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f276e47","DynamicRangeEntryID":"a4db9899","IsMultiDynamicRange":false,"MultiDynamicRangeID":null,"MultiDynamicCollectionID":null,"SectionName":"CashFlowS2","BlockName":"CashFlowB2","VenaRangeType":5,"DimensionIdStr":"-1","MemberIdStr":"-1","DimensionId":-1,"MemberId":-1,"Inc":""},"_vena_DYNR_SCashFlowS2_BCashFlowB2_ff276e47_a8072a5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f276e47","DynamicRangeEntryID":"a8072a5c","IsMultiDynamicRange":false,"MultiDynamicRangeID":null,"MultiDynamicCollectionID":null,"SectionName":"CashFlowS2","BlockName":"CashFlowB2","VenaRangeType":5,"DimensionIdStr":"-1","MemberIdStr":"-1","DimensionId":-1,"MemberId":-1,"Inc":""},"_vena_DYNR_SCashFlowS2_BCashFlowB2_ff276e47_ab552d78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f276e47","DynamicRangeEntryID":"ab552d78","IsMultiDynamicRange":false,"MultiDynamicRangeID":null,"MultiDynamicCollectionID":null,"SectionName":"CashFlowS2","BlockName":"CashFlowB2","VenaRangeType":5,"DimensionIdStr":"-1","MemberIdStr":"-1","DimensionId":-1,"MemberId":-1,"Inc":""},"_vena_DYNR_SCashFlowS2_BCashFlowB2_ff276e47_ad1c7a5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f276e47","DynamicRangeEntryID":"ad1c7a5f","IsMultiDynamicRange":false,"MultiDynamicRangeID":null,"MultiDynamicCollectionID":null,"SectionName":"CashFlowS2","BlockName":"CashFlowB2","VenaRangeType":5,"DimensionIdStr":"-1","MemberIdStr":"-1","DimensionId":-1,"MemberId":-1,"Inc":""},"_vena_DYNR_SCashFlowS2_BCashFlowB2_ff276e47_c0f175f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f276e47","DynamicRangeEntryID":"c0f175fd","IsMultiDynamicRange":false,"MultiDynamicRangeID":null,"MultiDynamicCollectionID":null,"SectionName":"CashFlowS2","BlockName":"CashFlowB2","VenaRangeType":5,"DimensionIdStr":"-1","MemberIdStr":"-1","DimensionId":-1,"MemberId":-1,"Inc":""},"_vena_DYNR_SCashFlowS2_BCashFlowB2_ff276e47_cdabca19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f276e47","DynamicRangeEntryID":"cdabca19","IsMultiDynamicRange":false,"MultiDynamicRangeID":null,"MultiDynamicCollectionID":null,"SectionName":"CashFlowS2","BlockName":"CashFlowB2","VenaRangeType":5,"DimensionIdStr":"-1","MemberIdStr":"-1","DimensionId":-1,"MemberId":-1,"Inc":""},"_vena_DYNR_SCashFlowS2_BCashFlowB2_ff276e47_cdb395d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f276e47","DynamicRangeEntryID":"cdb395d6","IsMultiDynamicRange":false,"MultiDynamicRangeID":null,"MultiDynamicCollectionID":null,"SectionName":"CashFlowS2","BlockName":"CashFlowB2","VenaRangeType":5,"DimensionIdStr":"-1","MemberIdStr":"-1","DimensionId":-1,"MemberId":-1,"Inc":""},"_vena_DYNR_SCashFlowS2_BCashFlowB2_ff276e47_ce94584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f276e47","DynamicRangeEntryID":"ce94584a","IsMultiDynamicRange":false,"MultiDynamicRangeID":null,"MultiDynamicCollectionID":null,"SectionName":"CashFlowS2","BlockName":"CashFlowB2","VenaRangeType":5,"DimensionIdStr":"-1","MemberIdStr":"-1","DimensionId":-1,"MemberId":-1,"Inc":""},"_vena_DYNR_SCashFlowS2_BCashFlowB2_ff276e47_d962dc4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f276e47","DynamicRangeEntryID":"d962dc4c","IsMultiDynamicRange":false,"MultiDynamicRangeID":null,"MultiDynamicCollectionID":null,"SectionName":"CashFlowS2","BlockName":"CashFlowB2","VenaRangeType":5,"DimensionIdStr":"-1","MemberIdStr":"-1","DimensionId":-1,"MemberId":-1,"Inc":""},"_vena_DYNR_SCashFlowS2_BCashFlowB2_ff276e47_db5893f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f276e47","DynamicRangeEntryID":"db5893f1","IsMultiDynamicRange":false,"MultiDynamicRangeID":null,"MultiDynamicCollectionID":null,"SectionName":"CashFlowS2","BlockName":"CashFlowB2","VenaRangeType":5,"DimensionIdStr":"-1","MemberIdStr":"-1","DimensionId":-1,"MemberId":-1,"Inc":""},"_vena_DYNR_SCashFlowS2_BCashFlowB2_ff276e47_debe56d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f276e47","DynamicRangeEntryID":"debe56d3","IsMultiDynamicRange":false,"MultiDynamicRangeID":null,"MultiDynamicCollectionID":null,"SectionName":"CashFlowS2","BlockName":"CashFlowB2","VenaRangeType":5,"DimensionIdStr":"-1","MemberIdStr":"-1","DimensionId":-1,"MemberId":-1,"Inc":""},"_vena_DYNR_SCashFlowS2_BCashFlowB2_ff276e47_e0a1ba27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f276e47","DynamicRangeEntryID":"e0a1ba27","IsMultiDynamicRange":false,"MultiDynamicRangeID":null,"MultiDynamicCollectionID":null,"SectionName":"CashFlowS2","BlockName":"CashFlowB2","VenaRangeType":5,"DimensionIdStr":"-1","MemberIdStr":"-1","DimensionId":-1,"MemberId":-1,"Inc":""},"_vena_DYNR_SCashFlowS2_BCashFlowB2_ff276e47_e6b46e19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f276e47","DynamicRangeEntryID":"e6b46e19","IsMultiDynamicRange":false,"MultiDynamicRangeID":null,"MultiDynamicCollectionID":null,"SectionName":"CashFlowS2","BlockName":"CashFlowB2","VenaRangeType":5,"DimensionIdStr":"-1","MemberIdStr":"-1","DimensionId":-1,"MemberId":-1,"Inc":""},"_vena_DYNR_SCashFlowS2_BCashFlowB2_ff276e47_e94b117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f276e47","DynamicRangeEntryID":"e94b117a","IsMultiDynamicRange":false,"MultiDynamicRangeID":null,"MultiDynamicCollectionID":null,"SectionName":"CashFlowS2","BlockName":"CashFlowB2","VenaRangeType":5,"DimensionIdStr":"-1","MemberIdStr":"-1","DimensionId":-1,"MemberId":-1,"Inc":""},"_vena_DYNR_SCashFlowS2_BCashFlowB2_ff276e47_f4691331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f276e47","DynamicRangeEntryID":"f4691331","IsMultiDynamicRange":false,"MultiDynamicRangeID":null,"MultiDynamicCollectionID":null,"SectionName":"CashFlowS2","BlockName":"CashFlowB2","VenaRangeType":5,"DimensionIdStr":"-1","MemberIdStr":"-1","DimensionId":-1,"MemberId":-1,"Inc":""},"_vena_DYNR_SCashFlowS2_BCashFlowB2_ff276e47_f5d267b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f276e47","DynamicRangeEntryID":"f5d267b7","IsMultiDynamicRange":false,"MultiDynamicRangeID":null,"MultiDynamicCollectionID":null,"SectionName":"CashFlowS2","BlockName":"CashFlowB2","VenaRangeType":5,"DimensionIdStr":"-1","MemberIdStr":"-1","DimensionId":-1,"MemberId":-1,"Inc":""},"_vena_DYNR_SCashFlowS2_BCashFlowB2_ff276e47_f96824a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f276e47","DynamicRangeEntryID":"f96824a5","IsMultiDynamicRange":false,"MultiDynamicRangeID":null,"MultiDynamicCollectionID":null,"SectionName":"CashFlowS2","BlockName":"CashFlowB2","VenaRangeType":5,"DimensionIdStr":"-1","MemberIdStr":"-1","DimensionId":-1,"MemberId":-1,"Inc":""},"_vena_DYNR_SMultiSiteS1_BMultiSiteB2_390cca9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390cca9a","DynamicRangeEntryID":null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390cca9a_10f0dc65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cca9a","DynamicRangeEntryID":"10f0dc65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390cca9a_116db694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cca9a","DynamicRangeEntryID":"116db694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390cca9a_1172efb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cca9a","DynamicRangeEntryID":"1172efb3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390cca9a_14199f72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cca9a","DynamicRangeEntryID":"14199f72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390cca9a_16230021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cca9a","DynamicRangeEntryID":"16230021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390cca9a_1deb25e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cca9a","DynamicRangeEntryID":"1deb25e4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390cca9a_1ede7951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cca9a","DynamicRangeEntryID":"1ede7951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390cca9a_1f31411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cca9a","DynamicRangeEntryID":"1f31411f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390cca9a_206dc3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cca9a","DynamicRangeEntryID":"206dc3a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390cca9a_22fbc940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cca9a","DynamicRangeEntryID":"22fbc940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390cca9a_26da8fe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cca9a","DynamicRangeEntryID":"26da8fec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390cca9a_2c168275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cca9a","DynamicRangeEntryID":"2c168275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390cca9a_2cda820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cca9a","DynamicRangeEntryID":"2cda820b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390cca9a_2e0118b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cca9a","DynamicRangeEntryID":"2e0118b2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390cca9a_31758364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cca9a","DynamicRangeEntryID":"31758364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390cca9a_33694b19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cca9a","DynamicRangeEntryID":"33694b19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390cca9a_35cc09b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cca9a","DynamicRangeEntryID":"35cc09b6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390cca9a_463cb4a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cca9a","DynamicRangeEntryID":"463cb4a9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390cca9a_4941b4b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cca9a","DynamicRangeEntryID":"4941b4bd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390cca9a_4b159fb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cca9a","DynamicRangeEntryID":"4b159fbe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390cca9a_4b8b8535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cca9a","DynamicRangeEntryID":"4b8b8535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390cca9a_4f5d7f64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cca9a","DynamicRangeEntryID":"4f5d7f64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390cca9a_575abf97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cca9a","DynamicRangeEntryID":"575abf97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390cca9a_5fb7e59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cca9a","DynamicRangeEntryID":"5fb7e59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390cca9a_6438ac5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cca9a","DynamicRangeEntryID":"6438ac5e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390cca9a_65bbe397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cca9a","DynamicRangeEntryID":"65bbe397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390cca9a_69471780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cca9a","DynamicRangeEntryID":"69471780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390cca9a_6e32183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cca9a","DynamicRangeEntryID":"6e32183e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390cca9a_6fc0f1d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cca9a","DynamicRangeEntryID":"6fc0f1d7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390cca9a_7108a2a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cca9a","DynamicRangeEntryID":"7108a2af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390cca9a_71e2b6d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cca9a","DynamicRangeEntryID":"71e2b6de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390cca9a_723a68f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cca9a","DynamicRangeEntryID":"723a68f4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390cca9a_72865889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cca9a","DynamicRangeEntryID":"72865889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390cca9a_73e1029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cca9a","DynamicRangeEntryID":"73e1029f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390cca9a_740c3600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cca9a","DynamicRangeEntryID":"740c3600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390cca9a_77e63917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cca9a","DynamicRangeEntryID":"77e63917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390cca9a_7e268f71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cca9a","DynamicRangeEntryID":"7e268f71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390cca9a_7ea1b8b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cca9a","DynamicRangeEntryID":"7ea1b8b7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390cca9a_856eea42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cca9a","DynamicRangeEntryID":"856eea42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390cca9a_8ff57bc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cca9a","DynamicRangeEntryID":"8ff57bc6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390cca9a_93402b33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cca9a","DynamicRangeEntryID":"93402b33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390cca9a_952bbfc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cca9a","DynamicRangeEntryID":"952bbfc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390cca9a_9539332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cca9a","DynamicRangeEntryID":"9539332d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390cca9a_964e688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cca9a","DynamicRangeEntryID":"964e688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390cca9a_9eac03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cca9a","DynamicRangeEntryID":"9eac03d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390cca9a_a11ce6d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cca9a","DynamicRangeEntryID":"a11ce6dd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390cca9a_a41dd5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cca9a","DynamicRangeEntryID":"a41dd5d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390cca9a_a78b8479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cca9a","DynamicRangeEntryID":"a78b8479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390cca9a_aaa123a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cca9a","DynamicRangeEntryID":"aaa123a3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390cca9a_ac903f27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cca9a","DynamicRangeEntryID":"ac903f27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390cca9a_ae88073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cca9a","DynamicRangeEntryID":"ae88073c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390cca9a_b1c47562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cca9a","DynamicRangeEntryID":"b1c47562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390cca9a_b67c4e55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cca9a","DynamicRangeEntryID":"b67c4e55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390cca9a_bd48fda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cca9a","DynamicRangeEntryID":"bd48fdac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390cca9a_bfa02eb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cca9a","DynamicRangeEntryID":"bfa02ebd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390cca9a_c5f45d11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cca9a","DynamicRangeEntryID":"c5f45d11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390cca9a_c8169cc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cca9a","DynamicRangeEntryID":"c8169cc3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390cca9a_ca0eca20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cca9a","DynamicRangeEntryID":"ca0eca20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390cca9a_ccc0c1b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cca9a","DynamicRangeEntryID":"ccc0c1be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390cca9a_d39d894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cca9a","DynamicRangeEntryID":"d39d894f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390cca9a_dea2e2c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cca9a","DynamicRangeEntryID":"dea2e2c6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390cca9a_e0d80fb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cca9a","DynamicRangeEntryID":"e0d80fb2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390cca9a_e7ed7cf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cca9a","DynamicRangeEntryID":"e7ed7cf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390cca9a_e8f3e3b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cca9a","DynamicRangeEntryID":"e8f3e3bc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390cca9a_eab03e13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cca9a","DynamicRangeEntryID":"eab03e13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390cca9a_eb3c881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cca9a","DynamicRangeEntryID":"eb3c881f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390cca9a_ecb86c0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cca9a","DynamicRangeEntryID":"ecb86c0d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390cca9a_ed83f802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cca9a","DynamicRangeEntryID":"ed83f802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390cca9a_f09f48a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cca9a","DynamicRangeEntryID":"f09f48a8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390cca9a_f565efd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cca9a","DynamicRangeEntryID":"f565efd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390cca9a_f71c305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cca9a","DynamicRangeEntryID":"f71c305c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390cca9a_f82e0f98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cca9a","DynamicRangeEntryID":"f82e0f98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39e5a299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39e5a299","DynamicRangeEntryID":null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39e5a299_10e50720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e5a299","DynamicRangeEntryID":"10e50720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39e5a299_19ea6a1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e5a299","DynamicRangeEntryID":"19ea6a1d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39e5a299_1bfc64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e5a299","DynamicRangeEntryID":"1bfc64c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39e5a299_2d783b33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e5a299","DynamicRangeEntryID":"2d783b33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39e5a299_3a03c1a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e5a299","DynamicRangeEntryID":"3a03c1a5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39e5a299_3d97a6a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e5a299","DynamicRangeEntryID":"3d97a6aa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39e5a299_438ab48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e5a299","DynamicRangeEntryID":"438ab48c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39e5a299_6002c9b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e5a299","DynamicRangeEntryID":"6002c9b6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39e5a299_655d4d45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e5a299","DynamicRangeEntryID":"655d4d45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39e5a299_66519d6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e5a299","DynamicRangeEntryID":"66519d6e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39e5a299_68108347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e5a299","DynamicRangeEntryID":"68108347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39e5a299_6910b0e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e5a299","DynamicRangeEntryID":"6910b0e3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39e5a299_697743e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e5a299","DynamicRangeEntryID":"697743e4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39e5a299_71dfca1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e5a299","DynamicRangeEntryID":"71dfca1c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39e5a299_73c6d224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e5a299","DynamicRangeEntryID":"73c6d224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39e5a299_8d41e791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e5a299","DynamicRangeEntryID":"8d41e791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39e5a299_90df395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e5a299","DynamicRangeEntryID":"90df395f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39e5a299_931d70f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e5a299","DynamicRangeEntryID":"931d70f1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39e5a299_a1b38b0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e5a299","DynamicRangeEntryID":"a1b38b0a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39e5a299_a9f8af6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e5a299","DynamicRangeEntryID":"a9f8af6f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39e5a299_ab023e92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e5a299","DynamicRangeEntryID":"ab023e92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39e5a299_b30b4a00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e5a299","DynamicRangeEntryID":"b30b4a00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39e5a299_b84f3061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e5a299","DynamicRangeEntryID":"b84f3061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39e5a299_bfa03f67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e5a299","DynamicRangeEntryID":"bfa03f67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39e5a299_d3a88257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e5a299","DynamicRangeEntryID":"d3a88257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39e5a299_d43f9702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e5a299","DynamicRangeEntryID":"d43f9702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39e5a299_d76f5196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e5a299","DynamicRangeEntryID":"d76f5196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39e5a299_dae9dd64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e5a299","DynamicRangeEntryID":"dae9dd64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39e5a299_dd8a3a9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e5a299","DynamicRangeEntryID":"dd8a3a9a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39e5a299_dde0f5d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e5a299","DynamicRangeEntryID":"dde0f5db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39e5a299_de828ad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e5a299","DynamicRangeEntryID":"de828ad9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39e5a299_e0e9ae0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e5a299","DynamicRangeEntryID":"e0e9ae0c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39e5a299_eb462b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e5a299","DynamicRangeEntryID":"eb462b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39e5a299_f7800f7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e5a299","DynamicRangeEntryID":"f7800f7b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fd3652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3fd3652d","DynamicRangeEntryID":null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fd3652d_106ce648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fd3652d","DynamicRangeEntryID":"106ce648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fd3652d_12835366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fd3652d","DynamicRangeEntryID":"12835366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fd3652d_1306d463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fd3652d","DynamicRangeEntryID":"1306d463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fd3652d_13e8f287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fd3652d","DynamicRangeEntryID":"13e8f287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fd3652d_1697db32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fd3652d","DynamicRangeEntryID":"1697db32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fd3652d_1730bd06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fd3652d","DynamicRangeEntryID":"1730bd06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fd3652d_1eb84a91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fd3652d","DynamicRangeEntryID":"1eb84a91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fd3652d_24068492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fd3652d","DynamicRangeEntryID":"24068492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fd3652d_26486693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fd3652d","DynamicRangeEntryID":"26486693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fd3652d_2b6befc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fd3652d","DynamicRangeEntryID":"2b6befc7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fd3652d_2daf92c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fd3652d","DynamicRangeEntryID":"2daf92c9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fd3652d_3018bb4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fd3652d","DynamicRangeEntryID":"3018bb4e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fd3652d_305b7b5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fd3652d","DynamicRangeEntryID":"305b7b5b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fd3652d_43fb8ee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fd3652d","DynamicRangeEntryID":"43fb8ee2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fd3652d_4981e33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fd3652d","DynamicRangeEntryID":"4981e33e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fd3652d_49d2e292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fd3652d","DynamicRangeEntryID":"49d2e292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fd3652d_4edb0848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fd3652d","DynamicRangeEntryID":"4edb0848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fd3652d_5612be50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fd3652d","DynamicRangeEntryID":"5612be50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fd3652d_5cec99f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fd3652d","DynamicRangeEntryID":"5cec99fc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fd3652d_614f4944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fd3652d","DynamicRangeEntryID":"614f4944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fd3652d_69c76197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fd3652d","DynamicRangeEntryID":"69c76197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fd3652d_74f1c17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fd3652d","DynamicRangeEntryID":"74f1c17f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fd3652d_7e8fca34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fd3652d","DynamicRangeEntryID":"7e8fca34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fd3652d_839b79a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fd3652d","DynamicRangeEntryID":"839b79a7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fd3652d_8806d9b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fd3652d","DynamicRangeEntryID":"8806d9bc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fd3652d_8cb353e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fd3652d","DynamicRangeEntryID":"8cb353e8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fd3652d_8ccd2c82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fd3652d","DynamicRangeEntryID":"8ccd2c82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fd3652d_8d51b410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fd3652d","DynamicRangeEntryID":"8d51b410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fd3652d_9292d675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fd3652d","DynamicRangeEntryID":"9292d675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fd3652d_9fee6f73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fd3652d","DynamicRangeEntryID":"9fee6f73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fd3652d_a36f7ba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fd3652d","DynamicRangeEntryID":"a36f7bac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fd3652d_a46d50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fd3652d","DynamicRangeEntryID":"a46d50e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fd3652d_b28cd03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fd3652d","DynamicRangeEntryID":"b28cd03e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fd3652d_b38dcbc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fd3652d","DynamicRangeEntryID":"b38dcbc7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fd3652d_b52b16f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fd3652d","DynamicRangeEntryID":"b52b16f9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fd3652d_bf959169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fd3652d","DynamicRangeEntryID":"bf959169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fd3652d_c22d903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fd3652d","DynamicRangeEntryID":"c22d903c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fd3652d_c4429cd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fd3652d","DynamicRangeEntryID":"c4429cde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fd3652d_c6cc887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fd3652d","DynamicRangeEntryID":"c6cc887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fd3652d_c9232096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fd3652d","DynamicRangeEntryID":"c9232096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fd3652d_caf0d3d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fd3652d","DynamicRangeEntryID":"caf0d3dd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fd3652d_d0bdaa48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fd3652d","DynamicRangeEntryID":"d0bdaa48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fd3652d_d9df43e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fd3652d","DynamicRangeEntryID":"d9df43ec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fd3652d_db2d7d0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fd3652d","DynamicRangeEntryID":"db2d7d0d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fd3652d_dc05b73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fd3652d","DynamicRangeEntryID":"dc05b73a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fd3652d_dc298d4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fd3652d","DynamicRangeEntryID":"dc298d4c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fd3652d_dd8160b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fd3652d","DynamicRangeEntryID":"dd8160bf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fd3652d_e040e0f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fd3652d","DynamicRangeEntryID":"e040e0fd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fd3652d_e504ea38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fd3652d","DynamicRangeEntryID":"e504ea38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fd3652d_e9395f26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fd3652d","DynamicRangeEntryID":"e9395f26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fd3652d_e9dfe6a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fd3652d","DynamicRangeEntryID":"e9dfe6a9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fd3652d_ee8816f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fd3652d","DynamicRangeEntryID":"ee8816f8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fd3652d_ef63bbd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fd3652d","DynamicRangeEntryID":"ef63bbd2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3fd3652d_f4c591d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fd3652d","DynamicRangeEntryID":"f4c591d8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42d588a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42d588af","DynamicRangeEntryID":null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42d588af_241c29b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42d588af","DynamicRangeEntryID":"241c29bb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42d588af_28941ac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42d588af","DynamicRangeEntryID":"28941ac8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42d588af_2e5646b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42d588af","DynamicRangeEntryID":"2e5646b9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42d588af_44dde754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42d588af","DynamicRangeEntryID":"44dde754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42d588af_667705d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42d588af","DynamicRangeEntryID":"667705d5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42d588af_6d716480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42d588af","DynamicRangeEntryID":"6d716480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42d588af_82e7f8c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42d588af","DynamicRangeEntryID":"82e7f8c2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42d588af_85b17f33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42d588af","DynamicRangeEntryID":"85b17f33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42d588af_8b440033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42d588af","DynamicRangeEntryID":"8b440033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42d588af_a69e1359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42d588af","DynamicRangeEntryID":"a69e1359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42d588af_acc27668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42d588af","DynamicRangeEntryID":"acc27668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42d588af_e271fe12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42d588af","DynamicRangeEntryID":"e271fe12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42d588af_ebfd0d3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42d588af","DynamicRangeEntryID":"ebfd0d3e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42d588af_ee1e312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42d588af","DynamicRangeEntryID":"ee1e312e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432b6e0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432b6e0d","DynamicRangeEntryID":null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432b6e0d_1d9d4fe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432b6e0d","DynamicRangeEntryID":"1d9d4fe3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432b6e0d_1f12ece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432b6e0d","DynamicRangeEntryID":"1f12ecee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432b6e0d_2a3539d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432b6e0d","DynamicRangeEntryID":"2a3539d7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432b6e0d_39a473f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432b6e0d","DynamicRangeEntryID":"39a473f8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432b6e0d_519af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432b6e0d","DynamicRangeEntryID":"519af6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432b6e0d_5a856b7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432b6e0d","DynamicRangeEntryID":"5a856b7b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432b6e0d_61f0bba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432b6e0d","DynamicRangeEntryID":"61f0bbac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432b6e0d_6d062137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432b6e0d","DynamicRangeEntryID":"6d062137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432b6e0d_7713d2f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432b6e0d","DynamicRangeEntryID":"7713d2f7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432b6e0d_7876e93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432b6e0d","DynamicRangeEntryID":"7876e93f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432b6e0d_7e9d2da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432b6e0d","DynamicRangeEntryID":"7e9d2dab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432b6e0d_8460f692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432b6e0d","DynamicRangeEntryID":"8460f692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432b6e0d_8f2cbdc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432b6e0d","DynamicRangeEntryID":"8f2cbdc2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432b6e0d_91b77c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432b6e0d","DynamicRangeEntryID":"91b77ce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432b6e0d_94ecdf63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432b6e0d","DynamicRangeEntryID":"94ecdf63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432b6e0d_adc9a50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432b6e0d","DynamicRangeEntryID":"adc9a50a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432b6e0d_caa87744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432b6e0d","DynamicRangeEntryID":"caa87744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432b6e0d_d0e7ef47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432b6e0d","DynamicRangeEntryID":"d0e7ef47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432b6e0d_fc127771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432b6e0d","DynamicRangeEntryID":"fc127771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432b6e0d_fe43e19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432b6e0d","DynamicRangeEntryID":"fe43e19b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a9b164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8a9b164","DynamicRangeEntryID":null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a9b164_12e6a520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a9b164","DynamicRangeEntryID":"12e6a520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a9b164_168886c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a9b164","DynamicRangeEntryID":"168886c7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a9b164_2a1927f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a9b164","DynamicRangeEntryID":"2a1927fb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a9b164_3869d815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a9b164","DynamicRangeEntryID":"3869d815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a9b164_403d2295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a9b164","DynamicRangeEntryID":"403d2295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a9b164_4582966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a9b164","DynamicRangeEntryID":"4582966b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a9b164_48e02ec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a9b164","DynamicRangeEntryID":"48e02eca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a9b164_592eddf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a9b164","DynamicRangeEntryID":"592eddf6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a9b164_5ed89bd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a9b164","DynamicRangeEntryID":"5ed89bdc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a9b164_66f47095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a9b164","DynamicRangeEntryID":"66f47095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a9b164_71a516a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a9b164","DynamicRangeEntryID":"71a516a3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a9b164_7be19dd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a9b164","DynamicRangeEntryID":"7be19dd8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a9b164_86169e28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a9b164","DynamicRangeEntryID":"86169e28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a9b164_876bac75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a9b164","DynamicRangeEntryID":"876bac75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a9b164_8c993e8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a9b164","DynamicRangeEntryID":"8c993e8e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a9b164_91e63973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a9b164","DynamicRangeEntryID":"91e63973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a9b164_92880370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a9b164","DynamicRangeEntryID":"92880370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a9b164_98f72c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a9b164","DynamicRangeEntryID":"98f72ca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a9b164_992b6f2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a9b164","DynamicRangeEntryID":"992b6f2d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a9b164_aaee7019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a9b164","DynamicRangeEntryID":"aaee7019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a9b164_ab853a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a9b164","DynamicRangeEntryID":"ab853ad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a9b164_abeffad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a9b164","DynamicRangeEntryID":"abeffad9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a9b164_af5dcb11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a9b164","DynamicRangeEntryID":"af5dcb11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a9b164_b12306e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a9b164","DynamicRangeEntryID":"b12306e2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a9b164_b2b9e025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a9b164","DynamicRangeEntryID":"b2b9e025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a9b164_c9d51948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a9b164","DynamicRangeEntryID":"c9d51948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a9b164_c9f6be47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a9b164","DynamicRangeEntryID":"c9f6be47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a9b164_ccd109e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a9b164","DynamicRangeEntryID":"ccd109e2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a9b164_de436a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a9b164","DynamicRangeEntryID":"de436ae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a9b164_e338d9f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a9b164","DynamicRangeEntryID":"e338d9f7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a9b164_ea868894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a9b164","DynamicRangeEntryID":"ea868894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a9b164_f7069402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a9b164","DynamicRangeEntryID":"f7069402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dde5a83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8dde5a83","DynamicRangeEntryID":null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dde5a83_115e8d07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dde5a83","DynamicRangeEntryID":"115e8d07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dde5a83_1348d0a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dde5a83","DynamicRangeEntryID":"1348d0ad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dde5a83_13ea8d68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dde5a83","DynamicRangeEntryID":"13ea8d68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dde5a83_156328a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dde5a83","DynamicRangeEntryID":"156328ad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dde5a83_1608a8f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dde5a83","DynamicRangeEntryID":"1608a8fe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dde5a83_188c3f67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dde5a83","DynamicRangeEntryID":"188c3f67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dde5a83_19189108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dde5a83","DynamicRangeEntryID":"19189108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dde5a83_19c07ee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dde5a83","DynamicRangeEntryID":"19c07eec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dde5a83_1aec4c76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dde5a83","DynamicRangeEntryID":"1aec4c76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dde5a83_1c1d42b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dde5a83","DynamicRangeEntryID":"1c1d42b2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dde5a83_1ceda055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dde5a83","DynamicRangeEntryID":"1ceda055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dde5a83_267c8562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dde5a83","DynamicRangeEntryID":"267c8562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dde5a83_27022fe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dde5a83","DynamicRangeEntryID":"27022fe7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dde5a83_271e97e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dde5a83","DynamicRangeEntryID":"271e97e3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dde5a83_27c1c580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dde5a83","DynamicRangeEntryID":"27c1c580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dde5a83_28860ab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dde5a83","DynamicRangeEntryID":"28860ab1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dde5a83_2cbd3f8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dde5a83","DynamicRangeEntryID":"2cbd3f8b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dde5a83_31bf018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dde5a83","DynamicRangeEntryID":"31bf018c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dde5a83_35265924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dde5a83","DynamicRangeEntryID":"35265924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dde5a83_357d31e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dde5a83","DynamicRangeEntryID":"357d31e5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dde5a83_3595db4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dde5a83","DynamicRangeEntryID":"3595db4c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dde5a83_360f0d3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dde5a83","DynamicRangeEntryID":"360f0d3b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dde5a83_3797e6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dde5a83","DynamicRangeEntryID":"3797e6b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dde5a83_37a39cf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dde5a83","DynamicRangeEntryID":"37a39cf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dde5a83_3ad2fd3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dde5a83","DynamicRangeEntryID":"3ad2fd3f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dde5a83_3b5aefd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dde5a83","DynamicRangeEntryID":"3b5aefd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dde5a83_3c1d7985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dde5a83","DynamicRangeEntryID":"3c1d7985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dde5a83_3d838ad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dde5a83","DynamicRangeEntryID":"3d838ad6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dde5a83_4125e4c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dde5a83","DynamicRangeEntryID":"4125e4c7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dde5a83_43706b2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dde5a83","DynamicRangeEntryID":"43706b2a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dde5a83_43c2f853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dde5a83","DynamicRangeEntryID":"43c2f853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dde5a83_44466600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dde5a83","DynamicRangeEntryID":"44466600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dde5a83_457d5f9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dde5a83","DynamicRangeEntryID":"457d5f9b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dde5a83_4acddb8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dde5a83","DynamicRangeEntryID":"4acddb8f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dde5a83_50a20de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dde5a83","DynamicRangeEntryID":"50a20de3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dde5a83_5328563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dde5a83","DynamicRangeEntryID":"5328563d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dde5a83_584bb1d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dde5a83","DynamicRangeEntryID":"584bb1d1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dde5a83_5d441a7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dde5a83","DynamicRangeEntryID":"5d441a7a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dde5a83_5d4950a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dde5a83","DynamicRangeEntryID":"5d4950a3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dde5a83_5d5907a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dde5a83","DynamicRangeEntryID":"5d5907ad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dde5a83_5d8c9e64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dde5a83","DynamicRangeEntryID":"5d8c9e64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dde5a83_60ac1276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dde5a83","DynamicRangeEntryID":"60ac1276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dde5a83_646259c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dde5a83","DynamicRangeEntryID":"646259ce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dde5a83_64a2202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dde5a83","DynamicRangeEntryID":"64a2202a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dde5a83_662f4ce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dde5a83","DynamicRangeEntryID":"662f4cea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dde5a83_669041e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dde5a83","DynamicRangeEntryID":"669041e3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dde5a83_67d2a1d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dde5a83","DynamicRangeEntryID":"67d2a1d2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dde5a83_6b4e4b81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dde5a83","DynamicRangeEntryID":"6b4e4b81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dde5a83_6e4eea62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dde5a83","DynamicRangeEntryID":"6e4eea62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dde5a83_70915570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dde5a83","DynamicRangeEntryID":"70915570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dde5a83_738c120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dde5a83","DynamicRangeEntryID":"738c120d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dde5a83_75451132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dde5a83","DynamicRangeEntryID":"75451132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dde5a83_7576f584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dde5a83","DynamicRangeEntryID":"7576f584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dde5a83_778a3eb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dde5a83","DynamicRangeEntryID":"778a3ebf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dde5a83_7cc86ef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dde5a83","DynamicRangeEntryID":"7cc86ef8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dde5a83_8206beb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dde5a83","DynamicRangeEntryID":"8206beb1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dde5a83_8434a30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dde5a83","DynamicRangeEntryID":"8434a30d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dde5a83_856b2e2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dde5a83","DynamicRangeEntryID":"856b2e2d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dde5a83_85a0d723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dde5a83","DynamicRangeEntryID":"85a0d723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dde5a83_8aa6dc79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dde5a83","DynamicRangeEntryID":"8aa6dc79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dde5a83_8ea4c5a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dde5a83","DynamicRangeEntryID":"8ea4c5a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dde5a83_90e15855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dde5a83","DynamicRangeEntryID":"90e15855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dde5a83_918af7e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dde5a83","DynamicRangeEntryID":"918af7ed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dde5a83_926495a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dde5a83","DynamicRangeEntryID":"926495ac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dde5a83_9303b169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dde5a83","DynamicRangeEntryID":"9303b169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dde5a83_95c9c4e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dde5a83","DynamicRangeEntryID":"95c9c4ec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dde5a83_9790ac15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dde5a83","DynamicRangeEntryID":"9790ac15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dde5a83_979db25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dde5a83","DynamicRangeEntryID":"979db25b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dde5a83_9862629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dde5a83","DynamicRangeEntryID":"9862629e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dde5a83_999728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dde5a83","DynamicRangeEntryID":"999728f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dde5a83_9a0202b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dde5a83","DynamicRangeEntryID":"9a0202b8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dde5a83_9cf4c653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dde5a83","DynamicRangeEntryID":"9cf4c653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dde5a83_a81b1ef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dde5a83","DynamicRangeEntryID":"a81b1ef7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dde5a83_a9b443c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dde5a83","DynamicRangeEntryID":"a9b443c4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dde5a83_ab87e714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dde5a83","DynamicRangeEntryID":"ab87e714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dde5a83_ac0eba3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dde5a83","DynamicRangeEntryID":"ac0eba3e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dde5a83_ad22f5b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dde5a83","DynamicRangeEntryID":"ad22f5b7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dde5a83_ad4c906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dde5a83","DynamicRangeEntryID":"ad4c906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dde5a83_aecb20e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dde5a83","DynamicRangeEntryID":"aecb20e2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dde5a83_b123af62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dde5a83","DynamicRangeEntryID":"b123af62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dde5a83_b15daa30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dde5a83","DynamicRangeEntryID":"b15daa30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dde5a83_b7ba9475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dde5a83","DynamicRangeEntryID":"b7ba9475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dde5a83_baa53408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dde5a83","DynamicRangeEntryID":"baa53408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dde5a83_bbeb254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dde5a83","DynamicRangeEntryID":"bbeb254d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dde5a83_bd865da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dde5a83","DynamicRangeEntryID":"bd865dac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dde5a83_c277eae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dde5a83","DynamicRangeEntryID":"c277eae1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dde5a83_c3200da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dde5a83","DynamicRangeEntryID":"c3200da3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dde5a83_c47efd11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dde5a83","DynamicRangeEntryID":"c47efd11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dde5a83_ccf05e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dde5a83","DynamicRangeEntryID":"ccf05ed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dde5a83_cf9e1045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dde5a83","DynamicRangeEntryID":"cf9e1045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dde5a83_d033d9c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dde5a83","DynamicRangeEntryID":"d033d9c3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dde5a83_d77ab416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dde5a83","DynamicRangeEntryID":"d77ab416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dde5a83_dc3856a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dde5a83","DynamicRangeEntryID":"dc3856a6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dde5a83_ddf9a6d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dde5a83","DynamicRangeEntryID":"ddf9a6dc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dde5a83_e3cf73e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dde5a83","DynamicRangeEntryID":"e3cf73ea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dde5a83_e7875e80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dde5a83","DynamicRangeEntryID":"e7875e80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dde5a83_e7969f87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dde5a83","DynamicRangeEntryID":"e7969f87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dde5a83_ee2f91c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dde5a83","DynamicRangeEntryID":"ee2f91c1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dde5a83_f05a3d46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dde5a83","DynamicRangeEntryID":"f05a3d46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dde5a83_f1469aa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dde5a83","DynamicRangeEntryID":"f1469aa2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dde5a83_f5e8949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dde5a83","DynamicRangeEntryID":"f5e8949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dde5a83_f7ab4a31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dde5a83","DynamicRangeEntryID":"f7ab4a31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dde5a83_f8735ea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dde5a83","DynamicRangeEntryID":"f8735ead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dde5a83_fa0934f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dde5a83","DynamicRangeEntryID":"fa0934f8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92e0c976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92e0c976","DynamicRangeEntryID":null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92e0c976_22161331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92e0c976","DynamicRangeEntryID":"22161331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92e0c976_24c1700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92e0c976","DynamicRangeEntryID":"24c1700f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92e0c976_3995c761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92e0c976","DynamicRangeEntryID":"3995c761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92e0c976_484f9e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92e0c976","DynamicRangeEntryID":"484f9ea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92e0c976_667c943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92e0c976","DynamicRangeEntryID":"667c943a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92e0c976_a1ab1b3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92e0c976","DynamicRangeEntryID":"a1ab1b3d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92e0c976_c446ff61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92e0c976","DynamicRangeEntryID":"c446ff61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92e0c976_cfbca6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92e0c976","DynamicRangeEntryID":"cfbca6e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92e0c976_de833ed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92e0c976","DynamicRangeEntryID":"de833ed1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92e0c976_ef7491a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92e0c976","DynamicRangeEntryID":"ef7491ae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92e0c976_f14b21a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92e0c976","DynamicRangeEntryID":"f14b21a5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d521ab6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d521ab6e","DynamicRangeEntryID":null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d521ab6e_27420f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521ab6e","DynamicRangeEntryID":"27420f3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d521ab6e_2ec78931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521ab6e","DynamicRangeEntryID":"2ec78931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d521ab6e_311f9a17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521ab6e","DynamicRangeEntryID":"311f9a17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d521ab6e_35698a60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521ab6e","DynamicRangeEntryID":"35698a60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d521ab6e_4e79446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521ab6e","DynamicRangeEntryID":"4e79446e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d521ab6e_50a718d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521ab6e","DynamicRangeEntryID":"50a718d8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d521ab6e_5bc427f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521ab6e","DynamicRangeEntryID":"5bc427fe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d521ab6e_73acc453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521ab6e","DynamicRangeEntryID":"73acc453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d521ab6e_7bc00d81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521ab6e","DynamicRangeEntryID":"7bc00d81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d521ab6e_8e5b7c2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521ab6e","DynamicRangeEntryID":"8e5b7c2d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d521ab6e_9c47e8c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521ab6e","DynamicRangeEntryID":"9c47e8c9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d521ab6e_a1584cf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521ab6e","DynamicRangeEntryID":"a1584cfe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d521ab6e_a536ac52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521ab6e","DynamicRangeEntryID":"a536ac52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d521ab6e_afea72f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521ab6e","DynamicRangeEntryID":"afea72f5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d521ab6e_d2d3e9e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521ab6e","DynamicRangeEntryID":"d2d3e9ef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d521ab6e_dd12c670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521ab6e","DynamicRangeEntryID":"dd12c670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dc53a484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dc53a484","DynamicRangeEntryID":null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dc53a484_189c8461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c53a484","DynamicRangeEntryID":"189c8461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dc53a484_192eeac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c53a484","DynamicRangeEntryID":"192eeaca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dc53a484_2a2082d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c53a484","DynamicRangeEntryID":"2a2082da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dc53a484_30830d14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c53a484","DynamicRangeEntryID":"30830d14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dc53a484_35c68e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c53a484","DynamicRangeEntryID":"35c68ed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dc53a484_4811ab93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c53a484","DynamicRangeEntryID":"4811ab93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dc53a484_4c4c46e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c53a484","DynamicRangeEntryID":"4c4c46ee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dc53a484_60963ee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c53a484","DynamicRangeEntryID":"60963eea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dc53a484_60a69d53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c53a484","DynamicRangeEntryID":"60a69d53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dc53a484_60a966a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c53a484","DynamicRangeEntryID":"60a966ab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dc53a484_6707eff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c53a484","DynamicRangeEntryID":"6707eff3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dc53a484_6f2d099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c53a484","DynamicRangeEntryID":"6f2d099b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dc53a484_6f9abfa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c53a484","DynamicRangeEntryID":"6f9abfa3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dc53a484_77382d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c53a484","DynamicRangeEntryID":"77382d5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dc53a484_78ce0af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c53a484","DynamicRangeEntryID":"78ce0af9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dc53a484_8679603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c53a484","DynamicRangeEntryID":"8679603b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dc53a484_8a40b7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c53a484","DynamicRangeEntryID":"8a40b7f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dc53a484_949cc72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c53a484","DynamicRangeEntryID":"949cc72c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dc53a484_a2c385f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c53a484","DynamicRangeEntryID":"a2c385f8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dc53a484_b02fc462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c53a484","DynamicRangeEntryID":"b02fc462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dc53a484_b6fff340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c53a484","DynamicRangeEntryID":"b6fff340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dc53a484_bf2587f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c53a484","DynamicRangeEntryID":"bf2587f6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dc53a484_c1128358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c53a484","DynamicRangeEntryID":"c1128358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dc53a484_c2fc975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c53a484","DynamicRangeEntryID":"c2fc975c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dc53a484_cc1fa17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c53a484","DynamicRangeEntryID":"cc1fa17b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dc53a484_d1d95b19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c53a484","DynamicRangeEntryID":"d1d95b19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dc53a484_d470b922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c53a484","DynamicRangeEntryID":"d470b922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dc53a484_d85c1a61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c53a484","DynamicRangeEntryID":"d85c1a61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dc53a484_d984e59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c53a484","DynamicRangeEntryID":"d984e59a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dc53a484_dd969be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c53a484","DynamicRangeEntryID":"dd969bec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dc53a484_e255b876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c53a484","DynamicRangeEntryID":"e255b876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dc53a484_efe9c2d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c53a484","DynamicRangeEntryID":"efe9c2db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ddfb50e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ddfb50e7","DynamicRangeEntryID":null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ddfb50e7_148fcc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dfb50e7","DynamicRangeEntryID":"148fcc5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ddfb50e7_1675157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dfb50e7","DynamicRangeEntryID":"1675157b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ddfb50e7_322c6643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dfb50e7","DynamicRangeEntryID":"322c6643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ddfb50e7_38df9955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dfb50e7","DynamicRangeEntryID":"38df9955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ddfb50e7_4bd4ae2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dfb50e7","DynamicRangeEntryID":"4bd4ae2d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ddfb50e7_5e8fd02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dfb50e7","DynamicRangeEntryID":"5e8fd02c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ddfb50e7_613f68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dfb50e7","DynamicRangeEntryID":"613f68c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ddfb50e7_61defe60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dfb50e7","DynamicRangeEntryID":"61defe60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ddfb50e7_6c09770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dfb50e7","DynamicRangeEntryID":"6c09770d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ddfb50e7_7d8d2df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dfb50e7","DynamicRangeEntryID":"7d8d2dfc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ddfb50e7_85d95a20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dfb50e7","DynamicRangeEntryID":"85d95a20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ddfb50e7_86c1823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dfb50e7","DynamicRangeEntryID":"86c1823c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ddfb50e7_8c46d710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dfb50e7","DynamicRangeEntryID":"8c46d710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ddfb50e7_8e42a402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dfb50e7","DynamicRangeEntryID":"8e42a402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ddfb50e7_ad610c9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dfb50e7","DynamicRangeEntryID":"ad610c9d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ddfb50e7_b5e4d7f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dfb50e7","DynamicRangeEntryID":"b5e4d7f1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ddfb50e7_bd45cca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dfb50e7","DynamicRangeEntryID":"bd45cca2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ddfb50e7_c8db244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dfb50e7","DynamicRangeEntryID":"c8db244f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ddfb50e7_d34a46a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dfb50e7","DynamicRangeEntryID":"d34a46a3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ddfb50e7_d3e2df76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dfb50e7","DynamicRangeEntryID":"d3e2df76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ddfb50e7_d4ec68f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dfb50e7","DynamicRangeEntryID":"d4ec68f9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ddfb50e7_d88597c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dfb50e7","DynamicRangeEntryID":"d88597c7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ddfb50e7_e185c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dfb50e7","DynamicRangeEntryID":"e185c6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ddfb50e7_ea00a9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dfb50e7","DynamicRangeEntryID":"ea00a9e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ddfb50e7_ebbacdc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dfb50e7","DynamicRangeEntryID":"ebbacdc5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ddfb50e7_f557efb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dfb50e7","DynamicRangeEntryID":"f557efbd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ddfb50e7_f683b4d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dfb50e7","DynamicRangeEntryID":"f683b4dc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ddfb50e7_feff1d1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dfb50e7","DynamicRangeEntryID":"feff1d1b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834db7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f834db7f","DynamicRangeEntryID":null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834db7f_134018e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834db7f","DynamicRangeEntryID":"134018ed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834db7f_1caeb6d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834db7f","DynamicRangeEntryID":"1caeb6d6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834db7f_1f5b18a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834db7f","DynamicRangeEntryID":"1f5b18ae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834db7f_23e33d2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834db7f","DynamicRangeEntryID":"23e33d2d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834db7f_334bfeb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834db7f","DynamicRangeEntryID":"334bfeb6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834db7f_35204bd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834db7f","DynamicRangeEntryID":"35204bde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834db7f_3553bae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834db7f","DynamicRangeEntryID":"3553bae2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834db7f_39c37df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834db7f","DynamicRangeEntryID":"39c37df3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834db7f_3cd2bf87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834db7f","DynamicRangeEntryID":"3cd2bf87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834db7f_434ec845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834db7f","DynamicRangeEntryID":"434ec845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834db7f_49390ce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834db7f","DynamicRangeEntryID":"49390ce5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834db7f_4b988619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834db7f","DynamicRangeEntryID":"4b988619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834db7f_55c67da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834db7f","DynamicRangeEntryID":"55c67da6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834db7f_59656f66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834db7f","DynamicRangeEntryID":"59656f66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834db7f_789ec1a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834db7f","DynamicRangeEntryID":"789ec1a6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834db7f_79e40143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834db7f","DynamicRangeEntryID":"79e40143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834db7f_7eb9f37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834db7f","DynamicRangeEntryID":"7eb9f37a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834db7f_80562560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834db7f","DynamicRangeEntryID":"80562560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834db7f_a978813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834db7f","DynamicRangeEntryID":"a978813f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834db7f_aa220003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834db7f","DynamicRangeEntryID":"aa220003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834db7f_ab9a270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834db7f","DynamicRangeEntryID":"ab9a270a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834db7f_acd839b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834db7f","DynamicRangeEntryID":"acd839b6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834db7f_b8ea744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834db7f","DynamicRangeEntryID":"b8ea744f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834db7f_bacffda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834db7f","DynamicRangeEntryID":"bacffda1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834db7f_bf339ea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834db7f","DynamicRangeEntryID":"bf339ea4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834db7f_c26a3521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834db7f","DynamicRangeEntryID":"c26a3521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834db7f_c95813a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834db7f","DynamicRangeEntryID":"c95813a6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834db7f_cf237468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834db7f","DynamicRangeEntryID":"cf237468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834db7f_d399fda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834db7f","DynamicRangeEntryID":"d399fda4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834db7f_daf4a3c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834db7f","DynamicRangeEntryID":"daf4a3cb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834db7f_dc4024b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834db7f","DynamicRangeEntryID":"dc4024bf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834db7f_deedf7f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834db7f","DynamicRangeEntryID":"deedf7f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834db7f_e9f28828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834db7f","DynamicRangeEntryID":"e9f28828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834db7f_eeb2e986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834db7f","DynamicRangeEntryID":"eeb2e986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834db7f_faa0d6c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834db7f","DynamicRangeEntryID":"faa0d6cc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834db7f_fb47d9d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834db7f","DynamicRangeEntryID":"fb47d9df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834db7f_fc0e85c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834db7f","DynamicRangeEntryID":"fc0e85c9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834db7f_ff5f03d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834db7f","DynamicRangeEntryID":"ff5f03dc","IsMultiDynamicRange":false,"MultiDynamicRangeID":null,"MultiDynamicCollectionID":null,"SectionName":"MultiSiteS1","BlockName":"MultiSiteB2","VenaRangeType":5,"DimensionIdStr":"-1","MemberIdStr":"-1","DimensionId":-1,"MemberId":-1,"Inc":""},"_vena_DYNR_SMYPS1_BMYPB2_1a7f522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1a7f522f","DynamicRangeEntryID":null,"IsMultiDynamicRange":false,"MultiDynamicRangeID":null,"MultiDynamicCollectionID":null,"SectionName":"MYPS1","BlockName":"MYPB2","VenaRangeType":5,"DimensionIdStr":"-1","MemberIdStr":"-1","DimensionId":-1,"MemberId":-1,"Inc":""},"_vena_DYNR_SMYPS1_BMYPB2_1a7f522f_135e381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a7f522f","DynamicRangeEntryID":"135e381c","IsMultiDynamicRange":false,"MultiDynamicRangeID":null,"MultiDynamicCollectionID":null,"SectionName":"MYPS1","BlockName":"MYPB2","VenaRangeType":5,"DimensionIdStr":"-1","MemberIdStr":"-1","DimensionId":-1,"MemberId":-1,"Inc":""},"_vena_DYNR_SMYPS1_BMYPB2_1a7f522f_16b69b93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a7f522f","DynamicRangeEntryID":"16b69b93","IsMultiDynamicRange":false,"MultiDynamicRangeID":null,"MultiDynamicCollectionID":null,"SectionName":"MYPS1","BlockName":"MYPB2","VenaRangeType":5,"DimensionIdStr":"-1","MemberIdStr":"-1","DimensionId":-1,"MemberId":-1,"Inc":""},"_vena_DYNR_SMYPS1_BMYPB2_1a7f522f_235bddc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a7f522f","DynamicRangeEntryID":"235bddc3","IsMultiDynamicRange":false,"MultiDynamicRangeID":null,"MultiDynamicCollectionID":null,"SectionName":"MYPS1","BlockName":"MYPB2","VenaRangeType":5,"DimensionIdStr":"-1","MemberIdStr":"-1","DimensionId":-1,"MemberId":-1,"Inc":""},"_vena_DYNR_SMYPS1_BMYPB2_1a7f522f_243ab695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a7f522f","DynamicRangeEntryID":"243ab695","IsMultiDynamicRange":false,"MultiDynamicRangeID":null,"MultiDynamicCollectionID":null,"SectionName":"MYPS1","BlockName":"MYPB2","VenaRangeType":5,"DimensionIdStr":"-1","MemberIdStr":"-1","DimensionId":-1,"MemberId":-1,"Inc":""},"_vena_DYNR_SMYPS1_BMYPB2_1a7f522f_2790ec33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a7f522f","DynamicRangeEntryID":"2790ec33","IsMultiDynamicRange":false,"MultiDynamicRangeID":null,"MultiDynamicCollectionID":null,"SectionName":"MYPS1","BlockName":"MYPB2","VenaRangeType":5,"DimensionIdStr":"-1","MemberIdStr":"-1","DimensionId":-1,"MemberId":-1,"Inc":""},"_vena_DYNR_SMYPS1_BMYPB2_1a7f522f_2a618ab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a7f522f","DynamicRangeEntryID":"2a618abb","IsMultiDynamicRange":false,"MultiDynamicRangeID":null,"MultiDynamicCollectionID":null,"SectionName":"MYPS1","BlockName":"MYPB2","VenaRangeType":5,"DimensionIdStr":"-1","MemberIdStr":"-1","DimensionId":-1,"MemberId":-1,"Inc":""},"_vena_DYNR_SMYPS1_BMYPB2_1a7f522f_2cd8892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a7f522f","DynamicRangeEntryID":"2cd8892d","IsMultiDynamicRange":false,"MultiDynamicRangeID":null,"MultiDynamicCollectionID":null,"SectionName":"MYPS1","BlockName":"MYPB2","VenaRangeType":5,"DimensionIdStr":"-1","MemberIdStr":"-1","DimensionId":-1,"MemberId":-1,"Inc":""},"_vena_DYNR_SMYPS1_BMYPB2_1a7f522f_350b2ee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a7f522f","DynamicRangeEntryID":"350b2ee3","IsMultiDynamicRange":false,"MultiDynamicRangeID":null,"MultiDynamicCollectionID":null,"SectionName":"MYPS1","BlockName":"MYPB2","VenaRangeType":5,"DimensionIdStr":"-1","MemberIdStr":"-1","DimensionId":-1,"MemberId":-1,"Inc":""},"_vena_DYNR_SMYPS1_BMYPB2_1a7f522f_371e48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a7f522f","DynamicRangeEntryID":"371e48d","IsMultiDynamicRange":false,"MultiDynamicRangeID":null,"MultiDynamicCollectionID":null,"SectionName":"MYPS1","BlockName":"MYPB2","VenaRangeType":5,"DimensionIdStr":"-1","MemberIdStr":"-1","DimensionId":-1,"MemberId":-1,"Inc":""},"_vena_DYNR_SMYPS1_BMYPB2_1a7f522f_3f3c206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a7f522f","DynamicRangeEntryID":"3f3c206c","IsMultiDynamicRange":false,"MultiDynamicRangeID":null,"MultiDynamicCollectionID":null,"SectionName":"MYPS1","BlockName":"MYPB2","VenaRangeType":5,"DimensionIdStr":"-1","MemberIdStr":"-1","DimensionId":-1,"MemberId":-1,"Inc":""},"_vena_DYNR_SMYPS1_BMYPB2_1a7f522f_4750ca63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a7f522f","DynamicRangeEntryID":"4750ca63","IsMultiDynamicRange":false,"MultiDynamicRangeID":null,"MultiDynamicCollectionID":null,"SectionName":"MYPS1","BlockName":"MYPB2","VenaRangeType":5,"DimensionIdStr":"-1","MemberIdStr":"-1","DimensionId":-1,"MemberId":-1,"Inc":""},"_vena_DYNR_SMYPS1_BMYPB2_1a7f522f_501a65d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a7f522f","DynamicRangeEntryID":"501a65d7","IsMultiDynamicRange":false,"MultiDynamicRangeID":null,"MultiDynamicCollectionID":null,"SectionName":"MYPS1","BlockName":"MYPB2","VenaRangeType":5,"DimensionIdStr":"-1","MemberIdStr":"-1","DimensionId":-1,"MemberId":-1,"Inc":""},"_vena_DYNR_SMYPS1_BMYPB2_1a7f522f_53947c9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a7f522f","DynamicRangeEntryID":"53947c9f","IsMultiDynamicRange":false,"MultiDynamicRangeID":null,"MultiDynamicCollectionID":null,"SectionName":"MYPS1","BlockName":"MYPB2","VenaRangeType":5,"DimensionIdStr":"-1","MemberIdStr":"-1","DimensionId":-1,"MemberId":-1,"Inc":""},"_vena_DYNR_SMYPS1_BMYPB2_1a7f522f_554e06a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a7f522f","DynamicRangeEntryID":"554e06a3","IsMultiDynamicRange":false,"MultiDynamicRangeID":null,"MultiDynamicCollectionID":null,"SectionName":"MYPS1","BlockName":"MYPB2","VenaRangeType":5,"DimensionIdStr":"-1","MemberIdStr":"-1","DimensionId":-1,"MemberId":-1,"Inc":""},"_vena_DYNR_SMYPS1_BMYPB2_1a7f522f_697f70e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a7f522f","DynamicRangeEntryID":"697f70e9","IsMultiDynamicRange":false,"MultiDynamicRangeID":null,"MultiDynamicCollectionID":null,"SectionName":"MYPS1","BlockName":"MYPB2","VenaRangeType":5,"DimensionIdStr":"-1","MemberIdStr":"-1","DimensionId":-1,"MemberId":-1,"Inc":""},"_vena_DYNR_SMYPS1_BMYPB2_1a7f522f_7a889838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a7f522f","DynamicRangeEntryID":"7a889838","IsMultiDynamicRange":false,"MultiDynamicRangeID":null,"MultiDynamicCollectionID":null,"SectionName":"MYPS1","BlockName":"MYPB2","VenaRangeType":5,"DimensionIdStr":"-1","MemberIdStr":"-1","DimensionId":-1,"MemberId":-1,"Inc":""},"_vena_DYNR_SMYPS1_BMYPB2_1a7f522f_83529a05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a7f522f","DynamicRangeEntryID":"83529a05","IsMultiDynamicRange":false,"MultiDynamicRangeID":null,"MultiDynamicCollectionID":null,"SectionName":"MYPS1","BlockName":"MYPB2","VenaRangeType":5,"DimensionIdStr":"-1","MemberIdStr":"-1","DimensionId":-1,"MemberId":-1,"Inc":""},"_vena_DYNR_SMYPS1_BMYPB2_1a7f522f_8e062bf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a7f522f","DynamicRangeEntryID":"8e062bfe","IsMultiDynamicRange":false,"MultiDynamicRangeID":null,"MultiDynamicCollectionID":null,"SectionName":"MYPS1","BlockName":"MYPB2","VenaRangeType":5,"DimensionIdStr":"-1","MemberIdStr":"-1","DimensionId":-1,"MemberId":-1,"Inc":""},"_vena_DYNR_SMYPS1_BMYPB2_1a7f522f_8e39d322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a7f522f","DynamicRangeEntryID":"8e39d322","IsMultiDynamicRange":false,"MultiDynamicRangeID":null,"MultiDynamicCollectionID":null,"SectionName":"MYPS1","BlockName":"MYPB2","VenaRangeType":5,"DimensionIdStr":"-1","MemberIdStr":"-1","DimensionId":-1,"MemberId":-1,"Inc":""},"_vena_DYNR_SMYPS1_BMYPB2_1a7f522f_9b7e5184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a7f522f","DynamicRangeEntryID":"9b7e5184","IsMultiDynamicRange":false,"MultiDynamicRangeID":null,"MultiDynamicCollectionID":null,"SectionName":"MYPS1","BlockName":"MYPB2","VenaRangeType":5,"DimensionIdStr":"-1","MemberIdStr":"-1","DimensionId":-1,"MemberId":-1,"Inc":""},"_vena_DYNR_SMYPS1_BMYPB2_1a7f522f_9d78c1c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a7f522f","DynamicRangeEntryID":"9d78c1c2","IsMultiDynamicRange":false,"MultiDynamicRangeID":null,"MultiDynamicCollectionID":null,"SectionName":"MYPS1","BlockName":"MYPB2","VenaRangeType":5,"DimensionIdStr":"-1","MemberIdStr":"-1","DimensionId":-1,"MemberId":-1,"Inc":""},"_vena_DYNR_SMYPS1_BMYPB2_1a7f522f_aa3df3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a7f522f","DynamicRangeEntryID":"aa3df3b","IsMultiDynamicRange":false,"MultiDynamicRangeID":null,"MultiDynamicCollectionID":null,"SectionName":"MYPS1","BlockName":"MYPB2","VenaRangeType":5,"DimensionIdStr":"-1","MemberIdStr":"-1","DimensionId":-1,"MemberId":-1,"Inc":""},"_vena_DYNR_SMYPS1_BMYPB2_1a7f522f_ac43c83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a7f522f","DynamicRangeEntryID":"ac43c83a","IsMultiDynamicRange":false,"MultiDynamicRangeID":null,"MultiDynamicCollectionID":null,"SectionName":"MYPS1","BlockName":"MYPB2","VenaRangeType":5,"DimensionIdStr":"-1","MemberIdStr":"-1","DimensionId":-1,"MemberId":-1,"Inc":""},"_vena_DYNR_SMYPS1_BMYPB2_1a7f522f_ae5ca3e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a7f522f","DynamicRangeEntryID":"ae5ca3ec","IsMultiDynamicRange":false,"MultiDynamicRangeID":null,"MultiDynamicCollectionID":null,"SectionName":"MYPS1","BlockName":"MYPB2","VenaRangeType":5,"DimensionIdStr":"-1","MemberIdStr":"-1","DimensionId":-1,"MemberId":-1,"Inc":""},"_vena_DYNR_SMYPS1_BMYPB2_1a7f522f_b71bd01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a7f522f","DynamicRangeEntryID":"b71bd01b","IsMultiDynamicRange":false,"MultiDynamicRangeID":null,"MultiDynamicCollectionID":null,"SectionName":"MYPS1","BlockName":"MYPB2","VenaRangeType":5,"DimensionIdStr":"-1","MemberIdStr":"-1","DimensionId":-1,"MemberId":-1,"Inc":""},"_vena_DYNR_SMYPS1_BMYPB2_1a7f522f_bbe95bb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a7f522f","DynamicRangeEntryID":"bbe95bbb","IsMultiDynamicRange":false,"MultiDynamicRangeID":null,"MultiDynamicCollectionID":null,"SectionName":"MYPS1","BlockName":"MYPB2","VenaRangeType":5,"DimensionIdStr":"-1","MemberIdStr":"-1","DimensionId":-1,"MemberId":-1,"Inc":""},"_vena_DYNR_SMYPS1_BMYPB2_1a7f522f_c39b7fd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a7f522f","DynamicRangeEntryID":"c39b7fd7","IsMultiDynamicRange":false,"MultiDynamicRangeID":null,"MultiDynamicCollectionID":null,"SectionName":"MYPS1","BlockName":"MYPB2","VenaRangeType":5,"DimensionIdStr":"-1","MemberIdStr":"-1","DimensionId":-1,"MemberId":-1,"Inc":""},"_vena_DYNR_SMYPS1_BMYPB2_1a7f522f_c4290028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a7f522f","DynamicRangeEntryID":"c4290028","IsMultiDynamicRange":false,"MultiDynamicRangeID":null,"MultiDynamicCollectionID":null,"SectionName":"MYPS1","BlockName":"MYPB2","VenaRangeType":5,"DimensionIdStr":"-1","MemberIdStr":"-1","DimensionId":-1,"MemberId":-1,"Inc":""},"_vena_DYNR_SMYPS1_BMYPB2_1a7f522f_c965d18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a7f522f","DynamicRangeEntryID":"c965d18f","IsMultiDynamicRange":false,"MultiDynamicRangeID":null,"MultiDynamicCollectionID":null,"SectionName":"MYPS1","BlockName":"MYPB2","VenaRangeType":5,"DimensionIdStr":"-1","MemberIdStr":"-1","DimensionId":-1,"MemberId":-1,"Inc":""},"_vena_DYNR_SMYPS1_BMYPB2_1a7f522f_eff774b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a7f522f","DynamicRangeEntryID":"eff774bd","IsMultiDynamicRange":false,"MultiDynamicRangeID":null,"MultiDynamicCollectionID":null,"SectionName":"MYPS1","BlockName":"MYPB2","VenaRangeType":5,"DimensionIdStr":"-1","MemberIdStr":"-1","DimensionId":-1,"MemberId":-1,"Inc":""},"_vena_DYNR_SMYPS1_BMYPB2_1a7f522f_f06e862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a7f522f","DynamicRangeEntryID":"f06e862e","IsMultiDynamicRange":false,"MultiDynamicRangeID":null,"MultiDynamicCollectionID":null,"SectionName":"MYPS1","BlockName":"MYPB2","VenaRangeType":5,"DimensionIdStr":"-1","MemberIdStr":"-1","DimensionId":-1,"MemberId":-1,"Inc":""},"_vena_DYNR_SMYPS1_BMYPB2_1a7f522f_fea9c90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a7f522f","DynamicRangeEntryID":"fea9c90c","IsMultiDynamicRange":false,"MultiDynamicRangeID":null,"MultiDynamicCollectionID":null,"SectionName":"MYPS1","BlockName":"MYPB2","VenaRangeType":5,"DimensionIdStr":"-1","MemberIdStr":"-1","DimensionId":-1,"MemberId":-1,"Inc":""},"_vena_DYNR_SMYPS1_BMYPB2_1bc2f789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1bc2f789","DynamicRangeEntryID":null,"IsMultiDynamicRange":false,"MultiDynamicRangeID":null,"MultiDynamicCollectionID":null,"SectionName":"MYPS1","BlockName":"MYPB2","VenaRangeType":5,"DimensionIdStr":"-1","MemberIdStr":"-1","DimensionId":-1,"MemberId":-1,"Inc":""},"_vena_DYNR_SMYPS1_BMYPB2_1bc2f789_109a1e0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bc2f789","DynamicRangeEntryID":"109a1e0a","IsMultiDynamicRange":false,"MultiDynamicRangeID":null,"MultiDynamicCollectionID":null,"SectionName":"MYPS1","BlockName":"MYPB2","VenaRangeType":5,"DimensionIdStr":"-1","MemberIdStr":"-1","DimensionId":-1,"MemberId":-1,"Inc":""},"_vena_DYNR_SMYPS1_BMYPB2_1bc2f789_1e8b60c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bc2f789","DynamicRangeEntryID":"1e8b60c5","IsMultiDynamicRange":false,"MultiDynamicRangeID":null,"MultiDynamicCollectionID":null,"SectionName":"MYPS1","BlockName":"MYPB2","VenaRangeType":5,"DimensionIdStr":"-1","MemberIdStr":"-1","DimensionId":-1,"MemberId":-1,"Inc":""},"_vena_DYNR_SMYPS1_BMYPB2_1bc2f789_1f95e3a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bc2f789","DynamicRangeEntryID":"1f95e3a1","IsMultiDynamicRange":false,"MultiDynamicRangeID":null,"MultiDynamicCollectionID":null,"SectionName":"MYPS1","BlockName":"MYPB2","VenaRangeType":5,"DimensionIdStr":"-1","MemberIdStr":"-1","DimensionId":-1,"MemberId":-1,"Inc":""},"_vena_DYNR_SMYPS1_BMYPB2_1bc2f789_226828d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bc2f789","DynamicRangeEntryID":"226828d5","IsMultiDynamicRange":false,"MultiDynamicRangeID":null,"MultiDynamicCollectionID":null,"SectionName":"MYPS1","BlockName":"MYPB2","VenaRangeType":5,"DimensionIdStr":"-1","MemberIdStr":"-1","DimensionId":-1,"MemberId":-1,"Inc":""},"_vena_DYNR_SMYPS1_BMYPB2_1bc2f789_345f9823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bc2f789","DynamicRangeEntryID":"345f9823","IsMultiDynamicRange":false,"MultiDynamicRangeID":null,"MultiDynamicCollectionID":null,"SectionName":"MYPS1","BlockName":"MYPB2","VenaRangeType":5,"DimensionIdStr":"-1","MemberIdStr":"-1","DimensionId":-1,"MemberId":-1,"Inc":""},"_vena_DYNR_SMYPS1_BMYPB2_1bc2f789_3b2bdfb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bc2f789","DynamicRangeEntryID":"3b2bdfb5","IsMultiDynamicRange":false,"MultiDynamicRangeID":null,"MultiDynamicCollectionID":null,"SectionName":"MYPS1","BlockName":"MYPB2","VenaRangeType":5,"DimensionIdStr":"-1","MemberIdStr":"-1","DimensionId":-1,"MemberId":-1,"Inc":""},"_vena_DYNR_SMYPS1_BMYPB2_1bc2f789_3f328860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bc2f789","DynamicRangeEntryID":"3f328860","IsMultiDynamicRange":false,"MultiDynamicRangeID":null,"MultiDynamicCollectionID":null,"SectionName":"MYPS1","BlockName":"MYPB2","VenaRangeType":5,"DimensionIdStr":"-1","MemberIdStr":"-1","DimensionId":-1,"MemberId":-1,"Inc":""},"_vena_DYNR_SMYPS1_BMYPB2_1bc2f789_43bf54c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bc2f789","DynamicRangeEntryID":"43bf54ce","IsMultiDynamicRange":false,"MultiDynamicRangeID":null,"MultiDynamicCollectionID":null,"SectionName":"MYPS1","BlockName":"MYPB2","VenaRangeType":5,"DimensionIdStr":"-1","MemberIdStr":"-1","DimensionId":-1,"MemberId":-1,"Inc":""},"_vena_DYNR_SMYPS1_BMYPB2_1bc2f789_602440b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bc2f789","DynamicRangeEntryID":"602440bf","IsMultiDynamicRange":false,"MultiDynamicRangeID":null,"MultiDynamicCollectionID":null,"SectionName":"MYPS1","BlockName":"MYPB2","VenaRangeType":5,"DimensionIdStr":"-1","MemberIdStr":"-1","DimensionId":-1,"MemberId":-1,"Inc":""},"_vena_DYNR_SMYPS1_BMYPB2_1bc2f789_62c1a586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bc2f789","DynamicRangeEntryID":"62c1a586","IsMultiDynamicRange":false,"MultiDynamicRangeID":null,"MultiDynamicCollectionID":null,"SectionName":"MYPS1","BlockName":"MYPB2","VenaRangeType":5,"DimensionIdStr":"-1","MemberIdStr":"-1","DimensionId":-1,"MemberId":-1,"Inc":""},"_vena_DYNR_SMYPS1_BMYPB2_1bc2f789_7ae645c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bc2f789","DynamicRangeEntryID":"7ae645cd","IsMultiDynamicRange":false,"MultiDynamicRangeID":null,"MultiDynamicCollectionID":null,"SectionName":"MYPS1","BlockName":"MYPB2","VenaRangeType":5,"DimensionIdStr":"-1","MemberIdStr":"-1","DimensionId":-1,"MemberId":-1,"Inc":""},"_vena_DYNR_SMYPS1_BMYPB2_1bc2f789_7d5bc075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bc2f789","DynamicRangeEntryID":"7d5bc075","IsMultiDynamicRange":false,"MultiDynamicRangeID":null,"MultiDynamicCollectionID":null,"SectionName":"MYPS1","BlockName":"MYPB2","VenaRangeType":5,"DimensionIdStr":"-1","MemberIdStr":"-1","DimensionId":-1,"MemberId":-1,"Inc":""},"_vena_DYNR_SMYPS1_BMYPB2_1bc2f789_8b1d24b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bc2f789","DynamicRangeEntryID":"8b1d24bb","IsMultiDynamicRange":false,"MultiDynamicRangeID":null,"MultiDynamicCollectionID":null,"SectionName":"MYPS1","BlockName":"MYPB2","VenaRangeType":5,"DimensionIdStr":"-1","MemberIdStr":"-1","DimensionId":-1,"MemberId":-1,"Inc":""},"_vena_DYNR_SMYPS1_BMYPB2_1bc2f789_a47c6319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bc2f789","DynamicRangeEntryID":"a47c6319","IsMultiDynamicRange":false,"MultiDynamicRangeID":null,"MultiDynamicCollectionID":null,"SectionName":"MYPS1","BlockName":"MYPB2","VenaRangeType":5,"DimensionIdStr":"-1","MemberIdStr":"-1","DimensionId":-1,"MemberId":-1,"Inc":""},"_vena_DYNR_SMYPS1_BMYPB2_1bc2f789_a79182c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bc2f789","DynamicRangeEntryID":"a79182cf","IsMultiDynamicRange":false,"MultiDynamicRangeID":null,"MultiDynamicCollectionID":null,"SectionName":"MYPS1","BlockName":"MYPB2","VenaRangeType":5,"DimensionIdStr":"-1","MemberIdStr":"-1","DimensionId":-1,"MemberId":-1,"Inc":""},"_vena_DYNR_SMYPS1_BMYPB2_1bc2f789_c21223f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bc2f789","DynamicRangeEntryID":"c21223ff","IsMultiDynamicRange":false,"MultiDynamicRangeID":null,"MultiDynamicCollectionID":null,"SectionName":"MYPS1","BlockName":"MYPB2","VenaRangeType":5,"DimensionIdStr":"-1","MemberIdStr":"-1","DimensionId":-1,"MemberId":-1,"Inc":""},"_vena_DYNR_SMYPS1_BMYPB2_1bc2f789_ca0ed569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bc2f789","DynamicRangeEntryID":"ca0ed569","IsMultiDynamicRange":false,"MultiDynamicRangeID":null,"MultiDynamicCollectionID":null,"SectionName":"MYPS1","BlockName":"MYPB2","VenaRangeType":5,"DimensionIdStr":"-1","MemberIdStr":"-1","DimensionId":-1,"MemberId":-1,"Inc":""},"_vena_DYNR_SMYPS1_BMYPB2_1bc2f789_d85230f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bc2f789","DynamicRangeEntryID":"d85230fd","IsMultiDynamicRange":false,"MultiDynamicRangeID":null,"MultiDynamicCollectionID":null,"SectionName":"MYPS1","BlockName":"MYPB2","VenaRangeType":5,"DimensionIdStr":"-1","MemberIdStr":"-1","DimensionId":-1,"MemberId":-1,"Inc":""},"_vena_DYNR_SMYPS1_BMYPB2_1bc2f789_f2ef11a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bc2f789","DynamicRangeEntryID":"f2ef11a3","IsMultiDynamicRange":false,"MultiDynamicRangeID":null,"MultiDynamicCollectionID":null,"SectionName":"MYPS1","BlockName":"MYPB2","VenaRangeType":5,"DimensionIdStr":"-1","MemberIdStr":"-1","DimensionId":-1,"MemberId":-1,"Inc":""},"_vena_DYNR_SMYPS1_BMYPB2_1bc2f789_ffb5a80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bc2f789","DynamicRangeEntryID":"ffb5a80b","IsMultiDynamicRange":false,"MultiDynamicRangeID":null,"MultiDynamicCollectionID":null,"SectionName":"MYPS1","BlockName":"MYPB2","VenaRangeType":5,"DimensionIdStr":"-1","MemberIdStr":"-1","DimensionId":-1,"MemberId":-1,"Inc":""},"_vena_DYNR_SMYPS1_BMYPB2_224038a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224038a1","DynamicRangeEntryID":null,"IsMultiDynamicRange":false,"MultiDynamicRangeID":null,"MultiDynamicCollectionID":null,"SectionName":"MYPS1","BlockName":"MYPB2","VenaRangeType":5,"DimensionIdStr":"-1","MemberIdStr":"-1","DimensionId":-1,"MemberId":-1,"Inc":""},"_vena_DYNR_SMYPS1_BMYPB2_224038a1_1fb06016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224038a1","DynamicRangeEntryID":"1fb06016","IsMultiDynamicRange":false,"MultiDynamicRangeID":null,"MultiDynamicCollectionID":null,"SectionName":"MYPS1","BlockName":"MYPB2","VenaRangeType":5,"DimensionIdStr":"-1","MemberIdStr":"-1","DimensionId":-1,"MemberId":-1,"Inc":""},"_vena_DYNR_SMYPS1_BMYPB2_224038a1_2050a232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224038a1","DynamicRangeEntryID":"2050a232","IsMultiDynamicRange":false,"MultiDynamicRangeID":null,"MultiDynamicCollectionID":null,"SectionName":"MYPS1","BlockName":"MYPB2","VenaRangeType":5,"DimensionIdStr":"-1","MemberIdStr":"-1","DimensionId":-1,"MemberId":-1,"Inc":""},"_vena_DYNR_SMYPS1_BMYPB2_224038a1_5d2a1e1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224038a1","DynamicRangeEntryID":"5d2a1e1a","IsMultiDynamicRange":false,"MultiDynamicRangeID":null,"MultiDynamicCollectionID":null,"SectionName":"MYPS1","BlockName":"MYPB2","VenaRangeType":5,"DimensionIdStr":"-1","MemberIdStr":"-1","DimensionId":-1,"MemberId":-1,"Inc":""},"_vena_DYNR_SMYPS1_BMYPB2_224038a1_5f8c1f26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224038a1","DynamicRangeEntryID":"5f8c1f26","IsMultiDynamicRange":false,"MultiDynamicRangeID":null,"MultiDynamicCollectionID":null,"SectionName":"MYPS1","BlockName":"MYPB2","VenaRangeType":5,"DimensionIdStr":"-1","MemberIdStr":"-1","DimensionId":-1,"MemberId":-1,"Inc":""},"_vena_DYNR_SMYPS1_BMYPB2_224038a1_8ec855b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224038a1","DynamicRangeEntryID":"8ec855b7","IsMultiDynamicRange":false,"MultiDynamicRangeID":null,"MultiDynamicCollectionID":null,"SectionName":"MYPS1","BlockName":"MYPB2","VenaRangeType":5,"DimensionIdStr":"-1","MemberIdStr":"-1","DimensionId":-1,"MemberId":-1,"Inc":""},"_vena_DYNR_SMYPS1_BMYPB2_224038a1_b616909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224038a1","DynamicRangeEntryID":"b616909d","IsMultiDynamicRange":false,"MultiDynamicRangeID":null,"MultiDynamicCollectionID":null,"SectionName":"MYPS1","BlockName":"MYPB2","VenaRangeType":5,"DimensionIdStr":"-1","MemberIdStr":"-1","DimensionId":-1,"MemberId":-1,"Inc":""},"_vena_DYNR_SMYPS1_BMYPB2_224038a1_c6500e4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224038a1","DynamicRangeEntryID":"c6500e4d","IsMultiDynamicRange":false,"MultiDynamicRangeID":null,"MultiDynamicCollectionID":null,"SectionName":"MYPS1","BlockName":"MYPB2","VenaRangeType":5,"DimensionIdStr":"-1","MemberIdStr":"-1","DimensionId":-1,"MemberId":-1,"Inc":""},"_vena_DYNR_SMYPS1_BMYPB2_224038a1_c812fe1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224038a1","DynamicRangeEntryID":"c812fe1e","IsMultiDynamicRange":false,"MultiDynamicRangeID":null,"MultiDynamicCollectionID":null,"SectionName":"MYPS1","BlockName":"MYPB2","VenaRangeType":5,"DimensionIdStr":"-1","MemberIdStr":"-1","DimensionId":-1,"MemberId":-1,"Inc":""},"_vena_DYNR_SMYPS1_BMYPB2_224038a1_cb5aeaa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224038a1","DynamicRangeEntryID":"cb5aeaa4","IsMultiDynamicRange":false,"MultiDynamicRangeID":null,"MultiDynamicCollectionID":null,"SectionName":"MYPS1","BlockName":"MYPB2","VenaRangeType":5,"DimensionIdStr":"-1","MemberIdStr":"-1","DimensionId":-1,"MemberId":-1,"Inc":""},"_vena_DYNR_SMYPS1_BMYPB2_224038a1_d275950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224038a1","DynamicRangeEntryID":"d275950a","IsMultiDynamicRange":false,"MultiDynamicRangeID":null,"MultiDynamicCollectionID":null,"SectionName":"MYPS1","BlockName":"MYPB2","VenaRangeType":5,"DimensionIdStr":"-1","MemberIdStr":"-1","DimensionId":-1,"MemberId":-1,"Inc":""},"_vena_DYNR_SMYPS1_BMYPB2_224038a1_d65cad1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224038a1","DynamicRangeEntryID":"d65cad1e","IsMultiDynamicRange":false,"MultiDynamicRangeID":null,"MultiDynamicCollectionID":null,"SectionName":"MYPS1","BlockName":"MYPB2","VenaRangeType":5,"DimensionIdStr":"-1","MemberIdStr":"-1","DimensionId":-1,"MemberId":-1,"Inc":""},"_vena_DYNR_SMYPS1_BMYPB2_224038a1_dad90e1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224038a1","DynamicRangeEntryID":"dad90e1b","IsMultiDynamicRange":false,"MultiDynamicRangeID":null,"MultiDynamicCollectionID":null,"SectionName":"MYPS1","BlockName":"MYPB2","VenaRangeType":5,"DimensionIdStr":"-1","MemberIdStr":"-1","DimensionId":-1,"MemberId":-1,"Inc":""},"_vena_DYNR_SMYPS1_BMYPB2_224038a1_e90323e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224038a1","DynamicRangeEntryID":"e90323e7","IsMultiDynamicRange":false,"MultiDynamicRangeID":null,"MultiDynamicCollectionID":null,"SectionName":"MYPS1","BlockName":"MYPB2","VenaRangeType":5,"DimensionIdStr":"-1","MemberIdStr":"-1","DimensionId":-1,"MemberId":-1,"Inc":""},"_vena_DYNR_SMYPS1_BMYPB2_224038a1_f1f6dc7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224038a1","DynamicRangeEntryID":"f1f6dc7f","IsMultiDynamicRange":false,"MultiDynamicRangeID":null,"MultiDynamicCollectionID":null,"SectionName":"MYPS1","BlockName":"MYPB2","VenaRangeType":5,"DimensionIdStr":"-1","MemberIdStr":"-1","DimensionId":-1,"MemberId":-1,"Inc":""},"_vena_DYNR_SMYPS1_BMYPB2_31e0af96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31e0af96","DynamicRangeEntryID":null,"IsMultiDynamicRange":false,"MultiDynamicRangeID":null,"MultiDynamicCollectionID":null,"SectionName":"MYPS1","BlockName":"MYPB2","VenaRangeType":5,"DimensionIdStr":"-1","MemberIdStr":"-1","DimensionId":-1,"MemberId":-1,"Inc":""},"_vena_DYNR_SMYPS1_BMYPB2_31e0af96_108b1630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31e0af96","DynamicRangeEntryID":"108b1630","IsMultiDynamicRange":false,"MultiDynamicRangeID":null,"MultiDynamicCollectionID":null,"SectionName":"MYPS1","BlockName":"MYPB2","VenaRangeType":5,"DimensionIdStr":"-1","MemberIdStr":"-1","DimensionId":-1,"MemberId":-1,"Inc":""},"_vena_DYNR_SMYPS1_BMYPB2_31e0af96_11db3974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31e0af96","DynamicRangeEntryID":"11db3974","IsMultiDynamicRange":false,"MultiDynamicRangeID":null,"MultiDynamicCollectionID":null,"SectionName":"MYPS1","BlockName":"MYPB2","VenaRangeType":5,"DimensionIdStr":"-1","MemberIdStr":"-1","DimensionId":-1,"MemberId":-1,"Inc":""},"_vena_DYNR_SMYPS1_BMYPB2_31e0af96_12857cf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31e0af96","DynamicRangeEntryID":"12857cf1","IsMultiDynamicRange":false,"MultiDynamicRangeID":null,"MultiDynamicCollectionID":null,"SectionName":"MYPS1","BlockName":"MYPB2","VenaRangeType":5,"DimensionIdStr":"-1","MemberIdStr":"-1","DimensionId":-1,"MemberId":-1,"Inc":""},"_vena_DYNR_SMYPS1_BMYPB2_31e0af96_1716866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31e0af96","DynamicRangeEntryID":"1716866c","IsMultiDynamicRange":false,"MultiDynamicRangeID":null,"MultiDynamicCollectionID":null,"SectionName":"MYPS1","BlockName":"MYPB2","VenaRangeType":5,"DimensionIdStr":"-1","MemberIdStr":"-1","DimensionId":-1,"MemberId":-1,"Inc":""},"_vena_DYNR_SMYPS1_BMYPB2_31e0af96_172893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31e0af96","DynamicRangeEntryID":"172893a","IsMultiDynamicRange":false,"MultiDynamicRangeID":null,"MultiDynamicCollectionID":null,"SectionName":"MYPS1","BlockName":"MYPB2","VenaRangeType":5,"DimensionIdStr":"-1","MemberIdStr":"-1","DimensionId":-1,"MemberId":-1,"Inc":""},"_vena_DYNR_SMYPS1_BMYPB2_31e0af96_17a87fe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31e0af96","DynamicRangeEntryID":"17a87fe1","IsMultiDynamicRange":false,"MultiDynamicRangeID":null,"MultiDynamicCollectionID":null,"SectionName":"MYPS1","BlockName":"MYPB2","VenaRangeType":5,"DimensionIdStr":"-1","MemberIdStr":"-1","DimensionId":-1,"MemberId":-1,"Inc":""},"_vena_DYNR_SMYPS1_BMYPB2_31e0af96_1fe2aad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31e0af96","DynamicRangeEntryID":"1fe2aade","IsMultiDynamicRange":false,"MultiDynamicRangeID":null,"MultiDynamicCollectionID":null,"SectionName":"MYPS1","BlockName":"MYPB2","VenaRangeType":5,"DimensionIdStr":"-1","MemberIdStr":"-1","DimensionId":-1,"MemberId":-1,"Inc":""},"_vena_DYNR_SMYPS1_BMYPB2_31e0af96_259959d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31e0af96","DynamicRangeEntryID":"259959db","IsMultiDynamicRange":false,"MultiDynamicRangeID":null,"MultiDynamicCollectionID":null,"SectionName":"MYPS1","BlockName":"MYPB2","VenaRangeType":5,"DimensionIdStr":"-1","MemberIdStr":"-1","DimensionId":-1,"MemberId":-1,"Inc":""},"_vena_DYNR_SMYPS1_BMYPB2_31e0af96_2e2098d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31e0af96","DynamicRangeEntryID":"2e2098db","IsMultiDynamicRange":false,"MultiDynamicRangeID":null,"MultiDynamicCollectionID":null,"SectionName":"MYPS1","BlockName":"MYPB2","VenaRangeType":5,"DimensionIdStr":"-1","MemberIdStr":"-1","DimensionId":-1,"MemberId":-1,"Inc":""},"_vena_DYNR_SMYPS1_BMYPB2_31e0af96_2fd80c36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31e0af96","DynamicRangeEntryID":"2fd80c36","IsMultiDynamicRange":false,"MultiDynamicRangeID":null,"MultiDynamicCollectionID":null,"SectionName":"MYPS1","BlockName":"MYPB2","VenaRangeType":5,"DimensionIdStr":"-1","MemberIdStr":"-1","DimensionId":-1,"MemberId":-1,"Inc":""},"_vena_DYNR_SMYPS1_BMYPB2_31e0af96_2fe6188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31e0af96","DynamicRangeEntryID":"2fe6188b","IsMultiDynamicRange":false,"MultiDynamicRangeID":null,"MultiDynamicCollectionID":null,"SectionName":"MYPS1","BlockName":"MYPB2","VenaRangeType":5,"DimensionIdStr":"-1","MemberIdStr":"-1","DimensionId":-1,"MemberId":-1,"Inc":""},"_vena_DYNR_SMYPS1_BMYPB2_31e0af96_31512be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31e0af96","DynamicRangeEntryID":"31512be7","IsMultiDynamicRange":false,"MultiDynamicRangeID":null,"MultiDynamicCollectionID":null,"SectionName":"MYPS1","BlockName":"MYPB2","VenaRangeType":5,"DimensionIdStr":"-1","MemberIdStr":"-1","DimensionId":-1,"MemberId":-1,"Inc":""},"_vena_DYNR_SMYPS1_BMYPB2_31e0af96_3386d7a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31e0af96","DynamicRangeEntryID":"3386d7ad","IsMultiDynamicRange":false,"MultiDynamicRangeID":null,"MultiDynamicCollectionID":null,"SectionName":"MYPS1","BlockName":"MYPB2","VenaRangeType":5,"DimensionIdStr":"-1","MemberIdStr":"-1","DimensionId":-1,"MemberId":-1,"Inc":""},"_vena_DYNR_SMYPS1_BMYPB2_31e0af96_35443c27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31e0af96","DynamicRangeEntryID":"35443c27","IsMultiDynamicRange":false,"MultiDynamicRangeID":null,"MultiDynamicCollectionID":null,"SectionName":"MYPS1","BlockName":"MYPB2","VenaRangeType":5,"DimensionIdStr":"-1","MemberIdStr":"-1","DimensionId":-1,"MemberId":-1,"Inc":""},"_vena_DYNR_SMYPS1_BMYPB2_31e0af96_379e3a62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31e0af96","DynamicRangeEntryID":"379e3a62","IsMultiDynamicRange":false,"MultiDynamicRangeID":null,"MultiDynamicCollectionID":null,"SectionName":"MYPS1","BlockName":"MYPB2","VenaRangeType":5,"DimensionIdStr":"-1","MemberIdStr":"-1","DimensionId":-1,"MemberId":-1,"Inc":""},"_vena_DYNR_SMYPS1_BMYPB2_31e0af96_391fb5d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31e0af96","DynamicRangeEntryID":"391fb5d4","IsMultiDynamicRange":false,"MultiDynamicRangeID":null,"MultiDynamicCollectionID":null,"SectionName":"MYPS1","BlockName":"MYPB2","VenaRangeType":5,"DimensionIdStr":"-1","MemberIdStr":"-1","DimensionId":-1,"MemberId":-1,"Inc":""},"_vena_DYNR_SMYPS1_BMYPB2_31e0af96_3fe89f1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31e0af96","DynamicRangeEntryID":"3fe89f1c","IsMultiDynamicRange":false,"MultiDynamicRangeID":null,"MultiDynamicCollectionID":null,"SectionName":"MYPS1","BlockName":"MYPB2","VenaRangeType":5,"DimensionIdStr":"-1","MemberIdStr":"-1","DimensionId":-1,"MemberId":-1,"Inc":""},"_vena_DYNR_SMYPS1_BMYPB2_31e0af96_406af0e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31e0af96","DynamicRangeEntryID":"406af0e3","IsMultiDynamicRange":false,"MultiDynamicRangeID":null,"MultiDynamicCollectionID":null,"SectionName":"MYPS1","BlockName":"MYPB2","VenaRangeType":5,"DimensionIdStr":"-1","MemberIdStr":"-1","DimensionId":-1,"MemberId":-1,"Inc":""},"_vena_DYNR_SMYPS1_BMYPB2_31e0af96_4275d23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31e0af96","DynamicRangeEntryID":"4275d23","IsMultiDynamicRange":false,"MultiDynamicRangeID":null,"MultiDynamicCollectionID":null,"SectionName":"MYPS1","BlockName":"MYPB2","VenaRangeType":5,"DimensionIdStr":"-1","MemberIdStr":"-1","DimensionId":-1,"MemberId":-1,"Inc":""},"_vena_DYNR_SMYPS1_BMYPB2_31e0af96_4d944455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31e0af96","DynamicRangeEntryID":"4d944455","IsMultiDynamicRange":false,"MultiDynamicRangeID":null,"MultiDynamicCollectionID":null,"SectionName":"MYPS1","BlockName":"MYPB2","VenaRangeType":5,"DimensionIdStr":"-1","MemberIdStr":"-1","DimensionId":-1,"MemberId":-1,"Inc":""},"_vena_DYNR_SMYPS1_BMYPB2_31e0af96_4fef9dd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31e0af96","DynamicRangeEntryID":"4fef9ddf","IsMultiDynamicRange":false,"MultiDynamicRangeID":null,"MultiDynamicCollectionID":null,"SectionName":"MYPS1","BlockName":"MYPB2","VenaRangeType":5,"DimensionIdStr":"-1","MemberIdStr":"-1","DimensionId":-1,"MemberId":-1,"Inc":""},"_vena_DYNR_SMYPS1_BMYPB2_31e0af96_5bc6c881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31e0af96","DynamicRangeEntryID":"5bc6c881","IsMultiDynamicRange":false,"MultiDynamicRangeID":null,"MultiDynamicCollectionID":null,"SectionName":"MYPS1","BlockName":"MYPB2","VenaRangeType":5,"DimensionIdStr":"-1","MemberIdStr":"-1","DimensionId":-1,"MemberId":-1,"Inc":""},"_vena_DYNR_SMYPS1_BMYPB2_31e0af96_5f3303b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31e0af96","DynamicRangeEntryID":"5f3303bc","IsMultiDynamicRange":false,"MultiDynamicRangeID":null,"MultiDynamicCollectionID":null,"SectionName":"MYPS1","BlockName":"MYPB2","VenaRangeType":5,"DimensionIdStr":"-1","MemberIdStr":"-1","DimensionId":-1,"MemberId":-1,"Inc":""},"_vena_DYNR_SMYPS1_BMYPB2_31e0af96_647d8c41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31e0af96","DynamicRangeEntryID":"647d8c41","IsMultiDynamicRange":false,"MultiDynamicRangeID":null,"MultiDynamicCollectionID":null,"SectionName":"MYPS1","BlockName":"MYPB2","VenaRangeType":5,"DimensionIdStr":"-1","MemberIdStr":"-1","DimensionId":-1,"MemberId":-1,"Inc":""},"_vena_DYNR_SMYPS1_BMYPB2_31e0af96_6496bf51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31e0af96","DynamicRangeEntryID":"6496bf51","IsMultiDynamicRange":false,"MultiDynamicRangeID":null,"MultiDynamicCollectionID":null,"SectionName":"MYPS1","BlockName":"MYPB2","VenaRangeType":5,"DimensionIdStr":"-1","MemberIdStr":"-1","DimensionId":-1,"MemberId":-1,"Inc":""},"_vena_DYNR_SMYPS1_BMYPB2_31e0af96_66ba3914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31e0af96","DynamicRangeEntryID":"66ba3914","IsMultiDynamicRange":false,"MultiDynamicRangeID":null,"MultiDynamicCollectionID":null,"SectionName":"MYPS1","BlockName":"MYPB2","VenaRangeType":5,"DimensionIdStr":"-1","MemberIdStr":"-1","DimensionId":-1,"MemberId":-1,"Inc":""},"_vena_DYNR_SMYPS1_BMYPB2_31e0af96_68ef69b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31e0af96","DynamicRangeEntryID":"68ef69b9","IsMultiDynamicRange":false,"MultiDynamicRangeID":null,"MultiDynamicCollectionID":null,"SectionName":"MYPS1","BlockName":"MYPB2","VenaRangeType":5,"DimensionIdStr":"-1","MemberIdStr":"-1","DimensionId":-1,"MemberId":-1,"Inc":""},"_vena_DYNR_SMYPS1_BMYPB2_31e0af96_6a55d889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31e0af96","DynamicRangeEntryID":"6a55d889","IsMultiDynamicRange":false,"MultiDynamicRangeID":null,"MultiDynamicCollectionID":null,"SectionName":"MYPS1","BlockName":"MYPB2","VenaRangeType":5,"DimensionIdStr":"-1","MemberIdStr":"-1","DimensionId":-1,"MemberId":-1,"Inc":""},"_vena_DYNR_SMYPS1_BMYPB2_31e0af96_6c0ba978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31e0af96","DynamicRangeEntryID":"6c0ba978","IsMultiDynamicRange":false,"MultiDynamicRangeID":null,"MultiDynamicCollectionID":null,"SectionName":"MYPS1","BlockName":"MYPB2","VenaRangeType":5,"DimensionIdStr":"-1","MemberIdStr":"-1","DimensionId":-1,"MemberId":-1,"Inc":""},"_vena_DYNR_SMYPS1_BMYPB2_31e0af96_6fc82bb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31e0af96","DynamicRangeEntryID":"6fc82bbc","IsMultiDynamicRange":false,"MultiDynamicRangeID":null,"MultiDynamicCollectionID":null,"SectionName":"MYPS1","BlockName":"MYPB2","VenaRangeType":5,"DimensionIdStr":"-1","MemberIdStr":"-1","DimensionId":-1,"MemberId":-1,"Inc":""},"_vena_DYNR_SMYPS1_BMYPB2_31e0af96_7ab07d31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31e0af96","DynamicRangeEntryID":"7ab07d31","IsMultiDynamicRange":false,"MultiDynamicRangeID":null,"MultiDynamicCollectionID":null,"SectionName":"MYPS1","BlockName":"MYPB2","VenaRangeType":5,"DimensionIdStr":"-1","MemberIdStr":"-1","DimensionId":-1,"MemberId":-1,"Inc":""},"_vena_DYNR_SMYPS1_BMYPB2_31e0af96_7d4d98b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31e0af96","DynamicRangeEntryID":"7d4d98b6","IsMultiDynamicRange":false,"MultiDynamicRangeID":null,"MultiDynamicCollectionID":null,"SectionName":"MYPS1","BlockName":"MYPB2","VenaRangeType":5,"DimensionIdStr":"-1","MemberIdStr":"-1","DimensionId":-1,"MemberId":-1,"Inc":""},"_vena_DYNR_SMYPS1_BMYPB2_31e0af96_7e519953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31e0af96","DynamicRangeEntryID":"7e519953","IsMultiDynamicRange":false,"MultiDynamicRangeID":null,"MultiDynamicCollectionID":null,"SectionName":"MYPS1","BlockName":"MYPB2","VenaRangeType":5,"DimensionIdStr":"-1","MemberIdStr":"-1","DimensionId":-1,"MemberId":-1,"Inc":""},"_vena_DYNR_SMYPS1_BMYPB2_31e0af96_81f0d8b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31e0af96","DynamicRangeEntryID":"81f0d8bf","IsMultiDynamicRange":false,"MultiDynamicRangeID":null,"MultiDynamicCollectionID":null,"SectionName":"MYPS1","BlockName":"MYPB2","VenaRangeType":5,"DimensionIdStr":"-1","MemberIdStr":"-1","DimensionId":-1,"MemberId":-1,"Inc":""},"_vena_DYNR_SMYPS1_BMYPB2_31e0af96_8b37ea12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31e0af96","DynamicRangeEntryID":"8b37ea12","IsMultiDynamicRange":false,"MultiDynamicRangeID":null,"MultiDynamicCollectionID":null,"SectionName":"MYPS1","BlockName":"MYPB2","VenaRangeType":5,"DimensionIdStr":"-1","MemberIdStr":"-1","DimensionId":-1,"MemberId":-1,"Inc":""},"_vena_DYNR_SMYPS1_BMYPB2_31e0af96_8e437713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31e0af96","DynamicRangeEntryID":"8e437713","IsMultiDynamicRange":false,"MultiDynamicRangeID":null,"MultiDynamicCollectionID":null,"SectionName":"MYPS1","BlockName":"MYPB2","VenaRangeType":5,"DimensionIdStr":"-1","MemberIdStr":"-1","DimensionId":-1,"MemberId":-1,"Inc":""},"_vena_DYNR_SMYPS1_BMYPB2_31e0af96_90a7e7f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31e0af96","DynamicRangeEntryID":"90a7e7fb","IsMultiDynamicRange":false,"MultiDynamicRangeID":null,"MultiDynamicCollectionID":null,"SectionName":"MYPS1","BlockName":"MYPB2","VenaRangeType":5,"DimensionIdStr":"-1","MemberIdStr":"-1","DimensionId":-1,"MemberId":-1,"Inc":""},"_vena_DYNR_SMYPS1_BMYPB2_31e0af96_91b4c029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31e0af96","DynamicRangeEntryID":"91b4c029","IsMultiDynamicRange":false,"MultiDynamicRangeID":null,"MultiDynamicCollectionID":null,"SectionName":"MYPS1","BlockName":"MYPB2","VenaRangeType":5,"DimensionIdStr":"-1","MemberIdStr":"-1","DimensionId":-1,"MemberId":-1,"Inc":""},"_vena_DYNR_SMYPS1_BMYPB2_31e0af96_94c94520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31e0af96","DynamicRangeEntryID":"94c94520","IsMultiDynamicRange":false,"MultiDynamicRangeID":null,"MultiDynamicCollectionID":null,"SectionName":"MYPS1","BlockName":"MYPB2","VenaRangeType":5,"DimensionIdStr":"-1","MemberIdStr":"-1","DimensionId":-1,"MemberId":-1,"Inc":""},"_vena_DYNR_SMYPS1_BMYPB2_31e0af96_95e3bcd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31e0af96","DynamicRangeEntryID":"95e3bcd4","IsMultiDynamicRange":false,"MultiDynamicRangeID":null,"MultiDynamicCollectionID":null,"SectionName":"MYPS1","BlockName":"MYPB2","VenaRangeType":5,"DimensionIdStr":"-1","MemberIdStr":"-1","DimensionId":-1,"MemberId":-1,"Inc":""},"_vena_DYNR_SMYPS1_BMYPB2_31e0af96_9b0485c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31e0af96","DynamicRangeEntryID":"9b0485c7","IsMultiDynamicRange":false,"MultiDynamicRangeID":null,"MultiDynamicCollectionID":null,"SectionName":"MYPS1","BlockName":"MYPB2","VenaRangeType":5,"DimensionIdStr":"-1","MemberIdStr":"-1","DimensionId":-1,"MemberId":-1,"Inc":""},"_vena_DYNR_SMYPS1_BMYPB2_31e0af96_a1ac1c87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31e0af96","DynamicRangeEntryID":"a1ac1c87","IsMultiDynamicRange":false,"MultiDynamicRangeID":null,"MultiDynamicCollectionID":null,"SectionName":"MYPS1","BlockName":"MYPB2","VenaRangeType":5,"DimensionIdStr":"-1","MemberIdStr":"-1","DimensionId":-1,"MemberId":-1,"Inc":""},"_vena_DYNR_SMYPS1_BMYPB2_31e0af96_a2b5a651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31e0af96","DynamicRangeEntryID":"a2b5a651","IsMultiDynamicRange":false,"MultiDynamicRangeID":null,"MultiDynamicCollectionID":null,"SectionName":"MYPS1","BlockName":"MYPB2","VenaRangeType":5,"DimensionIdStr":"-1","MemberIdStr":"-1","DimensionId":-1,"MemberId":-1,"Inc":""},"_vena_DYNR_SMYPS1_BMYPB2_31e0af96_a4d33ff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31e0af96","DynamicRangeEntryID":"a4d33ff5","IsMultiDynamicRange":false,"MultiDynamicRangeID":null,"MultiDynamicCollectionID":null,"SectionName":"MYPS1","BlockName":"MYPB2","VenaRangeType":5,"DimensionIdStr":"-1","MemberIdStr":"-1","DimensionId":-1,"MemberId":-1,"Inc":""},"_vena_DYNR_SMYPS1_BMYPB2_31e0af96_c1ffe227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31e0af96","DynamicRangeEntryID":"c1ffe227","IsMultiDynamicRange":false,"MultiDynamicRangeID":null,"MultiDynamicCollectionID":null,"SectionName":"MYPS1","BlockName":"MYPB2","VenaRangeType":5,"DimensionIdStr":"-1","MemberIdStr":"-1","DimensionId":-1,"MemberId":-1,"Inc":""},"_vena_DYNR_SMYPS1_BMYPB2_31e0af96_c6f28986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31e0af96","DynamicRangeEntryID":"c6f28986","IsMultiDynamicRange":false,"MultiDynamicRangeID":null,"MultiDynamicCollectionID":null,"SectionName":"MYPS1","BlockName":"MYPB2","VenaRangeType":5,"DimensionIdStr":"-1","MemberIdStr":"-1","DimensionId":-1,"MemberId":-1,"Inc":""},"_vena_DYNR_SMYPS1_BMYPB2_31e0af96_c93394b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31e0af96","DynamicRangeEntryID":"c93394b7","IsMultiDynamicRange":false,"MultiDynamicRangeID":null,"MultiDynamicCollectionID":null,"SectionName":"MYPS1","BlockName":"MYPB2","VenaRangeType":5,"DimensionIdStr":"-1","MemberIdStr":"-1","DimensionId":-1,"MemberId":-1,"Inc":""},"_vena_DYNR_SMYPS1_BMYPB2_31e0af96_d4cc5c58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31e0af96","DynamicRangeEntryID":"d4cc5c58","IsMultiDynamicRange":false,"MultiDynamicRangeID":null,"MultiDynamicCollectionID":null,"SectionName":"MYPS1","BlockName":"MYPB2","VenaRangeType":5,"DimensionIdStr":"-1","MemberIdStr":"-1","DimensionId":-1,"MemberId":-1,"Inc":""},"_vena_DYNR_SMYPS1_BMYPB2_31e0af96_dd1e0cd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31e0af96","DynamicRangeEntryID":"dd1e0cd1","IsMultiDynamicRange":false,"MultiDynamicRangeID":null,"MultiDynamicCollectionID":null,"SectionName":"MYPS1","BlockName":"MYPB2","VenaRangeType":5,"DimensionIdStr":"-1","MemberIdStr":"-1","DimensionId":-1,"MemberId":-1,"Inc":""},"_vena_DYNR_SMYPS1_BMYPB2_31e0af96_e6f3c4f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31e0af96","DynamicRangeEntryID":"e6f3c4f4","IsMultiDynamicRange":false,"MultiDynamicRangeID":null,"MultiDynamicCollectionID":null,"SectionName":"MYPS1","BlockName":"MYPB2","VenaRangeType":5,"DimensionIdStr":"-1","MemberIdStr":"-1","DimensionId":-1,"MemberId":-1,"Inc":""},"_vena_DYNR_SMYPS1_BMYPB2_31e0af96_ed588ee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31e0af96","DynamicRangeEntryID":"ed588ee3","IsMultiDynamicRange":false,"MultiDynamicRangeID":null,"MultiDynamicCollectionID":null,"SectionName":"MYPS1","BlockName":"MYPB2","VenaRangeType":5,"DimensionIdStr":"-1","MemberIdStr":"-1","DimensionId":-1,"MemberId":-1,"Inc":""},"_vena_DYNR_SMYPS1_BMYPB2_31e0af96_edd2d3e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31e0af96","DynamicRangeEntryID":"edd2d3e6","IsMultiDynamicRange":false,"MultiDynamicRangeID":null,"MultiDynamicCollectionID":null,"SectionName":"MYPS1","BlockName":"MYPB2","VenaRangeType":5,"DimensionIdStr":"-1","MemberIdStr":"-1","DimensionId":-1,"MemberId":-1,"Inc":""},"_vena_DYNR_SMYPS1_BMYPB2_31e0af96_f1c6fa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31e0af96","DynamicRangeEntryID":"f1c6fa1","IsMultiDynamicRange":false,"MultiDynamicRangeID":null,"MultiDynamicCollectionID":null,"SectionName":"MYPS1","BlockName":"MYPB2","VenaRangeType":5,"DimensionIdStr":"-1","MemberIdStr":"-1","DimensionId":-1,"MemberId":-1,"Inc":""},"_vena_DYNR_SMYPS1_BMYPB2_31e0af96_fcee5ea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31e0af96","DynamicRangeEntryID":"fcee5ea5","IsMultiDynamicRange":false,"MultiDynamicRangeID":null,"MultiDynamicCollectionID":null,"SectionName":"MYPS1","BlockName":"MYPB2","VenaRangeType":5,"DimensionIdStr":"-1","MemberIdStr":"-1","DimensionId":-1,"MemberId":-1,"Inc":""},"_vena_DYNR_SMYPS1_BMYPB2_4a29fae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4a29fae4","DynamicRangeEntryID":null,"IsMultiDynamicRange":false,"MultiDynamicRangeID":null,"MultiDynamicCollectionID":null,"SectionName":"MYPS1","BlockName":"MYPB2","VenaRangeType":5,"DimensionIdStr":"-1","MemberIdStr":"-1","DimensionId":-1,"MemberId":-1,"Inc":""},"_vena_DYNR_SMYPS1_BMYPB2_4a29fae4_249932a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a29fae4","DynamicRangeEntryID":"249932a7","IsMultiDynamicRange":false,"MultiDynamicRangeID":null,"MultiDynamicCollectionID":null,"SectionName":"MYPS1","BlockName":"MYPB2","VenaRangeType":5,"DimensionIdStr":"-1","MemberIdStr":"-1","DimensionId":-1,"MemberId":-1,"Inc":""},"_vena_DYNR_SMYPS1_BMYPB2_4a29fae4_2a48e162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a29fae4","DynamicRangeEntryID":"2a48e162","IsMultiDynamicRange":false,"MultiDynamicRangeID":null,"MultiDynamicCollectionID":null,"SectionName":"MYPS1","BlockName":"MYPB2","VenaRangeType":5,"DimensionIdStr":"-1","MemberIdStr":"-1","DimensionId":-1,"MemberId":-1,"Inc":""},"_vena_DYNR_SMYPS1_BMYPB2_4a29fae4_30529643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a29fae4","DynamicRangeEntryID":"30529643","IsMultiDynamicRange":false,"MultiDynamicRangeID":null,"MultiDynamicCollectionID":null,"SectionName":"MYPS1","BlockName":"MYPB2","VenaRangeType":5,"DimensionIdStr":"-1","MemberIdStr":"-1","DimensionId":-1,"MemberId":-1,"Inc":""},"_vena_DYNR_SMYPS1_BMYPB2_4a29fae4_368c39f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a29fae4","DynamicRangeEntryID":"368c39f1","IsMultiDynamicRange":false,"MultiDynamicRangeID":null,"MultiDynamicCollectionID":null,"SectionName":"MYPS1","BlockName":"MYPB2","VenaRangeType":5,"DimensionIdStr":"-1","MemberIdStr":"-1","DimensionId":-1,"MemberId":-1,"Inc":""},"_vena_DYNR_SMYPS1_BMYPB2_4a29fae4_3d869a34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a29fae4","DynamicRangeEntryID":"3d869a34","IsMultiDynamicRange":false,"MultiDynamicRangeID":null,"MultiDynamicCollectionID":null,"SectionName":"MYPS1","BlockName":"MYPB2","VenaRangeType":5,"DimensionIdStr":"-1","MemberIdStr":"-1","DimensionId":-1,"MemberId":-1,"Inc":""},"_vena_DYNR_SMYPS1_BMYPB2_4a29fae4_3f65f69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a29fae4","DynamicRangeEntryID":"3f65f69f","IsMultiDynamicRange":false,"MultiDynamicRangeID":null,"MultiDynamicCollectionID":null,"SectionName":"MYPS1","BlockName":"MYPB2","VenaRangeType":5,"DimensionIdStr":"-1","MemberIdStr":"-1","DimensionId":-1,"MemberId":-1,"Inc":""},"_vena_DYNR_SMYPS1_BMYPB2_4a29fae4_4efcba95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a29fae4","DynamicRangeEntryID":"4efcba95","IsMultiDynamicRange":false,"MultiDynamicRangeID":null,"MultiDynamicCollectionID":null,"SectionName":"MYPS1","BlockName":"MYPB2","VenaRangeType":5,"DimensionIdStr":"-1","MemberIdStr":"-1","DimensionId":-1,"MemberId":-1,"Inc":""},"_vena_DYNR_SMYPS1_BMYPB2_4a29fae4_4f1c150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a29fae4","DynamicRangeEntryID":"4f1c150d","IsMultiDynamicRange":false,"MultiDynamicRangeID":null,"MultiDynamicCollectionID":null,"SectionName":"MYPS1","BlockName":"MYPB2","VenaRangeType":5,"DimensionIdStr":"-1","MemberIdStr":"-1","DimensionId":-1,"MemberId":-1,"Inc":""},"_vena_DYNR_SMYPS1_BMYPB2_4a29fae4_509e963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a29fae4","DynamicRangeEntryID":"509e963f","IsMultiDynamicRange":false,"MultiDynamicRangeID":null,"MultiDynamicCollectionID":null,"SectionName":"MYPS1","BlockName":"MYPB2","VenaRangeType":5,"DimensionIdStr":"-1","MemberIdStr":"-1","DimensionId":-1,"MemberId":-1,"Inc":""},"_vena_DYNR_SMYPS1_BMYPB2_4a29fae4_571e448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a29fae4","DynamicRangeEntryID":"571e448e","IsMultiDynamicRange":false,"MultiDynamicRangeID":null,"MultiDynamicCollectionID":null,"SectionName":"MYPS1","BlockName":"MYPB2","VenaRangeType":5,"DimensionIdStr":"-1","MemberIdStr":"-1","DimensionId":-1,"MemberId":-1,"Inc":""},"_vena_DYNR_SMYPS1_BMYPB2_4a29fae4_5b81cbf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a29fae4","DynamicRangeEntryID":"5b81cbfb","IsMultiDynamicRange":false,"MultiDynamicRangeID":null,"MultiDynamicCollectionID":null,"SectionName":"MYPS1","BlockName":"MYPB2","VenaRangeType":5,"DimensionIdStr":"-1","MemberIdStr":"-1","DimensionId":-1,"MemberId":-1,"Inc":""},"_vena_DYNR_SMYPS1_BMYPB2_4a29fae4_638cfa50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a29fae4","DynamicRangeEntryID":"638cfa50","IsMultiDynamicRange":false,"MultiDynamicRangeID":null,"MultiDynamicCollectionID":null,"SectionName":"MYPS1","BlockName":"MYPB2","VenaRangeType":5,"DimensionIdStr":"-1","MemberIdStr":"-1","DimensionId":-1,"MemberId":-1,"Inc":""},"_vena_DYNR_SMYPS1_BMYPB2_4a29fae4_6b967eb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a29fae4","DynamicRangeEntryID":"6b967eb2","IsMultiDynamicRange":false,"MultiDynamicRangeID":null,"MultiDynamicCollectionID":null,"SectionName":"MYPS1","BlockName":"MYPB2","VenaRangeType":5,"DimensionIdStr":"-1","MemberIdStr":"-1","DimensionId":-1,"MemberId":-1,"Inc":""},"_vena_DYNR_SMYPS1_BMYPB2_4a29fae4_6ce0ab01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a29fae4","DynamicRangeEntryID":"6ce0ab01","IsMultiDynamicRange":false,"MultiDynamicRangeID":null,"MultiDynamicCollectionID":null,"SectionName":"MYPS1","BlockName":"MYPB2","VenaRangeType":5,"DimensionIdStr":"-1","MemberIdStr":"-1","DimensionId":-1,"MemberId":-1,"Inc":""},"_vena_DYNR_SMYPS1_BMYPB2_4a29fae4_6ee82ab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a29fae4","DynamicRangeEntryID":"6ee82abb","IsMultiDynamicRange":false,"MultiDynamicRangeID":null,"MultiDynamicCollectionID":null,"SectionName":"MYPS1","BlockName":"MYPB2","VenaRangeType":5,"DimensionIdStr":"-1","MemberIdStr":"-1","DimensionId":-1,"MemberId":-1,"Inc":""},"_vena_DYNR_SMYPS1_BMYPB2_4a29fae4_830b696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a29fae4","DynamicRangeEntryID":"830b696b","IsMultiDynamicRange":false,"MultiDynamicRangeID":null,"MultiDynamicCollectionID":null,"SectionName":"MYPS1","BlockName":"MYPB2","VenaRangeType":5,"DimensionIdStr":"-1","MemberIdStr":"-1","DimensionId":-1,"MemberId":-1,"Inc":""},"_vena_DYNR_SMYPS1_BMYPB2_4a29fae4_873922f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a29fae4","DynamicRangeEntryID":"873922f6","IsMultiDynamicRange":false,"MultiDynamicRangeID":null,"MultiDynamicCollectionID":null,"SectionName":"MYPS1","BlockName":"MYPB2","VenaRangeType":5,"DimensionIdStr":"-1","MemberIdStr":"-1","DimensionId":-1,"MemberId":-1,"Inc":""},"_vena_DYNR_SMYPS1_BMYPB2_4a29fae4_914fa87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a29fae4","DynamicRangeEntryID":"914fa87c","IsMultiDynamicRange":false,"MultiDynamicRangeID":null,"MultiDynamicCollectionID":null,"SectionName":"MYPS1","BlockName":"MYPB2","VenaRangeType":5,"DimensionIdStr":"-1","MemberIdStr":"-1","DimensionId":-1,"MemberId":-1,"Inc":""},"_vena_DYNR_SMYPS1_BMYPB2_4a29fae4_98e100e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a29fae4","DynamicRangeEntryID":"98e100e4","IsMultiDynamicRange":false,"MultiDynamicRangeID":null,"MultiDynamicCollectionID":null,"SectionName":"MYPS1","BlockName":"MYPB2","VenaRangeType":5,"DimensionIdStr":"-1","MemberIdStr":"-1","DimensionId":-1,"MemberId":-1,"Inc":""},"_vena_DYNR_SMYPS1_BMYPB2_4a29fae4_99529b8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a29fae4","DynamicRangeEntryID":"99529b8f","IsMultiDynamicRange":false,"MultiDynamicRangeID":null,"MultiDynamicCollectionID":null,"SectionName":"MYPS1","BlockName":"MYPB2","VenaRangeType":5,"DimensionIdStr":"-1","MemberIdStr":"-1","DimensionId":-1,"MemberId":-1,"Inc":""},"_vena_DYNR_SMYPS1_BMYPB2_4a29fae4_a05eb39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a29fae4","DynamicRangeEntryID":"a05eb39c","IsMultiDynamicRange":false,"MultiDynamicRangeID":null,"MultiDynamicCollectionID":null,"SectionName":"MYPS1","BlockName":"MYPB2","VenaRangeType":5,"DimensionIdStr":"-1","MemberIdStr":"-1","DimensionId":-1,"MemberId":-1,"Inc":""},"_vena_DYNR_SMYPS1_BMYPB2_4a29fae4_a626e6f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a29fae4","DynamicRangeEntryID":"a626e6fe","IsMultiDynamicRange":false,"MultiDynamicRangeID":null,"MultiDynamicCollectionID":null,"SectionName":"MYPS1","BlockName":"MYPB2","VenaRangeType":5,"DimensionIdStr":"-1","MemberIdStr":"-1","DimensionId":-1,"MemberId":-1,"Inc":""},"_vena_DYNR_SMYPS1_BMYPB2_4a29fae4_a8707189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a29fae4","DynamicRangeEntryID":"a8707189","IsMultiDynamicRange":false,"MultiDynamicRangeID":null,"MultiDynamicCollectionID":null,"SectionName":"MYPS1","BlockName":"MYPB2","VenaRangeType":5,"DimensionIdStr":"-1","MemberIdStr":"-1","DimensionId":-1,"MemberId":-1,"Inc":""},"_vena_DYNR_SMYPS1_BMYPB2_4a29fae4_ad15f96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a29fae4","DynamicRangeEntryID":"ad15f96e","IsMultiDynamicRange":false,"MultiDynamicRangeID":null,"MultiDynamicCollectionID":null,"SectionName":"MYPS1","BlockName":"MYPB2","VenaRangeType":5,"DimensionIdStr":"-1","MemberIdStr":"-1","DimensionId":-1,"MemberId":-1,"Inc":""},"_vena_DYNR_SMYPS1_BMYPB2_4a29fae4_ada48837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a29fae4","DynamicRangeEntryID":"ada48837","IsMultiDynamicRange":false,"MultiDynamicRangeID":null,"MultiDynamicCollectionID":null,"SectionName":"MYPS1","BlockName":"MYPB2","VenaRangeType":5,"DimensionIdStr":"-1","MemberIdStr":"-1","DimensionId":-1,"MemberId":-1,"Inc":""},"_vena_DYNR_SMYPS1_BMYPB2_4a29fae4_b45bd27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a29fae4","DynamicRangeEntryID":"b45bd27b","IsMultiDynamicRange":false,"MultiDynamicRangeID":null,"MultiDynamicCollectionID":null,"SectionName":"MYPS1","BlockName":"MYPB2","VenaRangeType":5,"DimensionIdStr":"-1","MemberIdStr":"-1","DimensionId":-1,"MemberId":-1,"Inc":""},"_vena_DYNR_SMYPS1_BMYPB2_4a29fae4_b5193b70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a29fae4","DynamicRangeEntryID":"b5193b70","IsMultiDynamicRange":false,"MultiDynamicRangeID":null,"MultiDynamicCollectionID":null,"SectionName":"MYPS1","BlockName":"MYPB2","VenaRangeType":5,"DimensionIdStr":"-1","MemberIdStr":"-1","DimensionId":-1,"MemberId":-1,"Inc":""},"_vena_DYNR_SMYPS1_BMYPB2_4a29fae4_b5646e06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a29fae4","DynamicRangeEntryID":"b5646e06","IsMultiDynamicRange":false,"MultiDynamicRangeID":null,"MultiDynamicCollectionID":null,"SectionName":"MYPS1","BlockName":"MYPB2","VenaRangeType":5,"DimensionIdStr":"-1","MemberIdStr":"-1","DimensionId":-1,"MemberId":-1,"Inc":""},"_vena_DYNR_SMYPS1_BMYPB2_4a29fae4_c39b2dc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a29fae4","DynamicRangeEntryID":"c39b2dce","IsMultiDynamicRange":false,"MultiDynamicRangeID":null,"MultiDynamicCollectionID":null,"SectionName":"MYPS1","BlockName":"MYPB2","VenaRangeType":5,"DimensionIdStr":"-1","MemberIdStr":"-1","DimensionId":-1,"MemberId":-1,"Inc":""},"_vena_DYNR_SMYPS1_BMYPB2_4a29fae4_c7e47a5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a29fae4","DynamicRangeEntryID":"c7e47a5c","IsMultiDynamicRange":false,"MultiDynamicRangeID":null,"MultiDynamicCollectionID":null,"SectionName":"MYPS1","BlockName":"MYPB2","VenaRangeType":5,"DimensionIdStr":"-1","MemberIdStr":"-1","DimensionId":-1,"MemberId":-1,"Inc":""},"_vena_DYNR_SMYPS1_BMYPB2_4a29fae4_cd57d7e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a29fae4","DynamicRangeEntryID":"cd57d7ed","IsMultiDynamicRange":false,"MultiDynamicRangeID":null,"MultiDynamicCollectionID":null,"SectionName":"MYPS1","BlockName":"MYPB2","VenaRangeType":5,"DimensionIdStr":"-1","MemberIdStr":"-1","DimensionId":-1,"MemberId":-1,"Inc":""},"_vena_DYNR_SMYPS1_BMYPB2_4a29fae4_d5d52739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a29fae4","DynamicRangeEntryID":"d5d52739","IsMultiDynamicRange":false,"MultiDynamicRangeID":null,"MultiDynamicCollectionID":null,"SectionName":"MYPS1","BlockName":"MYPB2","VenaRangeType":5,"DimensionIdStr":"-1","MemberIdStr":"-1","DimensionId":-1,"MemberId":-1,"Inc":""},"_vena_DYNR_SMYPS1_BMYPB2_4a29fae4_d9552aa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a29fae4","DynamicRangeEntryID":"d9552aae","IsMultiDynamicRange":false,"MultiDynamicRangeID":null,"MultiDynamicCollectionID":null,"SectionName":"MYPS1","BlockName":"MYPB2","VenaRangeType":5,"DimensionIdStr":"-1","MemberIdStr":"-1","DimensionId":-1,"MemberId":-1,"Inc":""},"_vena_DYNR_SMYPS1_BMYPB2_4a29fae4_ed140df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a29fae4","DynamicRangeEntryID":"ed140df3","IsMultiDynamicRange":false,"MultiDynamicRangeID":null,"MultiDynamicCollectionID":null,"SectionName":"MYPS1","BlockName":"MYPB2","VenaRangeType":5,"DimensionIdStr":"-1","MemberIdStr":"-1","DimensionId":-1,"MemberId":-1,"Inc":""},"_vena_DYNR_SMYPS1_BMYPB2_4a29fae4_eedd9de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a29fae4","DynamicRangeEntryID":"eedd9de5","IsMultiDynamicRange":false,"MultiDynamicRangeID":null,"MultiDynamicCollectionID":null,"SectionName":"MYPS1","BlockName":"MYPB2","VenaRangeType":5,"DimensionIdStr":"-1","MemberIdStr":"-1","DimensionId":-1,"MemberId":-1,"Inc":""},"_vena_DYNR_SMYPS1_BMYPB2_4a29fae4_f054960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a29fae4","DynamicRangeEntryID":"f054960b","IsMultiDynamicRange":false,"MultiDynamicRangeID":null,"MultiDynamicCollectionID":null,"SectionName":"MYPS1","BlockName":"MYPB2","VenaRangeType":5,"DimensionIdStr":"-1","MemberIdStr":"-1","DimensionId":-1,"MemberId":-1,"Inc":""},"_vena_DYNR_SMYPS1_BMYPB2_4a29fae4_f5bcdce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a29fae4","DynamicRangeEntryID":"f5bcdcec","IsMultiDynamicRange":false,"MultiDynamicRangeID":null,"MultiDynamicCollectionID":null,"SectionName":"MYPS1","BlockName":"MYPB2","VenaRangeType":5,"DimensionIdStr":"-1","MemberIdStr":"-1","DimensionId":-1,"MemberId":-1,"Inc":""},"_vena_DYNR_SMYPS1_BMYPB2_4a29fae4_fee0bf15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a29fae4","DynamicRangeEntryID":"fee0bf15","IsMultiDynamicRange":false,"MultiDynamicRangeID":null,"MultiDynamicCollectionID":null,"SectionName":"MYPS1","BlockName":"MYPB2","VenaRangeType":5,"DimensionIdStr":"-1","MemberIdStr":"-1","DimensionId":-1,"MemberId":-1,"Inc":""},"_vena_DYNR_SMYPS1_BMYPB2_53be4ed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53be4ed6","DynamicRangeEntryID":null,"IsMultiDynamicRange":false,"MultiDynamicRangeID":null,"MultiDynamicCollectionID":null,"SectionName":"MYPS1","BlockName":"MYPB2","VenaRangeType":5,"DimensionIdStr":"-1","MemberIdStr":"-1","DimensionId":-1,"MemberId":-1,"Inc":""},"_vena_DYNR_SMYPS1_BMYPB2_53be4ed6_16b9b5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53be4ed6","DynamicRangeEntryID":"16b9b5e","IsMultiDynamicRange":false,"MultiDynamicRangeID":null,"MultiDynamicCollectionID":null,"SectionName":"MYPS1","BlockName":"MYPB2","VenaRangeType":5,"DimensionIdStr":"-1","MemberIdStr":"-1","DimensionId":-1,"MemberId":-1,"Inc":""},"_vena_DYNR_SMYPS1_BMYPB2_53be4ed6_1c8f337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53be4ed6","DynamicRangeEntryID":"1c8f337e","IsMultiDynamicRange":false,"MultiDynamicRangeID":null,"MultiDynamicCollectionID":null,"SectionName":"MYPS1","BlockName":"MYPB2","VenaRangeType":5,"DimensionIdStr":"-1","MemberIdStr":"-1","DimensionId":-1,"MemberId":-1,"Inc":""},"_vena_DYNR_SMYPS1_BMYPB2_53be4ed6_39d85176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53be4ed6","DynamicRangeEntryID":"39d85176","IsMultiDynamicRange":false,"MultiDynamicRangeID":null,"MultiDynamicCollectionID":null,"SectionName":"MYPS1","BlockName":"MYPB2","VenaRangeType":5,"DimensionIdStr":"-1","MemberIdStr":"-1","DimensionId":-1,"MemberId":-1,"Inc":""},"_vena_DYNR_SMYPS1_BMYPB2_53be4ed6_4117da30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53be4ed6","DynamicRangeEntryID":"4117da30","IsMultiDynamicRange":false,"MultiDynamicRangeID":null,"MultiDynamicCollectionID":null,"SectionName":"MYPS1","BlockName":"MYPB2","VenaRangeType":5,"DimensionIdStr":"-1","MemberIdStr":"-1","DimensionId":-1,"MemberId":-1,"Inc":""},"_vena_DYNR_SMYPS1_BMYPB2_53be4ed6_44e96e1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53be4ed6","DynamicRangeEntryID":"44e96e1a","IsMultiDynamicRange":false,"MultiDynamicRangeID":null,"MultiDynamicCollectionID":null,"SectionName":"MYPS1","BlockName":"MYPB2","VenaRangeType":5,"DimensionIdStr":"-1","MemberIdStr":"-1","DimensionId":-1,"MemberId":-1,"Inc":""},"_vena_DYNR_SMYPS1_BMYPB2_53be4ed6_5a661163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53be4ed6","DynamicRangeEntryID":"5a661163","IsMultiDynamicRange":false,"MultiDynamicRangeID":null,"MultiDynamicCollectionID":null,"SectionName":"MYPS1","BlockName":"MYPB2","VenaRangeType":5,"DimensionIdStr":"-1","MemberIdStr":"-1","DimensionId":-1,"MemberId":-1,"Inc":""},"_vena_DYNR_SMYPS1_BMYPB2_53be4ed6_60ae32c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53be4ed6","DynamicRangeEntryID":"60ae32c3","IsMultiDynamicRange":false,"MultiDynamicRangeID":null,"MultiDynamicCollectionID":null,"SectionName":"MYPS1","BlockName":"MYPB2","VenaRangeType":5,"DimensionIdStr":"-1","MemberIdStr":"-1","DimensionId":-1,"MemberId":-1,"Inc":""},"_vena_DYNR_SMYPS1_BMYPB2_53be4ed6_6d23ce4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53be4ed6","DynamicRangeEntryID":"6d23ce4a","IsMultiDynamicRange":false,"MultiDynamicRangeID":null,"MultiDynamicCollectionID":null,"SectionName":"MYPS1","BlockName":"MYPB2","VenaRangeType":5,"DimensionIdStr":"-1","MemberIdStr":"-1","DimensionId":-1,"MemberId":-1,"Inc":""},"_vena_DYNR_SMYPS1_BMYPB2_53be4ed6_747f192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53be4ed6","DynamicRangeEntryID":"747f192","IsMultiDynamicRange":false,"MultiDynamicRangeID":null,"MultiDynamicCollectionID":null,"SectionName":"MYPS1","BlockName":"MYPB2","VenaRangeType":5,"DimensionIdStr":"-1","MemberIdStr":"-1","DimensionId":-1,"MemberId":-1,"Inc":""},"_vena_DYNR_SMYPS1_BMYPB2_53be4ed6_78fdc45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53be4ed6","DynamicRangeEntryID":"78fdc45b","IsMultiDynamicRange":false,"MultiDynamicRangeID":null,"MultiDynamicCollectionID":null,"SectionName":"MYPS1","BlockName":"MYPB2","VenaRangeType":5,"DimensionIdStr":"-1","MemberIdStr":"-1","DimensionId":-1,"MemberId":-1,"Inc":""},"_vena_DYNR_SMYPS1_BMYPB2_53be4ed6_83d43e37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53be4ed6","DynamicRangeEntryID":"83d43e37","IsMultiDynamicRange":false,"MultiDynamicRangeID":null,"MultiDynamicCollectionID":null,"SectionName":"MYPS1","BlockName":"MYPB2","VenaRangeType":5,"DimensionIdStr":"-1","MemberIdStr":"-1","DimensionId":-1,"MemberId":-1,"Inc":""},"_vena_DYNR_SMYPS1_BMYPB2_53be4ed6_855b1ec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53be4ed6","DynamicRangeEntryID":"855b1ec4","IsMultiDynamicRange":false,"MultiDynamicRangeID":null,"MultiDynamicCollectionID":null,"SectionName":"MYPS1","BlockName":"MYPB2","VenaRangeType":5,"DimensionIdStr":"-1","MemberIdStr":"-1","DimensionId":-1,"MemberId":-1,"Inc":""},"_vena_DYNR_SMYPS1_BMYPB2_53be4ed6_8a7e7cf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53be4ed6","DynamicRangeEntryID":"8a7e7cf9","IsMultiDynamicRange":false,"MultiDynamicRangeID":null,"MultiDynamicCollectionID":null,"SectionName":"MYPS1","BlockName":"MYPB2","VenaRangeType":5,"DimensionIdStr":"-1","MemberIdStr":"-1","DimensionId":-1,"MemberId":-1,"Inc":""},"_vena_DYNR_SMYPS1_BMYPB2_53be4ed6_97f921b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53be4ed6","DynamicRangeEntryID":"97f921b6","IsMultiDynamicRange":false,"MultiDynamicRangeID":null,"MultiDynamicCollectionID":null,"SectionName":"MYPS1","BlockName":"MYPB2","VenaRangeType":5,"DimensionIdStr":"-1","MemberIdStr":"-1","DimensionId":-1,"MemberId":-1,"Inc":""},"_vena_DYNR_SMYPS1_BMYPB2_53be4ed6_9c398fb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53be4ed6","DynamicRangeEntryID":"9c398fb0","IsMultiDynamicRange":false,"MultiDynamicRangeID":null,"MultiDynamicCollectionID":null,"SectionName":"MYPS1","BlockName":"MYPB2","VenaRangeType":5,"DimensionIdStr":"-1","MemberIdStr":"-1","DimensionId":-1,"MemberId":-1,"Inc":""},"_vena_DYNR_SMYPS1_BMYPB2_53be4ed6_a614ae7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53be4ed6","DynamicRangeEntryID":"a614ae7e","IsMultiDynamicRange":false,"MultiDynamicRangeID":null,"MultiDynamicCollectionID":null,"SectionName":"MYPS1","BlockName":"MYPB2","VenaRangeType":5,"DimensionIdStr":"-1","MemberIdStr":"-1","DimensionId":-1,"MemberId":-1,"Inc":""},"_vena_DYNR_SMYPS1_BMYPB2_53be4ed6_b3701a7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53be4ed6","DynamicRangeEntryID":"b3701a7f","IsMultiDynamicRange":false,"MultiDynamicRangeID":null,"MultiDynamicCollectionID":null,"SectionName":"MYPS1","BlockName":"MYPB2","VenaRangeType":5,"DimensionIdStr":"-1","MemberIdStr":"-1","DimensionId":-1,"MemberId":-1,"Inc":""},"_vena_DYNR_SMYPS1_BMYPB2_53be4ed6_b85e0825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53be4ed6","DynamicRangeEntryID":"b85e0825","IsMultiDynamicRange":false,"MultiDynamicRangeID":null,"MultiDynamicCollectionID":null,"SectionName":"MYPS1","BlockName":"MYPB2","VenaRangeType":5,"DimensionIdStr":"-1","MemberIdStr":"-1","DimensionId":-1,"MemberId":-1,"Inc":""},"_vena_DYNR_SMYPS1_BMYPB2_53be4ed6_b9a85cc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53be4ed6","DynamicRangeEntryID":"b9a85cc2","IsMultiDynamicRange":false,"MultiDynamicRangeID":null,"MultiDynamicCollectionID":null,"SectionName":"MYPS1","BlockName":"MYPB2","VenaRangeType":5,"DimensionIdStr":"-1","MemberIdStr":"-1","DimensionId":-1,"MemberId":-1,"Inc":""},"_vena_DYNR_SMYPS1_BMYPB2_53be4ed6_c022f342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53be4ed6","DynamicRangeEntryID":"c022f342","IsMultiDynamicRange":false,"MultiDynamicRangeID":null,"MultiDynamicCollectionID":null,"SectionName":"MYPS1","BlockName":"MYPB2","VenaRangeType":5,"DimensionIdStr":"-1","MemberIdStr":"-1","DimensionId":-1,"MemberId":-1,"Inc":""},"_vena_DYNR_SMYPS1_BMYPB2_53be4ed6_ca95d277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53be4ed6","DynamicRangeEntryID":"ca95d277","IsMultiDynamicRange":false,"MultiDynamicRangeID":null,"MultiDynamicCollectionID":null,"SectionName":"MYPS1","BlockName":"MYPB2","VenaRangeType":5,"DimensionIdStr":"-1","MemberIdStr":"-1","DimensionId":-1,"MemberId":-1,"Inc":""},"_vena_DYNR_SMYPS1_BMYPB2_53be4ed6_cad56c56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53be4ed6","DynamicRangeEntryID":"cad56c56","IsMultiDynamicRange":false,"MultiDynamicRangeID":null,"MultiDynamicCollectionID":null,"SectionName":"MYPS1","BlockName":"MYPB2","VenaRangeType":5,"DimensionIdStr":"-1","MemberIdStr":"-1","DimensionId":-1,"MemberId":-1,"Inc":""},"_vena_DYNR_SMYPS1_BMYPB2_53be4ed6_de987440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53be4ed6","DynamicRangeEntryID":"de987440","IsMultiDynamicRange":false,"MultiDynamicRangeID":null,"MultiDynamicCollectionID":null,"SectionName":"MYPS1","BlockName":"MYPB2","VenaRangeType":5,"DimensionIdStr":"-1","MemberIdStr":"-1","DimensionId":-1,"MemberId":-1,"Inc":""},"_vena_DYNR_SMYPS1_BMYPB2_53be4ed6_e2d83170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53be4ed6","DynamicRangeEntryID":"e2d83170","IsMultiDynamicRange":false,"MultiDynamicRangeID":null,"MultiDynamicCollectionID":null,"SectionName":"MYPS1","BlockName":"MYPB2","VenaRangeType":5,"DimensionIdStr":"-1","MemberIdStr":"-1","DimensionId":-1,"MemberId":-1,"Inc":""},"_vena_DYNR_SMYPS1_BMYPB2_53be4ed6_e2f7fc8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53be4ed6","DynamicRangeEntryID":"e2f7fc8f","IsMultiDynamicRange":false,"MultiDynamicRangeID":null,"MultiDynamicCollectionID":null,"SectionName":"MYPS1","BlockName":"MYPB2","VenaRangeType":5,"DimensionIdStr":"-1","MemberIdStr":"-1","DimensionId":-1,"MemberId":-1,"Inc":""},"_vena_DYNR_SMYPS1_BMYPB2_53be4ed6_f3202d1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53be4ed6","DynamicRangeEntryID":"f3202d1c","IsMultiDynamicRange":false,"MultiDynamicRangeID":null,"MultiDynamicCollectionID":null,"SectionName":"MYPS1","BlockName":"MYPB2","VenaRangeType":5,"DimensionIdStr":"-1","MemberIdStr":"-1","DimensionId":-1,"MemberId":-1,"Inc":""},"_vena_DYNR_SMYPS1_BMYPB2_53be4ed6_f3280725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53be4ed6","DynamicRangeEntryID":"f3280725","IsMultiDynamicRange":false,"MultiDynamicRangeID":null,"MultiDynamicCollectionID":null,"SectionName":"MYPS1","BlockName":"MYPB2","VenaRangeType":5,"DimensionIdStr":"-1","MemberIdStr":"-1","DimensionId":-1,"MemberId":-1,"Inc":""},"_vena_DYNR_SMYPS1_BMYPB2_53be4ed6_fc6743e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53be4ed6","DynamicRangeEntryID":"fc6743eb","IsMultiDynamicRange":false,"MultiDynamicRangeID":null,"MultiDynamicCollectionID":null,"SectionName":"MYPS1","BlockName":"MYPB2","VenaRangeType":5,"DimensionIdStr":"-1","MemberIdStr":"-1","DimensionId":-1,"MemberId":-1,"Inc":""},"_vena_DYNR_SMYPS1_BMYPB2_688f7f8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688f7f8f","DynamicRangeEntryID":null,"IsMultiDynamicRange":false,"MultiDynamicRangeID":null,"MultiDynamicCollectionID":null,"SectionName":"MYPS1","BlockName":"MYPB2","VenaRangeType":5,"DimensionIdStr":"-1","MemberIdStr":"-1","DimensionId":-1,"MemberId":-1,"Inc":""},"_vena_DYNR_SMYPS1_BMYPB2_688f7f8f_15c1a86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688f7f8f","DynamicRangeEntryID":"15c1a86b","IsMultiDynamicRange":false,"MultiDynamicRangeID":null,"MultiDynamicCollectionID":null,"SectionName":"MYPS1","BlockName":"MYPB2","VenaRangeType":5,"DimensionIdStr":"-1","MemberIdStr":"-1","DimensionId":-1,"MemberId":-1,"Inc":""},"_vena_DYNR_SMYPS1_BMYPB2_688f7f8f_20dddf7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688f7f8f","DynamicRangeEntryID":"20dddf7d","IsMultiDynamicRange":false,"MultiDynamicRangeID":null,"MultiDynamicCollectionID":null,"SectionName":"MYPS1","BlockName":"MYPB2","VenaRangeType":5,"DimensionIdStr":"-1","MemberIdStr":"-1","DimensionId":-1,"MemberId":-1,"Inc":""},"_vena_DYNR_SMYPS1_BMYPB2_688f7f8f_2174f9d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688f7f8f","DynamicRangeEntryID":"2174f9d7","IsMultiDynamicRange":false,"MultiDynamicRangeID":null,"MultiDynamicCollectionID":null,"SectionName":"MYPS1","BlockName":"MYPB2","VenaRangeType":5,"DimensionIdStr":"-1","MemberIdStr":"-1","DimensionId":-1,"MemberId":-1,"Inc":""},"_vena_DYNR_SMYPS1_BMYPB2_688f7f8f_21cda637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688f7f8f","DynamicRangeEntryID":"21cda637","IsMultiDynamicRange":false,"MultiDynamicRangeID":null,"MultiDynamicCollectionID":null,"SectionName":"MYPS1","BlockName":"MYPB2","VenaRangeType":5,"DimensionIdStr":"-1","MemberIdStr":"-1","DimensionId":-1,"MemberId":-1,"Inc":""},"_vena_DYNR_SMYPS1_BMYPB2_688f7f8f_2274b76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688f7f8f","DynamicRangeEntryID":"2274b76f","IsMultiDynamicRange":false,"MultiDynamicRangeID":null,"MultiDynamicCollectionID":null,"SectionName":"MYPS1","BlockName":"MYPB2","VenaRangeType":5,"DimensionIdStr":"-1","MemberIdStr":"-1","DimensionId":-1,"MemberId":-1,"Inc":""},"_vena_DYNR_SMYPS1_BMYPB2_688f7f8f_23326d88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688f7f8f","DynamicRangeEntryID":"23326d88","IsMultiDynamicRange":false,"MultiDynamicRangeID":null,"MultiDynamicCollectionID":null,"SectionName":"MYPS1","BlockName":"MYPB2","VenaRangeType":5,"DimensionIdStr":"-1","MemberIdStr":"-1","DimensionId":-1,"MemberId":-1,"Inc":""},"_vena_DYNR_SMYPS1_BMYPB2_688f7f8f_240da42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688f7f8f","DynamicRangeEntryID":"240da42e","IsMultiDynamicRange":false,"MultiDynamicRangeID":null,"MultiDynamicCollectionID":null,"SectionName":"MYPS1","BlockName":"MYPB2","VenaRangeType":5,"DimensionIdStr":"-1","MemberIdStr":"-1","DimensionId":-1,"MemberId":-1,"Inc":""},"_vena_DYNR_SMYPS1_BMYPB2_688f7f8f_24409047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688f7f8f","DynamicRangeEntryID":"24409047","IsMultiDynamicRange":false,"MultiDynamicRangeID":null,"MultiDynamicCollectionID":null,"SectionName":"MYPS1","BlockName":"MYPB2","VenaRangeType":5,"DimensionIdStr":"-1","MemberIdStr":"-1","DimensionId":-1,"MemberId":-1,"Inc":""},"_vena_DYNR_SMYPS1_BMYPB2_688f7f8f_2c35fc6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688f7f8f","DynamicRangeEntryID":"2c35fc6e","IsMultiDynamicRange":false,"MultiDynamicRangeID":null,"MultiDynamicCollectionID":null,"SectionName":"MYPS1","BlockName":"MYPB2","VenaRangeType":5,"DimensionIdStr":"-1","MemberIdStr":"-1","DimensionId":-1,"MemberId":-1,"Inc":""},"_vena_DYNR_SMYPS1_BMYPB2_688f7f8f_359ac366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688f7f8f","DynamicRangeEntryID":"359ac366","IsMultiDynamicRange":false,"MultiDynamicRangeID":null,"MultiDynamicCollectionID":null,"SectionName":"MYPS1","BlockName":"MYPB2","VenaRangeType":5,"DimensionIdStr":"-1","MemberIdStr":"-1","DimensionId":-1,"MemberId":-1,"Inc":""},"_vena_DYNR_SMYPS1_BMYPB2_688f7f8f_36f334a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688f7f8f","DynamicRangeEntryID":"36f334a2","IsMultiDynamicRange":false,"MultiDynamicRangeID":null,"MultiDynamicCollectionID":null,"SectionName":"MYPS1","BlockName":"MYPB2","VenaRangeType":5,"DimensionIdStr":"-1","MemberIdStr":"-1","DimensionId":-1,"MemberId":-1,"Inc":""},"_vena_DYNR_SMYPS1_BMYPB2_688f7f8f_3728c61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688f7f8f","DynamicRangeEntryID":"3728c61e","IsMultiDynamicRange":false,"MultiDynamicRangeID":null,"MultiDynamicCollectionID":null,"SectionName":"MYPS1","BlockName":"MYPB2","VenaRangeType":5,"DimensionIdStr":"-1","MemberIdStr":"-1","DimensionId":-1,"MemberId":-1,"Inc":""},"_vena_DYNR_SMYPS1_BMYPB2_688f7f8f_419e19a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688f7f8f","DynamicRangeEntryID":"419e19ad","IsMultiDynamicRange":false,"MultiDynamicRangeID":null,"MultiDynamicCollectionID":null,"SectionName":"MYPS1","BlockName":"MYPB2","VenaRangeType":5,"DimensionIdStr":"-1","MemberIdStr":"-1","DimensionId":-1,"MemberId":-1,"Inc":""},"_vena_DYNR_SMYPS1_BMYPB2_688f7f8f_489dbd13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688f7f8f","DynamicRangeEntryID":"489dbd13","IsMultiDynamicRange":false,"MultiDynamicRangeID":null,"MultiDynamicCollectionID":null,"SectionName":"MYPS1","BlockName":"MYPB2","VenaRangeType":5,"DimensionIdStr":"-1","MemberIdStr":"-1","DimensionId":-1,"MemberId":-1,"Inc":""},"_vena_DYNR_SMYPS1_BMYPB2_688f7f8f_498b89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688f7f8f","DynamicRangeEntryID":"498b89d","IsMultiDynamicRange":false,"MultiDynamicRangeID":null,"MultiDynamicCollectionID":null,"SectionName":"MYPS1","BlockName":"MYPB2","VenaRangeType":5,"DimensionIdStr":"-1","MemberIdStr":"-1","DimensionId":-1,"MemberId":-1,"Inc":""},"_vena_DYNR_SMYPS1_BMYPB2_688f7f8f_49b804e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688f7f8f","DynamicRangeEntryID":"49b804e6","IsMultiDynamicRange":false,"MultiDynamicRangeID":null,"MultiDynamicCollectionID":null,"SectionName":"MYPS1","BlockName":"MYPB2","VenaRangeType":5,"DimensionIdStr":"-1","MemberIdStr":"-1","DimensionId":-1,"MemberId":-1,"Inc":""},"_vena_DYNR_SMYPS1_BMYPB2_688f7f8f_4b2aeeb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688f7f8f","DynamicRangeEntryID":"4b2aeeb9","IsMultiDynamicRange":false,"MultiDynamicRangeID":null,"MultiDynamicCollectionID":null,"SectionName":"MYPS1","BlockName":"MYPB2","VenaRangeType":5,"DimensionIdStr":"-1","MemberIdStr":"-1","DimensionId":-1,"MemberId":-1,"Inc":""},"_vena_DYNR_SMYPS1_BMYPB2_688f7f8f_4f2101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688f7f8f","DynamicRangeEntryID":"4f2101c","IsMultiDynamicRange":false,"MultiDynamicRangeID":null,"MultiDynamicCollectionID":null,"SectionName":"MYPS1","BlockName":"MYPB2","VenaRangeType":5,"DimensionIdStr":"-1","MemberIdStr":"-1","DimensionId":-1,"MemberId":-1,"Inc":""},"_vena_DYNR_SMYPS1_BMYPB2_688f7f8f_4f9476b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688f7f8f","DynamicRangeEntryID":"4f9476b2","IsMultiDynamicRange":false,"MultiDynamicRangeID":null,"MultiDynamicCollectionID":null,"SectionName":"MYPS1","BlockName":"MYPB2","VenaRangeType":5,"DimensionIdStr":"-1","MemberIdStr":"-1","DimensionId":-1,"MemberId":-1,"Inc":""},"_vena_DYNR_SMYPS1_BMYPB2_688f7f8f_500b44e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688f7f8f","DynamicRangeEntryID":"500b44e4","IsMultiDynamicRange":false,"MultiDynamicRangeID":null,"MultiDynamicCollectionID":null,"SectionName":"MYPS1","BlockName":"MYPB2","VenaRangeType":5,"DimensionIdStr":"-1","MemberIdStr":"-1","DimensionId":-1,"MemberId":-1,"Inc":""},"_vena_DYNR_SMYPS1_BMYPB2_688f7f8f_552e6184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688f7f8f","DynamicRangeEntryID":"552e6184","IsMultiDynamicRange":false,"MultiDynamicRangeID":null,"MultiDynamicCollectionID":null,"SectionName":"MYPS1","BlockName":"MYPB2","VenaRangeType":5,"DimensionIdStr":"-1","MemberIdStr":"-1","DimensionId":-1,"MemberId":-1,"Inc":""},"_vena_DYNR_SMYPS1_BMYPB2_688f7f8f_5c36f1f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688f7f8f","DynamicRangeEntryID":"5c36f1fc","IsMultiDynamicRange":false,"MultiDynamicRangeID":null,"MultiDynamicCollectionID":null,"SectionName":"MYPS1","BlockName":"MYPB2","VenaRangeType":5,"DimensionIdStr":"-1","MemberIdStr":"-1","DimensionId":-1,"MemberId":-1,"Inc":""},"_vena_DYNR_SMYPS1_BMYPB2_688f7f8f_5ebab85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688f7f8f","DynamicRangeEntryID":"5ebab85c","IsMultiDynamicRange":false,"MultiDynamicRangeID":null,"MultiDynamicCollectionID":null,"SectionName":"MYPS1","BlockName":"MYPB2","VenaRangeType":5,"DimensionIdStr":"-1","MemberIdStr":"-1","DimensionId":-1,"MemberId":-1,"Inc":""},"_vena_DYNR_SMYPS1_BMYPB2_688f7f8f_5fb0e24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688f7f8f","DynamicRangeEntryID":"5fb0e24","IsMultiDynamicRange":false,"MultiDynamicRangeID":null,"MultiDynamicCollectionID":null,"SectionName":"MYPS1","BlockName":"MYPB2","VenaRangeType":5,"DimensionIdStr":"-1","MemberIdStr":"-1","DimensionId":-1,"MemberId":-1,"Inc":""},"_vena_DYNR_SMYPS1_BMYPB2_688f7f8f_6121d755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688f7f8f","DynamicRangeEntryID":"6121d755","IsMultiDynamicRange":false,"MultiDynamicRangeID":null,"MultiDynamicCollectionID":null,"SectionName":"MYPS1","BlockName":"MYPB2","VenaRangeType":5,"DimensionIdStr":"-1","MemberIdStr":"-1","DimensionId":-1,"MemberId":-1,"Inc":""},"_vena_DYNR_SMYPS1_BMYPB2_688f7f8f_67364475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688f7f8f","DynamicRangeEntryID":"67364475","IsMultiDynamicRange":false,"MultiDynamicRangeID":null,"MultiDynamicCollectionID":null,"SectionName":"MYPS1","BlockName":"MYPB2","VenaRangeType":5,"DimensionIdStr":"-1","MemberIdStr":"-1","DimensionId":-1,"MemberId":-1,"Inc":""},"_vena_DYNR_SMYPS1_BMYPB2_688f7f8f_67a7db70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688f7f8f","DynamicRangeEntryID":"67a7db70","IsMultiDynamicRange":false,"MultiDynamicRangeID":null,"MultiDynamicCollectionID":null,"SectionName":"MYPS1","BlockName":"MYPB2","VenaRangeType":5,"DimensionIdStr":"-1","MemberIdStr":"-1","DimensionId":-1,"MemberId":-1,"Inc":""},"_vena_DYNR_SMYPS1_BMYPB2_688f7f8f_6a4e14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688f7f8f","DynamicRangeEntryID":"6a4e14f","IsMultiDynamicRange":false,"MultiDynamicRangeID":null,"MultiDynamicCollectionID":null,"SectionName":"MYPS1","BlockName":"MYPB2","VenaRangeType":5,"DimensionIdStr":"-1","MemberIdStr":"-1","DimensionId":-1,"MemberId":-1,"Inc":""},"_vena_DYNR_SMYPS1_BMYPB2_688f7f8f_737b733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688f7f8f","DynamicRangeEntryID":"737b733c","IsMultiDynamicRange":false,"MultiDynamicRangeID":null,"MultiDynamicCollectionID":null,"SectionName":"MYPS1","BlockName":"MYPB2","VenaRangeType":5,"DimensionIdStr":"-1","MemberIdStr":"-1","DimensionId":-1,"MemberId":-1,"Inc":""},"_vena_DYNR_SMYPS1_BMYPB2_688f7f8f_76c7540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688f7f8f","DynamicRangeEntryID":"76c7540f","IsMultiDynamicRange":false,"MultiDynamicRangeID":null,"MultiDynamicCollectionID":null,"SectionName":"MYPS1","BlockName":"MYPB2","VenaRangeType":5,"DimensionIdStr":"-1","MemberIdStr":"-1","DimensionId":-1,"MemberId":-1,"Inc":""},"_vena_DYNR_SMYPS1_BMYPB2_688f7f8f_7c6da7f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688f7f8f","DynamicRangeEntryID":"7c6da7fb","IsMultiDynamicRange":false,"MultiDynamicRangeID":null,"MultiDynamicCollectionID":null,"SectionName":"MYPS1","BlockName":"MYPB2","VenaRangeType":5,"DimensionIdStr":"-1","MemberIdStr":"-1","DimensionId":-1,"MemberId":-1,"Inc":""},"_vena_DYNR_SMYPS1_BMYPB2_688f7f8f_7cb651b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688f7f8f","DynamicRangeEntryID":"7cb651b3","IsMultiDynamicRange":false,"MultiDynamicRangeID":null,"MultiDynamicCollectionID":null,"SectionName":"MYPS1","BlockName":"MYPB2","VenaRangeType":5,"DimensionIdStr":"-1","MemberIdStr":"-1","DimensionId":-1,"MemberId":-1,"Inc":""},"_vena_DYNR_SMYPS1_BMYPB2_688f7f8f_7d8c42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688f7f8f","DynamicRangeEntryID":"7d8c42d","IsMultiDynamicRange":false,"MultiDynamicRangeID":null,"MultiDynamicCollectionID":null,"SectionName":"MYPS1","BlockName":"MYPB2","VenaRangeType":5,"DimensionIdStr":"-1","MemberIdStr":"-1","DimensionId":-1,"MemberId":-1,"Inc":""},"_vena_DYNR_SMYPS1_BMYPB2_688f7f8f_7eeb012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688f7f8f","DynamicRangeEntryID":"7eeb012b","IsMultiDynamicRange":false,"MultiDynamicRangeID":null,"MultiDynamicCollectionID":null,"SectionName":"MYPS1","BlockName":"MYPB2","VenaRangeType":5,"DimensionIdStr":"-1","MemberIdStr":"-1","DimensionId":-1,"MemberId":-1,"Inc":""},"_vena_DYNR_SMYPS1_BMYPB2_688f7f8f_7f0a8c62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688f7f8f","DynamicRangeEntryID":"7f0a8c62","IsMultiDynamicRange":false,"MultiDynamicRangeID":null,"MultiDynamicCollectionID":null,"SectionName":"MYPS1","BlockName":"MYPB2","VenaRangeType":5,"DimensionIdStr":"-1","MemberIdStr":"-1","DimensionId":-1,"MemberId":-1,"Inc":""},"_vena_DYNR_SMYPS1_BMYPB2_688f7f8f_7ffd54f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688f7f8f","DynamicRangeEntryID":"7ffd54f9","IsMultiDynamicRange":false,"MultiDynamicRangeID":null,"MultiDynamicCollectionID":null,"SectionName":"MYPS1","BlockName":"MYPB2","VenaRangeType":5,"DimensionIdStr":"-1","MemberIdStr":"-1","DimensionId":-1,"MemberId":-1,"Inc":""},"_vena_DYNR_SMYPS1_BMYPB2_688f7f8f_82f49e38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688f7f8f","DynamicRangeEntryID":"82f49e38","IsMultiDynamicRange":false,"MultiDynamicRangeID":null,"MultiDynamicCollectionID":null,"SectionName":"MYPS1","BlockName":"MYPB2","VenaRangeType":5,"DimensionIdStr":"-1","MemberIdStr":"-1","DimensionId":-1,"MemberId":-1,"Inc":""},"_vena_DYNR_SMYPS1_BMYPB2_688f7f8f_84d7f750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688f7f8f","DynamicRangeEntryID":"84d7f750","IsMultiDynamicRange":false,"MultiDynamicRangeID":null,"MultiDynamicCollectionID":null,"SectionName":"MYPS1","BlockName":"MYPB2","VenaRangeType":5,"DimensionIdStr":"-1","MemberIdStr":"-1","DimensionId":-1,"MemberId":-1,"Inc":""},"_vena_DYNR_SMYPS1_BMYPB2_688f7f8f_8c4c2e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688f7f8f","DynamicRangeEntryID":"8c4c2e4","IsMultiDynamicRange":false,"MultiDynamicRangeID":null,"MultiDynamicCollectionID":null,"SectionName":"MYPS1","BlockName":"MYPB2","VenaRangeType":5,"DimensionIdStr":"-1","MemberIdStr":"-1","DimensionId":-1,"MemberId":-1,"Inc":""},"_vena_DYNR_SMYPS1_BMYPB2_688f7f8f_8ec1f3c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688f7f8f","DynamicRangeEntryID":"8ec1f3c6","IsMultiDynamicRange":false,"MultiDynamicRangeID":null,"MultiDynamicCollectionID":null,"SectionName":"MYPS1","BlockName":"MYPB2","VenaRangeType":5,"DimensionIdStr":"-1","MemberIdStr":"-1","DimensionId":-1,"MemberId":-1,"Inc":""},"_vena_DYNR_SMYPS1_BMYPB2_688f7f8f_8f298b9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688f7f8f","DynamicRangeEntryID":"8f298b9f","IsMultiDynamicRange":false,"MultiDynamicRangeID":null,"MultiDynamicCollectionID":null,"SectionName":"MYPS1","BlockName":"MYPB2","VenaRangeType":5,"DimensionIdStr":"-1","MemberIdStr":"-1","DimensionId":-1,"MemberId":-1,"Inc":""},"_vena_DYNR_SMYPS1_BMYPB2_688f7f8f_93130ff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688f7f8f","DynamicRangeEntryID":"93130ffe","IsMultiDynamicRange":false,"MultiDynamicRangeID":null,"MultiDynamicCollectionID":null,"SectionName":"MYPS1","BlockName":"MYPB2","VenaRangeType":5,"DimensionIdStr":"-1","MemberIdStr":"-1","DimensionId":-1,"MemberId":-1,"Inc":""},"_vena_DYNR_SMYPS1_BMYPB2_688f7f8f_93b382e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688f7f8f","DynamicRangeEntryID":"93b382e8","IsMultiDynamicRange":false,"MultiDynamicRangeID":null,"MultiDynamicCollectionID":null,"SectionName":"MYPS1","BlockName":"MYPB2","VenaRangeType":5,"DimensionIdStr":"-1","MemberIdStr":"-1","DimensionId":-1,"MemberId":-1,"Inc":""},"_vena_DYNR_SMYPS1_BMYPB2_688f7f8f_97d83c84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688f7f8f","DynamicRangeEntryID":"97d83c84","IsMultiDynamicRange":false,"MultiDynamicRangeID":null,"MultiDynamicCollectionID":null,"SectionName":"MYPS1","BlockName":"MYPB2","VenaRangeType":5,"DimensionIdStr":"-1","MemberIdStr":"-1","DimensionId":-1,"MemberId":-1,"Inc":""},"_vena_DYNR_SMYPS1_BMYPB2_688f7f8f_98a355c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688f7f8f","DynamicRangeEntryID":"98a355c4","IsMultiDynamicRange":false,"MultiDynamicRangeID":null,"MultiDynamicCollectionID":null,"SectionName":"MYPS1","BlockName":"MYPB2","VenaRangeType":5,"DimensionIdStr":"-1","MemberIdStr":"-1","DimensionId":-1,"MemberId":-1,"Inc":""},"_vena_DYNR_SMYPS1_BMYPB2_688f7f8f_9bd49479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688f7f8f","DynamicRangeEntryID":"9bd49479","IsMultiDynamicRange":false,"MultiDynamicRangeID":null,"MultiDynamicCollectionID":null,"SectionName":"MYPS1","BlockName":"MYPB2","VenaRangeType":5,"DimensionIdStr":"-1","MemberIdStr":"-1","DimensionId":-1,"MemberId":-1,"Inc":""},"_vena_DYNR_SMYPS1_BMYPB2_688f7f8f_9fea9e9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688f7f8f","DynamicRangeEntryID":"9fea9e9e","IsMultiDynamicRange":false,"MultiDynamicRangeID":null,"MultiDynamicCollectionID":null,"SectionName":"MYPS1","BlockName":"MYPB2","VenaRangeType":5,"DimensionIdStr":"-1","MemberIdStr":"-1","DimensionId":-1,"MemberId":-1,"Inc":""},"_vena_DYNR_SMYPS1_BMYPB2_688f7f8f_a03d9c56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688f7f8f","DynamicRangeEntryID":"a03d9c56","IsMultiDynamicRange":false,"MultiDynamicRangeID":null,"MultiDynamicCollectionID":null,"SectionName":"MYPS1","BlockName":"MYPB2","VenaRangeType":5,"DimensionIdStr":"-1","MemberIdStr":"-1","DimensionId":-1,"MemberId":-1,"Inc":""},"_vena_DYNR_SMYPS1_BMYPB2_688f7f8f_a0ba3e1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688f7f8f","DynamicRangeEntryID":"a0ba3e1a","IsMultiDynamicRange":false,"MultiDynamicRangeID":null,"MultiDynamicCollectionID":null,"SectionName":"MYPS1","BlockName":"MYPB2","VenaRangeType":5,"DimensionIdStr":"-1","MemberIdStr":"-1","DimensionId":-1,"MemberId":-1,"Inc":""},"_vena_DYNR_SMYPS1_BMYPB2_688f7f8f_a96cbfc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688f7f8f","DynamicRangeEntryID":"a96cbfc2","IsMultiDynamicRange":false,"MultiDynamicRangeID":null,"MultiDynamicCollectionID":null,"SectionName":"MYPS1","BlockName":"MYPB2","VenaRangeType":5,"DimensionIdStr":"-1","MemberIdStr":"-1","DimensionId":-1,"MemberId":-1,"Inc":""},"_vena_DYNR_SMYPS1_BMYPB2_688f7f8f_aa7446c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688f7f8f","DynamicRangeEntryID":"aa7446c4","IsMultiDynamicRange":false,"MultiDynamicRangeID":null,"MultiDynamicCollectionID":null,"SectionName":"MYPS1","BlockName":"MYPB2","VenaRangeType":5,"DimensionIdStr":"-1","MemberIdStr":"-1","DimensionId":-1,"MemberId":-1,"Inc":""},"_vena_DYNR_SMYPS1_BMYPB2_688f7f8f_b04aa872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688f7f8f","DynamicRangeEntryID":"b04aa872","IsMultiDynamicRange":false,"MultiDynamicRangeID":null,"MultiDynamicCollectionID":null,"SectionName":"MYPS1","BlockName":"MYPB2","VenaRangeType":5,"DimensionIdStr":"-1","MemberIdStr":"-1","DimensionId":-1,"MemberId":-1,"Inc":""},"_vena_DYNR_SMYPS1_BMYPB2_688f7f8f_b148b593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688f7f8f","DynamicRangeEntryID":"b148b593","IsMultiDynamicRange":false,"MultiDynamicRangeID":null,"MultiDynamicCollectionID":null,"SectionName":"MYPS1","BlockName":"MYPB2","VenaRangeType":5,"DimensionIdStr":"-1","MemberIdStr":"-1","DimensionId":-1,"MemberId":-1,"Inc":""},"_vena_DYNR_SMYPS1_BMYPB2_688f7f8f_b199b91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688f7f8f","DynamicRangeEntryID":"b199b91b","IsMultiDynamicRange":false,"MultiDynamicRangeID":null,"MultiDynamicCollectionID":null,"SectionName":"MYPS1","BlockName":"MYPB2","VenaRangeType":5,"DimensionIdStr":"-1","MemberIdStr":"-1","DimensionId":-1,"MemberId":-1,"Inc":""},"_vena_DYNR_SMYPS1_BMYPB2_688f7f8f_c14351c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688f7f8f","DynamicRangeEntryID":"c14351c9","IsMultiDynamicRange":false,"MultiDynamicRangeID":null,"MultiDynamicCollectionID":null,"SectionName":"MYPS1","BlockName":"MYPB2","VenaRangeType":5,"DimensionIdStr":"-1","MemberIdStr":"-1","DimensionId":-1,"MemberId":-1,"Inc":""},"_vena_DYNR_SMYPS1_BMYPB2_688f7f8f_c1e56672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688f7f8f","DynamicRangeEntryID":"c1e56672","IsMultiDynamicRange":false,"MultiDynamicRangeID":null,"MultiDynamicCollectionID":null,"SectionName":"MYPS1","BlockName":"MYPB2","VenaRangeType":5,"DimensionIdStr":"-1","MemberIdStr":"-1","DimensionId":-1,"MemberId":-1,"Inc":""},"_vena_DYNR_SMYPS1_BMYPB2_688f7f8f_c35b8200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688f7f8f","DynamicRangeEntryID":"c35b8200","IsMultiDynamicRange":false,"MultiDynamicRangeID":null,"MultiDynamicCollectionID":null,"SectionName":"MYPS1","BlockName":"MYPB2","VenaRangeType":5,"DimensionIdStr":"-1","MemberIdStr":"-1","DimensionId":-1,"MemberId":-1,"Inc":""},"_vena_DYNR_SMYPS1_BMYPB2_688f7f8f_c63fec78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688f7f8f","DynamicRangeEntryID":"c63fec78","IsMultiDynamicRange":false,"MultiDynamicRangeID":null,"MultiDynamicCollectionID":null,"SectionName":"MYPS1","BlockName":"MYPB2","VenaRangeType":5,"DimensionIdStr":"-1","MemberIdStr":"-1","DimensionId":-1,"MemberId":-1,"Inc":""},"_vena_DYNR_SMYPS1_BMYPB2_688f7f8f_c9f13fb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688f7f8f","DynamicRangeEntryID":"c9f13fb0","IsMultiDynamicRange":false,"MultiDynamicRangeID":null,"MultiDynamicCollectionID":null,"SectionName":"MYPS1","BlockName":"MYPB2","VenaRangeType":5,"DimensionIdStr":"-1","MemberIdStr":"-1","DimensionId":-1,"MemberId":-1,"Inc":""},"_vena_DYNR_SMYPS1_BMYPB2_688f7f8f_cbfa0ed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688f7f8f","DynamicRangeEntryID":"cbfa0ed1","IsMultiDynamicRange":false,"MultiDynamicRangeID":null,"MultiDynamicCollectionID":null,"SectionName":"MYPS1","BlockName":"MYPB2","VenaRangeType":5,"DimensionIdStr":"-1","MemberIdStr":"-1","DimensionId":-1,"MemberId":-1,"Inc":""},"_vena_DYNR_SMYPS1_BMYPB2_688f7f8f_cfaaf6f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688f7f8f","DynamicRangeEntryID":"cfaaf6fc","IsMultiDynamicRange":false,"MultiDynamicRangeID":null,"MultiDynamicCollectionID":null,"SectionName":"MYPS1","BlockName":"MYPB2","VenaRangeType":5,"DimensionIdStr":"-1","MemberIdStr":"-1","DimensionId":-1,"MemberId":-1,"Inc":""},"_vena_DYNR_SMYPS1_BMYPB2_688f7f8f_d0dc0b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688f7f8f","DynamicRangeEntryID":"d0dc0b8","IsMultiDynamicRange":false,"MultiDynamicRangeID":null,"MultiDynamicCollectionID":null,"SectionName":"MYPS1","BlockName":"MYPB2","VenaRangeType":5,"DimensionIdStr":"-1","MemberIdStr":"-1","DimensionId":-1,"MemberId":-1,"Inc":""},"_vena_DYNR_SMYPS1_BMYPB2_688f7f8f_d20ba5e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688f7f8f","DynamicRangeEntryID":"d20ba5ed","IsMultiDynamicRange":false,"MultiDynamicRangeID":null,"MultiDynamicCollectionID":null,"SectionName":"MYPS1","BlockName":"MYPB2","VenaRangeType":5,"DimensionIdStr":"-1","MemberIdStr":"-1","DimensionId":-1,"MemberId":-1,"Inc":""},"_vena_DYNR_SMYPS1_BMYPB2_688f7f8f_d3f3bf85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688f7f8f","DynamicRangeEntryID":"d3f3bf85","IsMultiDynamicRange":false,"MultiDynamicRangeID":null,"MultiDynamicCollectionID":null,"SectionName":"MYPS1","BlockName":"MYPB2","VenaRangeType":5,"DimensionIdStr":"-1","MemberIdStr":"-1","DimensionId":-1,"MemberId":-1,"Inc":""},"_vena_DYNR_SMYPS1_BMYPB2_688f7f8f_d7885fc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688f7f8f","DynamicRangeEntryID":"d7885fc6","IsMultiDynamicRange":false,"MultiDynamicRangeID":null,"MultiDynamicCollectionID":null,"SectionName":"MYPS1","BlockName":"MYPB2","VenaRangeType":5,"DimensionIdStr":"-1","MemberIdStr":"-1","DimensionId":-1,"MemberId":-1,"Inc":""},"_vena_DYNR_SMYPS1_BMYPB2_688f7f8f_e02dc890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688f7f8f","DynamicRangeEntryID":"e02dc890","IsMultiDynamicRange":false,"MultiDynamicRangeID":null,"MultiDynamicCollectionID":null,"SectionName":"MYPS1","BlockName":"MYPB2","VenaRangeType":5,"DimensionIdStr":"-1","MemberIdStr":"-1","DimensionId":-1,"MemberId":-1,"Inc":""},"_vena_DYNR_SMYPS1_BMYPB2_688f7f8f_e07010c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688f7f8f","DynamicRangeEntryID":"e07010c2","IsMultiDynamicRange":false,"MultiDynamicRangeID":null,"MultiDynamicCollectionID":null,"SectionName":"MYPS1","BlockName":"MYPB2","VenaRangeType":5,"DimensionIdStr":"-1","MemberIdStr":"-1","DimensionId":-1,"MemberId":-1,"Inc":""},"_vena_DYNR_SMYPS1_BMYPB2_688f7f8f_e8912502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688f7f8f","DynamicRangeEntryID":"e8912502","IsMultiDynamicRange":false,"MultiDynamicRangeID":null,"MultiDynamicCollectionID":null,"SectionName":"MYPS1","BlockName":"MYPB2","VenaRangeType":5,"DimensionIdStr":"-1","MemberIdStr":"-1","DimensionId":-1,"MemberId":-1,"Inc":""},"_vena_DYNR_SMYPS1_BMYPB2_688f7f8f_e8febbd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688f7f8f","DynamicRangeEntryID":"e8febbdb","IsMultiDynamicRange":false,"MultiDynamicRangeID":null,"MultiDynamicCollectionID":null,"SectionName":"MYPS1","BlockName":"MYPB2","VenaRangeType":5,"DimensionIdStr":"-1","MemberIdStr":"-1","DimensionId":-1,"MemberId":-1,"Inc":""},"_vena_DYNR_SMYPS1_BMYPB2_688f7f8f_f1a9fae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688f7f8f","DynamicRangeEntryID":"f1a9faec","IsMultiDynamicRange":false,"MultiDynamicRangeID":null,"MultiDynamicCollectionID":null,"SectionName":"MYPS1","BlockName":"MYPB2","VenaRangeType":5,"DimensionIdStr":"-1","MemberIdStr":"-1","DimensionId":-1,"MemberId":-1,"Inc":""},"_vena_DYNR_SMYPS1_BMYPB2_688f7f8f_f250a092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688f7f8f","DynamicRangeEntryID":"f250a092","IsMultiDynamicRange":false,"MultiDynamicRangeID":null,"MultiDynamicCollectionID":null,"SectionName":"MYPS1","BlockName":"MYPB2","VenaRangeType":5,"DimensionIdStr":"-1","MemberIdStr":"-1","DimensionId":-1,"MemberId":-1,"Inc":""},"_vena_DYNR_SMYPS1_BMYPB2_688f7f8f_f6e08f6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688f7f8f","DynamicRangeEntryID":"f6e08f6c","IsMultiDynamicRange":false,"MultiDynamicRangeID":null,"MultiDynamicCollectionID":null,"SectionName":"MYPS1","BlockName":"MYPB2","VenaRangeType":5,"DimensionIdStr":"-1","MemberIdStr":"-1","DimensionId":-1,"MemberId":-1,"Inc":""},"_vena_DYNR_SMYPS1_BMYPB2_8e076ab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8e076ab7","DynamicRangeEntryID":null,"IsMultiDynamicRange":false,"MultiDynamicRangeID":null,"MultiDynamicCollectionID":null,"SectionName":"MYPS1","BlockName":"MYPB2","VenaRangeType":5,"DimensionIdStr":"-1","MemberIdStr":"-1","DimensionId":-1,"MemberId":-1,"Inc":""},"_vena_DYNR_SMYPS1_BMYPB2_8e076ab7_155f3063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e076ab7","DynamicRangeEntryID":"155f3063","IsMultiDynamicRange":false,"MultiDynamicRangeID":null,"MultiDynamicCollectionID":null,"SectionName":"MYPS1","BlockName":"MYPB2","VenaRangeType":5,"DimensionIdStr":"-1","MemberIdStr":"-1","DimensionId":-1,"MemberId":-1,"Inc":""},"_vena_DYNR_SMYPS1_BMYPB2_8e076ab7_21ad1e38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e076ab7","DynamicRangeEntryID":"21ad1e38","IsMultiDynamicRange":false,"MultiDynamicRangeID":null,"MultiDynamicCollectionID":null,"SectionName":"MYPS1","BlockName":"MYPB2","VenaRangeType":5,"DimensionIdStr":"-1","MemberIdStr":"-1","DimensionId":-1,"MemberId":-1,"Inc":""},"_vena_DYNR_SMYPS1_BMYPB2_8e076ab7_274a337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e076ab7","DynamicRangeEntryID":"274a337c","IsMultiDynamicRange":false,"MultiDynamicRangeID":null,"MultiDynamicCollectionID":null,"SectionName":"MYPS1","BlockName":"MYPB2","VenaRangeType":5,"DimensionIdStr":"-1","MemberIdStr":"-1","DimensionId":-1,"MemberId":-1,"Inc":""},"_vena_DYNR_SMYPS1_BMYPB2_8e076ab7_279092d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e076ab7","DynamicRangeEntryID":"279092db","IsMultiDynamicRange":false,"MultiDynamicRangeID":null,"MultiDynamicCollectionID":null,"SectionName":"MYPS1","BlockName":"MYPB2","VenaRangeType":5,"DimensionIdStr":"-1","MemberIdStr":"-1","DimensionId":-1,"MemberId":-1,"Inc":""},"_vena_DYNR_SMYPS1_BMYPB2_8e076ab7_35292981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e076ab7","DynamicRangeEntryID":"35292981","IsMultiDynamicRange":false,"MultiDynamicRangeID":null,"MultiDynamicCollectionID":null,"SectionName":"MYPS1","BlockName":"MYPB2","VenaRangeType":5,"DimensionIdStr":"-1","MemberIdStr":"-1","DimensionId":-1,"MemberId":-1,"Inc":""},"_vena_DYNR_SMYPS1_BMYPB2_8e076ab7_36689cb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e076ab7","DynamicRangeEntryID":"36689cb7","IsMultiDynamicRange":false,"MultiDynamicRangeID":null,"MultiDynamicCollectionID":null,"SectionName":"MYPS1","BlockName":"MYPB2","VenaRangeType":5,"DimensionIdStr":"-1","MemberIdStr":"-1","DimensionId":-1,"MemberId":-1,"Inc":""},"_vena_DYNR_SMYPS1_BMYPB2_8e076ab7_3a95641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e076ab7","DynamicRangeEntryID":"3a95641b","IsMultiDynamicRange":false,"MultiDynamicRangeID":null,"MultiDynamicCollectionID":null,"SectionName":"MYPS1","BlockName":"MYPB2","VenaRangeType":5,"DimensionIdStr":"-1","MemberIdStr":"-1","DimensionId":-1,"MemberId":-1,"Inc":""},"_vena_DYNR_SMYPS1_BMYPB2_8e076ab7_3daa99a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e076ab7","DynamicRangeEntryID":"3daa99a0","IsMultiDynamicRange":false,"MultiDynamicRangeID":null,"MultiDynamicCollectionID":null,"SectionName":"MYPS1","BlockName":"MYPB2","VenaRangeType":5,"DimensionIdStr":"-1","MemberIdStr":"-1","DimensionId":-1,"MemberId":-1,"Inc":""},"_vena_DYNR_SMYPS1_BMYPB2_8e076ab7_42d2ff4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e076ab7","DynamicRangeEntryID":"42d2ff4c","IsMultiDynamicRange":false,"MultiDynamicRangeID":null,"MultiDynamicCollectionID":null,"SectionName":"MYPS1","BlockName":"MYPB2","VenaRangeType":5,"DimensionIdStr":"-1","MemberIdStr":"-1","DimensionId":-1,"MemberId":-1,"Inc":""},"_vena_DYNR_SMYPS1_BMYPB2_8e076ab7_44a18a8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e076ab7","DynamicRangeEntryID":"44a18a8d","IsMultiDynamicRange":false,"MultiDynamicRangeID":null,"MultiDynamicCollectionID":null,"SectionName":"MYPS1","BlockName":"MYPB2","VenaRangeType":5,"DimensionIdStr":"-1","MemberIdStr":"-1","DimensionId":-1,"MemberId":-1,"Inc":""},"_vena_DYNR_SMYPS1_BMYPB2_8e076ab7_46de7ee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e076ab7","DynamicRangeEntryID":"46de7ee4","IsMultiDynamicRange":false,"MultiDynamicRangeID":null,"MultiDynamicCollectionID":null,"SectionName":"MYPS1","BlockName":"MYPB2","VenaRangeType":5,"DimensionIdStr":"-1","MemberIdStr":"-1","DimensionId":-1,"MemberId":-1,"Inc":""},"_vena_DYNR_SMYPS1_BMYPB2_8e076ab7_474a8325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e076ab7","DynamicRangeEntryID":"474a8325","IsMultiDynamicRange":false,"MultiDynamicRangeID":null,"MultiDynamicCollectionID":null,"SectionName":"MYPS1","BlockName":"MYPB2","VenaRangeType":5,"DimensionIdStr":"-1","MemberIdStr":"-1","DimensionId":-1,"MemberId":-1,"Inc":""},"_vena_DYNR_SMYPS1_BMYPB2_8e076ab7_5b033a79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e076ab7","DynamicRangeEntryID":"5b033a79","IsMultiDynamicRange":false,"MultiDynamicRangeID":null,"MultiDynamicCollectionID":null,"SectionName":"MYPS1","BlockName":"MYPB2","VenaRangeType":5,"DimensionIdStr":"-1","MemberIdStr":"-1","DimensionId":-1,"MemberId":-1,"Inc":""},"_vena_DYNR_SMYPS1_BMYPB2_8e076ab7_6853062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e076ab7","DynamicRangeEntryID":"6853062d","IsMultiDynamicRange":false,"MultiDynamicRangeID":null,"MultiDynamicCollectionID":null,"SectionName":"MYPS1","BlockName":"MYPB2","VenaRangeType":5,"DimensionIdStr":"-1","MemberIdStr":"-1","DimensionId":-1,"MemberId":-1,"Inc":""},"_vena_DYNR_SMYPS1_BMYPB2_8e076ab7_6a91a3a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e076ab7","DynamicRangeEntryID":"6a91a3a6","IsMultiDynamicRange":false,"MultiDynamicRangeID":null,"MultiDynamicCollectionID":null,"SectionName":"MYPS1","BlockName":"MYPB2","VenaRangeType":5,"DimensionIdStr":"-1","MemberIdStr":"-1","DimensionId":-1,"MemberId":-1,"Inc":""},"_vena_DYNR_SMYPS1_BMYPB2_8e076ab7_71fcf41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e076ab7","DynamicRangeEntryID":"71fcf41f","IsMultiDynamicRange":false,"MultiDynamicRangeID":null,"MultiDynamicCollectionID":null,"SectionName":"MYPS1","BlockName":"MYPB2","VenaRangeType":5,"DimensionIdStr":"-1","MemberIdStr":"-1","DimensionId":-1,"MemberId":-1,"Inc":""},"_vena_DYNR_SMYPS1_BMYPB2_8e076ab7_7ac9d8e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e076ab7","DynamicRangeEntryID":"7ac9d8e5","IsMultiDynamicRange":false,"MultiDynamicRangeID":null,"MultiDynamicCollectionID":null,"SectionName":"MYPS1","BlockName":"MYPB2","VenaRangeType":5,"DimensionIdStr":"-1","MemberIdStr":"-1","DimensionId":-1,"MemberId":-1,"Inc":""},"_vena_DYNR_SMYPS1_BMYPB2_8e076ab7_814f73b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e076ab7","DynamicRangeEntryID":"814f73b2","IsMultiDynamicRange":false,"MultiDynamicRangeID":null,"MultiDynamicCollectionID":null,"SectionName":"MYPS1","BlockName":"MYPB2","VenaRangeType":5,"DimensionIdStr":"-1","MemberIdStr":"-1","DimensionId":-1,"MemberId":-1,"Inc":""},"_vena_DYNR_SMYPS1_BMYPB2_8e076ab7_8736b708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e076ab7","DynamicRangeEntryID":"8736b708","IsMultiDynamicRange":false,"MultiDynamicRangeID":null,"MultiDynamicCollectionID":null,"SectionName":"MYPS1","BlockName":"MYPB2","VenaRangeType":5,"DimensionIdStr":"-1","MemberIdStr":"-1","DimensionId":-1,"MemberId":-1,"Inc":""},"_vena_DYNR_SMYPS1_BMYPB2_8e076ab7_8b4bed1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e076ab7","DynamicRangeEntryID":"8b4bed1f","IsMultiDynamicRange":false,"MultiDynamicRangeID":null,"MultiDynamicCollectionID":null,"SectionName":"MYPS1","BlockName":"MYPB2","VenaRangeType":5,"DimensionIdStr":"-1","MemberIdStr":"-1","DimensionId":-1,"MemberId":-1,"Inc":""},"_vena_DYNR_SMYPS1_BMYPB2_8e076ab7_90f917d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e076ab7","DynamicRangeEntryID":"90f917dc","IsMultiDynamicRange":false,"MultiDynamicRangeID":null,"MultiDynamicCollectionID":null,"SectionName":"MYPS1","BlockName":"MYPB2","VenaRangeType":5,"DimensionIdStr":"-1","MemberIdStr":"-1","DimensionId":-1,"MemberId":-1,"Inc":""},"_vena_DYNR_SMYPS1_BMYPB2_8e076ab7_9c8d4c3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e076ab7","DynamicRangeEntryID":"9c8d4c3f","IsMultiDynamicRange":false,"MultiDynamicRangeID":null,"MultiDynamicCollectionID":null,"SectionName":"MYPS1","BlockName":"MYPB2","VenaRangeType":5,"DimensionIdStr":"-1","MemberIdStr":"-1","DimensionId":-1,"MemberId":-1,"Inc":""},"_vena_DYNR_SMYPS1_BMYPB2_8e076ab7_9fad74e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e076ab7","DynamicRangeEntryID":"9fad74ef","IsMultiDynamicRange":false,"MultiDynamicRangeID":null,"MultiDynamicCollectionID":null,"SectionName":"MYPS1","BlockName":"MYPB2","VenaRangeType":5,"DimensionIdStr":"-1","MemberIdStr":"-1","DimensionId":-1,"MemberId":-1,"Inc":""},"_vena_DYNR_SMYPS1_BMYPB2_8e076ab7_a2079c04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e076ab7","DynamicRangeEntryID":"a2079c04","IsMultiDynamicRange":false,"MultiDynamicRangeID":null,"MultiDynamicCollectionID":null,"SectionName":"MYPS1","BlockName":"MYPB2","VenaRangeType":5,"DimensionIdStr":"-1","MemberIdStr":"-1","DimensionId":-1,"MemberId":-1,"Inc":""},"_vena_DYNR_SMYPS1_BMYPB2_8e076ab7_ba04302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e076ab7","DynamicRangeEntryID":"ba04302f","IsMultiDynamicRange":false,"MultiDynamicRangeID":null,"MultiDynamicCollectionID":null,"SectionName":"MYPS1","BlockName":"MYPB2","VenaRangeType":5,"DimensionIdStr":"-1","MemberIdStr":"-1","DimensionId":-1,"MemberId":-1,"Inc":""},"_vena_DYNR_SMYPS1_BMYPB2_8e076ab7_be3ef9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e076ab7","DynamicRangeEntryID":"be3ef9e","IsMultiDynamicRange":false,"MultiDynamicRangeID":null,"MultiDynamicCollectionID":null,"SectionName":"MYPS1","BlockName":"MYPB2","VenaRangeType":5,"DimensionIdStr":"-1","MemberIdStr":"-1","DimensionId":-1,"MemberId":-1,"Inc":""},"_vena_DYNR_SMYPS1_BMYPB2_8e076ab7_c6b4fa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e076ab7","DynamicRangeEntryID":"c6b4fa0","IsMultiDynamicRange":false,"MultiDynamicRangeID":null,"MultiDynamicCollectionID":null,"SectionName":"MYPS1","BlockName":"MYPB2","VenaRangeType":5,"DimensionIdStr":"-1","MemberIdStr":"-1","DimensionId":-1,"MemberId":-1,"Inc":""},"_vena_DYNR_SMYPS1_BMYPB2_8e076ab7_d0a6cf1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e076ab7","DynamicRangeEntryID":"d0a6cf1b","IsMultiDynamicRange":false,"MultiDynamicRangeID":null,"MultiDynamicCollectionID":null,"SectionName":"MYPS1","BlockName":"MYPB2","VenaRangeType":5,"DimensionIdStr":"-1","MemberIdStr":"-1","DimensionId":-1,"MemberId":-1,"Inc":""},"_vena_DYNR_SMYPS1_BMYPB2_8e076ab7_d3aa0b96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e076ab7","DynamicRangeEntryID":"d3aa0b96","IsMultiDynamicRange":false,"MultiDynamicRangeID":null,"MultiDynamicCollectionID":null,"SectionName":"MYPS1","BlockName":"MYPB2","VenaRangeType":5,"DimensionIdStr":"-1","MemberIdStr":"-1","DimensionId":-1,"MemberId":-1,"Inc":""},"_vena_DYNR_SMYPS1_BMYPB2_8e076ab7_da1e48c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e076ab7","DynamicRangeEntryID":"da1e48c0","IsMultiDynamicRange":false,"MultiDynamicRangeID":null,"MultiDynamicCollectionID":null,"SectionName":"MYPS1","BlockName":"MYPB2","VenaRangeType":5,"DimensionIdStr":"-1","MemberIdStr":"-1","DimensionId":-1,"MemberId":-1,"Inc":""},"_vena_DYNR_SMYPS1_BMYPB2_8e076ab7_e74fa0d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e076ab7","DynamicRangeEntryID":"e74fa0db","IsMultiDynamicRange":false,"MultiDynamicRangeID":null,"MultiDynamicCollectionID":null,"SectionName":"MYPS1","BlockName":"MYPB2","VenaRangeType":5,"DimensionIdStr":"-1","MemberIdStr":"-1","DimensionId":-1,"MemberId":-1,"Inc":""},"_vena_DYNR_SMYPS1_BMYPB2_8e076ab7_e89b0202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e076ab7","DynamicRangeEntryID":"e89b0202","IsMultiDynamicRange":false,"MultiDynamicRangeID":null,"MultiDynamicCollectionID":null,"SectionName":"MYPS1","BlockName":"MYPB2","VenaRangeType":5,"DimensionIdStr":"-1","MemberIdStr":"-1","DimensionId":-1,"MemberId":-1,"Inc":""},"_vena_DYNR_SMYPS1_BMYPB2_8e076ab7_fc25ee0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e076ab7","DynamicRangeEntryID":"fc25ee0e","IsMultiDynamicRange":false,"MultiDynamicRangeID":null,"MultiDynamicCollectionID":null,"SectionName":"MYPS1","BlockName":"MYPB2","VenaRangeType":5,"DimensionIdStr":"-1","MemberIdStr":"-1","DimensionId":-1,"MemberId":-1,"Inc":""},"_vena_DYNR_SMYPS1_BMYPB2_8e076ab7_fcad1e82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e076ab7","DynamicRangeEntryID":"fcad1e82","IsMultiDynamicRange":false,"MultiDynamicRangeID":null,"MultiDynamicCollectionID":null,"SectionName":"MYPS1","BlockName":"MYPB2","VenaRangeType":5,"DimensionIdStr":"-1","MemberIdStr":"-1","DimensionId":-1,"MemberId":-1,"Inc":""},"_vena_DYNR_SMYPS1_BMYPB2_b6e56ae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b6e56aef","DynamicRangeEntryID":null,"IsMultiDynamicRange":false,"MultiDynamicRangeID":null,"MultiDynamicCollectionID":null,"SectionName":"MYPS1","BlockName":"MYPB2","VenaRangeType":5,"DimensionIdStr":"-1","MemberIdStr":"-1","DimensionId":-1,"MemberId":-1,"Inc":""},"_vena_DYNR_SMYPS1_BMYPB2_b6e56aef_228c31b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6e56aef","DynamicRangeEntryID":"228c31b4","IsMultiDynamicRange":false,"MultiDynamicRangeID":null,"MultiDynamicCollectionID":null,"SectionName":"MYPS1","BlockName":"MYPB2","VenaRangeType":5,"DimensionIdStr":"-1","MemberIdStr":"-1","DimensionId":-1,"MemberId":-1,"Inc":""},"_vena_DYNR_SMYPS1_BMYPB2_b6e56aef_37294f34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6e56aef","DynamicRangeEntryID":"37294f34","IsMultiDynamicRange":false,"MultiDynamicRangeID":null,"MultiDynamicCollectionID":null,"SectionName":"MYPS1","BlockName":"MYPB2","VenaRangeType":5,"DimensionIdStr":"-1","MemberIdStr":"-1","DimensionId":-1,"MemberId":-1,"Inc":""},"_vena_DYNR_SMYPS1_BMYPB2_b6e56aef_3aab62d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6e56aef","DynamicRangeEntryID":"3aab62d1","IsMultiDynamicRange":false,"MultiDynamicRangeID":null,"MultiDynamicCollectionID":null,"SectionName":"MYPS1","BlockName":"MYPB2","VenaRangeType":5,"DimensionIdStr":"-1","MemberIdStr":"-1","DimensionId":-1,"MemberId":-1,"Inc":""},"_vena_DYNR_SMYPS1_BMYPB2_b6e56aef_7de37ed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6e56aef","DynamicRangeEntryID":"7de37ed9","IsMultiDynamicRange":false,"MultiDynamicRangeID":null,"MultiDynamicCollectionID":null,"SectionName":"MYPS1","BlockName":"MYPB2","VenaRangeType":5,"DimensionIdStr":"-1","MemberIdStr":"-1","DimensionId":-1,"MemberId":-1,"Inc":""},"_vena_DYNR_SMYPS1_BMYPB2_b6e56aef_916c79c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6e56aef","DynamicRangeEntryID":"916c79c4","IsMultiDynamicRange":false,"MultiDynamicRangeID":null,"MultiDynamicCollectionID":null,"SectionName":"MYPS1","BlockName":"MYPB2","VenaRangeType":5,"DimensionIdStr":"-1","MemberIdStr":"-1","DimensionId":-1,"MemberId":-1,"Inc":""},"_vena_DYNR_SMYPS1_BMYPB2_b6e56aef_97a55dc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6e56aef","DynamicRangeEntryID":"97a55dcb","IsMultiDynamicRange":false,"MultiDynamicRangeID":null,"MultiDynamicCollectionID":null,"SectionName":"MYPS1","BlockName":"MYPB2","VenaRangeType":5,"DimensionIdStr":"-1","MemberIdStr":"-1","DimensionId":-1,"MemberId":-1,"Inc":""},"_vena_DYNR_SMYPS1_BMYPB2_b6e56aef_9878b6c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6e56aef","DynamicRangeEntryID":"9878b6c3","IsMultiDynamicRange":false,"MultiDynamicRangeID":null,"MultiDynamicCollectionID":null,"SectionName":"MYPS1","BlockName":"MYPB2","VenaRangeType":5,"DimensionIdStr":"-1","MemberIdStr":"-1","DimensionId":-1,"MemberId":-1,"Inc":""},"_vena_DYNR_SMYPS1_BMYPB2_b6e56aef_ac456155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6e56aef","DynamicRangeEntryID":"ac456155","IsMultiDynamicRange":false,"MultiDynamicRangeID":null,"MultiDynamicCollectionID":null,"SectionName":"MYPS1","BlockName":"MYPB2","VenaRangeType":5,"DimensionIdStr":"-1","MemberIdStr":"-1","DimensionId":-1,"MemberId":-1,"Inc":""},"_vena_DYNR_SMYPS1_BMYPB2_b6e56aef_b46553b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6e56aef","DynamicRangeEntryID":"b46553ba","IsMultiDynamicRange":false,"MultiDynamicRangeID":null,"MultiDynamicCollectionID":null,"SectionName":"MYPS1","BlockName":"MYPB2","VenaRangeType":5,"DimensionIdStr":"-1","MemberIdStr":"-1","DimensionId":-1,"MemberId":-1,"Inc":""},"_vena_DYNR_SMYPS1_BMYPB2_b6e56aef_bb6abb76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6e56aef","DynamicRangeEntryID":"bb6abb76","IsMultiDynamicRange":false,"MultiDynamicRangeID":null,"MultiDynamicCollectionID":null,"SectionName":"MYPS1","BlockName":"MYPB2","VenaRangeType":5,"DimensionIdStr":"-1","MemberIdStr":"-1","DimensionId":-1,"MemberId":-1,"Inc":""},"_vena_DYNR_SMYPS1_BMYPB2_b6e56aef_cde49490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6e56aef","DynamicRangeEntryID":"cde49490","IsMultiDynamicRange":false,"MultiDynamicRangeID":null,"MultiDynamicCollectionID":null,"SectionName":"MYPS1","BlockName":"MYPB2","VenaRangeType":5,"DimensionIdStr":"-1","MemberIdStr":"-1","DimensionId":-1,"MemberId":-1,"Inc":""},"_vena_DYNR_SMYPS1_BMYPB2_b6e56aef_e5e01e6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6e56aef","DynamicRangeEntryID":"e5e01e6d","IsMultiDynamicRange":false,"MultiDynamicRangeID":null,"MultiDynamicCollectionID":null,"SectionName":"MYPS1","BlockName":"MYPB2","VenaRangeType":5,"DimensionIdStr":"-1","MemberIdStr":"-1","DimensionId":-1,"MemberId":-1,"Inc":""},"_vena_DYNR_SMYPS1_BMYPB2_b6e56aef_e6adabd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6e56aef","DynamicRangeEntryID":"e6adabdc","IsMultiDynamicRange":false,"MultiDynamicRangeID":null,"MultiDynamicCollectionID":null,"SectionName":"MYPS1","BlockName":"MYPB2","VenaRangeType":5,"DimensionIdStr":"-1","MemberIdStr":"-1","DimensionId":-1,"MemberId":-1,"Inc":""},"_vena_DYNR_SMYPS1_BMYPB2_b6e56aef_f156907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6e56aef","DynamicRangeEntryID":"f156907b","IsMultiDynamicRange":false,"MultiDynamicRangeID":null,"MultiDynamicCollectionID":null,"SectionName":"MYPS1","BlockName":"MYPB2","VenaRangeType":5,"DimensionIdStr":"-1","MemberIdStr":"-1","DimensionId":-1,"MemberId":-1,"Inc":""},"_vena_DYNR_SMYPS1_BMYPB2_b6e56aef_fa8e2a36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6e56aef","DynamicRangeEntryID":"fa8e2a36","IsMultiDynamicRange":false,"MultiDynamicRangeID":null,"MultiDynamicCollectionID":null,"SectionName":"MYPS1","BlockName":"MYPB2","VenaRangeType":5,"DimensionIdStr":"-1","MemberIdStr":"-1","DimensionId":-1,"MemberId":-1,"Inc":""},"_vena_DYNR_SMYPS1_BMYPB2_b6e56aef_fa915f7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6e56aef","DynamicRangeEntryID":"fa915f7a","IsMultiDynamicRange":false,"MultiDynamicRangeID":null,"MultiDynamicCollectionID":null,"SectionName":"MYPS1","BlockName":"MYPB2","VenaRangeType":5,"DimensionIdStr":"-1","MemberIdStr":"-1","DimensionId":-1,"MemberId":-1,"Inc":""},"_vena_DYNR_SMYPS1_BMYPB2_bd9b371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bd9b371f","DynamicRangeEntryID":null,"IsMultiDynamicRange":false,"MultiDynamicRangeID":null,"MultiDynamicCollectionID":null,"SectionName":"MYPS1","BlockName":"MYPB2","VenaRangeType":5,"DimensionIdStr":"-1","MemberIdStr":"-1","DimensionId":-1,"MemberId":-1,"Inc":""},"_vena_DYNR_SMYPS1_BMYPB2_bd9b371f_1d9d72d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d9b371f","DynamicRangeEntryID":"1d9d72d7","IsMultiDynamicRange":false,"MultiDynamicRangeID":null,"MultiDynamicCollectionID":null,"SectionName":"MYPS1","BlockName":"MYPB2","VenaRangeType":5,"DimensionIdStr":"-1","MemberIdStr":"-1","DimensionId":-1,"MemberId":-1,"Inc":""},"_vena_DYNR_SMYPS1_BMYPB2_bd9b371f_22dc7d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d9b371f","DynamicRangeEntryID":"22dc7d7","IsMultiDynamicRange":false,"MultiDynamicRangeID":null,"MultiDynamicCollectionID":null,"SectionName":"MYPS1","BlockName":"MYPB2","VenaRangeType":5,"DimensionIdStr":"-1","MemberIdStr":"-1","DimensionId":-1,"MemberId":-1,"Inc":""},"_vena_DYNR_SMYPS1_BMYPB2_bd9b371f_47d00141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d9b371f","DynamicRangeEntryID":"47d00141","IsMultiDynamicRange":false,"MultiDynamicRangeID":null,"MultiDynamicCollectionID":null,"SectionName":"MYPS1","BlockName":"MYPB2","VenaRangeType":5,"DimensionIdStr":"-1","MemberIdStr":"-1","DimensionId":-1,"MemberId":-1,"Inc":""},"_vena_DYNR_SMYPS1_BMYPB2_bd9b371f_4876dd9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d9b371f","DynamicRangeEntryID":"4876dd9f","IsMultiDynamicRange":false,"MultiDynamicRangeID":null,"MultiDynamicCollectionID":null,"SectionName":"MYPS1","BlockName":"MYPB2","VenaRangeType":5,"DimensionIdStr":"-1","MemberIdStr":"-1","DimensionId":-1,"MemberId":-1,"Inc":""},"_vena_DYNR_SMYPS1_BMYPB2_bd9b371f_5582130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d9b371f","DynamicRangeEntryID":"5582130b","IsMultiDynamicRange":false,"MultiDynamicRangeID":null,"MultiDynamicCollectionID":null,"SectionName":"MYPS1","BlockName":"MYPB2","VenaRangeType":5,"DimensionIdStr":"-1","MemberIdStr":"-1","DimensionId":-1,"MemberId":-1,"Inc":""},"_vena_DYNR_SMYPS1_BMYPB2_bd9b371f_560c3809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d9b371f","DynamicRangeEntryID":"560c3809","IsMultiDynamicRange":false,"MultiDynamicRangeID":null,"MultiDynamicCollectionID":null,"SectionName":"MYPS1","BlockName":"MYPB2","VenaRangeType":5,"DimensionIdStr":"-1","MemberIdStr":"-1","DimensionId":-1,"MemberId":-1,"Inc":""},"_vena_DYNR_SMYPS1_BMYPB2_bd9b371f_5db35026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d9b371f","DynamicRangeEntryID":"5db35026","IsMultiDynamicRange":false,"MultiDynamicRangeID":null,"MultiDynamicCollectionID":null,"SectionName":"MYPS1","BlockName":"MYPB2","VenaRangeType":5,"DimensionIdStr":"-1","MemberIdStr":"-1","DimensionId":-1,"MemberId":-1,"Inc":""},"_vena_DYNR_SMYPS1_BMYPB2_bd9b371f_6b71db37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d9b371f","DynamicRangeEntryID":"6b71db37","IsMultiDynamicRange":false,"MultiDynamicRangeID":null,"MultiDynamicCollectionID":null,"SectionName":"MYPS1","BlockName":"MYPB2","VenaRangeType":5,"DimensionIdStr":"-1","MemberIdStr":"-1","DimensionId":-1,"MemberId":-1,"Inc":""},"_vena_DYNR_SMYPS1_BMYPB2_bd9b371f_731b144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d9b371f","DynamicRangeEntryID":"731b144f","IsMultiDynamicRange":false,"MultiDynamicRangeID":null,"MultiDynamicCollectionID":null,"SectionName":"MYPS1","BlockName":"MYPB2","VenaRangeType":5,"DimensionIdStr":"-1","MemberIdStr":"-1","DimensionId":-1,"MemberId":-1,"Inc":""},"_vena_DYNR_SMYPS1_BMYPB2_bd9b371f_bc2c865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d9b371f","DynamicRangeEntryID":"bc2c865b","IsMultiDynamicRange":false,"MultiDynamicRangeID":null,"MultiDynamicCollectionID":null,"SectionName":"MYPS1","BlockName":"MYPB2","VenaRangeType":5,"DimensionIdStr":"-1","MemberIdStr":"-1","DimensionId":-1,"MemberId":-1,"Inc":""},"_vena_DYNR_SMYPS1_BMYPB2_bd9b371f_e5da8ab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d9b371f","DynamicRangeEntryID":"e5da8abc","IsMultiDynamicRange":false,"MultiDynamicRangeID":null,"MultiDynamicCollectionID":null,"SectionName":"MYPS1","BlockName":"MYPB2","VenaRangeType":5,"DimensionIdStr":"-1","MemberIdStr":"-1","DimensionId":-1,"MemberId":-1,"Inc":""},"_vena_DYNR_SMYPS1_BMYPB2_db9999c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db9999c3","DynamicRangeEntryID":null,"IsMultiDynamicRange":false,"MultiDynamicRangeID":null,"MultiDynamicCollectionID":null,"SectionName":"MYPS1","BlockName":"MYPB2","VenaRangeType":5,"DimensionIdStr":"-1","MemberIdStr":"-1","DimensionId":-1,"MemberId":-1,"Inc":""},"_vena_DYNR_SMYPS1_BMYPB2_db9999c3_11d61e80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b9999c3","DynamicRangeEntryID":"11d61e80","IsMultiDynamicRange":false,"MultiDynamicRangeID":null,"MultiDynamicCollectionID":null,"SectionName":"MYPS1","BlockName":"MYPB2","VenaRangeType":5,"DimensionIdStr":"-1","MemberIdStr":"-1","DimensionId":-1,"MemberId":-1,"Inc":""},"_vena_DYNR_SMYPS1_BMYPB2_db9999c3_126f1476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b9999c3","DynamicRangeEntryID":"126f1476","IsMultiDynamicRange":false,"MultiDynamicRangeID":null,"MultiDynamicCollectionID":null,"SectionName":"MYPS1","BlockName":"MYPB2","VenaRangeType":5,"DimensionIdStr":"-1","MemberIdStr":"-1","DimensionId":-1,"MemberId":-1,"Inc":""},"_vena_DYNR_SMYPS1_BMYPB2_db9999c3_146142d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b9999c3","DynamicRangeEntryID":"146142db","IsMultiDynamicRange":false,"MultiDynamicRangeID":null,"MultiDynamicCollectionID":null,"SectionName":"MYPS1","BlockName":"MYPB2","VenaRangeType":5,"DimensionIdStr":"-1","MemberIdStr":"-1","DimensionId":-1,"MemberId":-1,"Inc":""},"_vena_DYNR_SMYPS1_BMYPB2_db9999c3_174a97f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b9999c3","DynamicRangeEntryID":"174a97fe","IsMultiDynamicRange":false,"MultiDynamicRangeID":null,"MultiDynamicCollectionID":null,"SectionName":"MYPS1","BlockName":"MYPB2","VenaRangeType":5,"DimensionIdStr":"-1","MemberIdStr":"-1","DimensionId":-1,"MemberId":-1,"Inc":""},"_vena_DYNR_SMYPS1_BMYPB2_db9999c3_1a70ab2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b9999c3","DynamicRangeEntryID":"1a70ab2e","IsMultiDynamicRange":false,"MultiDynamicRangeID":null,"MultiDynamicCollectionID":null,"SectionName":"MYPS1","BlockName":"MYPB2","VenaRangeType":5,"DimensionIdStr":"-1","MemberIdStr":"-1","DimensionId":-1,"MemberId":-1,"Inc":""},"_vena_DYNR_SMYPS1_BMYPB2_db9999c3_1f16b781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b9999c3","DynamicRangeEntryID":"1f16b781","IsMultiDynamicRange":false,"MultiDynamicRangeID":null,"MultiDynamicCollectionID":null,"SectionName":"MYPS1","BlockName":"MYPB2","VenaRangeType":5,"DimensionIdStr":"-1","MemberIdStr":"-1","DimensionId":-1,"MemberId":-1,"Inc":""},"_vena_DYNR_SMYPS1_BMYPB2_db9999c3_206bbd1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b9999c3","DynamicRangeEntryID":"206bbd1b","IsMultiDynamicRange":false,"MultiDynamicRangeID":null,"MultiDynamicCollectionID":null,"SectionName":"MYPS1","BlockName":"MYPB2","VenaRangeType":5,"DimensionIdStr":"-1","MemberIdStr":"-1","DimensionId":-1,"MemberId":-1,"Inc":""},"_vena_DYNR_SMYPS1_BMYPB2_db9999c3_2277015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b9999c3","DynamicRangeEntryID":"2277015c","IsMultiDynamicRange":false,"MultiDynamicRangeID":null,"MultiDynamicCollectionID":null,"SectionName":"MYPS1","BlockName":"MYPB2","VenaRangeType":5,"DimensionIdStr":"-1","MemberIdStr":"-1","DimensionId":-1,"MemberId":-1,"Inc":""},"_vena_DYNR_SMYPS1_BMYPB2_db9999c3_247b3440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b9999c3","DynamicRangeEntryID":"247b3440","IsMultiDynamicRange":false,"MultiDynamicRangeID":null,"MultiDynamicCollectionID":null,"SectionName":"MYPS1","BlockName":"MYPB2","VenaRangeType":5,"DimensionIdStr":"-1","MemberIdStr":"-1","DimensionId":-1,"MemberId":-1,"Inc":""},"_vena_DYNR_SMYPS1_BMYPB2_db9999c3_25a84488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b9999c3","DynamicRangeEntryID":"25a84488","IsMultiDynamicRange":false,"MultiDynamicRangeID":null,"MultiDynamicCollectionID":null,"SectionName":"MYPS1","BlockName":"MYPB2","VenaRangeType":5,"DimensionIdStr":"-1","MemberIdStr":"-1","DimensionId":-1,"MemberId":-1,"Inc":""},"_vena_DYNR_SMYPS1_BMYPB2_db9999c3_287b972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b9999c3","DynamicRangeEntryID":"287b972a","IsMultiDynamicRange":false,"MultiDynamicRangeID":null,"MultiDynamicCollectionID":null,"SectionName":"MYPS1","BlockName":"MYPB2","VenaRangeType":5,"DimensionIdStr":"-1","MemberIdStr":"-1","DimensionId":-1,"MemberId":-1,"Inc":""},"_vena_DYNR_SMYPS1_BMYPB2_db9999c3_2cb841b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b9999c3","DynamicRangeEntryID":"2cb841b2","IsMultiDynamicRange":false,"MultiDynamicRangeID":null,"MultiDynamicCollectionID":null,"SectionName":"MYPS1","BlockName":"MYPB2","VenaRangeType":5,"DimensionIdStr":"-1","MemberIdStr":"-1","DimensionId":-1,"MemberId":-1,"Inc":""},"_vena_DYNR_SMYPS1_BMYPB2_db9999c3_2dca95a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b9999c3","DynamicRangeEntryID":"2dca95a4","IsMultiDynamicRange":false,"MultiDynamicRangeID":null,"MultiDynamicCollectionID":null,"SectionName":"MYPS1","BlockName":"MYPB2","VenaRangeType":5,"DimensionIdStr":"-1","MemberIdStr":"-1","DimensionId":-1,"MemberId":-1,"Inc":""},"_vena_DYNR_SMYPS1_BMYPB2_db9999c3_39309432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b9999c3","DynamicRangeEntryID":"39309432","IsMultiDynamicRange":false,"MultiDynamicRangeID":null,"MultiDynamicCollectionID":null,"SectionName":"MYPS1","BlockName":"MYPB2","VenaRangeType":5,"DimensionIdStr":"-1","MemberIdStr":"-1","DimensionId":-1,"MemberId":-1,"Inc":""},"_vena_DYNR_SMYPS1_BMYPB2_db9999c3_39c642e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b9999c3","DynamicRangeEntryID":"39c642e4","IsMultiDynamicRange":false,"MultiDynamicRangeID":null,"MultiDynamicCollectionID":null,"SectionName":"MYPS1","BlockName":"MYPB2","VenaRangeType":5,"DimensionIdStr":"-1","MemberIdStr":"-1","DimensionId":-1,"MemberId":-1,"Inc":""},"_vena_DYNR_SMYPS1_BMYPB2_db9999c3_3c324779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b9999c3","DynamicRangeEntryID":"3c324779","IsMultiDynamicRange":false,"MultiDynamicRangeID":null,"MultiDynamicCollectionID":null,"SectionName":"MYPS1","BlockName":"MYPB2","VenaRangeType":5,"DimensionIdStr":"-1","MemberIdStr":"-1","DimensionId":-1,"MemberId":-1,"Inc":""},"_vena_DYNR_SMYPS1_BMYPB2_db9999c3_3db4733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b9999c3","DynamicRangeEntryID":"3db4733f","IsMultiDynamicRange":false,"MultiDynamicRangeID":null,"MultiDynamicCollectionID":null,"SectionName":"MYPS1","BlockName":"MYPB2","VenaRangeType":5,"DimensionIdStr":"-1","MemberIdStr":"-1","DimensionId":-1,"MemberId":-1,"Inc":""},"_vena_DYNR_SMYPS1_BMYPB2_db9999c3_3e53da7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b9999c3","DynamicRangeEntryID":"3e53da7c","IsMultiDynamicRange":false,"MultiDynamicRangeID":null,"MultiDynamicCollectionID":null,"SectionName":"MYPS1","BlockName":"MYPB2","VenaRangeType":5,"DimensionIdStr":"-1","MemberIdStr":"-1","DimensionId":-1,"MemberId":-1,"Inc":""},"_vena_DYNR_SMYPS1_BMYPB2_db9999c3_40d9824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b9999c3","DynamicRangeEntryID":"40d9824c","IsMultiDynamicRange":false,"MultiDynamicRangeID":null,"MultiDynamicCollectionID":null,"SectionName":"MYPS1","BlockName":"MYPB2","VenaRangeType":5,"DimensionIdStr":"-1","MemberIdStr":"-1","DimensionId":-1,"MemberId":-1,"Inc":""},"_vena_DYNR_SMYPS1_BMYPB2_db9999c3_428c5556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b9999c3","DynamicRangeEntryID":"428c5556","IsMultiDynamicRange":false,"MultiDynamicRangeID":null,"MultiDynamicCollectionID":null,"SectionName":"MYPS1","BlockName":"MYPB2","VenaRangeType":5,"DimensionIdStr":"-1","MemberIdStr":"-1","DimensionId":-1,"MemberId":-1,"Inc":""},"_vena_DYNR_SMYPS1_BMYPB2_db9999c3_42d894d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b9999c3","DynamicRangeEntryID":"42d894d3","IsMultiDynamicRange":false,"MultiDynamicRangeID":null,"MultiDynamicCollectionID":null,"SectionName":"MYPS1","BlockName":"MYPB2","VenaRangeType":5,"DimensionIdStr":"-1","MemberIdStr":"-1","DimensionId":-1,"MemberId":-1,"Inc":""},"_vena_DYNR_SMYPS1_BMYPB2_db9999c3_43031d1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b9999c3","DynamicRangeEntryID":"43031d1c","IsMultiDynamicRange":false,"MultiDynamicRangeID":null,"MultiDynamicCollectionID":null,"SectionName":"MYPS1","BlockName":"MYPB2","VenaRangeType":5,"DimensionIdStr":"-1","MemberIdStr":"-1","DimensionId":-1,"MemberId":-1,"Inc":""},"_vena_DYNR_SMYPS1_BMYPB2_db9999c3_49e625a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b9999c3","DynamicRangeEntryID":"49e625a1","IsMultiDynamicRange":false,"MultiDynamicRangeID":null,"MultiDynamicCollectionID":null,"SectionName":"MYPS1","BlockName":"MYPB2","VenaRangeType":5,"DimensionIdStr":"-1","MemberIdStr":"-1","DimensionId":-1,"MemberId":-1,"Inc":""},"_vena_DYNR_SMYPS1_BMYPB2_db9999c3_509a965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b9999c3","DynamicRangeEntryID":"509a965c","IsMultiDynamicRange":false,"MultiDynamicRangeID":null,"MultiDynamicCollectionID":null,"SectionName":"MYPS1","BlockName":"MYPB2","VenaRangeType":5,"DimensionIdStr":"-1","MemberIdStr":"-1","DimensionId":-1,"MemberId":-1,"Inc":""},"_vena_DYNR_SMYPS1_BMYPB2_db9999c3_52669f40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b9999c3","DynamicRangeEntryID":"52669f40","IsMultiDynamicRange":false,"MultiDynamicRangeID":null,"MultiDynamicCollectionID":null,"SectionName":"MYPS1","BlockName":"MYPB2","VenaRangeType":5,"DimensionIdStr":"-1","MemberIdStr":"-1","DimensionId":-1,"MemberId":-1,"Inc":""},"_vena_DYNR_SMYPS1_BMYPB2_db9999c3_5746140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b9999c3","DynamicRangeEntryID":"5746140d","IsMultiDynamicRange":false,"MultiDynamicRangeID":null,"MultiDynamicCollectionID":null,"SectionName":"MYPS1","BlockName":"MYPB2","VenaRangeType":5,"DimensionIdStr":"-1","MemberIdStr":"-1","DimensionId":-1,"MemberId":-1,"Inc":""},"_vena_DYNR_SMYPS1_BMYPB2_db9999c3_59fe316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b9999c3","DynamicRangeEntryID":"59fe316b","IsMultiDynamicRange":false,"MultiDynamicRangeID":null,"MultiDynamicCollectionID":null,"SectionName":"MYPS1","BlockName":"MYPB2","VenaRangeType":5,"DimensionIdStr":"-1","MemberIdStr":"-1","DimensionId":-1,"MemberId":-1,"Inc":""},"_vena_DYNR_SMYPS1_BMYPB2_db9999c3_5a300343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b9999c3","DynamicRangeEntryID":"5a300343","IsMultiDynamicRange":false,"MultiDynamicRangeID":null,"MultiDynamicCollectionID":null,"SectionName":"MYPS1","BlockName":"MYPB2","VenaRangeType":5,"DimensionIdStr":"-1","MemberIdStr":"-1","DimensionId":-1,"MemberId":-1,"Inc":""},"_vena_DYNR_SMYPS1_BMYPB2_db9999c3_6025d57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b9999c3","DynamicRangeEntryID":"6025d57a","IsMultiDynamicRange":false,"MultiDynamicRangeID":null,"MultiDynamicCollectionID":null,"SectionName":"MYPS1","BlockName":"MYPB2","VenaRangeType":5,"DimensionIdStr":"-1","MemberIdStr":"-1","DimensionId":-1,"MemberId":-1,"Inc":""},"_vena_DYNR_SMYPS1_BMYPB2_db9999c3_629a9fb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b9999c3","DynamicRangeEntryID":"629a9fb2","IsMultiDynamicRange":false,"MultiDynamicRangeID":null,"MultiDynamicCollectionID":null,"SectionName":"MYPS1","BlockName":"MYPB2","VenaRangeType":5,"DimensionIdStr":"-1","MemberIdStr":"-1","DimensionId":-1,"MemberId":-1,"Inc":""},"_vena_DYNR_SMYPS1_BMYPB2_db9999c3_682a689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b9999c3","DynamicRangeEntryID":"682a689e","IsMultiDynamicRange":false,"MultiDynamicRangeID":null,"MultiDynamicCollectionID":null,"SectionName":"MYPS1","BlockName":"MYPB2","VenaRangeType":5,"DimensionIdStr":"-1","MemberIdStr":"-1","DimensionId":-1,"MemberId":-1,"Inc":""},"_vena_DYNR_SMYPS1_BMYPB2_db9999c3_695c471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b9999c3","DynamicRangeEntryID":"695c471","IsMultiDynamicRange":false,"MultiDynamicRangeID":null,"MultiDynamicCollectionID":null,"SectionName":"MYPS1","BlockName":"MYPB2","VenaRangeType":5,"DimensionIdStr":"-1","MemberIdStr":"-1","DimensionId":-1,"MemberId":-1,"Inc":""},"_vena_DYNR_SMYPS1_BMYPB2_db9999c3_69be9cf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b9999c3","DynamicRangeEntryID":"69be9cfd","IsMultiDynamicRange":false,"MultiDynamicRangeID":null,"MultiDynamicCollectionID":null,"SectionName":"MYPS1","BlockName":"MYPB2","VenaRangeType":5,"DimensionIdStr":"-1","MemberIdStr":"-1","DimensionId":-1,"MemberId":-1,"Inc":""},"_vena_DYNR_SMYPS1_BMYPB2_db9999c3_6b91b10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b9999c3","DynamicRangeEntryID":"6b91b10c","IsMultiDynamicRange":false,"MultiDynamicRangeID":null,"MultiDynamicCollectionID":null,"SectionName":"MYPS1","BlockName":"MYPB2","VenaRangeType":5,"DimensionIdStr":"-1","MemberIdStr":"-1","DimensionId":-1,"MemberId":-1,"Inc":""},"_vena_DYNR_SMYPS1_BMYPB2_db9999c3_6d6b0813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b9999c3","DynamicRangeEntryID":"6d6b0813","IsMultiDynamicRange":false,"MultiDynamicRangeID":null,"MultiDynamicCollectionID":null,"SectionName":"MYPS1","BlockName":"MYPB2","VenaRangeType":5,"DimensionIdStr":"-1","MemberIdStr":"-1","DimensionId":-1,"MemberId":-1,"Inc":""},"_vena_DYNR_SMYPS1_BMYPB2_db9999c3_6ee1b484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b9999c3","DynamicRangeEntryID":"6ee1b484","IsMultiDynamicRange":false,"MultiDynamicRangeID":null,"MultiDynamicCollectionID":null,"SectionName":"MYPS1","BlockName":"MYPB2","VenaRangeType":5,"DimensionIdStr":"-1","MemberIdStr":"-1","DimensionId":-1,"MemberId":-1,"Inc":""},"_vena_DYNR_SMYPS1_BMYPB2_db9999c3_71c475b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b9999c3","DynamicRangeEntryID":"71c475b7","IsMultiDynamicRange":false,"MultiDynamicRangeID":null,"MultiDynamicCollectionID":null,"SectionName":"MYPS1","BlockName":"MYPB2","VenaRangeType":5,"DimensionIdStr":"-1","MemberIdStr":"-1","DimensionId":-1,"MemberId":-1,"Inc":""},"_vena_DYNR_SMYPS1_BMYPB2_db9999c3_7281c93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b9999c3","DynamicRangeEntryID":"7281c93f","IsMultiDynamicRange":false,"MultiDynamicRangeID":null,"MultiDynamicCollectionID":null,"SectionName":"MYPS1","BlockName":"MYPB2","VenaRangeType":5,"DimensionIdStr":"-1","MemberIdStr":"-1","DimensionId":-1,"MemberId":-1,"Inc":""},"_vena_DYNR_SMYPS1_BMYPB2_db9999c3_733df94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b9999c3","DynamicRangeEntryID":"733df94b","IsMultiDynamicRange":false,"MultiDynamicRangeID":null,"MultiDynamicCollectionID":null,"SectionName":"MYPS1","BlockName":"MYPB2","VenaRangeType":5,"DimensionIdStr":"-1","MemberIdStr":"-1","DimensionId":-1,"MemberId":-1,"Inc":""},"_vena_DYNR_SMYPS1_BMYPB2_db9999c3_755ad519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b9999c3","DynamicRangeEntryID":"755ad519","IsMultiDynamicRange":false,"MultiDynamicRangeID":null,"MultiDynamicCollectionID":null,"SectionName":"MYPS1","BlockName":"MYPB2","VenaRangeType":5,"DimensionIdStr":"-1","MemberIdStr":"-1","DimensionId":-1,"MemberId":-1,"Inc":""},"_vena_DYNR_SMYPS1_BMYPB2_db9999c3_76342113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b9999c3","DynamicRangeEntryID":"76342113","IsMultiDynamicRange":false,"MultiDynamicRangeID":null,"MultiDynamicCollectionID":null,"SectionName":"MYPS1","BlockName":"MYPB2","VenaRangeType":5,"DimensionIdStr":"-1","MemberIdStr":"-1","DimensionId":-1,"MemberId":-1,"Inc":""},"_vena_DYNR_SMYPS1_BMYPB2_db9999c3_77ad7e53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b9999c3","DynamicRangeEntryID":"77ad7e53","IsMultiDynamicRange":false,"MultiDynamicRangeID":null,"MultiDynamicCollectionID":null,"SectionName":"MYPS1","BlockName":"MYPB2","VenaRangeType":5,"DimensionIdStr":"-1","MemberIdStr":"-1","DimensionId":-1,"MemberId":-1,"Inc":""},"_vena_DYNR_SMYPS1_BMYPB2_db9999c3_793e97d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b9999c3","DynamicRangeEntryID":"793e97d3","IsMultiDynamicRange":false,"MultiDynamicRangeID":null,"MultiDynamicCollectionID":null,"SectionName":"MYPS1","BlockName":"MYPB2","VenaRangeType":5,"DimensionIdStr":"-1","MemberIdStr":"-1","DimensionId":-1,"MemberId":-1,"Inc":""},"_vena_DYNR_SMYPS1_BMYPB2_db9999c3_7aa421c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b9999c3","DynamicRangeEntryID":"7aa421ca","IsMultiDynamicRange":false,"MultiDynamicRangeID":null,"MultiDynamicCollectionID":null,"SectionName":"MYPS1","BlockName":"MYPB2","VenaRangeType":5,"DimensionIdStr":"-1","MemberIdStr":"-1","DimensionId":-1,"MemberId":-1,"Inc":""},"_vena_DYNR_SMYPS1_BMYPB2_db9999c3_7c3af802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b9999c3","DynamicRangeEntryID":"7c3af802","IsMultiDynamicRange":false,"MultiDynamicRangeID":null,"MultiDynamicCollectionID":null,"SectionName":"MYPS1","BlockName":"MYPB2","VenaRangeType":5,"DimensionIdStr":"-1","MemberIdStr":"-1","DimensionId":-1,"MemberId":-1,"Inc":""},"_vena_DYNR_SMYPS1_BMYPB2_db9999c3_7ccb1b69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b9999c3","DynamicRangeEntryID":"7ccb1b69","IsMultiDynamicRange":false,"MultiDynamicRangeID":null,"MultiDynamicCollectionID":null,"SectionName":"MYPS1","BlockName":"MYPB2","VenaRangeType":5,"DimensionIdStr":"-1","MemberIdStr":"-1","DimensionId":-1,"MemberId":-1,"Inc":""},"_vena_DYNR_SMYPS1_BMYPB2_db9999c3_7ccce6d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b9999c3","DynamicRangeEntryID":"7ccce6d5","IsMultiDynamicRange":false,"MultiDynamicRangeID":null,"MultiDynamicCollectionID":null,"SectionName":"MYPS1","BlockName":"MYPB2","VenaRangeType":5,"DimensionIdStr":"-1","MemberIdStr":"-1","DimensionId":-1,"MemberId":-1,"Inc":""},"_vena_DYNR_SMYPS1_BMYPB2_db9999c3_7f0e3b08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b9999c3","DynamicRangeEntryID":"7f0e3b08","IsMultiDynamicRange":false,"MultiDynamicRangeID":null,"MultiDynamicCollectionID":null,"SectionName":"MYPS1","BlockName":"MYPB2","VenaRangeType":5,"DimensionIdStr":"-1","MemberIdStr":"-1","DimensionId":-1,"MemberId":-1,"Inc":""},"_vena_DYNR_SMYPS1_BMYPB2_db9999c3_81885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b9999c3","DynamicRangeEntryID":"81885b","IsMultiDynamicRange":false,"MultiDynamicRangeID":null,"MultiDynamicCollectionID":null,"SectionName":"MYPS1","BlockName":"MYPB2","VenaRangeType":5,"DimensionIdStr":"-1","MemberIdStr":"-1","DimensionId":-1,"MemberId":-1,"Inc":""},"_vena_DYNR_SMYPS1_BMYPB2_db9999c3_864ed815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b9999c3","DynamicRangeEntryID":"864ed815","IsMultiDynamicRange":false,"MultiDynamicRangeID":null,"MultiDynamicCollectionID":null,"SectionName":"MYPS1","BlockName":"MYPB2","VenaRangeType":5,"DimensionIdStr":"-1","MemberIdStr":"-1","DimensionId":-1,"MemberId":-1,"Inc":""},"_vena_DYNR_SMYPS1_BMYPB2_db9999c3_86f39289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b9999c3","DynamicRangeEntryID":"86f39289","IsMultiDynamicRange":false,"MultiDynamicRangeID":null,"MultiDynamicCollectionID":null,"SectionName":"MYPS1","BlockName":"MYPB2","VenaRangeType":5,"DimensionIdStr":"-1","MemberIdStr":"-1","DimensionId":-1,"MemberId":-1,"Inc":""},"_vena_DYNR_SMYPS1_BMYPB2_db9999c3_86f68622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b9999c3","DynamicRangeEntryID":"86f68622","IsMultiDynamicRange":false,"MultiDynamicRangeID":null,"MultiDynamicCollectionID":null,"SectionName":"MYPS1","BlockName":"MYPB2","VenaRangeType":5,"DimensionIdStr":"-1","MemberIdStr":"-1","DimensionId":-1,"MemberId":-1,"Inc":""},"_vena_DYNR_SMYPS1_BMYPB2_db9999c3_8832073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b9999c3","DynamicRangeEntryID":"8832073e","IsMultiDynamicRange":false,"MultiDynamicRangeID":null,"MultiDynamicCollectionID":null,"SectionName":"MYPS1","BlockName":"MYPB2","VenaRangeType":5,"DimensionIdStr":"-1","MemberIdStr":"-1","DimensionId":-1,"MemberId":-1,"Inc":""},"_vena_DYNR_SMYPS1_BMYPB2_db9999c3_89502e7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b9999c3","DynamicRangeEntryID":"89502e7d","IsMultiDynamicRange":false,"MultiDynamicRangeID":null,"MultiDynamicCollectionID":null,"SectionName":"MYPS1","BlockName":"MYPB2","VenaRangeType":5,"DimensionIdStr":"-1","MemberIdStr":"-1","DimensionId":-1,"MemberId":-1,"Inc":""},"_vena_DYNR_SMYPS1_BMYPB2_db9999c3_8e99cf80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b9999c3","DynamicRangeEntryID":"8e99cf80","IsMultiDynamicRange":false,"MultiDynamicRangeID":null,"MultiDynamicCollectionID":null,"SectionName":"MYPS1","BlockName":"MYPB2","VenaRangeType":5,"DimensionIdStr":"-1","MemberIdStr":"-1","DimensionId":-1,"MemberId":-1,"Inc":""},"_vena_DYNR_SMYPS1_BMYPB2_db9999c3_8f136c88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b9999c3","DynamicRangeEntryID":"8f136c88","IsMultiDynamicRange":false,"MultiDynamicRangeID":null,"MultiDynamicCollectionID":null,"SectionName":"MYPS1","BlockName":"MYPB2","VenaRangeType":5,"DimensionIdStr":"-1","MemberIdStr":"-1","DimensionId":-1,"MemberId":-1,"Inc":""},"_vena_DYNR_SMYPS1_BMYPB2_db9999c3_92bc722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b9999c3","DynamicRangeEntryID":"92bc722","IsMultiDynamicRange":false,"MultiDynamicRangeID":null,"MultiDynamicCollectionID":null,"SectionName":"MYPS1","BlockName":"MYPB2","VenaRangeType":5,"DimensionIdStr":"-1","MemberIdStr":"-1","DimensionId":-1,"MemberId":-1,"Inc":""},"_vena_DYNR_SMYPS1_BMYPB2_db9999c3_939b4606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b9999c3","DynamicRangeEntryID":"939b4606","IsMultiDynamicRange":false,"MultiDynamicRangeID":null,"MultiDynamicCollectionID":null,"SectionName":"MYPS1","BlockName":"MYPB2","VenaRangeType":5,"DimensionIdStr":"-1","MemberIdStr":"-1","DimensionId":-1,"MemberId":-1,"Inc":""},"_vena_DYNR_SMYPS1_BMYPB2_db9999c3_96161901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b9999c3","DynamicRangeEntryID":"96161901","IsMultiDynamicRange":false,"MultiDynamicRangeID":null,"MultiDynamicCollectionID":null,"SectionName":"MYPS1","BlockName":"MYPB2","VenaRangeType":5,"DimensionIdStr":"-1","MemberIdStr":"-1","DimensionId":-1,"MemberId":-1,"Inc":""},"_vena_DYNR_SMYPS1_BMYPB2_db9999c3_98502af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b9999c3","DynamicRangeEntryID":"98502af4","IsMultiDynamicRange":false,"MultiDynamicRangeID":null,"MultiDynamicCollectionID":null,"SectionName":"MYPS1","BlockName":"MYPB2","VenaRangeType":5,"DimensionIdStr":"-1","MemberIdStr":"-1","DimensionId":-1,"MemberId":-1,"Inc":""},"_vena_DYNR_SMYPS1_BMYPB2_db9999c3_991a3350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b9999c3","DynamicRangeEntryID":"991a3350","IsMultiDynamicRange":false,"MultiDynamicRangeID":null,"MultiDynamicCollectionID":null,"SectionName":"MYPS1","BlockName":"MYPB2","VenaRangeType":5,"DimensionIdStr":"-1","MemberIdStr":"-1","DimensionId":-1,"MemberId":-1,"Inc":""},"_vena_DYNR_SMYPS1_BMYPB2_db9999c3_a185ff68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b9999c3","DynamicRangeEntryID":"a185ff68","IsMultiDynamicRange":false,"MultiDynamicRangeID":null,"MultiDynamicCollectionID":null,"SectionName":"MYPS1","BlockName":"MYPB2","VenaRangeType":5,"DimensionIdStr":"-1","MemberIdStr":"-1","DimensionId":-1,"MemberId":-1,"Inc":""},"_vena_DYNR_SMYPS1_BMYPB2_db9999c3_a49d503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b9999c3","DynamicRangeEntryID":"a49d503f","IsMultiDynamicRange":false,"MultiDynamicRangeID":null,"MultiDynamicCollectionID":null,"SectionName":"MYPS1","BlockName":"MYPB2","VenaRangeType":5,"DimensionIdStr":"-1","MemberIdStr":"-1","DimensionId":-1,"MemberId":-1,"Inc":""},"_vena_DYNR_SMYPS1_BMYPB2_db9999c3_a5d2d764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b9999c3","DynamicRangeEntryID":"a5d2d764","IsMultiDynamicRange":false,"MultiDynamicRangeID":null,"MultiDynamicCollectionID":null,"SectionName":"MYPS1","BlockName":"MYPB2","VenaRangeType":5,"DimensionIdStr":"-1","MemberIdStr":"-1","DimensionId":-1,"MemberId":-1,"Inc":""},"_vena_DYNR_SMYPS1_BMYPB2_db9999c3_aaa7a5d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b9999c3","DynamicRangeEntryID":"aaa7a5d0","IsMultiDynamicRange":false,"MultiDynamicRangeID":null,"MultiDynamicCollectionID":null,"SectionName":"MYPS1","BlockName":"MYPB2","VenaRangeType":5,"DimensionIdStr":"-1","MemberIdStr":"-1","DimensionId":-1,"MemberId":-1,"Inc":""},"_vena_DYNR_SMYPS1_BMYPB2_db9999c3_aaf47348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b9999c3","DynamicRangeEntryID":"aaf47348","IsMultiDynamicRange":false,"MultiDynamicRangeID":null,"MultiDynamicCollectionID":null,"SectionName":"MYPS1","BlockName":"MYPB2","VenaRangeType":5,"DimensionIdStr":"-1","MemberIdStr":"-1","DimensionId":-1,"MemberId":-1,"Inc":""},"_vena_DYNR_SMYPS1_BMYPB2_db9999c3_ab5b05f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b9999c3","DynamicRangeEntryID":"ab5b05f4","IsMultiDynamicRange":false,"MultiDynamicRangeID":null,"MultiDynamicCollectionID":null,"SectionName":"MYPS1","BlockName":"MYPB2","VenaRangeType":5,"DimensionIdStr":"-1","MemberIdStr":"-1","DimensionId":-1,"MemberId":-1,"Inc":""},"_vena_DYNR_SMYPS1_BMYPB2_db9999c3_aea68029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b9999c3","DynamicRangeEntryID":"aea68029","IsMultiDynamicRange":false,"MultiDynamicRangeID":null,"MultiDynamicCollectionID":null,"SectionName":"MYPS1","BlockName":"MYPB2","VenaRangeType":5,"DimensionIdStr":"-1","MemberIdStr":"-1","DimensionId":-1,"MemberId":-1,"Inc":""},"_vena_DYNR_SMYPS1_BMYPB2_db9999c3_af26ac83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b9999c3","DynamicRangeEntryID":"af26ac83","IsMultiDynamicRange":false,"MultiDynamicRangeID":null,"MultiDynamicCollectionID":null,"SectionName":"MYPS1","BlockName":"MYPB2","VenaRangeType":5,"DimensionIdStr":"-1","MemberIdStr":"-1","DimensionId":-1,"MemberId":-1,"Inc":""},"_vena_DYNR_SMYPS1_BMYPB2_db9999c3_b35db32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b9999c3","DynamicRangeEntryID":"b35db32e","IsMultiDynamicRange":false,"MultiDynamicRangeID":null,"MultiDynamicCollectionID":null,"SectionName":"MYPS1","BlockName":"MYPB2","VenaRangeType":5,"DimensionIdStr":"-1","MemberIdStr":"-1","DimensionId":-1,"MemberId":-1,"Inc":""},"_vena_DYNR_SMYPS1_BMYPB2_db9999c3_b825c04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b9999c3","DynamicRangeEntryID":"b825c04d","IsMultiDynamicRange":false,"MultiDynamicRangeID":null,"MultiDynamicCollectionID":null,"SectionName":"MYPS1","BlockName":"MYPB2","VenaRangeType":5,"DimensionIdStr":"-1","MemberIdStr":"-1","DimensionId":-1,"MemberId":-1,"Inc":""},"_vena_DYNR_SMYPS1_BMYPB2_db9999c3_ba06e861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b9999c3","DynamicRangeEntryID":"ba06e861","IsMultiDynamicRange":false,"MultiDynamicRangeID":null,"MultiDynamicCollectionID":null,"SectionName":"MYPS1","BlockName":"MYPB2","VenaRangeType":5,"DimensionIdStr":"-1","MemberIdStr":"-1","DimensionId":-1,"MemberId":-1,"Inc":""},"_vena_DYNR_SMYPS1_BMYPB2_db9999c3_bd8d4ae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b9999c3","DynamicRangeEntryID":"bd8d4ae3","IsMultiDynamicRange":false,"MultiDynamicRangeID":null,"MultiDynamicCollectionID":null,"SectionName":"MYPS1","BlockName":"MYPB2","VenaRangeType":5,"DimensionIdStr":"-1","MemberIdStr":"-1","DimensionId":-1,"MemberId":-1,"Inc":""},"_vena_DYNR_SMYPS1_BMYPB2_db9999c3_bfaba581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b9999c3","DynamicRangeEntryID":"bfaba581","IsMultiDynamicRange":false,"MultiDynamicRangeID":null,"MultiDynamicCollectionID":null,"SectionName":"MYPS1","BlockName":"MYPB2","VenaRangeType":5,"DimensionIdStr":"-1","MemberIdStr":"-1","DimensionId":-1,"MemberId":-1,"Inc":""},"_vena_DYNR_SMYPS1_BMYPB2_db9999c3_c0e1c42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b9999c3","DynamicRangeEntryID":"c0e1c42f","IsMultiDynamicRange":false,"MultiDynamicRangeID":null,"MultiDynamicCollectionID":null,"SectionName":"MYPS1","BlockName":"MYPB2","VenaRangeType":5,"DimensionIdStr":"-1","MemberIdStr":"-1","DimensionId":-1,"MemberId":-1,"Inc":""},"_vena_DYNR_SMYPS1_BMYPB2_db9999c3_c42fbe8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b9999c3","DynamicRangeEntryID":"c42fbe8e","IsMultiDynamicRange":false,"MultiDynamicRangeID":null,"MultiDynamicCollectionID":null,"SectionName":"MYPS1","BlockName":"MYPB2","VenaRangeType":5,"DimensionIdStr":"-1","MemberIdStr":"-1","DimensionId":-1,"MemberId":-1,"Inc":""},"_vena_DYNR_SMYPS1_BMYPB2_db9999c3_c620dd48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b9999c3","DynamicRangeEntryID":"c620dd48","IsMultiDynamicRange":false,"MultiDynamicRangeID":null,"MultiDynamicCollectionID":null,"SectionName":"MYPS1","BlockName":"MYPB2","VenaRangeType":5,"DimensionIdStr":"-1","MemberIdStr":"-1","DimensionId":-1,"MemberId":-1,"Inc":""},"_vena_DYNR_SMYPS1_BMYPB2_db9999c3_c88c0df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b9999c3","DynamicRangeEntryID":"c88c0dfd","IsMultiDynamicRange":false,"MultiDynamicRangeID":null,"MultiDynamicCollectionID":null,"SectionName":"MYPS1","BlockName":"MYPB2","VenaRangeType":5,"DimensionIdStr":"-1","MemberIdStr":"-1","DimensionId":-1,"MemberId":-1,"Inc":""},"_vena_DYNR_SMYPS1_BMYPB2_db9999c3_c9bc52a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b9999c3","DynamicRangeEntryID":"c9bc52a0","IsMultiDynamicRange":false,"MultiDynamicRangeID":null,"MultiDynamicCollectionID":null,"SectionName":"MYPS1","BlockName":"MYPB2","VenaRangeType":5,"DimensionIdStr":"-1","MemberIdStr":"-1","DimensionId":-1,"MemberId":-1,"Inc":""},"_vena_DYNR_SMYPS1_BMYPB2_db9999c3_cb49b480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b9999c3","DynamicRangeEntryID":"cb49b480","IsMultiDynamicRange":false,"MultiDynamicRangeID":null,"MultiDynamicCollectionID":null,"SectionName":"MYPS1","BlockName":"MYPB2","VenaRangeType":5,"DimensionIdStr":"-1","MemberIdStr":"-1","DimensionId":-1,"MemberId":-1,"Inc":""},"_vena_DYNR_SMYPS1_BMYPB2_db9999c3_cb9455a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b9999c3","DynamicRangeEntryID":"cb9455a9","IsMultiDynamicRange":false,"MultiDynamicRangeID":null,"MultiDynamicCollectionID":null,"SectionName":"MYPS1","BlockName":"MYPB2","VenaRangeType":5,"DimensionIdStr":"-1","MemberIdStr":"-1","DimensionId":-1,"MemberId":-1,"Inc":""},"_vena_DYNR_SMYPS1_BMYPB2_db9999c3_cbac7d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b9999c3","DynamicRangeEntryID":"cbac7dd","IsMultiDynamicRange":false,"MultiDynamicRangeID":null,"MultiDynamicCollectionID":null,"SectionName":"MYPS1","BlockName":"MYPB2","VenaRangeType":5,"DimensionIdStr":"-1","MemberIdStr":"-1","DimensionId":-1,"MemberId":-1,"Inc":""},"_vena_DYNR_SMYPS1_BMYPB2_db9999c3_ccc59068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b9999c3","DynamicRangeEntryID":"ccc59068","IsMultiDynamicRange":false,"MultiDynamicRangeID":null,"MultiDynamicCollectionID":null,"SectionName":"MYPS1","BlockName":"MYPB2","VenaRangeType":5,"DimensionIdStr":"-1","MemberIdStr":"-1","DimensionId":-1,"MemberId":-1,"Inc":""},"_vena_DYNR_SMYPS1_BMYPB2_db9999c3_cd811fc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b9999c3","DynamicRangeEntryID":"cd811fc1","IsMultiDynamicRange":false,"MultiDynamicRangeID":null,"MultiDynamicCollectionID":null,"SectionName":"MYPS1","BlockName":"MYPB2","VenaRangeType":5,"DimensionIdStr":"-1","MemberIdStr":"-1","DimensionId":-1,"MemberId":-1,"Inc":""},"_vena_DYNR_SMYPS1_BMYPB2_db9999c3_cdf0e31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b9999c3","DynamicRangeEntryID":"cdf0e31a","IsMultiDynamicRange":false,"MultiDynamicRangeID":null,"MultiDynamicCollectionID":null,"SectionName":"MYPS1","BlockName":"MYPB2","VenaRangeType":5,"DimensionIdStr":"-1","MemberIdStr":"-1","DimensionId":-1,"MemberId":-1,"Inc":""},"_vena_DYNR_SMYPS1_BMYPB2_db9999c3_d1e1b646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b9999c3","DynamicRangeEntryID":"d1e1b646","IsMultiDynamicRange":false,"MultiDynamicRangeID":null,"MultiDynamicCollectionID":null,"SectionName":"MYPS1","BlockName":"MYPB2","VenaRangeType":5,"DimensionIdStr":"-1","MemberIdStr":"-1","DimensionId":-1,"MemberId":-1,"Inc":""},"_vena_DYNR_SMYPS1_BMYPB2_db9999c3_d28aadf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b9999c3","DynamicRangeEntryID":"d28aadf3","IsMultiDynamicRange":false,"MultiDynamicRangeID":null,"MultiDynamicCollectionID":null,"SectionName":"MYPS1","BlockName":"MYPB2","VenaRangeType":5,"DimensionIdStr":"-1","MemberIdStr":"-1","DimensionId":-1,"MemberId":-1,"Inc":""},"_vena_DYNR_SMYPS1_BMYPB2_db9999c3_d5844d17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b9999c3","DynamicRangeEntryID":"d5844d17","IsMultiDynamicRange":false,"MultiDynamicRangeID":null,"MultiDynamicCollectionID":null,"SectionName":"MYPS1","BlockName":"MYPB2","VenaRangeType":5,"DimensionIdStr":"-1","MemberIdStr":"-1","DimensionId":-1,"MemberId":-1,"Inc":""},"_vena_DYNR_SMYPS1_BMYPB2_db9999c3_d7641791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b9999c3","DynamicRangeEntryID":"d7641791","IsMultiDynamicRange":false,"MultiDynamicRangeID":null,"MultiDynamicCollectionID":null,"SectionName":"MYPS1","BlockName":"MYPB2","VenaRangeType":5,"DimensionIdStr":"-1","MemberIdStr":"-1","DimensionId":-1,"MemberId":-1,"Inc":""},"_vena_DYNR_SMYPS1_BMYPB2_db9999c3_d77f1420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b9999c3","DynamicRangeEntryID":"d77f1420","IsMultiDynamicRange":false,"MultiDynamicRangeID":null,"MultiDynamicCollectionID":null,"SectionName":"MYPS1","BlockName":"MYPB2","VenaRangeType":5,"DimensionIdStr":"-1","MemberIdStr":"-1","DimensionId":-1,"MemberId":-1,"Inc":""},"_vena_DYNR_SMYPS1_BMYPB2_db9999c3_d84acd04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b9999c3","DynamicRangeEntryID":"d84acd04","IsMultiDynamicRange":false,"MultiDynamicRangeID":null,"MultiDynamicCollectionID":null,"SectionName":"MYPS1","BlockName":"MYPB2","VenaRangeType":5,"DimensionIdStr":"-1","MemberIdStr":"-1","DimensionId":-1,"MemberId":-1,"Inc":""},"_vena_DYNR_SMYPS1_BMYPB2_db9999c3_e4ad6037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b9999c3","DynamicRangeEntryID":"e4ad6037","IsMultiDynamicRange":false,"MultiDynamicRangeID":null,"MultiDynamicCollectionID":null,"SectionName":"MYPS1","BlockName":"MYPB2","VenaRangeType":5,"DimensionIdStr":"-1","MemberIdStr":"-1","DimensionId":-1,"MemberId":-1,"Inc":""},"_vena_DYNR_SMYPS1_BMYPB2_db9999c3_e4ea60b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b9999c3","DynamicRangeEntryID":"e4ea60b2","IsMultiDynamicRange":false,"MultiDynamicRangeID":null,"MultiDynamicCollectionID":null,"SectionName":"MYPS1","BlockName":"MYPB2","VenaRangeType":5,"DimensionIdStr":"-1","MemberIdStr":"-1","DimensionId":-1,"MemberId":-1,"Inc":""},"_vena_DYNR_SMYPS1_BMYPB2_db9999c3_ec323e08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b9999c3","DynamicRangeEntryID":"ec323e08","IsMultiDynamicRange":false,"MultiDynamicRangeID":null,"MultiDynamicCollectionID":null,"SectionName":"MYPS1","BlockName":"MYPB2","VenaRangeType":5,"DimensionIdStr":"-1","MemberIdStr":"-1","DimensionId":-1,"MemberId":-1,"Inc":""},"_vena_DYNR_SMYPS1_BMYPB2_db9999c3_eff77014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b9999c3","DynamicRangeEntryID":"eff77014","IsMultiDynamicRange":false,"MultiDynamicRangeID":null,"MultiDynamicCollectionID":null,"SectionName":"MYPS1","BlockName":"MYPB2","VenaRangeType":5,"DimensionIdStr":"-1","MemberIdStr":"-1","DimensionId":-1,"MemberId":-1,"Inc":""},"_vena_DYNR_SMYPS1_BMYPB2_db9999c3_f09f139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b9999c3","DynamicRangeEntryID":"f09f139","IsMultiDynamicRange":false,"MultiDynamicRangeID":null,"MultiDynamicCollectionID":null,"SectionName":"MYPS1","BlockName":"MYPB2","VenaRangeType":5,"DimensionIdStr":"-1","MemberIdStr":"-1","DimensionId":-1,"MemberId":-1,"Inc":""},"_vena_DYNR_SMYPS1_BMYPB2_db9999c3_f42548d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b9999c3","DynamicRangeEntryID":"f42548d0","IsMultiDynamicRange":false,"MultiDynamicRangeID":null,"MultiDynamicCollectionID":null,"SectionName":"MYPS1","BlockName":"MYPB2","VenaRangeType":5,"DimensionIdStr":"-1","MemberIdStr":"-1","DimensionId":-1,"MemberId":-1,"Inc":""},"_vena_DYNR_SMYPS1_BMYPB2_db9999c3_f51e151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b9999c3","DynamicRangeEntryID":"f51e151b","IsMultiDynamicRange":false,"MultiDynamicRangeID":null,"MultiDynamicCollectionID":null,"SectionName":"MYPS1","BlockName":"MYPB2","VenaRangeType":5,"DimensionIdStr":"-1","MemberIdStr":"-1","DimensionId":-1,"MemberId":-1,"Inc":""},"_vena_DYNR_SMYPS1_BMYPB2_db9999c3_f535986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b9999c3","DynamicRangeEntryID":"f535986","IsMultiDynamicRange":false,"MultiDynamicRangeID":null,"MultiDynamicCollectionID":null,"SectionName":"MYPS1","BlockName":"MYPB2","VenaRangeType":5,"DimensionIdStr":"-1","MemberIdStr":"-1","DimensionId":-1,"MemberId":-1,"Inc":""},"_vena_DYNR_SMYPS1_BMYPB2_db9999c3_f7fd0000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b9999c3","DynamicRangeEntryID":"f7fd0000","IsMultiDynamicRange":false,"MultiDynamicRangeID":null,"MultiDynamicCollectionID":null,"SectionName":"MYPS1","BlockName":"MYPB2","VenaRangeType":5,"DimensionIdStr":"-1","MemberIdStr":"-1","DimensionId":-1,"MemberId":-1,"Inc":""},"_vena_DYNR_SMYPS1_BMYPB2_db9999c3_f878da64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b9999c3","DynamicRangeEntryID":"f878da64","IsMultiDynamicRange":false,"MultiDynamicRangeID":null,"MultiDynamicCollectionID":null,"SectionName":"MYPS1","BlockName":"MYPB2","VenaRangeType":5,"DimensionIdStr":"-1","MemberIdStr":"-1","DimensionId":-1,"MemberId":-1,"Inc":""},"_vena_DYNR_SMYPS1_BMYPB2_db9999c3_fc2d6c4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b9999c3","DynamicRangeEntryID":"fc2d6c4f","IsMultiDynamicRange":false,"MultiDynamicRangeID":null,"MultiDynamicCollectionID":null,"SectionName":"MYPS1","BlockName":"MYPB2","VenaRangeType":5,"DimensionIdStr":"-1","MemberIdStr":"-1","DimensionId":-1,"MemberId":-1,"Inc":""},"_vena_DYNR_SMYPS1_BMYPB2_db9999c3_ff7150c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b9999c3","DynamicRangeEntryID":"ff7150cf","IsMultiDynamicRange":false,"MultiDynamicRangeID":null,"MultiDynamicCollectionID":null,"SectionName":"MYPS1","BlockName":"MYPB2","VenaRangeType":5,"DimensionIdStr":"-1","MemberIdStr":"-1","DimensionId":-1,"MemberId":-1,"Inc":""},"_vena_DYNR_SMYPS1_BMYPB2_db9999c3_ff7e8598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b9999c3","DynamicRangeEntryID":"ff7e8598","IsMultiDynamicRange":false,"MultiDynamicRangeID":null,"MultiDynamicCollectionID":null,"SectionName":"MYPS1","BlockName":"MYPB2","VenaRangeType":5,"DimensionIdStr":"-1","MemberIdStr":"-1","DimensionId":-1,"MemberId":-1,"Inc":""},"_vena_DYNR_SMYPS1_BMYPB2_f1aeab7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f1aeab7c","DynamicRangeEntryID":null,"IsMultiDynamicRange":false,"MultiDynamicRangeID":null,"MultiDynamicCollectionID":null,"SectionName":"MYPS1","BlockName":"MYPB2","VenaRangeType":5,"DimensionIdStr":"-1","MemberIdStr":"-1","DimensionId":-1,"MemberId":-1,"Inc":""},"_vena_DYNR_SMYPS1_BMYPB2_f1aeab7c_1817765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1aeab7c","DynamicRangeEntryID":"1817765f","IsMultiDynamicRange":false,"MultiDynamicRangeID":null,"MultiDynamicCollectionID":null,"SectionName":"MYPS1","BlockName":"MYPB2","VenaRangeType":5,"DimensionIdStr":"-1","MemberIdStr":"-1","DimensionId":-1,"MemberId":-1,"Inc":""},"_vena_DYNR_SMYPS1_BMYPB2_f1aeab7c_1a457e9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1aeab7c","DynamicRangeEntryID":"1a457e9f","IsMultiDynamicRange":false,"MultiDynamicRangeID":null,"MultiDynamicCollectionID":null,"SectionName":"MYPS1","BlockName":"MYPB2","VenaRangeType":5,"DimensionIdStr":"-1","MemberIdStr":"-1","DimensionId":-1,"MemberId":-1,"Inc":""},"_vena_DYNR_SMYPS1_BMYPB2_f1aeab7c_1c179ea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1aeab7c","DynamicRangeEntryID":"1c179eaf","IsMultiDynamicRange":false,"MultiDynamicRangeID":null,"MultiDynamicCollectionID":null,"SectionName":"MYPS1","BlockName":"MYPB2","VenaRangeType":5,"DimensionIdStr":"-1","MemberIdStr":"-1","DimensionId":-1,"MemberId":-1,"Inc":""},"_vena_DYNR_SMYPS1_BMYPB2_f1aeab7c_2316c388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1aeab7c","DynamicRangeEntryID":"2316c388","IsMultiDynamicRange":false,"MultiDynamicRangeID":null,"MultiDynamicCollectionID":null,"SectionName":"MYPS1","BlockName":"MYPB2","VenaRangeType":5,"DimensionIdStr":"-1","MemberIdStr":"-1","DimensionId":-1,"MemberId":-1,"Inc":""},"_vena_DYNR_SMYPS1_BMYPB2_f1aeab7c_291600d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1aeab7c","DynamicRangeEntryID":"291600d8","IsMultiDynamicRange":false,"MultiDynamicRangeID":null,"MultiDynamicCollectionID":null,"SectionName":"MYPS1","BlockName":"MYPB2","VenaRangeType":5,"DimensionIdStr":"-1","MemberIdStr":"-1","DimensionId":-1,"MemberId":-1,"Inc":""},"_vena_DYNR_SMYPS1_BMYPB2_f1aeab7c_2a48f28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1aeab7c","DynamicRangeEntryID":"2a48f28a","IsMultiDynamicRange":false,"MultiDynamicRangeID":null,"MultiDynamicCollectionID":null,"SectionName":"MYPS1","BlockName":"MYPB2","VenaRangeType":5,"DimensionIdStr":"-1","MemberIdStr":"-1","DimensionId":-1,"MemberId":-1,"Inc":""},"_vena_DYNR_SMYPS1_BMYPB2_f1aeab7c_30aab2a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1aeab7c","DynamicRangeEntryID":"30aab2a2","IsMultiDynamicRange":false,"MultiDynamicRangeID":null,"MultiDynamicCollectionID":null,"SectionName":"MYPS1","BlockName":"MYPB2","VenaRangeType":5,"DimensionIdStr":"-1","MemberIdStr":"-1","DimensionId":-1,"MemberId":-1,"Inc":""},"_vena_DYNR_SMYPS1_BMYPB2_f1aeab7c_39f23897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1aeab7c","DynamicRangeEntryID":"39f23897","IsMultiDynamicRange":false,"MultiDynamicRangeID":null,"MultiDynamicCollectionID":null,"SectionName":"MYPS1","BlockName":"MYPB2","VenaRangeType":5,"DimensionIdStr":"-1","MemberIdStr":"-1","DimensionId":-1,"MemberId":-1,"Inc":""},"_vena_DYNR_SMYPS1_BMYPB2_f1aeab7c_41d5b207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1aeab7c","DynamicRangeEntryID":"41d5b207","IsMultiDynamicRange":false,"MultiDynamicRangeID":null,"MultiDynamicCollectionID":null,"SectionName":"MYPS1","BlockName":"MYPB2","VenaRangeType":5,"DimensionIdStr":"-1","MemberIdStr":"-1","DimensionId":-1,"MemberId":-1,"Inc":""},"_vena_DYNR_SMYPS1_BMYPB2_f1aeab7c_44d06939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1aeab7c","DynamicRangeEntryID":"44d06939","IsMultiDynamicRange":false,"MultiDynamicRangeID":null,"MultiDynamicCollectionID":null,"SectionName":"MYPS1","BlockName":"MYPB2","VenaRangeType":5,"DimensionIdStr":"-1","MemberIdStr":"-1","DimensionId":-1,"MemberId":-1,"Inc":""},"_vena_DYNR_SMYPS1_BMYPB2_f1aeab7c_4c8270c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1aeab7c","DynamicRangeEntryID":"4c8270c1","IsMultiDynamicRange":false,"MultiDynamicRangeID":null,"MultiDynamicCollectionID":null,"SectionName":"MYPS1","BlockName":"MYPB2","VenaRangeType":5,"DimensionIdStr":"-1","MemberIdStr":"-1","DimensionId":-1,"MemberId":-1,"Inc":""},"_vena_DYNR_SMYPS1_BMYPB2_f1aeab7c_51a29c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1aeab7c","DynamicRangeEntryID":"51a29c1","IsMultiDynamicRange":false,"MultiDynamicRangeID":null,"MultiDynamicCollectionID":null,"SectionName":"MYPS1","BlockName":"MYPB2","VenaRangeType":5,"DimensionIdStr":"-1","MemberIdStr":"-1","DimensionId":-1,"MemberId":-1,"Inc":""},"_vena_DYNR_SMYPS1_BMYPB2_f1aeab7c_75238640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1aeab7c","DynamicRangeEntryID":"75238640","IsMultiDynamicRange":false,"MultiDynamicRangeID":null,"MultiDynamicCollectionID":null,"SectionName":"MYPS1","BlockName":"MYPB2","VenaRangeType":5,"DimensionIdStr":"-1","MemberIdStr":"-1","DimensionId":-1,"MemberId":-1,"Inc":""},"_vena_DYNR_SMYPS1_BMYPB2_f1aeab7c_79f1e32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1aeab7c","DynamicRangeEntryID":"79f1e32f","IsMultiDynamicRange":false,"MultiDynamicRangeID":null,"MultiDynamicCollectionID":null,"SectionName":"MYPS1","BlockName":"MYPB2","VenaRangeType":5,"DimensionIdStr":"-1","MemberIdStr":"-1","DimensionId":-1,"MemberId":-1,"Inc":""},"_vena_DYNR_SMYPS1_BMYPB2_f1aeab7c_8391bae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1aeab7c","DynamicRangeEntryID":"8391bae6","IsMultiDynamicRange":false,"MultiDynamicRangeID":null,"MultiDynamicCollectionID":null,"SectionName":"MYPS1","BlockName":"MYPB2","VenaRangeType":5,"DimensionIdStr":"-1","MemberIdStr":"-1","DimensionId":-1,"MemberId":-1,"Inc":""},"_vena_DYNR_SMYPS1_BMYPB2_f1aeab7c_96244f2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1aeab7c","DynamicRangeEntryID":"96244f2e","IsMultiDynamicRange":false,"MultiDynamicRangeID":null,"MultiDynamicCollectionID":null,"SectionName":"MYPS1","BlockName":"MYPB2","VenaRangeType":5,"DimensionIdStr":"-1","MemberIdStr":"-1","DimensionId":-1,"MemberId":-1,"Inc":""},"_vena_DYNR_SMYPS1_BMYPB2_f1aeab7c_a1c84330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1aeab7c","DynamicRangeEntryID":"a1c84330","IsMultiDynamicRange":false,"MultiDynamicRangeID":null,"MultiDynamicCollectionID":null,"SectionName":"MYPS1","BlockName":"MYPB2","VenaRangeType":5,"DimensionIdStr":"-1","MemberIdStr":"-1","DimensionId":-1,"MemberId":-1,"Inc":""},"_vena_DYNR_SMYPS1_BMYPB2_f1aeab7c_a5e2f377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1aeab7c","DynamicRangeEntryID":"a5e2f377","IsMultiDynamicRange":false,"MultiDynamicRangeID":null,"MultiDynamicCollectionID":null,"SectionName":"MYPS1","BlockName":"MYPB2","VenaRangeType":5,"DimensionIdStr":"-1","MemberIdStr":"-1","DimensionId":-1,"MemberId":-1,"Inc":""},"_vena_DYNR_SMYPS1_BMYPB2_f1aeab7c_aade450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1aeab7c","DynamicRangeEntryID":"aade450c","IsMultiDynamicRange":false,"MultiDynamicRangeID":null,"MultiDynamicCollectionID":null,"SectionName":"MYPS1","BlockName":"MYPB2","VenaRangeType":5,"DimensionIdStr":"-1","MemberIdStr":"-1","DimensionId":-1,"MemberId":-1,"Inc":""},"_vena_DYNR_SMYPS1_BMYPB2_f1aeab7c_af6c65e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1aeab7c","DynamicRangeEntryID":"af6c65e7","IsMultiDynamicRange":false,"MultiDynamicRangeID":null,"MultiDynamicCollectionID":null,"SectionName":"MYPS1","BlockName":"MYPB2","VenaRangeType":5,"DimensionIdStr":"-1","MemberIdStr":"-1","DimensionId":-1,"MemberId":-1,"Inc":""},"_vena_DYNR_SMYPS1_BMYPB2_f1aeab7c_b43e1c46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1aeab7c","DynamicRangeEntryID":"b43e1c46","IsMultiDynamicRange":false,"MultiDynamicRangeID":null,"MultiDynamicCollectionID":null,"SectionName":"MYPS1","BlockName":"MYPB2","VenaRangeType":5,"DimensionIdStr":"-1","MemberIdStr":"-1","DimensionId":-1,"MemberId":-1,"Inc":""},"_vena_DYNR_SMYPS1_BMYPB2_f1aeab7c_bcaa9294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1aeab7c","DynamicRangeEntryID":"bcaa9294","IsMultiDynamicRange":false,"MultiDynamicRangeID":null,"MultiDynamicCollectionID":null,"SectionName":"MYPS1","BlockName":"MYPB2","VenaRangeType":5,"DimensionIdStr":"-1","MemberIdStr":"-1","DimensionId":-1,"MemberId":-1,"Inc":""},"_vena_DYNR_SMYPS1_BMYPB2_f1aeab7c_c788f1f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1aeab7c","DynamicRangeEntryID":"c788f1fc","IsMultiDynamicRange":false,"MultiDynamicRangeID":null,"MultiDynamicCollectionID":null,"SectionName":"MYPS1","BlockName":"MYPB2","VenaRangeType":5,"DimensionIdStr":"-1","MemberIdStr":"-1","DimensionId":-1,"MemberId":-1,"Inc":""},"_vena_DYNR_SMYPS1_BMYPB2_f1aeab7c_c804fe1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1aeab7c","DynamicRangeEntryID":"c804fe1e","IsMultiDynamicRange":false,"MultiDynamicRangeID":null,"MultiDynamicCollectionID":null,"SectionName":"MYPS1","BlockName":"MYPB2","VenaRangeType":5,"DimensionIdStr":"-1","MemberIdStr":"-1","DimensionId":-1,"MemberId":-1,"Inc":""},"_vena_DYNR_SMYPS1_BMYPB2_f1aeab7c_cd341fe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1aeab7c","DynamicRangeEntryID":"cd341fec","IsMultiDynamicRange":false,"MultiDynamicRangeID":null,"MultiDynamicCollectionID":null,"SectionName":"MYPS1","BlockName":"MYPB2","VenaRangeType":5,"DimensionIdStr":"-1","MemberIdStr":"-1","DimensionId":-1,"MemberId":-1,"Inc":""},"_vena_DYNR_SMYPS1_BMYPB2_f1aeab7c_d259e6a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1aeab7c","DynamicRangeEntryID":"d259e6aa","IsMultiDynamicRange":false,"MultiDynamicRangeID":null,"MultiDynamicCollectionID":null,"SectionName":"MYPS1","BlockName":"MYPB2","VenaRangeType":5,"DimensionIdStr":"-1","MemberIdStr":"-1","DimensionId":-1,"MemberId":-1,"Inc":""},"_vena_DYNR_SMYPS1_BMYPB2_f1aeab7c_d42ca103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1aeab7c","DynamicRangeEntryID":"d42ca103","IsMultiDynamicRange":false,"MultiDynamicRangeID":null,"MultiDynamicCollectionID":null,"SectionName":"MYPS1","BlockName":"MYPB2","VenaRangeType":5,"DimensionIdStr":"-1","MemberIdStr":"-1","DimensionId":-1,"MemberId":-1,"Inc":""},"_vena_DYNR_SMYPS1_BMYPB2_f1aeab7c_e489da51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1aeab7c","DynamicRangeEntryID":"e489da51","IsMultiDynamicRange":false,"MultiDynamicRangeID":null,"MultiDynamicCollectionID":null,"SectionName":"MYPS1","BlockName":"MYPB2","VenaRangeType":5,"DimensionIdStr":"-1","MemberIdStr":"-1","DimensionId":-1,"MemberId":-1,"Inc":""},"_vena_DYNR_SMYPS1_BMYPB2_f1aeab7c_e52115a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1aeab7c","DynamicRangeEntryID":"e52115ab","IsMultiDynamicRange":false,"MultiDynamicRangeID":null,"MultiDynamicCollectionID":null,"SectionName":"MYPS1","BlockName":"MYPB2","VenaRangeType":5,"DimensionIdStr":"-1","MemberIdStr":"-1","DimensionId":-1,"MemberId":-1,"Inc":""},"_vena_DYNR_SMYPS1_BMYPB2_f1aeab7c_e9eede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1aeab7c","DynamicRangeEntryID":"e9eede6","IsMultiDynamicRange":false,"MultiDynamicRangeID":null,"MultiDynamicCollectionID":null,"SectionName":"MYPS1","BlockName":"MYPB2","VenaRangeType":5,"DimensionIdStr":"-1","MemberIdStr":"-1","DimensionId":-1,"MemberId":-1,"Inc":""},"_vena_DYNR_SMYPS1_BMYPB2_f1aeab7c_ece91f47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1aeab7c","DynamicRangeEntryID":"ece91f47","IsMultiDynamicRange":false,"MultiDynamicRangeID":null,"MultiDynamicCollectionID":null,"SectionName":"MYPS1","BlockName":"MYPB2","VenaRangeType":5,"DimensionIdStr":"-1","MemberIdStr":"-1","DimensionId":-1,"MemberId":-1,"Inc":""},"_vena_DYNR_SMYPS1_BMYPB2_f1aeab7c_f3a3dae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1aeab7c","DynamicRangeEntryID":"f3a3daec","IsMultiDynamicRange":false,"MultiDynamicRangeID":null,"MultiDynamicCollectionID":null,"SectionName":"MYPS1","BlockName":"MYPB2","VenaRangeType":5,"DimensionIdStr":"-1","MemberIdStr":"-1","DimensionId":-1,"MemberId":-1,"Inc":""},"_vena_DYNR_SPayrollS1_BPayrollB3_c92c7476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c92c7476","DynamicRangeEntryID":null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12ff8b08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12ff8b08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14368bc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14368bc9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145e314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145e314a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14a5a38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14a5a38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1f00ccb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1f00ccb4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1faf0dd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1faf0ddb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1fbee08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1fbee08f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22ea3f45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22ea3f45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243e3143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243e3143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2e846f66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2e846f66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32309e98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32309e98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3551e694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3551e694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356bb4c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356bb4c3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36c72d3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36c72d3e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4c519627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4c519627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5c3d7167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5c3d7167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61a83e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61a83e9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64454384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64454384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69cd5da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69cd5da1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6b475f4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6b475f4c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6fbd4e95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6fbd4e95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73f9504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73f9504e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766832b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766832b3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78ed0a2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78ed0a2b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79eabeb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79eabeb2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7a8335f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7a8335f3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8553c9f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8553c9f6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88a1edb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88a1edbc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8aec75b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8aec75b9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8c1c5fe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8c1c5fe1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979d4905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979d4905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985f99b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985f99b7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a0006f2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a0006f2e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a04fab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a04fabd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a095862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a095862e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a56a04c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a56a04c0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a84085b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a84085b3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ad2e7447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ad2e7447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ae904e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ae904e4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ae9456b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ae9456bf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b2ed9d24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b2ed9d24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b714327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b714327e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c14d96f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c14d96fe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c23472a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c23472a7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c24730d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c24730d2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d4c230b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d4c230b7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ddc11287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ddc11287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e96a8a2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e96a8a2a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ea854a9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ea854a9b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eaa928e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eaa928ed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ec1ec8d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ec1ec8d7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f570a0c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f570a0cb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f70a397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f70a397d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f7c17279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f7c17279","IsMultiDynamicRange":false,"MultiDynamicRangeID":null,"MultiDynamicCollectionID":null,"SectionName":"PayrollS1","BlockName":"PayrollB3","VenaRangeType":5,"DimensionIdStr":"-1","MemberIdStr":"-1","DimensionId":-1,"MemberId":-1,"Inc":""},"_vena_GraphsS1_GraphsB1_C_8_685788888694390784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1","BlockName":"GraphsB1","VenaRangeType":2,"DimensionIdStr":"8","MemberIdStr":"685788888694390784","DimensionId":8,"MemberId":685788888694390784,"Inc":""},"_vena_GraphsS1_GraphsB1_R_5_730323418129367040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1","BlockName":"GraphsB1","VenaRangeType":1,"DimensionIdStr":"5","MemberIdStr":"730323418129367040","DimensionId":5,"MemberId":730323418129367040,"Inc":""},"_vena_GraphsS1_GraphsB1_R_5_730323446269214720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1","BlockName":"GraphsB1","VenaRangeType":1,"DimensionIdStr":"5","MemberIdStr":"730323446269214720","DimensionId":5,"MemberId":730323446269214720,"Inc":""},"_vena_GraphsS1_P_2_632005310785781764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1","BlockName":"","VenaRangeType":0,"DimensionIdStr":"2","MemberIdStr":"632005310785781764","DimensionId":2,"MemberId":632005310785781764,"Inc":""},"_vena_GraphsS1_P_3_632005310022418436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1","BlockName":"","VenaRangeType":0,"DimensionIdStr":"3","MemberIdStr":"632005310022418436","DimensionId":3,"MemberId":632005310022418436,"Inc":""},"_vena_GraphsS1_P_4_632005309959503878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1","BlockName":"","VenaRangeType":0,"DimensionIdStr":"4","MemberIdStr":"632005309959503878","DimensionId":4,"MemberId":632005309959503878,"Inc":""},"_vena_GraphsS1_P_6_632005313063288832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1","BlockName":"","VenaRangeType":0,"DimensionIdStr":"6","MemberIdStr":"632005313063288832","DimensionId":6,"MemberId":632005313063288832,"Inc":""},"_vena_GraphsS1_P_7_632005313256226820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1","BlockName":"","VenaRangeType":0,"DimensionIdStr":"7","MemberIdStr":"632005313256226820","DimensionId":7,"MemberId":632005313256226820,"Inc":""},"_vena_GraphsS1_P_FV_56493ffece784c5db4cd0fd3b40a250d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1","BlockName":"","VenaRangeType":0,"DimensionIdStr":"FV","MemberIdStr":"56493ffece784c5db4cd0fd3b40a250d","DimensionId":-1,"MemberId":-1,"Inc":""},"_vena_GraphsS2_GraphsB1_C_FV_a398e917565c475b8f0c5e9ebb5e002d_4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2","BlockName":"GraphsB1","VenaRangeType":2,"DimensionIdStr":"FV","MemberIdStr":"a398e917565c475b8f0c5e9ebb5e002d","DimensionId":-1,"MemberId":-1,"Inc":"4"},"_vena_GraphsS2_GraphsB1_C_FV_a398e917565c475b8f0c5e9ebb5e002d_5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2","BlockName":"GraphsB1","VenaRangeType":2,"DimensionIdStr":"FV","MemberIdStr":"a398e917565c475b8f0c5e9ebb5e002d","DimensionId":-1,"MemberId":-1,"Inc":"5"},"_vena_GraphsS2_GraphsB1_C_FV_a398e917565c475b8f0c5e9ebb5e002d_6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2","BlockName":"GraphsB1","VenaRangeType":2,"DimensionIdStr":"FV","MemberIdStr":"a398e917565c475b8f0c5e9ebb5e002d","DimensionId":-1,"MemberId":-1,"Inc":"6"},"_vena_GraphsS2_GraphsB1_C_FV_a398e917565c475b8f0c5e9ebb5e002d_7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2","BlockName":"GraphsB1","VenaRangeType":2,"DimensionIdStr":"FV","MemberIdStr":"a398e917565c475b8f0c5e9ebb5e002d","DimensionId":-1,"MemberId":-1,"Inc":"7"},"_vena_GraphsS2_GraphsB1_C_FV_e1c3a244dc3d4f149ecdf7d748811086_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2","BlockName":"GraphsB1","VenaRangeType":2,"DimensionIdStr":"FV","MemberIdStr":"e1c3a244dc3d4f149ecdf7d748811086","DimensionId":-1,"MemberId":-1,"Inc":"4"},"_vena_GraphsS2_GraphsB1_C_FV_e1c3a244dc3d4f149ecdf7d748811086_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2","BlockName":"GraphsB1","VenaRangeType":2,"DimensionIdStr":"FV","MemberIdStr":"e1c3a244dc3d4f149ecdf7d748811086","DimensionId":-1,"MemberId":-1,"Inc":"5"},"_vena_GraphsS2_GraphsB1_C_FV_e1c3a244dc3d4f149ecdf7d748811086_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2","BlockName":"GraphsB1","VenaRangeType":2,"DimensionIdStr":"FV","MemberIdStr":"e1c3a244dc3d4f149ecdf7d748811086","DimensionId":-1,"MemberId":-1,"Inc":"6"},"_vena_GraphsS2_GraphsB1_C_FV_e1c3a244dc3d4f149ecdf7d748811086_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2","BlockName":"GraphsB1","VenaRangeType":2,"DimensionIdStr":"FV","MemberIdStr":"e1c3a244dc3d4f149ecdf7d748811086","DimensionId":-1,"MemberId":-1,"Inc":"7"},"_vena_GraphsS2_GraphsB1_R_5_632005312237010948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2","BlockName":"GraphsB1","VenaRangeType":1,"DimensionIdStr":"5","MemberIdStr":"632005312237010948","DimensionId":5,"MemberId":632005312237010948,"Inc":""},"_vena_GraphsS2_P_2_632005310802558978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2","BlockName":"","VenaRangeType":0,"DimensionIdStr":"2","MemberIdStr":"632005310802558978","DimensionId":2,"MemberId":632005310802558978,"Inc":""},"_vena_GraphsS2_P_6_632005313059094533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2","BlockName":"","VenaRangeType":0,"DimensionIdStr":"6","MemberIdStr":"632005313059094533","DimensionId":6,"MemberId":632005313059094533,"Inc":""},"_vena_GraphsS2_P_7_632005313260421126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2","BlockName":"","VenaRangeType":0,"DimensionIdStr":"7","MemberIdStr":"632005313260421126","DimensionId":7,"MemberId":632005313260421126,"Inc":""},"_vena_GraphsS2_P_8_632005313667268610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2","BlockName":"","VenaRangeType":0,"DimensionIdStr":"8","MemberIdStr":"632005313667268610","DimensionId":8,"MemberId":632005313667268610,"Inc":""},"_vena_GraphsS2_P_FV_56493ffece784c5db4cd0fd3b40a250d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2","BlockName":"","VenaRangeType":0,"DimensionIdStr":"FV","MemberIdStr":"56493ffece784c5db4cd0fd3b40a250d","DimensionId":-1,"MemberId":-1,"Inc":""},"_vena_GraphsS3_GraphsB1_C_8_632005313629519872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3","BlockName":"GraphsB1","VenaRangeType":2,"DimensionIdStr":"8","MemberIdStr":"632005313629519872","DimensionId":8,"MemberId":632005313629519872,"Inc":""},"_vena_GraphsS3_GraphsB1_R_5_688576163291594752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3","BlockName":"GraphsB1","VenaRangeType":1,"DimensionIdStr":"5","MemberIdStr":"688576163291594752","DimensionId":5,"MemberId":688576163291594752,"Inc":""},"_vena_GraphsS3_GraphsB1_R_5_688576232678621184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3","BlockName":"GraphsB1","VenaRangeType":1,"DimensionIdStr":"5","MemberIdStr":"688576232678621184","DimensionId":5,"MemberId":688576232678621184,"Inc":""},"_vena_GraphsS3_GraphsB1_R_5_688576300244271104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3","BlockName":"GraphsB1","VenaRangeType":1,"DimensionIdStr":"5","MemberIdStr":"688576300244271104","DimensionId":5,"MemberId":688576300244271104,"Inc":""},"_vena_GraphsS3_GraphsB1_R_5_688576370583011748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3","BlockName":"GraphsB1","VenaRangeType":1,"DimensionIdStr":"5","MemberIdStr":"688576370583011748","DimensionId":5,"MemberId":688576370583011748,"Inc":""},"_vena_GraphsS3_GraphsB1_R_5_688576425360228684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3","BlockName":"GraphsB1","VenaRangeType":1,"DimensionIdStr":"5","MemberIdStr":"688576425360228684","DimensionId":5,"MemberId":688576425360228684,"Inc":""},"_vena_GraphsS3_GraphsB1_R_5_688576738414952448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3","BlockName":"GraphsB1","VenaRangeType":1,"DimensionIdStr":"5","MemberIdStr":"688576738414952448","DimensionId":5,"MemberId":688576738414952448,"Inc":""},"_vena_GraphsS3_GraphsB1_R_5_688576786469224854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3","BlockName":"GraphsB1","VenaRangeType":1,"DimensionIdStr":"5","MemberIdStr":"688576786469224854","DimensionId":5,"MemberId":688576786469224854,"Inc":""},"_vena_GraphsS3_GraphsB1_R_5_688576866361933824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3","BlockName":"GraphsB1","VenaRangeType":1,"DimensionIdStr":"5","MemberIdStr":"688576866361933824","DimensionId":5,"MemberId":688576866361933824,"Inc":""},"_vena_GraphsS3_GraphsB1_R_5_688576917272657920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3","BlockName":"GraphsB1","VenaRangeType":1,"DimensionIdStr":"5","MemberIdStr":"688576917272657920","DimensionId":5,"MemberId":688576917272657920,"Inc":""},"_vena_GraphsS3_GraphsB1_R_5_688576963691020288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3","BlockName":"GraphsB1","VenaRangeType":1,"DimensionIdStr":"5","MemberIdStr":"688576963691020288","DimensionId":5,"MemberId":688576963691020288,"Inc":""},"_vena_GraphsS3_GraphsB1_R_5_688577020859122163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3","BlockName":"GraphsB1","VenaRangeType":1,"DimensionIdStr":"5","MemberIdStr":"688577020859122163","DimensionId":5,"MemberId":688577020859122163,"Inc":""},"_vena_GraphsS3_GraphsB1_R_5_688577085216522240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3","BlockName":"GraphsB1","VenaRangeType":1,"DimensionIdStr":"5","MemberIdStr":"688577085216522240","DimensionId":5,"MemberId":688577085216522240,"Inc":""},"_vena_GraphsS3_P_3_632005310022418436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3","BlockName":"","VenaRangeType":0,"DimensionIdStr":"3","MemberIdStr":"632005310022418436","DimensionId":3,"MemberId":632005310022418436,"Inc":""},"_vena_GraphsS3_P_6_632005313063288832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3","BlockName":"","VenaRangeType":0,"DimensionIdStr":"6","MemberIdStr":"632005313063288832","DimensionId":6,"MemberId":632005313063288832,"Inc":""},"_vena_GraphsS3_P_7_632005313256226820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3","BlockName":"","VenaRangeType":0,"DimensionIdStr":"7","MemberIdStr":"632005313256226820","DimensionId":7,"MemberId":632005313256226820,"Inc":""},"_vena_GraphsS3_P_FV_56493ffece784c5db4cd0fd3b40a250d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3","BlockName":"","VenaRangeType":0,"DimensionIdStr":"FV","MemberIdStr":"56493ffece784c5db4cd0fd3b40a250d","DimensionId":-1,"MemberId":-1,"Inc":""},"_vena_GraphsS3_P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3","BlockName":"","VenaRangeType":0,"DimensionIdStr":"FV","MemberIdStr":"e1c3a244dc3d4f149ecdf7d748811086","DimensionId":-1,"MemberId":-1,"Inc":""},"_vena_GraphsS3_P_FV_e3545e3dcc52420a84dcdae3a23a4597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3","BlockName":"","VenaRangeType":0,"DimensionIdStr":"FV","MemberIdStr":"e3545e3dcc52420a84dcdae3a23a4597","DimensionId":-1,"MemberId":-1,"Inc":""},"_vena_LI_SPayrollS1_BPayrollB1_65bf0cd0":{"SourceGlobalVariableId":-1,"SourceFormVariableId":"00000000-0000-0000-0000-000000000000","IsPageVariable":false,"IsLineItemDetailEnabled":true,"LineItemDetailOrder":0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1":{"SourceGlobalVariableId":-1,"SourceFormVariableId":"00000000-0000-0000-0000-000000000000","IsPageVariable":false,"IsLineItemDetailEnabled":true,"LineItemDetailOrder":1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10":{"SourceGlobalVariableId":-1,"SourceFormVariableId":"00000000-0000-0000-0000-000000000000","IsPageVariable":false,"IsLineItemDetailEnabled":true,"LineItemDetailOrder":10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11":{"SourceGlobalVariableId":-1,"SourceFormVariableId":"00000000-0000-0000-0000-000000000000","IsPageVariable":false,"IsLineItemDetailEnabled":true,"LineItemDetailOrder":11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12":{"SourceGlobalVariableId":-1,"SourceFormVariableId":"00000000-0000-0000-0000-000000000000","IsPageVariable":false,"IsLineItemDetailEnabled":true,"LineItemDetailOrder":12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13":{"SourceGlobalVariableId":-1,"SourceFormVariableId":"00000000-0000-0000-0000-000000000000","IsPageVariable":false,"IsLineItemDetailEnabled":true,"LineItemDetailOrder":13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14":{"SourceGlobalVariableId":-1,"SourceFormVariableId":"00000000-0000-0000-0000-000000000000","IsPageVariable":false,"IsLineItemDetailEnabled":true,"LineItemDetailOrder":14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15":{"SourceGlobalVariableId":-1,"SourceFormVariableId":"00000000-0000-0000-0000-000000000000","IsPageVariable":false,"IsLineItemDetailEnabled":true,"LineItemDetailOrder":15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16":{"SourceGlobalVariableId":-1,"SourceFormVariableId":"00000000-0000-0000-0000-000000000000","IsPageVariable":false,"IsLineItemDetailEnabled":true,"LineItemDetailOrder":16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17":{"SourceGlobalVariableId":-1,"SourceFormVariableId":"00000000-0000-0000-0000-000000000000","IsPageVariable":false,"IsLineItemDetailEnabled":true,"LineItemDetailOrder":17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18":{"SourceGlobalVariableId":-1,"SourceFormVariableId":"00000000-0000-0000-0000-000000000000","IsPageVariable":false,"IsLineItemDetailEnabled":true,"LineItemDetailOrder":18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19":{"SourceGlobalVariableId":-1,"SourceFormVariableId":"00000000-0000-0000-0000-000000000000","IsPageVariable":false,"IsLineItemDetailEnabled":true,"LineItemDetailOrder":19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2":{"SourceGlobalVariableId":-1,"SourceFormVariableId":"00000000-0000-0000-0000-000000000000","IsPageVariable":false,"IsLineItemDetailEnabled":true,"LineItemDetailOrder":2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20":{"SourceGlobalVariableId":-1,"SourceFormVariableId":"00000000-0000-0000-0000-000000000000","IsPageVariable":false,"IsLineItemDetailEnabled":true,"LineItemDetailOrder":20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21":{"SourceGlobalVariableId":-1,"SourceFormVariableId":"00000000-0000-0000-0000-000000000000","IsPageVariable":false,"IsLineItemDetailEnabled":true,"LineItemDetailOrder":21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22":{"SourceGlobalVariableId":-1,"SourceFormVariableId":"00000000-0000-0000-0000-000000000000","IsPageVariable":false,"IsLineItemDetailEnabled":true,"LineItemDetailOrder":22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23":{"SourceGlobalVariableId":-1,"SourceFormVariableId":"00000000-0000-0000-0000-000000000000","IsPageVariable":false,"IsLineItemDetailEnabled":true,"LineItemDetailOrder":23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24":{"SourceGlobalVariableId":-1,"SourceFormVariableId":"00000000-0000-0000-0000-000000000000","IsPageVariable":false,"IsLineItemDetailEnabled":true,"LineItemDetailOrder":24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25":{"SourceGlobalVariableId":-1,"SourceFormVariableId":"00000000-0000-0000-0000-000000000000","IsPageVariable":false,"IsLineItemDetailEnabled":true,"LineItemDetailOrder":25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26":{"SourceGlobalVariableId":-1,"SourceFormVariableId":"00000000-0000-0000-0000-000000000000","IsPageVariable":false,"IsLineItemDetailEnabled":true,"LineItemDetailOrder":26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27":{"SourceGlobalVariableId":-1,"SourceFormVariableId":"00000000-0000-0000-0000-000000000000","IsPageVariable":false,"IsLineItemDetailEnabled":true,"LineItemDetailOrder":27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28":{"SourceGlobalVariableId":-1,"SourceFormVariableId":"00000000-0000-0000-0000-000000000000","IsPageVariable":false,"IsLineItemDetailEnabled":true,"LineItemDetailOrder":28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29":{"SourceGlobalVariableId":-1,"SourceFormVariableId":"00000000-0000-0000-0000-000000000000","IsPageVariable":false,"IsLineItemDetailEnabled":true,"LineItemDetailOrder":29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3":{"SourceGlobalVariableId":-1,"SourceFormVariableId":"00000000-0000-0000-0000-000000000000","IsPageVariable":false,"IsLineItemDetailEnabled":true,"LineItemDetailOrder":3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30":{"SourceGlobalVariableId":-1,"SourceFormVariableId":"00000000-0000-0000-0000-000000000000","IsPageVariable":false,"IsLineItemDetailEnabled":true,"LineItemDetailOrder":30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31":{"SourceGlobalVariableId":-1,"SourceFormVariableId":"00000000-0000-0000-0000-000000000000","IsPageVariable":false,"IsLineItemDetailEnabled":true,"LineItemDetailOrder":31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32":{"SourceGlobalVariableId":-1,"SourceFormVariableId":"00000000-0000-0000-0000-000000000000","IsPageVariable":false,"IsLineItemDetailEnabled":true,"LineItemDetailOrder":32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33":{"SourceGlobalVariableId":-1,"SourceFormVariableId":"00000000-0000-0000-0000-000000000000","IsPageVariable":false,"IsLineItemDetailEnabled":true,"LineItemDetailOrder":33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34":{"SourceGlobalVariableId":-1,"SourceFormVariableId":"00000000-0000-0000-0000-000000000000","IsPageVariable":false,"IsLineItemDetailEnabled":true,"LineItemDetailOrder":34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35":{"SourceGlobalVariableId":-1,"SourceFormVariableId":"00000000-0000-0000-0000-000000000000","IsPageVariable":false,"IsLineItemDetailEnabled":true,"LineItemDetailOrder":35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36":{"SourceGlobalVariableId":-1,"SourceFormVariableId":"00000000-0000-0000-0000-000000000000","IsPageVariable":false,"IsLineItemDetailEnabled":true,"LineItemDetailOrder":36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37":{"SourceGlobalVariableId":-1,"SourceFormVariableId":"00000000-0000-0000-0000-000000000000","IsPageVariable":false,"IsLineItemDetailEnabled":true,"LineItemDetailOrder":37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38":{"SourceGlobalVariableId":-1,"SourceFormVariableId":"00000000-0000-0000-0000-000000000000","IsPageVariable":false,"IsLineItemDetailEnabled":true,"LineItemDetailOrder":38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39":{"SourceGlobalVariableId":-1,"SourceFormVariableId":"00000000-0000-0000-0000-000000000000","IsPageVariable":false,"IsLineItemDetailEnabled":true,"LineItemDetailOrder":39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4":{"SourceGlobalVariableId":-1,"SourceFormVariableId":"00000000-0000-0000-0000-000000000000","IsPageVariable":false,"IsLineItemDetailEnabled":true,"LineItemDetailOrder":4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40":{"SourceGlobalVariableId":-1,"SourceFormVariableId":"00000000-0000-0000-0000-000000000000","IsPageVariable":false,"IsLineItemDetailEnabled":true,"LineItemDetailOrder":40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41":{"SourceGlobalVariableId":-1,"SourceFormVariableId":"00000000-0000-0000-0000-000000000000","IsPageVariable":false,"IsLineItemDetailEnabled":true,"LineItemDetailOrder":41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42":{"SourceGlobalVariableId":-1,"SourceFormVariableId":"00000000-0000-0000-0000-000000000000","IsPageVariable":false,"IsLineItemDetailEnabled":true,"LineItemDetailOrder":42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43":{"SourceGlobalVariableId":-1,"SourceFormVariableId":"00000000-0000-0000-0000-000000000000","IsPageVariable":false,"IsLineItemDetailEnabled":true,"LineItemDetailOrder":43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44":{"SourceGlobalVariableId":-1,"SourceFormVariableId":"00000000-0000-0000-0000-000000000000","IsPageVariable":false,"IsLineItemDetailEnabled":true,"LineItemDetailOrder":44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45":{"SourceGlobalVariableId":-1,"SourceFormVariableId":"00000000-0000-0000-0000-000000000000","IsPageVariable":false,"IsLineItemDetailEnabled":true,"LineItemDetailOrder":45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46":{"SourceGlobalVariableId":-1,"SourceFormVariableId":"00000000-0000-0000-0000-000000000000","IsPageVariable":false,"IsLineItemDetailEnabled":true,"LineItemDetailOrder":46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47":{"SourceGlobalVariableId":-1,"SourceFormVariableId":"00000000-0000-0000-0000-000000000000","IsPageVariable":false,"IsLineItemDetailEnabled":true,"LineItemDetailOrder":47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48":{"SourceGlobalVariableId":-1,"SourceFormVariableId":"00000000-0000-0000-0000-000000000000","IsPageVariable":false,"IsLineItemDetailEnabled":true,"LineItemDetailOrder":48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49":{"SourceGlobalVariableId":-1,"SourceFormVariableId":"00000000-0000-0000-0000-000000000000","IsPageVariable":false,"IsLineItemDetailEnabled":true,"LineItemDetailOrder":49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5":{"SourceGlobalVariableId":-1,"SourceFormVariableId":"00000000-0000-0000-0000-000000000000","IsPageVariable":false,"IsLineItemDetailEnabled":true,"LineItemDetailOrder":5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50":{"SourceGlobalVariableId":-1,"SourceFormVariableId":"00000000-0000-0000-0000-000000000000","IsPageVariable":false,"IsLineItemDetailEnabled":true,"LineItemDetailOrder":50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51":{"SourceGlobalVariableId":-1,"SourceFormVariableId":"00000000-0000-0000-0000-000000000000","IsPageVariable":false,"IsLineItemDetailEnabled":true,"LineItemDetailOrder":51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52":{"SourceGlobalVariableId":-1,"SourceFormVariableId":"00000000-0000-0000-0000-000000000000","IsPageVariable":false,"IsLineItemDetailEnabled":true,"LineItemDetailOrder":52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53":{"SourceGlobalVariableId":-1,"SourceFormVariableId":"00000000-0000-0000-0000-000000000000","IsPageVariable":false,"IsLineItemDetailEnabled":true,"LineItemDetailOrder":53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54":{"SourceGlobalVariableId":-1,"SourceFormVariableId":"00000000-0000-0000-0000-000000000000","IsPageVariable":false,"IsLineItemDetailEnabled":true,"LineItemDetailOrder":54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55":{"SourceGlobalVariableId":-1,"SourceFormVariableId":"00000000-0000-0000-0000-000000000000","IsPageVariable":false,"IsLineItemDetailEnabled":true,"LineItemDetailOrder":55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56":{"SourceGlobalVariableId":-1,"SourceFormVariableId":"00000000-0000-0000-0000-000000000000","IsPageVariable":false,"IsLineItemDetailEnabled":true,"LineItemDetailOrder":56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57":{"SourceGlobalVariableId":-1,"SourceFormVariableId":"00000000-0000-0000-0000-000000000000","IsPageVariable":false,"IsLineItemDetailEnabled":true,"LineItemDetailOrder":57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58":{"SourceGlobalVariableId":-1,"SourceFormVariableId":"00000000-0000-0000-0000-000000000000","IsPageVariable":false,"IsLineItemDetailEnabled":true,"LineItemDetailOrder":58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59":{"SourceGlobalVariableId":-1,"SourceFormVariableId":"00000000-0000-0000-0000-000000000000","IsPageVariable":false,"IsLineItemDetailEnabled":true,"LineItemDetailOrder":59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6":{"SourceGlobalVariableId":-1,"SourceFormVariableId":"00000000-0000-0000-0000-000000000000","IsPageVariable":false,"IsLineItemDetailEnabled":true,"LineItemDetailOrder":6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60":{"SourceGlobalVariableId":-1,"SourceFormVariableId":"00000000-0000-0000-0000-000000000000","IsPageVariable":false,"IsLineItemDetailEnabled":true,"LineItemDetailOrder":60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61":{"SourceGlobalVariableId":-1,"SourceFormVariableId":"00000000-0000-0000-0000-000000000000","IsPageVariable":false,"IsLineItemDetailEnabled":true,"LineItemDetailOrder":61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62":{"SourceGlobalVariableId":-1,"SourceFormVariableId":"00000000-0000-0000-0000-000000000000","IsPageVariable":false,"IsLineItemDetailEnabled":true,"LineItemDetailOrder":62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63":{"SourceGlobalVariableId":-1,"SourceFormVariableId":"00000000-0000-0000-0000-000000000000","IsPageVariable":false,"IsLineItemDetailEnabled":true,"LineItemDetailOrder":63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64":{"SourceGlobalVariableId":-1,"SourceFormVariableId":"00000000-0000-0000-0000-000000000000","IsPageVariable":false,"IsLineItemDetailEnabled":true,"LineItemDetailOrder":64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65":{"SourceGlobalVariableId":-1,"SourceFormVariableId":"00000000-0000-0000-0000-000000000000","IsPageVariable":false,"IsLineItemDetailEnabled":true,"LineItemDetailOrder":65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66":{"SourceGlobalVariableId":-1,"SourceFormVariableId":"00000000-0000-0000-0000-000000000000","IsPageVariable":false,"IsLineItemDetailEnabled":true,"LineItemDetailOrder":66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67":{"SourceGlobalVariableId":-1,"SourceFormVariableId":"00000000-0000-0000-0000-000000000000","IsPageVariable":false,"IsLineItemDetailEnabled":true,"LineItemDetailOrder":67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68":{"SourceGlobalVariableId":-1,"SourceFormVariableId":"00000000-0000-0000-0000-000000000000","IsPageVariable":false,"IsLineItemDetailEnabled":true,"LineItemDetailOrder":68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69":{"SourceGlobalVariableId":-1,"SourceFormVariableId":"00000000-0000-0000-0000-000000000000","IsPageVariable":false,"IsLineItemDetailEnabled":true,"LineItemDetailOrder":69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7":{"SourceGlobalVariableId":-1,"SourceFormVariableId":"00000000-0000-0000-0000-000000000000","IsPageVariable":false,"IsLineItemDetailEnabled":true,"LineItemDetailOrder":7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70":{"SourceGlobalVariableId":-1,"SourceFormVariableId":"00000000-0000-0000-0000-000000000000","IsPageVariable":false,"IsLineItemDetailEnabled":true,"LineItemDetailOrder":70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71":{"SourceGlobalVariableId":-1,"SourceFormVariableId":"00000000-0000-0000-0000-000000000000","IsPageVariable":false,"IsLineItemDetailEnabled":true,"LineItemDetailOrder":71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72":{"SourceGlobalVariableId":-1,"SourceFormVariableId":"00000000-0000-0000-0000-000000000000","IsPageVariable":false,"IsLineItemDetailEnabled":true,"LineItemDetailOrder":72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73":{"SourceGlobalVariableId":-1,"SourceFormVariableId":"00000000-0000-0000-0000-000000000000","IsPageVariable":false,"IsLineItemDetailEnabled":true,"LineItemDetailOrder":73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74":{"SourceGlobalVariableId":-1,"SourceFormVariableId":"00000000-0000-0000-0000-000000000000","IsPageVariable":false,"IsLineItemDetailEnabled":true,"LineItemDetailOrder":74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75":{"SourceGlobalVariableId":-1,"SourceFormVariableId":"00000000-0000-0000-0000-000000000000","IsPageVariable":false,"IsLineItemDetailEnabled":true,"LineItemDetailOrder":75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76":{"SourceGlobalVariableId":-1,"SourceFormVariableId":"00000000-0000-0000-0000-000000000000","IsPageVariable":false,"IsLineItemDetailEnabled":true,"LineItemDetailOrder":76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77":{"SourceGlobalVariableId":-1,"SourceFormVariableId":"00000000-0000-0000-0000-000000000000","IsPageVariable":false,"IsLineItemDetailEnabled":true,"LineItemDetailOrder":77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78":{"SourceGlobalVariableId":-1,"SourceFormVariableId":"00000000-0000-0000-0000-000000000000","IsPageVariable":false,"IsLineItemDetailEnabled":true,"LineItemDetailOrder":78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79":{"SourceGlobalVariableId":-1,"SourceFormVariableId":"00000000-0000-0000-0000-000000000000","IsPageVariable":false,"IsLineItemDetailEnabled":true,"LineItemDetailOrder":79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8":{"SourceGlobalVariableId":-1,"SourceFormVariableId":"00000000-0000-0000-0000-000000000000","IsPageVariable":false,"IsLineItemDetailEnabled":true,"LineItemDetailOrder":8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80":{"SourceGlobalVariableId":-1,"SourceFormVariableId":"00000000-0000-0000-0000-000000000000","IsPageVariable":false,"IsLineItemDetailEnabled":true,"LineItemDetailOrder":80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81":{"SourceGlobalVariableId":-1,"SourceFormVariableId":"00000000-0000-0000-0000-000000000000","IsPageVariable":false,"IsLineItemDetailEnabled":true,"LineItemDetailOrder":81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82":{"SourceGlobalVariableId":-1,"SourceFormVariableId":"00000000-0000-0000-0000-000000000000","IsPageVariable":false,"IsLineItemDetailEnabled":true,"LineItemDetailOrder":82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83":{"SourceGlobalVariableId":-1,"SourceFormVariableId":"00000000-0000-0000-0000-000000000000","IsPageVariable":false,"IsLineItemDetailEnabled":true,"LineItemDetailOrder":83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84":{"SourceGlobalVariableId":-1,"SourceFormVariableId":"00000000-0000-0000-0000-000000000000","IsPageVariable":false,"IsLineItemDetailEnabled":true,"LineItemDetailOrder":84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85":{"SourceGlobalVariableId":-1,"SourceFormVariableId":"00000000-0000-0000-0000-000000000000","IsPageVariable":false,"IsLineItemDetailEnabled":true,"LineItemDetailOrder":85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86":{"SourceGlobalVariableId":-1,"SourceFormVariableId":"00000000-0000-0000-0000-000000000000","IsPageVariable":false,"IsLineItemDetailEnabled":true,"LineItemDetailOrder":86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1_65bf0cd0_9":{"SourceGlobalVariableId":-1,"SourceFormVariableId":"00000000-0000-0000-0000-000000000000","IsPageVariable":false,"IsLineItemDetailEnabled":true,"LineItemDetailOrder":9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2_80f7cbbe":{"SourceGlobalVariableId":-1,"SourceFormVariableId":"00000000-0000-0000-0000-000000000000","IsPageVariable":false,"IsLineItemDetailEnabled":true,"LineItemDetailOrder":0,"LineItemID":"80f7cbbe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4,"DimensionIdStr":"-1","MemberIdStr":"-1","DimensionId":-1,"MemberId":-1,"Inc":""},"_vena_LI_SPayrollS1_BPayrollB2_80f7cbbe_1":{"SourceGlobalVariableId":-1,"SourceFormVariableId":"00000000-0000-0000-0000-000000000000","IsPageVariable":false,"IsLineItemDetailEnabled":true,"LineItemDetailOrder":1,"LineItemID":"80f7cbbe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4,"DimensionIdStr":"-1","MemberIdStr":"-1","DimensionId":-1,"MemberId":-1,"Inc":""},"_vena_LI_SPayrollS1_BPayrollB2_80f7cbbe_2":{"SourceGlobalVariableId":-1,"SourceFormVariableId":"00000000-0000-0000-0000-000000000000","IsPageVariable":false,"IsLineItemDetailEnabled":true,"LineItemDetailOrder":2,"LineItemID":"80f7cbbe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4,"DimensionIdStr":"-1","MemberIdStr":"-1","DimensionId":-1,"MemberId":-1,"Inc":""},"_vena_LI_SRatesS1_BRatesB2_95c3f711":{"SourceGlobalVariableId":-1,"SourceFormVariableId":"00000000-0000-0000-0000-000000000000","IsPageVariable":false,"IsLineItemDetailEnabled":true,"LineItemDetailOrder":0,"LineItemID":"95c3f711"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2","VenaRangeType":4,"DimensionIdStr":"-1","MemberIdStr":"-1","DimensionId":-1,"MemberId":-1,"Inc":""},"_vena_LI_SRatesS1_BRatesB2_95c3f711_1":{"SourceGlobalVariableId":-1,"SourceFormVariableId":"00000000-0000-0000-0000-000000000000","IsPageVariable":false,"IsLineItemDetailEnabled":true,"LineItemDetailOrder":1,"LineItemID":"95c3f711"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2","VenaRangeType":4,"DimensionIdStr":"-1","MemberIdStr":"-1","DimensionId":-1,"MemberId":-1,"Inc":""},"_vena_LI_SRatesS1_BRatesB2_95c3f711_2":{"SourceGlobalVariableId":-1,"SourceFormVariableId":"00000000-0000-0000-0000-000000000000","IsPageVariable":false,"IsLineItemDetailEnabled":true,"LineItemDetailOrder":2,"LineItemID":"95c3f711"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2","VenaRangeType":4,"DimensionIdStr":"-1","MemberIdStr":"-1","DimensionId":-1,"MemberId":-1,"Inc":""},"_vena_MultiSiteS1_MultiSiteB1_C_1_632382509065830400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1","MemberIdStr":"632382509065830400","DimensionId":1,"MemberId":632382509065830400,"Inc":""},"_vena_MultiSiteS1_MultiSiteB1_C_1_632382509065830400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1","MemberIdStr":"632382509065830400","DimensionId":1,"MemberId":632382509065830400,"Inc":"1"},"_vena_MultiSiteS1_MultiSiteB1_C_1_632382509065830400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1","MemberIdStr":"632382509065830400","DimensionId":1,"MemberId":632382509065830400,"Inc":"2"},"_vena_MultiSiteS1_MultiSiteB1_C_1_632382509065830400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1","MemberIdStr":"632382509065830400","DimensionId":1,"MemberId":632382509065830400,"Inc":"3"},"_vena_MultiSiteS1_MultiSiteB1_C_1_632382509065830400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1","MemberIdStr":"632382509065830400","DimensionId":1,"MemberId":632382509065830400,"Inc":"4"},"_vena_MultiSiteS1_MultiSiteB1_C_1_632382509065830400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1","MemberIdStr":"632382509065830400","DimensionId":1,"MemberId":632382509065830400,"Inc":"5"},"_vena_MultiSiteS1_MultiSiteB1_C_1_632382509065830400_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1","MemberIdStr":"632382509065830400","DimensionId":1,"MemberId":632382509065830400,"Inc":"6"},"_vena_MultiSiteS1_MultiSiteB1_C_1_632382509065830400_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1","MemberIdStr":"632382509065830400","DimensionId":1,"MemberId":632382509065830400,"Inc":"7"},"_vena_MultiSiteS1_MultiSiteB1_C_1_632382509065830400_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1","MemberIdStr":"632382509065830400","DimensionId":1,"MemberId":632382509065830400,"Inc":"8"},"_vena_MultiSiteS1_MultiSiteB1_C_1_632382509065830400_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1","MemberIdStr":"632382509065830400","DimensionId":1,"MemberId":632382509065830400,"Inc":"9"},"_vena_MultiSiteS1_MultiSiteB1_C_8_632005313595965442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8","MemberIdStr":"632005313595965442","DimensionId":8,"MemberId":632005313595965442,"Inc":""},"_vena_MultiSiteS1_MultiSiteB1_C_8_632005313595965442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8","MemberIdStr":"632005313595965442","DimensionId":8,"MemberId":632005313595965442,"Inc":"1"},"_vena_MultiSiteS1_MultiSiteB1_C_8_632005313595965442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8","MemberIdStr":"632005313595965442","DimensionId":8,"MemberId":632005313595965442,"Inc":"2"},"_vena_MultiSiteS1_MultiSiteB1_C_8_632005313595965442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8","MemberIdStr":"632005313595965442","DimensionId":8,"MemberId":632005313595965442,"Inc":"3"},"_vena_MultiSiteS1_MultiSiteB1_C_8_632005313629519872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8","MemberIdStr":"632005313629519872","DimensionId":8,"MemberId":632005313629519872,"Inc":""},"_vena_MultiSiteS1_MultiSiteB1_C_8_632005313629519872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8","MemberIdStr":"632005313629519872","DimensionId":8,"MemberId":632005313629519872,"Inc":"1"},"_vena_MultiSiteS1_MultiSiteB1_C_8_632005313629519872_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8","MemberIdStr":"632005313629519872","DimensionId":8,"MemberId":632005313629519872,"Inc":"10"},"_vena_MultiSiteS1_MultiSiteB1_C_8_632005313629519872_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8","MemberIdStr":"632005313629519872","DimensionId":8,"MemberId":632005313629519872,"Inc":"11"},"_vena_MultiSiteS1_MultiSiteB1_C_8_632005313629519872_12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8","MemberIdStr":"632005313629519872","DimensionId":8,"MemberId":632005313629519872,"Inc":"12"},"_vena_MultiSiteS1_MultiSiteB1_C_8_632005313629519872_13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8","MemberIdStr":"632005313629519872","DimensionId":8,"MemberId":632005313629519872,"Inc":"13"},"_vena_MultiSiteS1_MultiSiteB1_C_8_632005313629519872_14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8","MemberIdStr":"632005313629519872","DimensionId":8,"MemberId":632005313629519872,"Inc":"14"},"_vena_MultiSiteS1_MultiSiteB1_C_8_632005313629519872_15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8","MemberIdStr":"632005313629519872","DimensionId":8,"MemberId":632005313629519872,"Inc":"15"},"_vena_MultiSiteS1_MultiSiteB1_C_8_632005313629519872_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8","MemberIdStr":"632005313629519872","DimensionId":8,"MemberId":632005313629519872,"Inc":"16"},"_vena_MultiSiteS1_MultiSiteB1_C_8_632005313629519872_17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8","MemberIdStr":"632005313629519872","DimensionId":8,"MemberId":632005313629519872,"Inc":"17"},"_vena_MultiSiteS1_MultiSiteB1_C_8_632005313629519872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8","MemberIdStr":"632005313629519872","DimensionId":8,"MemberId":632005313629519872,"Inc":"4"},"_vena_MultiSiteS1_MultiSiteB1_C_8_632005313629519872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8","MemberIdStr":"632005313629519872","DimensionId":8,"MemberId":632005313629519872,"Inc":"5"},"_vena_MultiSiteS1_MultiSiteB1_C_8_632005313629519872_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8","MemberIdStr":"632005313629519872","DimensionId":8,"MemberId":632005313629519872,"Inc":"6"},"_vena_MultiSiteS1_MultiSiteB1_C_8_632005313629519872_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8","MemberIdStr":"632005313629519872","DimensionId":8,"MemberId":632005313629519872,"Inc":"7"},"_vena_MultiSiteS1_MultiSiteB1_C_8_632005313629519872_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8","MemberIdStr":"632005313629519872","DimensionId":8,"MemberId":632005313629519872,"Inc":"8"},"_vena_MultiSiteS1_MultiSiteB1_C_8_632005313629519872_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8","MemberIdStr":"632005313629519872","DimensionId":8,"MemberId":632005313629519872,"Inc":"9"},"_vena_MultiSiteS1_MultiSiteB1_C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1c3a244dc3d4f149ecdf7d748811086","DimensionId":-1,"MemberId":-1,"Inc":""},"_vena_MultiSiteS1_MultiSiteB1_C_FV_e1c3a244dc3d4f149ecdf7d748811086_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1c3a244dc3d4f149ecdf7d748811086","DimensionId":-1,"MemberId":-1,"Inc":"1"},"_vena_MultiSiteS1_MultiSiteB1_C_FV_e1c3a244dc3d4f149ecdf7d748811086_10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1c3a244dc3d4f149ecdf7d748811086","DimensionId":-1,"MemberId":-1,"Inc":"10"},"_vena_MultiSiteS1_MultiSiteB1_C_FV_e1c3a244dc3d4f149ecdf7d748811086_11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1c3a244dc3d4f149ecdf7d748811086","DimensionId":-1,"MemberId":-1,"Inc":"11"},"_vena_MultiSiteS1_MultiSiteB1_C_FV_e1c3a244dc3d4f149ecdf7d748811086_12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1c3a244dc3d4f149ecdf7d748811086","DimensionId":-1,"MemberId":-1,"Inc":"12"},"_vena_MultiSiteS1_MultiSiteB1_C_FV_e1c3a244dc3d4f149ecdf7d748811086_13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1c3a244dc3d4f149ecdf7d748811086","DimensionId":-1,"MemberId":-1,"Inc":"13"},"_vena_MultiSiteS1_MultiSiteB1_C_FV_e1c3a244dc3d4f149ecdf7d748811086_14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1c3a244dc3d4f149ecdf7d748811086","DimensionId":-1,"MemberId":-1,"Inc":"14"},"_vena_MultiSiteS1_MultiSiteB1_C_FV_e1c3a244dc3d4f149ecdf7d748811086_15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1c3a244dc3d4f149ecdf7d748811086","DimensionId":-1,"MemberId":-1,"Inc":"15"},"_vena_MultiSiteS1_MultiSiteB1_C_FV_e1c3a244dc3d4f149ecdf7d748811086_16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1c3a244dc3d4f149ecdf7d748811086","DimensionId":-1,"MemberId":-1,"Inc":"16"},"_vena_MultiSiteS1_MultiSiteB1_C_FV_e1c3a244dc3d4f149ecdf7d748811086_17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1c3a244dc3d4f149ecdf7d748811086","DimensionId":-1,"MemberId":-1,"Inc":"17"},"_vena_MultiSiteS1_MultiSiteB1_C_FV_e1c3a244dc3d4f149ecdf7d748811086_18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1c3a244dc3d4f149ecdf7d748811086","DimensionId":-1,"MemberId":-1,"Inc":"18"},"_vena_MultiSiteS1_MultiSiteB1_C_FV_e1c3a244dc3d4f149ecdf7d748811086_19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1c3a244dc3d4f149ecdf7d748811086","DimensionId":-1,"MemberId":-1,"Inc":"19"},"_vena_MultiSiteS1_MultiSiteB1_C_FV_e1c3a244dc3d4f149ecdf7d748811086_20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1c3a244dc3d4f149ecdf7d748811086","DimensionId":-1,"MemberId":-1,"Inc":"20"},"_vena_MultiSiteS1_MultiSiteB1_C_FV_e1c3a244dc3d4f149ecdf7d748811086_21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1c3a244dc3d4f149ecdf7d748811086","DimensionId":-1,"MemberId":-1,"Inc":"21"},"_vena_MultiSiteS1_MultiSiteB1_C_FV_e1c3a244dc3d4f149ecdf7d748811086_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1c3a244dc3d4f149ecdf7d748811086","DimensionId":-1,"MemberId":-1,"Inc":"4"},"_vena_MultiSiteS1_MultiSiteB1_C_FV_e1c3a244dc3d4f149ecdf7d748811086_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1c3a244dc3d4f149ecdf7d748811086","DimensionId":-1,"MemberId":-1,"Inc":"5"},"_vena_MultiSiteS1_MultiSiteB1_C_FV_e1c3a244dc3d4f149ecdf7d748811086_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1c3a244dc3d4f149ecdf7d748811086","DimensionId":-1,"MemberId":-1,"Inc":"6"},"_vena_MultiSiteS1_MultiSiteB1_C_FV_e1c3a244dc3d4f149ecdf7d748811086_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1c3a244dc3d4f149ecdf7d748811086","DimensionId":-1,"MemberId":-1,"Inc":"7"},"_vena_MultiSiteS1_MultiSiteB1_C_FV_e1c3a244dc3d4f149ecdf7d748811086_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1c3a244dc3d4f149ecdf7d748811086","DimensionId":-1,"MemberId":-1,"Inc":"8"},"_vena_MultiSiteS1_MultiSiteB1_C_FV_e1c3a244dc3d4f149ecdf7d748811086_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1c3a244dc3d4f149ecdf7d748811086","DimensionId":-1,"MemberId":-1,"Inc":"9"},"_vena_MultiSiteS1_MultiSiteB1_C_FV_e3545e3dcc52420a84dcdae3a23a4597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3545e3dcc52420a84dcdae3a23a4597","DimensionId":-1,"MemberId":-1,"Inc":""},"_vena_MultiSiteS1_MultiSiteB1_C_FV_e3545e3dcc52420a84dcdae3a23a4597_1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3545e3dcc52420a84dcdae3a23a4597","DimensionId":-1,"MemberId":-1,"Inc":"1"},"_vena_MultiSiteS1_MultiSiteB1_C_FV_e3545e3dcc52420a84dcdae3a23a4597_10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3545e3dcc52420a84dcdae3a23a4597","DimensionId":-1,"MemberId":-1,"Inc":"10"},"_vena_MultiSiteS1_MultiSiteB1_C_FV_e3545e3dcc52420a84dcdae3a23a4597_11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3545e3dcc52420a84dcdae3a23a4597","DimensionId":-1,"MemberId":-1,"Inc":"11"},"_vena_MultiSiteS1_MultiSiteB1_C_FV_e3545e3dcc52420a84dcdae3a23a4597_12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3545e3dcc52420a84dcdae3a23a4597","DimensionId":-1,"MemberId":-1,"Inc":"12"},"_vena_MultiSiteS1_MultiSiteB1_C_FV_e3545e3dcc52420a84dcdae3a23a4597_13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3545e3dcc52420a84dcdae3a23a4597","DimensionId":-1,"MemberId":-1,"Inc":"13"},"_vena_MultiSiteS1_MultiSiteB1_C_FV_e3545e3dcc52420a84dcdae3a23a4597_14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3545e3dcc52420a84dcdae3a23a4597","DimensionId":-1,"MemberId":-1,"Inc":"14"},"_vena_MultiSiteS1_MultiSiteB1_C_FV_e3545e3dcc52420a84dcdae3a23a4597_15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3545e3dcc52420a84dcdae3a23a4597","DimensionId":-1,"MemberId":-1,"Inc":"15"},"_vena_MultiSiteS1_MultiSiteB1_C_FV_e3545e3dcc52420a84dcdae3a23a4597_16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3545e3dcc52420a84dcdae3a23a4597","DimensionId":-1,"MemberId":-1,"Inc":"16"},"_vena_MultiSiteS1_MultiSiteB1_C_FV_e3545e3dcc52420a84dcdae3a23a4597_17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3545e3dcc52420a84dcdae3a23a4597","DimensionId":-1,"MemberId":-1,"Inc":"17"},"_vena_MultiSiteS1_MultiSiteB1_C_FV_e3545e3dcc52420a84dcdae3a23a4597_18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3545e3dcc52420a84dcdae3a23a4597","DimensionId":-1,"MemberId":-1,"Inc":"18"},"_vena_MultiSiteS1_MultiSiteB1_C_FV_e3545e3dcc52420a84dcdae3a23a4597_19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3545e3dcc52420a84dcdae3a23a4597","DimensionId":-1,"MemberId":-1,"Inc":"19"},"_vena_MultiSiteS1_MultiSiteB1_C_FV_e3545e3dcc52420a84dcdae3a23a4597_20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3545e3dcc52420a84dcdae3a23a4597","DimensionId":-1,"MemberId":-1,"Inc":"20"},"_vena_MultiSiteS1_MultiSiteB1_C_FV_e3545e3dcc52420a84dcdae3a23a4597_21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3545e3dcc52420a84dcdae3a23a4597","DimensionId":-1,"MemberId":-1,"Inc":"21"},"_vena_MultiSiteS1_MultiSiteB1_C_FV_e3545e3dcc52420a84dcdae3a23a4597_4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3545e3dcc52420a84dcdae3a23a4597","DimensionId":-1,"MemberId":-1,"Inc":"4"},"_vena_MultiSiteS1_MultiSiteB1_C_FV_e3545e3dcc52420a84dcdae3a23a4597_5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3545e3dcc52420a84dcdae3a23a4597","DimensionId":-1,"MemberId":-1,"Inc":"5"},"_vena_MultiSiteS1_MultiSiteB1_C_FV_e3545e3dcc52420a84dcdae3a23a4597_6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3545e3dcc52420a84dcdae3a23a4597","DimensionId":-1,"MemberId":-1,"Inc":"6"},"_vena_MultiSiteS1_MultiSiteB1_C_FV_e3545e3dcc52420a84dcdae3a23a4597_7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3545e3dcc52420a84dcdae3a23a4597","DimensionId":-1,"MemberId":-1,"Inc":"7"},"_vena_MultiSiteS1_MultiSiteB1_C_FV_e3545e3dcc52420a84dcdae3a23a4597_8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3545e3dcc52420a84dcdae3a23a4597","DimensionId":-1,"MemberId":-1,"Inc":"8"},"_vena_MultiSiteS1_MultiSiteB1_C_FV_e3545e3dcc52420a84dcdae3a23a4597_9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3545e3dcc52420a84dcdae3a23a4597","DimensionId":-1,"MemberId":-1,"Inc":"9"},"_vena_MultiSiteS1_MultiSiteB1_R_5_632005310852890630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5","MemberIdStr":"632005310852890630","DimensionId":5,"MemberId":632005310852890630,"Inc":""},"_vena_MultiSiteS1_MultiSiteB1_R_5_632005310886445064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5","MemberIdStr":"632005310886445064","DimensionId":5,"MemberId":632005310886445064,"Inc":""},"_vena_MultiSiteS1_MultiSiteB1_R_5_632005310945165312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5","MemberIdStr":"632005310945165312","DimensionId":5,"MemberId":632005310945165312,"Inc":""},"_vena_MultiSiteS1_MultiSiteB1_R_5_632005310945165314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5","MemberIdStr":"632005310945165314","DimensionId":5,"MemberId":632005310945165314,"Inc":""},"_vena_MultiSiteS1_MultiSiteB1_R_5_632005311058411522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5","MemberIdStr":"632005311058411522","DimensionId":5,"MemberId":632005311058411522,"Inc":""},"_vena_MultiSiteS1_MultiSiteB1_R_5_632005311196823560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5","MemberIdStr":"632005311196823560","DimensionId":5,"MemberId":632005311196823560,"Inc":""},"_vena_MultiSiteS1_MultiSiteB1_R_5_632005311372984320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5","MemberIdStr":"632005311372984320","DimensionId":5,"MemberId":632005311372984320,"Inc":""},"_vena_MultiSiteS1_MultiSiteB1_R_5_632005311372984322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5","MemberIdStr":"632005311372984322","DimensionId":5,"MemberId":632005311372984322,"Inc":""},"_vena_MultiSiteS1_MultiSiteB1_R_5_632005311444287488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5","MemberIdStr":"632005311444287488","DimensionId":5,"MemberId":632005311444287488,"Inc":""},"_vena_MultiSiteS1_MultiSiteB1_R_5_632005311528173572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5","MemberIdStr":"632005311528173572","DimensionId":5,"MemberId":632005311528173572,"Inc":""},"_vena_MultiSiteS1_MultiSiteB1_R_5_632005311540756484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5","MemberIdStr":"632005311540756484","DimensionId":5,"MemberId":632005311540756484,"Inc":""},"_vena_MultiSiteS1_MultiSiteB1_R_5_632005311565922306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5","MemberIdStr":"632005311565922306","DimensionId":5,"MemberId":632005311565922306,"Inc":""},"_vena_MultiSiteS1_MultiSiteB1_R_5_632005311909855232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5","MemberIdStr":"632005311909855232","DimensionId":5,"MemberId":632005311909855232,"Inc":""},"_vena_MultiSiteS1_MultiSiteB1_R_5_632005311943409666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5","MemberIdStr":"632005311943409666","DimensionId":5,"MemberId":632005311943409666,"Inc":""},"_vena_MultiSiteS1_MultiSiteB1_R_5_632005312094404608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5","MemberIdStr":"632005312094404608","DimensionId":5,"MemberId":632005312094404608,"Inc":""},"_vena_MultiSiteS1_MultiSiteB1_R_5_632005312153124864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5","MemberIdStr":"632005312153124864","DimensionId":5,"MemberId":632005312153124864,"Inc":""},"_vena_MultiSiteS1_MultiSiteB1_R_5_632005312295731204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5","MemberIdStr":"632005312295731204","DimensionId":5,"MemberId":632005312295731204,"Inc":""},"_vena_MultiSiteS1_MultiSiteB1_R_5_632005312337674244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5","MemberIdStr":"632005312337674244","DimensionId":5,"MemberId":632005312337674244,"Inc":""},"_vena_MultiSiteS1_MultiSiteB1_R_5_632005312371228680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5","MemberIdStr":"632005312371228680","DimensionId":5,"MemberId":632005312371228680,"Inc":""},"_vena_MultiSiteS1_MultiSiteB1_R_5_632005312526417920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5","MemberIdStr":"632005312526417920","DimensionId":5,"MemberId":632005312526417920,"Inc":""},"_vena_MultiSiteS1_MultiSiteB1_R_5_632005312539000840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5","MemberIdStr":"632005312539000840","DimensionId":5,"MemberId":632005312539000840,"Inc":""},"_vena_MultiSiteS1_MultiSiteB1_R_5_632005312547389442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5","MemberIdStr":"632005312547389442","DimensionId":5,"MemberId":632005312547389442,"Inc":""},"_vena_MultiSiteS1_MultiSiteB1_R_5_697602918727680000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5","MemberIdStr":"697602918727680000","DimensionId":5,"MemberId":697602918727680000,"Inc":""},"_vena_MultiSiteS1_MultiSiteB1_R_FV_42f34b52efc14701904e2bd69b949ebb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"},"_vena_MultiSiteS1_MultiSiteB1_R_FV_42f34b52efc14701904e2bd69b949ebb_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"},"_vena_MultiSiteS1_MultiSiteB1_R_FV_42f34b52efc14701904e2bd69b949ebb_151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151"},"_vena_MultiSiteS1_MultiSiteB1_R_FV_42f34b52efc14701904e2bd69b949ebb_152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152"},"_vena_MultiSiteS1_MultiSiteB1_R_FV_42f34b52efc14701904e2bd69b949ebb_153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153"},"_vena_MultiSiteS1_MultiSiteB1_R_FV_42f34b52efc14701904e2bd69b949ebb_154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154"},"_vena_MultiSiteS1_MultiSiteB1_R_FV_42f34b52efc14701904e2bd69b949ebb_155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155"},"_vena_MultiSiteS1_MultiSiteB1_R_FV_42f34b52efc14701904e2bd69b949ebb_156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156"},"_vena_MultiSiteS1_MultiSiteB1_R_FV_42f34b52efc14701904e2bd69b949ebb_157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157"},"_vena_MultiSiteS1_MultiSiteB1_R_FV_42f34b52efc14701904e2bd69b949ebb_158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158"},"_vena_MultiSiteS1_MultiSiteB1_R_FV_42f34b52efc14701904e2bd69b949ebb_159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159"},"_vena_MultiSiteS1_MultiSiteB1_R_FV_42f34b52efc14701904e2bd69b949ebb_160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160"},"_vena_MultiSiteS1_MultiSiteB1_R_FV_42f34b52efc14701904e2bd69b949ebb_161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161"},"_vena_MultiSiteS1_MultiSiteB1_R_FV_42f34b52efc14701904e2bd69b949ebb_162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162"},"_vena_MultiSiteS1_MultiSiteB1_R_FV_42f34b52efc14701904e2bd69b949ebb_163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163"},"_vena_MultiSiteS1_MultiSiteB1_R_FV_42f34b52efc14701904e2bd69b949ebb_164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164"},"_vena_MultiSiteS1_MultiSiteB1_R_FV_42f34b52efc14701904e2bd69b949ebb_165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165"},"_vena_MultiSiteS1_MultiSiteB1_R_FV_42f34b52efc14701904e2bd69b949ebb_166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166"},"_vena_MultiSiteS1_MultiSiteB1_R_FV_42f34b52efc14701904e2bd69b949ebb_167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167"},"_vena_MultiSiteS1_MultiSiteB1_R_FV_42f34b52efc14701904e2bd69b949ebb_168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168"},"_vena_MultiSiteS1_MultiSiteB1_R_FV_42f34b52efc14701904e2bd69b949ebb_169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169"},"_vena_MultiSiteS1_MultiSiteB1_R_FV_42f34b52efc14701904e2bd69b949ebb_170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170"},"_vena_MultiSiteS1_MultiSiteB1_R_FV_42f34b52efc14701904e2bd69b949ebb_171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171"},"_vena_MultiSiteS1_MultiSiteB1_R_FV_42f34b52efc14701904e2bd69b949ebb_172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172"},"_vena_MultiSiteS1_MultiSiteB1_R_FV_42f34b52efc14701904e2bd69b949ebb_173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173"},"_vena_MultiSiteS1_MultiSiteB1_R_FV_42f34b52efc14701904e2bd69b949ebb_174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174"},"_vena_MultiSiteS1_MultiSiteB1_R_FV_42f34b52efc14701904e2bd69b949ebb_175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175"},"_vena_MultiSiteS1_MultiSiteB1_R_FV_42f34b52efc14701904e2bd69b949ebb_176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176"},"_vena_MultiSiteS1_MultiSiteB1_R_FV_42f34b52efc14701904e2bd69b949ebb_177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177"},"_vena_MultiSiteS1_MultiSiteB1_R_FV_42f34b52efc14701904e2bd69b949ebb_178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178"},"_vena_MultiSiteS1_MultiSiteB1_R_FV_42f34b52efc14701904e2bd69b949ebb_179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179"},"_vena_MultiSiteS1_MultiSiteB1_R_FV_42f34b52efc14701904e2bd69b949ebb_180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180"},"_vena_MultiSiteS1_MultiSiteB1_R_FV_42f34b52efc14701904e2bd69b949ebb_181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181"},"_vena_MultiSiteS1_MultiSiteB1_R_FV_42f34b52efc14701904e2bd69b949ebb_182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182"},"_vena_MultiSiteS1_MultiSiteB1_R_FV_42f34b52efc14701904e2bd69b949ebb_183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183"},"_vena_MultiSiteS1_MultiSiteB1_R_FV_42f34b52efc14701904e2bd69b949ebb_184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184"},"_vena_MultiSiteS1_MultiSiteB1_R_FV_42f34b52efc14701904e2bd69b949ebb_185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185"},"_vena_MultiSiteS1_MultiSiteB1_R_FV_42f34b52efc14701904e2bd69b949ebb_186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186"},"_vena_MultiSiteS1_MultiSiteB1_R_FV_42f34b52efc14701904e2bd69b949ebb_187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187"},"_vena_MultiSiteS1_MultiSiteB1_R_FV_42f34b52efc14701904e2bd69b949ebb_188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188"},"_vena_MultiSiteS1_MultiSiteB1_R_FV_42f34b52efc14701904e2bd69b949ebb_189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189"},"_vena_MultiSiteS1_MultiSiteB1_R_FV_42f34b52efc14701904e2bd69b949ebb_190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190"},"_vena_MultiSiteS1_MultiSiteB1_R_FV_42f34b52efc14701904e2bd69b949ebb_191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191"},"_vena_MultiSiteS1_MultiSiteB1_R_FV_42f34b52efc14701904e2bd69b949ebb_192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192"},"_vena_MultiSiteS1_MultiSiteB1_R_FV_42f34b52efc14701904e2bd69b949ebb_193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193"},"_vena_MultiSiteS1_MultiSiteB1_R_FV_42f34b52efc14701904e2bd69b949ebb_194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194"},"_vena_MultiSiteS1_MultiSiteB1_R_FV_42f34b52efc14701904e2bd69b949ebb_195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195"},"_vena_MultiSiteS1_MultiSiteB1_R_FV_42f34b52efc14701904e2bd69b949ebb_196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196"},"_vena_MultiSiteS1_MultiSiteB1_R_FV_42f34b52efc14701904e2bd69b949ebb_197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197"},"_vena_MultiSiteS1_MultiSiteB1_R_FV_42f34b52efc14701904e2bd69b949ebb_198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198"},"_vena_MultiSiteS1_MultiSiteB1_R_FV_42f34b52efc14701904e2bd69b949ebb_199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199"},"_vena_MultiSiteS1_MultiSiteB1_R_FV_42f34b52efc14701904e2bd69b949ebb_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"},"_vena_MultiSiteS1_MultiSiteB1_R_FV_42f34b52efc14701904e2bd69b949ebb_200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200"},"_vena_MultiSiteS1_MultiSiteB1_R_FV_42f34b52efc14701904e2bd69b949ebb_201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201"},"_vena_MultiSiteS1_MultiSiteB1_R_FV_42f34b52efc14701904e2bd69b949ebb_202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202"},"_vena_MultiSiteS1_MultiSiteB1_R_FV_42f34b52efc14701904e2bd69b949ebb_203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203"},"_vena_MultiSiteS1_MultiSiteB1_R_FV_42f34b52efc14701904e2bd69b949ebb_204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204"},"_vena_MultiSiteS1_MultiSiteB1_R_FV_42f34b52efc14701904e2bd69b949ebb_205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205"},"_vena_MultiSiteS1_MultiSiteB1_R_FV_42f34b52efc14701904e2bd69b949ebb_206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206"},"_vena_MultiSiteS1_MultiSiteB1_R_FV_42f34b52efc14701904e2bd69b949ebb_207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207"},"_vena_MultiSiteS1_MultiSiteB1_R_FV_42f34b52efc14701904e2bd69b949ebb_208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208"},"_vena_MultiSiteS1_MultiSiteB1_R_FV_42f34b52efc14701904e2bd69b949ebb_209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209"},"_vena_MultiSiteS1_MultiSiteB1_R_FV_42f34b52efc14701904e2bd69b949ebb_210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210"},"_vena_MultiSiteS1_MultiSiteB1_R_FV_42f34b52efc14701904e2bd69b949ebb_211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211"},"_vena_MultiSiteS1_MultiSiteB1_R_FV_42f34b52efc14701904e2bd69b949ebb_212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212"},"_vena_MultiSiteS1_MultiSiteB1_R_FV_42f34b52efc14701904e2bd69b949ebb_213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213"},"_vena_MultiSiteS1_MultiSiteB1_R_FV_42f34b52efc14701904e2bd69b949ebb_214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214"},"_vena_MultiSiteS1_MultiSiteB1_R_FV_42f34b52efc14701904e2bd69b949ebb_215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215"},"_vena_MultiSiteS1_MultiSiteB1_R_FV_42f34b52efc14701904e2bd69b949ebb_216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216"},"_vena_MultiSiteS1_MultiSiteB1_R_FV_42f34b52efc14701904e2bd69b949ebb_217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217"},"_vena_MultiSiteS1_MultiSiteB1_R_FV_42f34b52efc14701904e2bd69b949ebb_218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218"},"_vena_MultiSiteS1_MultiSiteB1_R_FV_42f34b52efc14701904e2bd69b949ebb_219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219"},"_vena_MultiSiteS1_MultiSiteB1_R_FV_42f34b52efc14701904e2bd69b949ebb_220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220"},"_vena_MultiSiteS1_MultiSiteB1_R_FV_42f34b52efc14701904e2bd69b949ebb_221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221"},"_vena_MultiSiteS1_MultiSiteB1_R_FV_42f34b52efc14701904e2bd69b949ebb_222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222"},"_vena_MultiSiteS1_MultiSiteB1_R_FV_42f34b52efc14701904e2bd69b949ebb_223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223"},"_vena_MultiSiteS1_MultiSiteB1_R_FV_42f34b52efc14701904e2bd69b949ebb_224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224"},"_vena_MultiSiteS1_MultiSiteB1_R_FV_42f34b52efc14701904e2bd69b949ebb_225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225"},"_vena_MultiSiteS1_MultiSiteB1_R_FV_42f34b52efc14701904e2bd69b949ebb_226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226"},"_vena_MultiSiteS1_MultiSiteB1_R_FV_42f34b52efc14701904e2bd69b949ebb_227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227"},"_vena_MultiSiteS1_MultiSiteB1_R_FV_42f34b52efc14701904e2bd69b949ebb_228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228"},"_vena_MultiSiteS1_MultiSiteB1_R_FV_42f34b52efc14701904e2bd69b949ebb_229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229"},"_vena_MultiSiteS1_MultiSiteB1_R_FV_42f34b52efc14701904e2bd69b949ebb_230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230"},"_vena_MultiSiteS1_MultiSiteB1_R_FV_42f34b52efc14701904e2bd69b949ebb_231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231"},"_vena_MultiSiteS1_MultiSiteB1_R_FV_42f34b52efc14701904e2bd69b949ebb_232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232"},"_vena_MultiSiteS1_MultiSiteB1_R_FV_42f34b52efc14701904e2bd69b949ebb_233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233"},"_vena_MultiSiteS1_MultiSiteB1_R_FV_42f34b52efc14701904e2bd69b949ebb_234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234"},"_vena_MultiSiteS1_MultiSiteB1_R_FV_42f34b52efc14701904e2bd69b949ebb_235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235"},"_vena_MultiSiteS1_MultiSiteB1_R_FV_42f34b52efc14701904e2bd69b949ebb_236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236"},"_vena_MultiSiteS1_MultiSiteB1_R_FV_42f34b52efc14701904e2bd69b949ebb_237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237"},"_vena_MultiSiteS1_MultiSiteB1_R_FV_42f34b52efc14701904e2bd69b949ebb_238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238"},"_vena_MultiSiteS1_MultiSiteB1_R_FV_42f34b52efc14701904e2bd69b949ebb_239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239"},"_vena_MultiSiteS1_MultiSiteB1_R_FV_42f34b52efc14701904e2bd69b949ebb_240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240"},"_vena_MultiSiteS1_MultiSiteB1_R_FV_42f34b52efc14701904e2bd69b949ebb_241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241"},"_vena_MultiSiteS1_MultiSiteB1_R_FV_42f34b52efc14701904e2bd69b949ebb_242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242"},"_vena_MultiSiteS1_MultiSiteB1_R_FV_42f34b52efc14701904e2bd69b949ebb_243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243"},"_vena_MultiSiteS1_MultiSiteB1_R_FV_42f34b52efc14701904e2bd69b949ebb_244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244"},"_vena_MultiSiteS1_MultiSiteB1_R_FV_42f34b52efc14701904e2bd69b949ebb_245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245"},"_vena_MultiSiteS1_MultiSiteB1_R_FV_42f34b52efc14701904e2bd69b949ebb_246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246"},"_vena_MultiSiteS1_MultiSiteB1_R_FV_42f34b52efc14701904e2bd69b949ebb_247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247"},"_vena_MultiSiteS1_MultiSiteB1_R_FV_42f34b52efc14701904e2bd69b949ebb_248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248"},"_vena_MultiSiteS1_MultiSiteB1_R_FV_42f34b52efc14701904e2bd69b949ebb_249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249"},"_vena_MultiSiteS1_MultiSiteB1_R_FV_42f34b52efc14701904e2bd69b949ebb_250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250"},"_vena_MultiSiteS1_MultiSiteB1_R_FV_42f34b52efc14701904e2bd69b949ebb_251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251"},"_vena_MultiSiteS1_MultiSiteB1_R_FV_42f34b52efc14701904e2bd69b949ebb_252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252"},"_vena_MultiSiteS1_MultiSiteB1_R_FV_42f34b52efc14701904e2bd69b949ebb_253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253"},"_vena_MultiSiteS1_MultiSiteB1_R_FV_42f34b52efc14701904e2bd69b949ebb_254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254"},"_vena_MultiSiteS1_MultiSiteB1_R_FV_42f34b52efc14701904e2bd69b949ebb_255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255"},"_vena_MultiSiteS1_MultiSiteB1_R_FV_42f34b52efc14701904e2bd69b949ebb_256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256"},"_vena_MultiSiteS1_MultiSiteB1_R_FV_42f34b52efc14701904e2bd69b949ebb_257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257"},"_vena_MultiSiteS1_MultiSiteB1_R_FV_42f34b52efc14701904e2bd69b949ebb_258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258"},"_vena_MultiSiteS1_MultiSiteB1_R_FV_42f34b52efc14701904e2bd69b949ebb_259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259"},"_vena_MultiSiteS1_MultiSiteB1_R_FV_42f34b52efc14701904e2bd69b949ebb_260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260"},"_vena_MultiSiteS1_MultiSiteB1_R_FV_42f34b52efc14701904e2bd69b949ebb_261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261"},"_vena_MultiSiteS1_MultiSiteB1_R_FV_42f34b52efc14701904e2bd69b949ebb_262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262"},"_vena_MultiSiteS1_MultiSiteB1_R_FV_42f34b52efc14701904e2bd69b949ebb_263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263"},"_vena_MultiSiteS1_MultiSiteB1_R_FV_42f34b52efc14701904e2bd69b949ebb_264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264"},"_vena_MultiSiteS1_MultiSiteB1_R_FV_42f34b52efc14701904e2bd69b949ebb_265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265"},"_vena_MultiSiteS1_MultiSiteB1_R_FV_42f34b52efc14701904e2bd69b949ebb_266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266"},"_vena_MultiSiteS1_MultiSiteB1_R_FV_42f34b52efc14701904e2bd69b949ebb_267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267"},"_vena_MultiSiteS1_MultiSiteB1_R_FV_42f34b52efc14701904e2bd69b949ebb_268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268"},"_vena_MultiSiteS1_MultiSiteB1_R_FV_42f34b52efc14701904e2bd69b949ebb_269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269"},"_vena_MultiSiteS1_MultiSiteB1_R_FV_42f34b52efc14701904e2bd69b949ebb_270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270"},"_vena_MultiSiteS1_MultiSiteB1_R_FV_42f34b52efc14701904e2bd69b949ebb_271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271"},"_vena_MultiSiteS1_MultiSiteB1_R_FV_42f34b52efc14701904e2bd69b949ebb_272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272"},"_vena_MultiSiteS1_MultiSiteB1_R_FV_42f34b52efc14701904e2bd69b949ebb_273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273"},"_vena_MultiSiteS1_MultiSiteB1_R_FV_42f34b52efc14701904e2bd69b949ebb_274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274"},"_vena_MultiSiteS1_MultiSiteB1_R_FV_42f34b52efc14701904e2bd69b949ebb_275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275"},"_vena_MultiSiteS1_MultiSiteB1_R_FV_42f34b52efc14701904e2bd69b949ebb_276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276"},"_vena_MultiSiteS1_MultiSiteB1_R_FV_42f34b52efc14701904e2bd69b949ebb_277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277"},"_vena_MultiSiteS1_MultiSiteB1_R_FV_42f34b52efc14701904e2bd69b949ebb_278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278"},"_vena_MultiSiteS1_MultiSiteB1_R_FV_42f34b52efc14701904e2bd69b949ebb_279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279"},"_vena_MultiSiteS1_MultiSiteB1_R_FV_42f34b52efc14701904e2bd69b949ebb_280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280"},"_vena_MultiSiteS1_MultiSiteB1_R_FV_42f34b52efc14701904e2bd69b949ebb_281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281"},"_vena_MultiSiteS1_MultiSiteB1_R_FV_42f34b52efc14701904e2bd69b949ebb_282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282"},"_vena_MultiSiteS1_MultiSiteB1_R_FV_42f34b52efc14701904e2bd69b949ebb_283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283"},"_vena_MultiSiteS1_MultiSiteB1_R_FV_42f34b52efc14701904e2bd69b949ebb_284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284"},"_vena_MultiSiteS1_MultiSiteB1_R_FV_42f34b52efc14701904e2bd69b949ebb_285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285"},"_vena_MultiSiteS1_MultiSiteB1_R_FV_42f34b52efc14701904e2bd69b949ebb_286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286"},"_vena_MultiSiteS1_MultiSiteB1_R_FV_42f34b52efc14701904e2bd69b949ebb_287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287"},"_vena_MultiSiteS1_MultiSiteB1_R_FV_42f34b52efc14701904e2bd69b949ebb_288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288"},"_vena_MultiSiteS1_MultiSiteB1_R_FV_42f34b52efc14701904e2bd69b949ebb_289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289"},"_vena_MultiSiteS1_MultiSiteB1_R_FV_42f34b52efc14701904e2bd69b949ebb_290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290"},"_vena_MultiSiteS1_MultiSiteB1_R_FV_42f34b52efc14701904e2bd69b949ebb_291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291"},"_vena_MultiSiteS1_MultiSiteB1_R_FV_42f34b52efc14701904e2bd69b949ebb_292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292"},"_vena_MultiSiteS1_MultiSiteB1_R_FV_42f34b52efc14701904e2bd69b949ebb_293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293"},"_vena_MultiSiteS1_MultiSiteB1_R_FV_42f34b52efc14701904e2bd69b949ebb_294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294"},"_vena_MultiSiteS1_MultiSiteB1_R_FV_42f34b52efc14701904e2bd69b949ebb_295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295"},"_vena_MultiSiteS1_MultiSiteB1_R_FV_42f34b52efc14701904e2bd69b949ebb_296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296"},"_vena_MultiSiteS1_MultiSiteB1_R_FV_42f34b52efc14701904e2bd69b949ebb_297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297"},"_vena_MultiSiteS1_MultiSiteB1_R_FV_42f34b52efc14701904e2bd69b949ebb_298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298"},"_vena_MultiSiteS1_MultiSiteB1_R_FV_42f34b52efc14701904e2bd69b949ebb_299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299"},"_vena_MultiSiteS1_MultiSiteB1_R_FV_42f34b52efc14701904e2bd69b949ebb_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"},"_vena_MultiSiteS1_MultiSiteB1_R_FV_42f34b52efc14701904e2bd69b949ebb_300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300"},"_vena_MultiSiteS1_MultiSiteB1_R_FV_42f34b52efc14701904e2bd69b949ebb_301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301"},"_vena_MultiSiteS1_MultiSiteB1_R_FV_42f34b52efc14701904e2bd69b949ebb_302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302"},"_vena_MultiSiteS1_MultiSiteB1_R_FV_42f34b52efc14701904e2bd69b949ebb_303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303"},"_vena_MultiSiteS1_MultiSiteB1_R_FV_42f34b52efc14701904e2bd69b949ebb_304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304"},"_vena_MultiSiteS1_MultiSiteB1_R_FV_42f34b52efc14701904e2bd69b949ebb_305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305"},"_vena_MultiSiteS1_MultiSiteB1_R_FV_42f34b52efc14701904e2bd69b949ebb_306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306"},"_vena_MultiSiteS1_MultiSiteB1_R_FV_42f34b52efc14701904e2bd69b949ebb_307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307"},"_vena_MultiSiteS1_MultiSiteB1_R_FV_42f34b52efc14701904e2bd69b949ebb_308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308"},"_vena_MultiSiteS1_MultiSiteB1_R_FV_42f34b52efc14701904e2bd69b949ebb_309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309"},"_vena_MultiSiteS1_MultiSiteB1_R_FV_42f34b52efc14701904e2bd69b949ebb_310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310"},"_vena_MultiSiteS1_MultiSiteB1_R_FV_42f34b52efc14701904e2bd69b949ebb_311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311"},"_vena_MultiSiteS1_MultiSiteB1_R_FV_42f34b52efc14701904e2bd69b949ebb_312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312"},"_vena_MultiSiteS1_MultiSiteB1_R_FV_42f34b52efc14701904e2bd69b949ebb_313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313"},"_vena_MultiSiteS1_MultiSiteB1_R_FV_42f34b52efc14701904e2bd69b949ebb_314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314"},"_vena_MultiSiteS1_MultiSiteB1_R_FV_42f34b52efc14701904e2bd69b949ebb_315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315"},"_vena_MultiSiteS1_MultiSiteB1_R_FV_42f34b52efc14701904e2bd69b949ebb_316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316"},"_vena_MultiSiteS1_MultiSiteB1_R_FV_42f34b52efc14701904e2bd69b949ebb_317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317"},"_vena_MultiSiteS1_MultiSiteB1_R_FV_42f34b52efc14701904e2bd69b949ebb_318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318"},"_vena_MultiSiteS1_MultiSiteB1_R_FV_42f34b52efc14701904e2bd69b949ebb_319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319"},"_vena_MultiSiteS1_MultiSiteB1_R_FV_42f34b52efc14701904e2bd69b949ebb_320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320"},"_vena_MultiSiteS1_MultiSiteB1_R_FV_42f34b52efc14701904e2bd69b949ebb_321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321"},"_vena_MultiSiteS1_MultiSiteB1_R_FV_42f34b52efc14701904e2bd69b949ebb_322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322"},"_vena_MultiSiteS1_MultiSiteB1_R_FV_42f34b52efc14701904e2bd69b949ebb_323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323"},"_vena_MultiSiteS1_MultiSiteB1_R_FV_42f34b52efc14701904e2bd69b949ebb_324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324"},"_vena_MultiSiteS1_MultiSiteB1_R_FV_42f34b52efc14701904e2bd69b949ebb_325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325"},"_vena_MultiSiteS1_MultiSiteB1_R_FV_42f34b52efc14701904e2bd69b949ebb_326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326"},"_vena_MultiSiteS1_MultiSiteB1_R_FV_42f34b52efc14701904e2bd69b949ebb_327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327"},"_vena_MultiSiteS1_MultiSiteB1_R_FV_42f34b52efc14701904e2bd69b949ebb_328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328"},"_vena_MultiSiteS1_MultiSiteB1_R_FV_42f34b52efc14701904e2bd69b949ebb_329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329"},"_vena_MultiSiteS1_MultiSiteB1_R_FV_42f34b52efc14701904e2bd69b949ebb_330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330"},"_vena_MultiSiteS1_MultiSiteB1_R_FV_42f34b52efc14701904e2bd69b949ebb_331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331"},"_vena_MultiSiteS1_MultiSiteB1_R_FV_42f34b52efc14701904e2bd69b949ebb_332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332"},"_vena_MultiSiteS1_MultiSiteB1_R_FV_42f34b52efc14701904e2bd69b949ebb_333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333"},"_vena_MultiSiteS1_MultiSiteB1_R_FV_42f34b52efc14701904e2bd69b949ebb_334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334"},"_vena_MultiSiteS1_MultiSiteB1_R_FV_42f34b52efc14701904e2bd69b949ebb_335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335"},"_vena_MultiSiteS1_MultiSiteB1_R_FV_42f34b52efc14701904e2bd69b949ebb_336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336"},"_vena_MultiSiteS1_MultiSiteB1_R_FV_42f34b52efc14701904e2bd69b949ebb_337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337"},"_vena_MultiSiteS1_MultiSiteB1_R_FV_42f34b52efc14701904e2bd69b949ebb_338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338"},"_vena_MultiSiteS1_MultiSiteB1_R_FV_42f34b52efc14701904e2bd69b949ebb_339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339"},"_vena_MultiSiteS1_MultiSiteB1_R_FV_42f34b52efc14701904e2bd69b949ebb_340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340"},"_vena_MultiSiteS1_MultiSiteB1_R_FV_42f34b52efc14701904e2bd69b949ebb_341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341"},"_vena_MultiSiteS1_MultiSiteB1_R_FV_42f34b52efc14701904e2bd69b949ebb_342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342"},"_vena_MultiSiteS1_MultiSiteB1_R_FV_42f34b52efc14701904e2bd69b949ebb_343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343"},"_vena_MultiSiteS1_MultiSiteB1_R_FV_42f34b52efc14701904e2bd69b949ebb_344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344"},"_vena_MultiSiteS1_MultiSiteB1_R_FV_42f34b52efc14701904e2bd69b949ebb_345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345"},"_vena_MultiSiteS1_MultiSiteB1_R_FV_42f34b52efc14701904e2bd69b949ebb_346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346"},"_vena_MultiSiteS1_MultiSiteB1_R_FV_42f34b52efc14701904e2bd69b949ebb_347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347"},"_vena_MultiSiteS1_MultiSiteB1_R_FV_42f34b52efc14701904e2bd69b949ebb_348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348"},"_vena_MultiSiteS1_MultiSiteB1_R_FV_42f34b52efc14701904e2bd69b949ebb_349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349"},"_vena_MultiSiteS1_MultiSiteB1_R_FV_42f34b52efc14701904e2bd69b949ebb_350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350"},"_vena_MultiSiteS1_MultiSiteB1_R_FV_42f34b52efc14701904e2bd69b949ebb_351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351"},"_vena_MultiSiteS1_MultiSiteB1_R_FV_42f34b52efc14701904e2bd69b949ebb_352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352"},"_vena_MultiSiteS1_MultiSiteB1_R_FV_42f34b52efc14701904e2bd69b949ebb_353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353"},"_vena_MultiSiteS1_MultiSiteB1_R_FV_42f34b52efc14701904e2bd69b949ebb_354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354"},"_vena_MultiSiteS1_MultiSiteB1_R_FV_42f34b52efc14701904e2bd69b949ebb_355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355"},"_vena_MultiSiteS1_MultiSiteB1_R_FV_42f34b52efc14701904e2bd69b949ebb_356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356"},"_vena_MultiSiteS1_MultiSiteB1_R_FV_42f34b52efc14701904e2bd69b949ebb_357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357"},"_vena_MultiSiteS1_MultiSiteB1_R_FV_42f34b52efc14701904e2bd69b949ebb_358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358"},"_vena_MultiSiteS1_MultiSiteB1_R_FV_42f34b52efc14701904e2bd69b949ebb_359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359"},"_vena_MultiSiteS1_MultiSiteB1_R_FV_42f34b52efc14701904e2bd69b949ebb_360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360"},"_vena_MultiSiteS1_MultiSiteB1_R_FV_42f34b52efc14701904e2bd69b949ebb_361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361"},"_vena_MultiSiteS1_MultiSiteB1_R_FV_42f34b52efc14701904e2bd69b949ebb_362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362"},"_vena_MultiSiteS1_MultiSiteB1_R_FV_42f34b52efc14701904e2bd69b949ebb_363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363"},"_vena_MultiSiteS1_MultiSiteB1_R_FV_42f34b52efc14701904e2bd69b949ebb_364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364"},"_vena_MultiSiteS1_MultiSiteB1_R_FV_42f34b52efc14701904e2bd69b949ebb_365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365"},"_vena_MultiSiteS1_MultiSiteB1_R_FV_42f34b52efc14701904e2bd69b949ebb_366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366"},"_vena_MultiSiteS1_MultiSiteB1_R_FV_42f34b52efc14701904e2bd69b949ebb_367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367"},"_vena_MultiSiteS1_MultiSiteB1_R_FV_42f34b52efc14701904e2bd69b949ebb_368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368"},"_vena_MultiSiteS1_MultiSiteB1_R_FV_42f34b52efc14701904e2bd69b949ebb_369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369"},"_vena_MultiSiteS1_MultiSiteB1_R_FV_42f34b52efc14701904e2bd69b949ebb_370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370"},"_vena_MultiSiteS1_MultiSiteB1_R_FV_42f34b52efc14701904e2bd69b949ebb_371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371"},"_vena_MultiSiteS1_MultiSiteB1_R_FV_42f34b52efc14701904e2bd69b949ebb_372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372"},"_vena_MultiSiteS1_MultiSiteB1_R_FV_42f34b52efc14701904e2bd69b949ebb_373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373"},"_vena_MultiSiteS1_MultiSiteB1_R_FV_42f34b52efc14701904e2bd69b949ebb_374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374"},"_vena_MultiSiteS1_MultiSiteB1_R_FV_42f34b52efc14701904e2bd69b949ebb_375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375"},"_vena_MultiSiteS1_MultiSiteB1_R_FV_42f34b52efc14701904e2bd69b949ebb_376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376"},"_vena_MultiSiteS1_MultiSiteB1_R_FV_42f34b52efc14701904e2bd69b949ebb_377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377"},"_vena_MultiSiteS1_MultiSiteB1_R_FV_42f34b52efc14701904e2bd69b949ebb_378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378"},"_vena_MultiSiteS1_MultiSiteB1_R_FV_42f34b52efc14701904e2bd69b949ebb_379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379"},"_vena_MultiSiteS1_MultiSiteB1_R_FV_42f34b52efc14701904e2bd69b949ebb_380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380"},"_vena_MultiSiteS1_MultiSiteB1_R_FV_42f34b52efc14701904e2bd69b949ebb_381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381"},"_vena_MultiSiteS1_MultiSiteB1_R_FV_42f34b52efc14701904e2bd69b949ebb_382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382"},"_vena_MultiSiteS1_MultiSiteB1_R_FV_42f34b52efc14701904e2bd69b949ebb_383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383"},"_vena_MultiSiteS1_MultiSiteB1_R_FV_42f34b52efc14701904e2bd69b949ebb_384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384"},"_vena_MultiSiteS1_MultiSiteB1_R_FV_42f34b52efc14701904e2bd69b949ebb_385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385"},"_vena_MultiSiteS1_MultiSiteB1_R_FV_42f34b52efc14701904e2bd69b949ebb_386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386"},"_vena_MultiSiteS1_MultiSiteB1_R_FV_42f34b52efc14701904e2bd69b949ebb_387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387"},"_vena_MultiSiteS1_MultiSiteB1_R_FV_42f34b52efc14701904e2bd69b949ebb_388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388"},"_vena_MultiSiteS1_MultiSiteB1_R_FV_42f34b52efc14701904e2bd69b949ebb_389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389"},"_vena_MultiSiteS1_MultiSiteB1_R_FV_42f34b52efc14701904e2bd69b949ebb_390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390"},"_vena_MultiSiteS1_MultiSiteB1_R_FV_42f34b52efc14701904e2bd69b949ebb_391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391"},"_vena_MultiSiteS1_MultiSiteB1_R_FV_42f34b52efc14701904e2bd69b949ebb_392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392"},"_vena_MultiSiteS1_MultiSiteB1_R_FV_42f34b52efc14701904e2bd69b949ebb_393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393"},"_vena_MultiSiteS1_MultiSiteB1_R_FV_42f34b52efc14701904e2bd69b949ebb_394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394"},"_vena_MultiSiteS1_MultiSiteB1_R_FV_42f34b52efc14701904e2bd69b949ebb_395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395"},"_vena_MultiSiteS1_MultiSiteB1_R_FV_42f34b52efc14701904e2bd69b949ebb_396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396"},"_vena_MultiSiteS1_MultiSiteB1_R_FV_42f34b52efc14701904e2bd69b949ebb_397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397"},"_vena_MultiSiteS1_MultiSiteB1_R_FV_42f34b52efc14701904e2bd69b949ebb_398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398"},"_vena_MultiSiteS1_MultiSiteB1_R_FV_42f34b52efc14701904e2bd69b949ebb_399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399"},"_vena_MultiSiteS1_MultiSiteB1_R_FV_42f34b52efc14701904e2bd69b949ebb_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4"},"_vena_MultiSiteS1_MultiSiteB1_R_FV_42f34b52efc14701904e2bd69b949ebb_400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400"},"_vena_MultiSiteS1_MultiSiteB1_R_FV_42f34b52efc14701904e2bd69b949ebb_401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401"},"_vena_MultiSiteS1_MultiSiteB1_R_FV_42f34b52efc14701904e2bd69b949ebb_402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402"},"_vena_MultiSiteS1_MultiSiteB1_R_FV_42f34b52efc14701904e2bd69b949ebb_403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403"},"_vena_MultiSiteS1_MultiSiteB1_R_FV_42f34b52efc14701904e2bd69b949ebb_404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404"},"_vena_MultiSiteS1_MultiSiteB1_R_FV_42f34b52efc14701904e2bd69b949ebb_405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405"},"_vena_MultiSiteS1_MultiSiteB1_R_FV_42f34b52efc14701904e2bd69b949ebb_406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406"},"_vena_MultiSiteS1_MultiSiteB1_R_FV_42f34b52efc14701904e2bd69b949ebb_407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407"},"_vena_MultiSiteS1_MultiSiteB1_R_FV_42f34b52efc14701904e2bd69b949ebb_408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408"},"_vena_MultiSiteS1_MultiSiteB1_R_FV_42f34b52efc14701904e2bd69b949ebb_409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409"},"_vena_MultiSiteS1_MultiSiteB1_R_FV_42f34b52efc14701904e2bd69b949ebb_410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410"},"_vena_MultiSiteS1_MultiSiteB1_R_FV_42f34b52efc14701904e2bd69b949ebb_411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411"},"_vena_MultiSiteS1_MultiSiteB1_R_FV_42f34b52efc14701904e2bd69b949ebb_412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412"},"_vena_MultiSiteS1_MultiSiteB1_R_FV_42f34b52efc14701904e2bd69b949ebb_413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413"},"_vena_MultiSiteS1_MultiSiteB1_R_FV_42f34b52efc14701904e2bd69b949ebb_414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414"},"_vena_MultiSiteS1_MultiSiteB1_R_FV_42f34b52efc14701904e2bd69b949ebb_415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415"},"_vena_MultiSiteS1_MultiSiteB1_R_FV_42f34b52efc14701904e2bd69b949ebb_416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416"},"_vena_MultiSiteS1_MultiSiteB1_R_FV_42f34b52efc14701904e2bd69b949ebb_417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417"},"_vena_MultiSiteS1_MultiSiteB1_R_FV_42f34b52efc14701904e2bd69b949ebb_418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418"},"_vena_MultiSiteS1_MultiSiteB1_R_FV_42f34b52efc14701904e2bd69b949ebb_419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419"},"_vena_MultiSiteS1_MultiSiteB1_R_FV_42f34b52efc14701904e2bd69b949ebb_420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420"},"_vena_MultiSiteS1_MultiSiteB1_R_FV_42f34b52efc14701904e2bd69b949ebb_421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421"},"_vena_MultiSiteS1_MultiSiteB1_R_FV_42f34b52efc14701904e2bd69b949ebb_422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422"},"_vena_MultiSiteS1_MultiSiteB1_R_FV_42f34b52efc14701904e2bd69b949ebb_423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423"},"_vena_MultiSiteS1_MultiSiteB1_R_FV_42f34b52efc14701904e2bd69b949ebb_424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424"},"_vena_MultiSiteS1_MultiSiteB1_R_FV_42f34b52efc14701904e2bd69b949ebb_425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425"},"_vena_MultiSiteS1_MultiSiteB1_R_FV_42f34b52efc14701904e2bd69b949ebb_426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426"},"_vena_MultiSiteS1_MultiSiteB1_R_FV_42f34b52efc14701904e2bd69b949ebb_427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427"},"_vena_MultiSiteS1_MultiSiteB1_R_FV_42f34b52efc14701904e2bd69b949ebb_428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428"},"_vena_MultiSiteS1_MultiSiteB1_R_FV_42f34b52efc14701904e2bd69b949ebb_429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429"},"_vena_MultiSiteS1_MultiSiteB1_R_FV_42f34b52efc14701904e2bd69b949ebb_430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430"},"_vena_MultiSiteS1_MultiSiteB1_R_FV_42f34b52efc14701904e2bd69b949ebb_431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431"},"_vena_MultiSiteS1_MultiSiteB1_R_FV_42f34b52efc14701904e2bd69b949ebb_432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432"},"_vena_MultiSiteS1_MultiSiteB1_R_FV_42f34b52efc14701904e2bd69b949ebb_433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433"},"_vena_MultiSiteS1_MultiSiteB1_R_FV_42f34b52efc14701904e2bd69b949ebb_434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434"},"_vena_MultiSiteS1_MultiSiteB1_R_FV_42f34b52efc14701904e2bd69b949ebb_435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435"},"_vena_MultiSiteS1_MultiSiteB1_R_FV_42f34b52efc14701904e2bd69b949ebb_436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436"},"_vena_MultiSiteS1_MultiSiteB1_R_FV_42f34b52efc14701904e2bd69b949ebb_437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437"},"_vena_MultiSiteS1_MultiSiteB1_R_FV_42f34b52efc14701904e2bd69b949ebb_438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438"},"_vena_MultiSiteS1_MultiSiteB1_R_FV_42f34b52efc14701904e2bd69b949ebb_439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439"},"_vena_MultiSiteS1_MultiSiteB1_R_FV_42f34b52efc14701904e2bd69b949ebb_440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440"},"_vena_MultiSiteS1_MultiSiteB1_R_FV_42f34b52efc14701904e2bd69b949ebb_441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441"},"_vena_MultiSiteS1_MultiSiteB1_R_FV_42f34b52efc14701904e2bd69b949ebb_442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442"},"_vena_MultiSiteS1_MultiSiteB1_R_FV_42f34b52efc14701904e2bd69b949ebb_443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443"},"_vena_MultiSiteS1_MultiSiteB1_R_FV_42f34b52efc14701904e2bd69b949ebb_444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444"},"_vena_MultiSiteS1_MultiSiteB1_R_FV_42f34b52efc14701904e2bd69b949ebb_445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445"},"_vena_MultiSiteS1_MultiSiteB1_R_FV_42f34b52efc14701904e2bd69b949ebb_446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446"},"_vena_MultiSiteS1_MultiSiteB1_R_FV_42f34b52efc14701904e2bd69b949ebb_447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447"},"_vena_MultiSiteS1_MultiSiteB1_R_FV_42f34b52efc14701904e2bd69b949ebb_448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448"},"_vena_MultiSiteS1_MultiSiteB1_R_FV_42f34b52efc14701904e2bd69b949ebb_449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449"},"_vena_MultiSiteS1_MultiSiteB1_R_FV_42f34b52efc14701904e2bd69b949ebb_450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450"},"_vena_MultiSiteS1_MultiSiteB1_R_FV_42f34b52efc14701904e2bd69b949ebb_451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451"},"_vena_MultiSiteS1_MultiSiteB1_R_FV_42f34b52efc14701904e2bd69b949ebb_452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452"},"_vena_MultiSiteS1_MultiSiteB1_R_FV_42f34b52efc14701904e2bd69b949ebb_453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453"},"_vena_MultiSiteS1_MultiSiteB1_R_FV_42f34b52efc14701904e2bd69b949ebb_454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454"},"_vena_MultiSiteS1_MultiSiteB1_R_FV_42f34b52efc14701904e2bd69b949ebb_455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455"},"_vena_MultiSiteS1_MultiSiteB1_R_FV_42f34b52efc14701904e2bd69b949ebb_456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456"},"_vena_MultiSiteS1_MultiSiteB1_R_FV_42f34b52efc14701904e2bd69b949ebb_457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457"},"_vena_MultiSiteS1_MultiSiteB1_R_FV_42f34b52efc14701904e2bd69b949ebb_458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458"},"_vena_MultiSiteS1_MultiSiteB1_R_FV_42f34b52efc14701904e2bd69b949ebb_459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459"},"_vena_MultiSiteS1_MultiSiteB1_R_FV_42f34b52efc14701904e2bd69b949ebb_460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460"},"_vena_MultiSiteS1_MultiSiteB1_R_FV_42f34b52efc14701904e2bd69b949ebb_461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461"},"_vena_MultiSiteS1_MultiSiteB1_R_FV_42f34b52efc14701904e2bd69b949ebb_462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462"},"_vena_MultiSiteS1_MultiSiteB1_R_FV_42f34b52efc14701904e2bd69b949ebb_463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463"},"_vena_MultiSiteS1_MultiSiteB1_R_FV_42f34b52efc14701904e2bd69b949ebb_464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464"},"_vena_MultiSiteS1_MultiSiteB1_R_FV_42f34b52efc14701904e2bd69b949ebb_465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465"},"_vena_MultiSiteS1_MultiSiteB1_R_FV_42f34b52efc14701904e2bd69b949ebb_466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466"},"_vena_MultiSiteS1_MultiSiteB1_R_FV_42f34b52efc14701904e2bd69b949ebb_467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467"},"_vena_MultiSiteS1_MultiSiteB1_R_FV_42f34b52efc14701904e2bd69b949ebb_468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468"},"_vena_MultiSiteS1_MultiSiteB1_R_FV_42f34b52efc14701904e2bd69b949ebb_469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469"},"_vena_MultiSiteS1_MultiSiteB1_R_FV_42f34b52efc14701904e2bd69b949ebb_470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470"},"_vena_MultiSiteS1_MultiSiteB1_R_FV_42f34b52efc14701904e2bd69b949ebb_471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471"},"_vena_MultiSiteS1_MultiSiteB1_R_FV_42f34b52efc14701904e2bd69b949ebb_472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472"},"_vena_MultiSiteS1_MultiSiteB1_R_FV_42f34b52efc14701904e2bd69b949ebb_473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473"},"_vena_MultiSiteS1_MultiSiteB1_R_FV_42f34b52efc14701904e2bd69b949ebb_474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474"},"_vena_MultiSiteS1_MultiSiteB1_R_FV_42f34b52efc14701904e2bd69b949ebb_475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475"},"_vena_MultiSiteS1_MultiSiteB1_R_FV_42f34b52efc14701904e2bd69b949ebb_476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476"},"_vena_MultiSiteS1_MultiSiteB1_R_FV_42f34b52efc14701904e2bd69b949ebb_477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477"},"_vena_MultiSiteS1_MultiSiteB1_R_FV_42f34b52efc14701904e2bd69b949ebb_478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478"},"_vena_MultiSiteS1_MultiSiteB1_R_FV_42f34b52efc14701904e2bd69b949ebb_479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479"},"_vena_MultiSiteS1_MultiSiteB1_R_FV_42f34b52efc14701904e2bd69b949ebb_480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480"},"_vena_MultiSiteS1_MultiSiteB1_R_FV_42f34b52efc14701904e2bd69b949ebb_481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481"},"_vena_MultiSiteS1_MultiSiteB1_R_FV_42f34b52efc14701904e2bd69b949ebb_482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482"},"_vena_MultiSiteS1_MultiSiteB1_R_FV_42f34b52efc14701904e2bd69b949ebb_483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483"},"_vena_MultiSiteS1_MultiSiteB1_R_FV_42f34b52efc14701904e2bd69b949ebb_484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484"},"_vena_MultiSiteS1_MultiSiteB1_R_FV_42f34b52efc14701904e2bd69b949ebb_485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485"},"_vena_MultiSiteS1_MultiSiteB1_R_FV_42f34b52efc14701904e2bd69b949ebb_486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486"},"_vena_MultiSiteS1_MultiSiteB1_R_FV_42f34b52efc14701904e2bd69b949ebb_487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487"},"_vena_MultiSiteS1_MultiSiteB1_R_FV_42f34b52efc14701904e2bd69b949ebb_488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488"},"_vena_MultiSiteS1_MultiSiteB1_R_FV_42f34b52efc14701904e2bd69b949ebb_489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489"},"_vena_MultiSiteS1_MultiSiteB1_R_FV_42f34b52efc14701904e2bd69b949ebb_490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490"},"_vena_MultiSiteS1_MultiSiteB1_R_FV_42f34b52efc14701904e2bd69b949ebb_491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491"},"_vena_MultiSiteS1_MultiSiteB1_R_FV_42f34b52efc14701904e2bd69b949ebb_492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492"},"_vena_MultiSiteS1_MultiSiteB1_R_FV_42f34b52efc14701904e2bd69b949ebb_493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493"},"_vena_MultiSiteS1_MultiSiteB1_R_FV_42f34b52efc14701904e2bd69b949ebb_494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494"},"_vena_MultiSiteS1_MultiSiteB1_R_FV_42f34b52efc14701904e2bd69b949ebb_495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495"},"_vena_MultiSiteS1_MultiSiteB1_R_FV_42f34b52efc14701904e2bd69b949ebb_496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496"},"_vena_MultiSiteS1_MultiSiteB1_R_FV_42f34b52efc14701904e2bd69b949ebb_497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497"},"_vena_MultiSiteS1_MultiSiteB1_R_FV_42f34b52efc14701904e2bd69b949ebb_498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498"},"_vena_MultiSiteS1_MultiSiteB1_R_FV_42f34b52efc14701904e2bd69b949ebb_499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499"},"_vena_MultiSiteS1_MultiSiteB1_R_FV_42f34b52efc14701904e2bd69b949ebb_500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500"},"_vena_MultiSiteS1_MultiSiteB1_R_FV_42f34b52efc14701904e2bd69b949ebb_501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501"},"_vena_MultiSiteS1_MultiSiteB1_R_FV_42f34b52efc14701904e2bd69b949ebb_502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502"},"_vena_MultiSiteS1_MultiSiteB1_R_FV_42f34b52efc14701904e2bd69b949ebb_503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503"},"_vena_MultiSiteS1_MultiSiteB1_R_FV_42f34b52efc14701904e2bd69b949ebb_504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504"},"_vena_MultiSiteS1_MultiSiteB1_R_FV_42f34b52efc14701904e2bd69b949ebb_505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505"},"_vena_MultiSiteS1_MultiSiteB1_R_FV_42f34b52efc14701904e2bd69b949ebb_506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506"},"_vena_MultiSiteS1_MultiSiteB1_R_FV_42f34b52efc14701904e2bd69b949ebb_507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507"},"_vena_MultiSiteS1_MultiSiteB1_R_FV_42f34b52efc14701904e2bd69b949ebb_508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508"},"_vena_MultiSiteS1_MultiSiteB1_R_FV_42f34b52efc14701904e2bd69b949ebb_509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509"},"_vena_MultiSiteS1_MultiSiteB1_R_FV_42f34b52efc14701904e2bd69b949ebb_510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510"},"_vena_MultiSiteS1_MultiSiteB1_R_FV_42f34b52efc14701904e2bd69b949ebb_511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511"},"_vena_MultiSiteS1_MultiSiteB1_R_FV_42f34b52efc14701904e2bd69b949ebb_512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512"},"_vena_MultiSiteS1_MultiSiteB1_R_FV_42f34b52efc14701904e2bd69b949ebb_513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513"},"_vena_MultiSiteS1_MultiSiteB1_R_FV_42f34b52efc14701904e2bd69b949ebb_514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514"},"_vena_MultiSiteS1_MultiSiteB1_R_FV_42f34b52efc14701904e2bd69b949ebb_515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515"},"_vena_MultiSiteS1_MultiSiteB1_R_FV_42f34b52efc14701904e2bd69b949ebb_516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516"},"_vena_MultiSiteS1_MultiSiteB1_R_FV_42f34b52efc14701904e2bd69b949ebb_517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517"},"_vena_MultiSiteS1_MultiSiteB1_R_FV_42f34b52efc14701904e2bd69b949ebb_518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518"},"_vena_MultiSiteS1_MultiSiteB1_R_FV_42f34b52efc14701904e2bd69b949ebb_519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519"},"_vena_MultiSiteS1_MultiSiteB1_R_FV_42f34b52efc14701904e2bd69b949ebb_520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520"},"_vena_MultiSiteS1_MultiSiteB1_R_FV_42f34b52efc14701904e2bd69b949ebb_521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521"},"_vena_MultiSiteS1_MultiSiteB1_R_FV_42f34b52efc14701904e2bd69b949ebb_522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522"},"_vena_MultiSiteS1_MultiSiteB1_R_FV_42f34b52efc14701904e2bd69b949ebb_523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523"},"_vena_MultiSiteS1_MultiSiteB1_R_FV_42f34b52efc14701904e2bd69b949ebb_524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524"},"_vena_MultiSiteS1_MultiSiteB1_R_FV_42f34b52efc14701904e2bd69b949ebb_525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525"},"_vena_MultiSiteS1_MultiSiteB1_R_FV_42f34b52efc14701904e2bd69b949ebb_526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526"},"_vena_MultiSiteS1_MultiSiteB1_R_FV_42f34b52efc14701904e2bd69b949ebb_527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527"},"_vena_MultiSiteS1_MultiSiteB1_R_FV_42f34b52efc14701904e2bd69b949ebb_528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528"},"_vena_MultiSiteS1_MultiSiteB1_R_FV_42f34b52efc14701904e2bd69b949ebb_529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529"},"_vena_MultiSiteS1_MultiSiteB1_R_FV_42f34b52efc14701904e2bd69b949ebb_530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530"},"_vena_MultiSiteS1_MultiSiteB1_R_FV_42f34b52efc14701904e2bd69b949ebb_531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531"},"_vena_MultiSiteS1_MultiSiteB1_R_FV_42f34b52efc14701904e2bd69b949ebb_532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532"},"_vena_MultiSiteS1_MultiSiteB1_R_FV_42f34b52efc14701904e2bd69b949ebb_533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533"},"_vena_MultiSiteS1_MultiSiteB1_R_FV_42f34b52efc14701904e2bd69b949ebb_534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534"},"_vena_MultiSiteS1_MultiSiteB1_R_FV_42f34b52efc14701904e2bd69b949ebb_535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535"},"_vena_MultiSiteS1_MultiSiteB1_R_FV_42f34b52efc14701904e2bd69b949ebb_536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536"},"_vena_MultiSiteS1_MultiSiteB1_R_FV_42f34b52efc14701904e2bd69b949ebb_537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537"},"_vena_MultiSiteS1_MultiSiteB1_R_FV_42f34b52efc14701904e2bd69b949ebb_538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538"},"_vena_MultiSiteS1_MultiSiteB1_R_FV_42f34b52efc14701904e2bd69b949ebb_539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539"},"_vena_MultiSiteS1_MultiSiteB1_R_FV_42f34b52efc14701904e2bd69b949ebb_540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540"},"_vena_MultiSiteS1_MultiSiteB1_R_FV_42f34b52efc14701904e2bd69b949ebb_541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541"},"_vena_MultiSiteS1_MultiSiteB1_R_FV_42f34b52efc14701904e2bd69b949ebb_542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542"},"_vena_MultiSiteS1_MultiSiteB1_R_FV_42f34b52efc14701904e2bd69b949ebb_543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543"},"_vena_MultiSiteS1_MultiSiteB1_R_FV_42f34b52efc14701904e2bd69b949ebb_544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544"},"_vena_MultiSiteS1_MultiSiteB1_R_FV_42f34b52efc14701904e2bd69b949ebb_545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545"},"_vena_MultiSiteS1_MultiSiteB1_R_FV_42f34b52efc14701904e2bd69b949ebb_546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546"},"_vena_MultiSiteS1_MultiSiteB1_R_FV_42f34b52efc14701904e2bd69b949ebb_547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547"},"_vena_MultiSiteS1_MultiSiteB1_R_FV_42f34b52efc14701904e2bd69b949ebb_548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548"},"_vena_MultiSiteS1_MultiSiteB1_R_FV_42f34b52efc14701904e2bd69b949ebb_549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549"},"_vena_MultiSiteS1_MultiSiteB1_R_FV_42f34b52efc14701904e2bd69b949ebb_550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550"},"_vena_MultiSiteS1_MultiSiteB1_R_FV_42f34b52efc14701904e2bd69b949ebb_551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551"},"_vena_MultiSiteS1_MultiSiteB1_R_FV_42f34b52efc14701904e2bd69b949ebb_552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552"},"_vena_MultiSiteS1_MultiSiteB1_R_FV_42f34b52efc14701904e2bd69b949ebb_553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553"},"_vena_MultiSiteS1_MultiSiteB1_R_FV_42f34b52efc14701904e2bd69b949ebb_554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554"},"_vena_MultiSiteS1_MultiSiteB1_R_FV_42f34b52efc14701904e2bd69b949ebb_555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555"},"_vena_MultiSiteS1_MultiSiteB1_R_FV_42f34b52efc14701904e2bd69b949ebb_556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556"},"_vena_MultiSiteS1_MultiSiteB1_R_FV_42f34b52efc14701904e2bd69b949ebb_557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557"},"_vena_MultiSiteS1_MultiSiteB1_R_FV_42f34b52efc14701904e2bd69b949ebb_558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558"},"_vena_MultiSiteS1_MultiSiteB1_R_FV_42f34b52efc14701904e2bd69b949ebb_559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559"},"_vena_MultiSiteS1_MultiSiteB1_R_FV_42f34b52efc14701904e2bd69b949ebb_560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560"},"_vena_MultiSiteS1_MultiSiteB1_R_FV_42f34b52efc14701904e2bd69b949ebb_561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561"},"_vena_MultiSiteS1_MultiSiteB1_R_FV_42f34b52efc14701904e2bd69b949ebb_562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562"},"_vena_MultiSiteS1_MultiSiteB1_R_FV_42f34b52efc14701904e2bd69b949ebb_563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563"},"_vena_MultiSiteS1_MultiSiteB1_R_FV_42f34b52efc14701904e2bd69b949ebb_564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564"},"_vena_MultiSiteS1_MultiSiteB1_R_FV_42f34b52efc14701904e2bd69b949ebb_565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565"},"_vena_MultiSiteS1_MultiSiteB1_R_FV_42f34b52efc14701904e2bd69b949ebb_566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566"},"_vena_MultiSiteS1_MultiSiteB1_R_FV_42f34b52efc14701904e2bd69b949ebb_567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567"},"_vena_MultiSiteS1_MultiSiteB1_R_FV_42f34b52efc14701904e2bd69b949ebb_568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568"},"_vena_MultiSiteS1_MultiSiteB1_R_FV_42f34b52efc14701904e2bd69b949ebb_569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569"},"_vena_MultiSiteS1_MultiSiteB1_R_FV_42f34b52efc14701904e2bd69b949ebb_570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570"},"_vena_MultiSiteS1_MultiSiteB1_R_FV_42f34b52efc14701904e2bd69b949ebb_571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571"},"_vena_MultiSiteS1_MultiSiteB1_R_FV_42f34b52efc14701904e2bd69b949ebb_572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572"},"_vena_MultiSiteS1_MultiSiteB1_R_FV_42f34b52efc14701904e2bd69b949ebb_573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573"},"_vena_MultiSiteS1_MultiSiteB1_R_FV_42f34b52efc14701904e2bd69b949ebb_574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574"},"_vena_MultiSiteS1_MultiSiteB1_R_FV_42f34b52efc14701904e2bd69b949ebb_575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575"},"_vena_MultiSiteS1_MultiSiteB1_R_FV_42f34b52efc14701904e2bd69b949ebb_576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576"},"_vena_MultiSiteS1_MultiSiteB1_R_FV_42f34b52efc14701904e2bd69b949ebb_577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577"},"_vena_MultiSiteS1_MultiSiteB1_R_FV_42f34b52efc14701904e2bd69b949ebb_578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578"},"_vena_MultiSiteS1_MultiSiteB1_R_FV_42f34b52efc14701904e2bd69b949ebb_579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579"},"_vena_MultiSiteS1_MultiSiteB1_R_FV_42f34b52efc14701904e2bd69b949ebb_580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580"},"_vena_MultiSiteS1_MultiSiteB1_R_FV_42f34b52efc14701904e2bd69b949ebb_581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581"},"_vena_MultiSiteS1_MultiSiteB1_R_FV_42f34b52efc14701904e2bd69b949ebb_582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582"},"_vena_MultiSiteS1_MultiSiteB1_R_FV_42f34b52efc14701904e2bd69b949ebb_583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583"},"_vena_MultiSiteS1_MultiSiteB1_R_FV_42f34b52efc14701904e2bd69b949ebb_584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584"},"_vena_MultiSiteS1_MultiSiteB1_R_FV_42f34b52efc14701904e2bd69b949ebb_585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585"},"_vena_MultiSiteS1_MultiSiteB1_R_FV_42f34b52efc14701904e2bd69b949ebb_586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586"},"_vena_MultiSiteS1_MultiSiteB1_R_FV_42f34b52efc14701904e2bd69b949ebb_587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587"},"_vena_MultiSiteS1_MultiSiteB1_R_FV_42f34b52efc14701904e2bd69b949ebb_588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588"},"_vena_MultiSiteS1_MultiSiteB1_R_FV_42f34b52efc14701904e2bd69b949ebb_589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589"},"_vena_MultiSiteS1_MultiSiteB1_R_FV_42f34b52efc14701904e2bd69b949ebb_590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590"},"_vena_MultiSiteS1_MultiSiteB1_R_FV_42f34b52efc14701904e2bd69b949ebb_591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591"},"_vena_MultiSiteS1_MultiSiteB1_R_FV_42f34b52efc14701904e2bd69b949ebb_592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592"},"_vena_MultiSiteS1_MultiSiteB1_R_FV_42f34b52efc14701904e2bd69b949ebb_593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593"},"_vena_MultiSiteS1_MultiSiteB1_R_FV_42f34b52efc14701904e2bd69b949ebb_594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594"},"_vena_MultiSiteS1_MultiSiteB1_R_FV_42f34b52efc14701904e2bd69b949ebb_595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595"},"_vena_MultiSiteS1_MultiSiteB1_R_FV_42f34b52efc14701904e2bd69b949ebb_596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596"},"_vena_MultiSiteS1_MultiSiteB1_R_FV_42f34b52efc14701904e2bd69b949ebb_597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597"},"_vena_MultiSiteS1_MultiSiteB1_R_FV_42f34b52efc14701904e2bd69b949ebb_598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598"},"_vena_MultiSiteS1_MultiSiteB1_R_FV_42f34b52efc14701904e2bd69b949ebb_599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599"},"_vena_MultiSiteS1_MultiSiteB1_R_FV_42f34b52efc14701904e2bd69b949ebb_600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600"},"_vena_MultiSiteS1_MultiSiteB1_R_FV_42f34b52efc14701904e2bd69b949ebb_601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601"},"_vena_MultiSiteS1_MultiSiteB1_R_FV_42f34b52efc14701904e2bd69b949ebb_602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602"},"_vena_MultiSiteS1_MultiSiteB1_R_FV_42f34b52efc14701904e2bd69b949ebb_603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603"},"_vena_MultiSiteS1_MultiSiteB1_R_FV_42f34b52efc14701904e2bd69b949ebb_604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604"},"_vena_MultiSiteS1_MultiSiteB1_R_FV_42f34b52efc14701904e2bd69b949ebb_605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605"},"_vena_MultiSiteS1_MultiSiteB1_R_FV_42f34b52efc14701904e2bd69b949ebb_606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606"},"_vena_MultiSiteS1_MultiSiteB1_R_FV_42f34b52efc14701904e2bd69b949ebb_607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607"},"_vena_MultiSiteS1_MultiSiteB1_R_FV_42f34b52efc14701904e2bd69b949ebb_608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608"},"_vena_MultiSiteS1_MultiSiteB1_R_FV_42f34b52efc14701904e2bd69b949ebb_609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609"},"_vena_MultiSiteS1_MultiSiteB1_R_FV_42f34b52efc14701904e2bd69b949ebb_610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610"},"_vena_MultiSiteS1_MultiSiteB1_R_FV_42f34b52efc14701904e2bd69b949ebb_611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611"},"_vena_MultiSiteS1_MultiSiteB1_R_FV_42f34b52efc14701904e2bd69b949ebb_612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612"},"_vena_MultiSiteS1_MultiSiteB2_C_4_632005309959503878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2,"DimensionIdStr":"4","MemberIdStr":"632005309959503878","DimensionId":4,"MemberId":632005309959503878,"Inc":""},"_vena_MultiSiteS1_MultiSiteB2_C_8_632005313608548359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2,"DimensionIdStr":"8","MemberIdStr":"632005313608548359","DimensionId":8,"MemberId":632005313608548359,"Inc":""},"_vena_MultiSiteS1_MultiSiteB2_C_FV_56493ffece784c5db4cd0fd3b40a250d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2,"DimensionIdStr":"FV","MemberIdStr":"56493ffece784c5db4cd0fd3b40a250d","DimensionId":-1,"MemberId":-1,"Inc":""},"_vena_MultiSiteS1_MultiSiteB2_C_FV_e3545e3dcc52420a84dcdae3a23a4597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2,"DimensionIdStr":"FV","MemberIdStr":"e3545e3dcc52420a84dcdae3a23a4597","DimensionId":-1,"MemberId":-1,"Inc":""},"_vena_MultiSiteS1_MultiSiteB2_R_5_632005310831919105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632005310831919105","DimensionId":5,"MemberId":632005310831919105,"Inc":""},"_vena_MultiSiteS1_MultiSiteB2_R_5_632005310831919111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632005310831919111","DimensionId":5,"MemberId":632005310831919111,"Inc":""},"_vena_MultiSiteS1_MultiSiteB2_R_5_632005310831919113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632005310831919113","DimensionId":5,"MemberId":632005310831919113,"Inc":""},"_vena_MultiSiteS1_MultiSiteB2_R_5_632005310836113408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632005310836113408","DimensionId":5,"MemberId":632005310836113408,"Inc":""},"_vena_MultiSiteS1_MultiSiteB2_R_5_632005310836113410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632005310836113410","DimensionId":5,"MemberId":632005310836113410,"Inc":""},"_vena_MultiSiteS1_MultiSiteB2_R_5_632005310840307712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632005310840307712","DimensionId":5,"MemberId":632005310840307712,"Inc":""},"_vena_MultiSiteS1_MultiSiteB2_R_5_632005310852890628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632005310852890628","DimensionId":5,"MemberId":632005310852890628,"Inc":""},"_vena_MultiSiteS1_MultiSiteB2_R_5_632005310857084934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632005310857084934","DimensionId":5,"MemberId":632005310857084934,"Inc":""},"_vena_MultiSiteS1_MultiSiteB2_R_5_632005310857084936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632005310857084936","DimensionId":5,"MemberId":632005310857084936,"Inc":""},"_vena_MultiSiteS1_MultiSiteB2_R_5_632005310861279232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632005310861279232","DimensionId":5,"MemberId":632005310861279232,"Inc":""},"_vena_MultiSiteS1_MultiSiteB2_R_5_632005310861279234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632005310861279234","DimensionId":5,"MemberId":632005310861279234,"Inc":""},"_vena_MultiSiteS1_MultiSiteB2_R_5_632005310861279238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632005310861279238","DimensionId":5,"MemberId":632005310861279238,"Inc":""},"_vena_MultiSiteS1_MultiSiteB2_R_5_632005310882250754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632005310882250754","DimensionId":5,"MemberId":632005310882250754,"Inc":""},"_vena_MultiSiteS1_MultiSiteB2_R_5_632005310882250756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632005310882250756","DimensionId":5,"MemberId":632005310882250756,"Inc":""},"_vena_MultiSiteS1_MultiSiteB2_R_5_632005310890639362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632005310890639362","DimensionId":5,"MemberId":632005310890639362,"Inc":""},"_vena_MultiSiteS1_MultiSiteB2_R_5_632005310890639364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632005310890639364","DimensionId":5,"MemberId":632005310890639364,"Inc":""},"_vena_MultiSiteS1_MultiSiteB2_R_5_632005310890639366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632005310890639366","DimensionId":5,"MemberId":632005310890639366,"Inc":""},"_vena_MultiSiteS1_MultiSiteB2_R_5_632005310894833664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632005310894833664","DimensionId":5,"MemberId":632005310894833664,"Inc":""},"_vena_MultiSiteS1_MultiSiteB2_R_5_632005310894833672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632005310894833672","DimensionId":5,"MemberId":632005310894833672,"Inc":""},"_vena_MultiSiteS1_MultiSiteB2_R_5_632005310915805190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632005310915805190","DimensionId":5,"MemberId":632005310915805190,"Inc":""},"_vena_MultiSiteS1_MultiSiteB2_R_5_632005310919999492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632005310919999492","DimensionId":5,"MemberId":632005310919999492,"Inc":""},"_vena_MultiSiteS1_MultiSiteB2_R_5_632005310919999494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632005310919999494","DimensionId":5,"MemberId":632005310919999494,"Inc":""},"_vena_MultiSiteS1_MultiSiteB2_R_5_632005310919999496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632005310919999496","DimensionId":5,"MemberId":632005310919999496,"Inc":""},"_vena_MultiSiteS1_MultiSiteB2_R_5_632005310924193792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632005310924193792","DimensionId":5,"MemberId":632005310924193792,"Inc":""},"_vena_MultiSiteS1_MultiSiteB2_R_5_632005310924193798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632005310924193798","DimensionId":5,"MemberId":632005310924193798,"Inc":""},"_vena_MultiSiteS1_MultiSiteB2_R_5_632005310940971013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632005310940971013","DimensionId":5,"MemberId":632005310940971013,"Inc":""},"_vena_MultiSiteS1_MultiSiteB2_R_5_632005310945165316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632005310945165316","DimensionId":5,"MemberId":632005310945165316,"Inc":""},"_vena_MultiSiteS1_MultiSiteB2_R_5_632005310949359624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632005310949359624","DimensionId":5,"MemberId":632005310949359624,"Inc":""},"_vena_MultiSiteS1_MultiSiteB2_R_5_632005310953553920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632005310953553920","DimensionId":5,"MemberId":632005310953553920,"Inc":""},"_vena_MultiSiteS1_MultiSiteB2_R_5_632005310953553922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632005310953553922","DimensionId":5,"MemberId":632005310953553922,"Inc":""},"_vena_MultiSiteS1_MultiSiteB2_R_5_632005310953553924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632005310953553924","DimensionId":5,"MemberId":632005310953553924,"Inc":""},"_vena_MultiSiteS1_MultiSiteB2_R_5_632005310957748224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632005310957748224","DimensionId":5,"MemberId":632005310957748224,"Inc":""},"_vena_MultiSiteS1_MultiSiteB2_R_5_632005310957748226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632005310957748226","DimensionId":5,"MemberId":632005310957748226,"Inc":""},"_vena_MultiSiteS1_MultiSiteB2_R_5_632005310974525442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632005310974525442","DimensionId":5,"MemberId":632005310974525442,"Inc":""},"_vena_MultiSiteS1_MultiSiteB2_R_5_632005310974525444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632005310974525444","DimensionId":5,"MemberId":632005310974525444,"Inc":""},"_vena_MultiSiteS1_MultiSiteB2_R_5_632005310978719744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632005310978719744","DimensionId":5,"MemberId":632005310978719744,"Inc":""},"_vena_MultiSiteS1_MultiSiteB2_R_5_632005310982914050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632005310982914050","DimensionId":5,"MemberId":632005310982914050,"Inc":""},"_vena_MultiSiteS1_MultiSiteB2_R_5_632005310982914052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632005310982914052","DimensionId":5,"MemberId":632005310982914052,"Inc":""},"_vena_MultiSiteS1_MultiSiteB2_R_5_632005310982914054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632005310982914054","DimensionId":5,"MemberId":632005310982914054,"Inc":""},"_vena_MultiSiteS1_MultiSiteB2_R_5_632005310982914056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632005310982914056","DimensionId":5,"MemberId":632005310982914056,"Inc":""},"_vena_MultiSiteS1_MultiSiteB2_R_5_632005310987108357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632005310987108357","DimensionId":5,"MemberId":632005310987108357,"Inc":""},"_vena_MultiSiteS1_MultiSiteB2_R_5_632005310995496960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632005310995496960","DimensionId":5,"MemberId":632005310995496960,"Inc":""},"_vena_MultiSiteS1_MultiSiteB2_R_5_632005310995496962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632005310995496962","DimensionId":5,"MemberId":632005310995496962,"Inc":""},"_vena_MultiSiteS1_MultiSiteB2_R_5_632005310995496966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632005310995496966","DimensionId":5,"MemberId":632005310995496966,"Inc":""},"_vena_MultiSiteS1_MultiSiteB2_R_5_632005311008079873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632005311008079873","DimensionId":5,"MemberId":632005311008079873,"Inc":""},"_vena_MultiSiteS1_MultiSiteB2_R_5_632005311012274180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632005311012274180","DimensionId":5,"MemberId":632005311012274180,"Inc":""},"_vena_MultiSiteS1_MultiSiteB2_R_5_632005311012274184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632005311012274184","DimensionId":5,"MemberId":632005311012274184,"Inc":""},"_vena_MultiSiteS1_MultiSiteB2_R_5_632005311016468480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632005311016468480","DimensionId":5,"MemberId":632005311016468480,"Inc":""},"_vena_MultiSiteS1_MultiSiteB2_R_5_632005311016468486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632005311016468486","DimensionId":5,"MemberId":632005311016468486,"Inc":""},"_vena_MultiSiteS1_MultiSiteB2_R_5_632005311033245699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632005311033245699","DimensionId":5,"MemberId":632005311033245699,"Inc":""},"_vena_MultiSiteS1_MultiSiteB2_R_5_632005311033245703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632005311033245703","DimensionId":5,"MemberId":632005311033245703,"Inc":""},"_vena_MultiSiteS1_MultiSiteB2_R_5_632005311037440008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632005311037440008","DimensionId":5,"MemberId":632005311037440008,"Inc":""},"_vena_MultiSiteS1_MultiSiteB2_R_5_632005311041634304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632005311041634304","DimensionId":5,"MemberId":632005311041634304,"Inc":""},"_vena_MultiSiteS1_MultiSiteB2_R_5_632005311041634306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632005311041634306","DimensionId":5,"MemberId":632005311041634306,"Inc":""},"_vena_MultiSiteS1_MultiSiteB2_R_5_632005311041634308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632005311041634308","DimensionId":5,"MemberId":632005311041634308,"Inc":""},"_vena_MultiSiteS1_MultiSiteB2_R_5_632005311062605830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632005311062605830","DimensionId":5,"MemberId":632005311062605830,"Inc":""},"_vena_MultiSiteS1_MultiSiteB2_R_5_632005311070994432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632005311070994432","DimensionId":5,"MemberId":632005311070994432,"Inc":""},"_vena_MultiSiteS1_MultiSiteB2_R_5_632005311070994434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632005311070994434","DimensionId":5,"MemberId":632005311070994434,"Inc":""},"_vena_MultiSiteS1_MultiSiteB2_R_5_632005311070994436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632005311070994436","DimensionId":5,"MemberId":632005311070994436,"Inc":""},"_vena_MultiSiteS1_MultiSiteB2_R_5_632005311070994438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632005311070994438","DimensionId":5,"MemberId":632005311070994438,"Inc":""},"_vena_MultiSiteS1_MultiSiteB2_R_5_632005311083577348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632005311083577348","DimensionId":5,"MemberId":632005311083577348,"Inc":""},"_vena_MultiSiteS1_MultiSiteB2_R_5_632005311096160258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632005311096160258","DimensionId":5,"MemberId":632005311096160258,"Inc":""},"_vena_MultiSiteS1_MultiSiteB2_R_5_632005311096160260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632005311096160260","DimensionId":5,"MemberId":632005311096160260,"Inc":""},"_vena_MultiSiteS1_MultiSiteB2_R_5_632005311096160262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632005311096160262","DimensionId":5,"MemberId":632005311096160262,"Inc":""},"_vena_MultiSiteS1_MultiSiteB2_R_5_632005311096160264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632005311096160264","DimensionId":5,"MemberId":632005311096160264,"Inc":""},"_vena_MultiSiteS1_MultiSiteB2_R_5_632005311100354567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632005311100354567","DimensionId":5,"MemberId":632005311100354567,"Inc":""},"_vena_MultiSiteS1_MultiSiteB2_R_5_632005311121326082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632005311121326082","DimensionId":5,"MemberId":632005311121326082,"Inc":""},"_vena_MultiSiteS1_MultiSiteB2_R_5_632005311121326086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632005311121326086","DimensionId":5,"MemberId":632005311121326086,"Inc":""},"_vena_MultiSiteS1_MultiSiteB2_R_5_632005311125520384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632005311125520384","DimensionId":5,"MemberId":632005311125520384,"Inc":""},"_vena_MultiSiteS1_MultiSiteB2_R_5_632005311125520386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632005311125520386","DimensionId":5,"MemberId":632005311125520386,"Inc":""},"_vena_MultiSiteS1_MultiSiteB2_R_5_632005311125520392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632005311125520392","DimensionId":5,"MemberId":632005311125520392,"Inc":""},"_vena_MultiSiteS1_MultiSiteB2_R_5_632005311146491912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632005311146491912","DimensionId":5,"MemberId":632005311146491912,"Inc":""},"_vena_MultiSiteS1_MultiSiteB2_R_5_632005311150686208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632005311150686208","DimensionId":5,"MemberId":632005311150686208,"Inc":""},"_vena_MultiSiteS1_MultiSiteB2_R_5_632005311154880512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632005311154880512","DimensionId":5,"MemberId":632005311154880512,"Inc":""},"_vena_MultiSiteS1_MultiSiteB2_R_5_632005311154880514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632005311154880514","DimensionId":5,"MemberId":632005311154880514,"Inc":""},"_vena_MultiSiteS1_MultiSiteB2_R_5_632005311154880516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632005311154880516","DimensionId":5,"MemberId":632005311154880516,"Inc":""},"_vena_MultiSiteS1_MultiSiteB2_R_5_632005311159074816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632005311159074816","DimensionId":5,"MemberId":632005311159074816,"Inc":""},"_vena_MultiSiteS1_MultiSiteB2_R_5_632005311175852035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632005311175852035","DimensionId":5,"MemberId":632005311175852035,"Inc":""},"_vena_MultiSiteS1_MultiSiteB2_R_5_632005311175852039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632005311175852039","DimensionId":5,"MemberId":632005311175852039,"Inc":""},"_vena_MultiSiteS1_MultiSiteB2_R_5_632005311184240640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632005311184240640","DimensionId":5,"MemberId":632005311184240640,"Inc":""},"_vena_MultiSiteS1_MultiSiteB2_R_5_632005311184240642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632005311184240642","DimensionId":5,"MemberId":632005311184240642,"Inc":""},"_vena_MultiSiteS1_MultiSiteB2_R_5_632005311184240644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632005311184240644","DimensionId":5,"MemberId":632005311184240644,"Inc":""},"_vena_MultiSiteS1_MultiSiteB2_R_5_632005311188434945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632005311188434945","DimensionId":5,"MemberId":632005311188434945,"Inc":""},"_vena_MultiSiteS1_MultiSiteB2_R_5_632005311209406470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632005311209406470","DimensionId":5,"MemberId":632005311209406470,"Inc":""},"_vena_MultiSiteS1_MultiSiteB2_R_5_632005311209406472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632005311209406472","DimensionId":5,"MemberId":632005311209406472,"Inc":""},"_vena_MultiSiteS1_MultiSiteB2_R_5_632005311213600768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632005311213600768","DimensionId":5,"MemberId":632005311213600768,"Inc":""},"_vena_MultiSiteS1_MultiSiteB2_R_5_632005311213600770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632005311213600770","DimensionId":5,"MemberId":632005311213600770,"Inc":""},"_vena_MultiSiteS1_MultiSiteB2_R_5_632005311230377986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632005311230377986","DimensionId":5,"MemberId":632005311230377986,"Inc":""},"_vena_MultiSiteS1_MultiSiteB2_R_5_632005311234572292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632005311234572292","DimensionId":5,"MemberId":632005311234572292,"Inc":""},"_vena_MultiSiteS1_MultiSiteB2_R_5_632005311234572294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632005311234572294","DimensionId":5,"MemberId":632005311234572294,"Inc":""},"_vena_MultiSiteS1_MultiSiteB2_R_5_632005311238766592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632005311238766592","DimensionId":5,"MemberId":632005311238766592,"Inc":""},"_vena_MultiSiteS1_MultiSiteB2_R_5_632005311238766596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632005311238766596","DimensionId":5,"MemberId":632005311238766596,"Inc":""},"_vena_MultiSiteS1_MultiSiteB2_R_5_632005311238766600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632005311238766600","DimensionId":5,"MemberId":632005311238766600,"Inc":""},"_vena_MultiSiteS1_MultiSiteB2_R_5_632005311255543815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632005311255543815","DimensionId":5,"MemberId":632005311255543815,"Inc":""},"_vena_MultiSiteS1_MultiSiteB2_R_5_632005311259738112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632005311259738112","DimensionId":5,"MemberId":632005311259738112,"Inc":""},"_vena_MultiSiteS1_MultiSiteB2_R_5_632005311259738114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632005311259738114","DimensionId":5,"MemberId":632005311259738114,"Inc":""},"_vena_MultiSiteS1_MultiSiteB2_R_5_632005311263932420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632005311263932420","DimensionId":5,"MemberId":632005311263932420,"Inc":""},"_vena_MultiSiteS1_MultiSiteB2_R_5_632005311263932422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632005311263932422","DimensionId":5,"MemberId":632005311263932422,"Inc":""},"_vena_MultiSiteS1_MultiSiteB2_R_5_632005311268126720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632005311268126720","DimensionId":5,"MemberId":632005311268126720,"Inc":""},"_vena_MultiSiteS1_MultiSiteB2_R_5_632005311268126726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632005311268126726","DimensionId":5,"MemberId":632005311268126726,"Inc":""},"_vena_MultiSiteS1_MultiSiteB2_R_5_632005311268126728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632005311268126728","DimensionId":5,"MemberId":632005311268126728,"Inc":""},"_vena_MultiSiteS1_MultiSiteB2_R_5_632005311284903938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632005311284903938","DimensionId":5,"MemberId":632005311284903938,"Inc":""},"_vena_MultiSiteS1_MultiSiteB2_R_5_632005311284903942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632005311284903942","DimensionId":5,"MemberId":632005311284903942,"Inc":""},"_vena_MultiSiteS1_MultiSiteB2_R_5_632005311289098249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632005311289098249","DimensionId":5,"MemberId":632005311289098249,"Inc":""},"_vena_MultiSiteS1_MultiSiteB2_R_5_632005311293292544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632005311293292544","DimensionId":5,"MemberId":632005311293292544,"Inc":""},"_vena_MultiSiteS1_MultiSiteB2_R_5_632005311293292546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632005311293292546","DimensionId":5,"MemberId":632005311293292546,"Inc":""},"_vena_MultiSiteS1_MultiSiteB2_R_5_632005311293292548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632005311293292548","DimensionId":5,"MemberId":632005311293292548,"Inc":""},"_vena_MultiSiteS1_MultiSiteB2_R_5_632005311297486850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632005311297486850","DimensionId":5,"MemberId":632005311297486850,"Inc":""},"_vena_MultiSiteS1_MultiSiteB2_R_5_632005311297486852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632005311297486852","DimensionId":5,"MemberId":632005311297486852,"Inc":""},"_vena_MultiSiteS1_MultiSiteB2_R_5_632005311318458370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632005311318458370","DimensionId":5,"MemberId":632005311318458370,"Inc":""},"_vena_MultiSiteS1_MultiSiteB2_R_5_632005311318458372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632005311318458372","DimensionId":5,"MemberId":632005311318458372,"Inc":""},"_vena_MultiSiteS1_MultiSiteB2_R_5_632005311318458374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632005311318458374","DimensionId":5,"MemberId":632005311318458374,"Inc":""},"_vena_MultiSiteS1_MultiSiteB2_R_5_632005311318458376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632005311318458376","DimensionId":5,"MemberId":632005311318458376,"Inc":""},"_vena_MultiSiteS1_MultiSiteB2_R_5_632005311322652677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632005311322652677","DimensionId":5,"MemberId":632005311322652677,"Inc":""},"_vena_MultiSiteS1_MultiSiteB2_R_5_632005311322652679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632005311322652679","DimensionId":5,"MemberId":632005311322652679,"Inc":""},"_vena_MultiSiteS1_MultiSiteB2_R_5_632005311335235592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632005311335235592","DimensionId":5,"MemberId":632005311335235592,"Inc":""},"_vena_MultiSiteS1_MultiSiteB2_R_5_632005311339429888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632005311339429888","DimensionId":5,"MemberId":632005311339429888,"Inc":""},"_vena_MultiSiteS1_MultiSiteB2_R_5_632005311339429890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632005311339429890","DimensionId":5,"MemberId":632005311339429890,"Inc":""},"_vena_MultiSiteS1_MultiSiteB2_R_5_632005311339429892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632005311339429892","DimensionId":5,"MemberId":632005311339429892,"Inc":""},"_vena_MultiSiteS1_MultiSiteB2_R_5_632005311339429894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632005311339429894","DimensionId":5,"MemberId":632005311339429894,"Inc":""},"_vena_MultiSiteS1_MultiSiteB2_R_5_632005311343624200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632005311343624200","DimensionId":5,"MemberId":632005311343624200,"Inc":""},"_vena_MultiSiteS1_MultiSiteB2_R_5_632005311347818496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632005311347818496","DimensionId":5,"MemberId":632005311347818496,"Inc":""},"_vena_MultiSiteS1_MultiSiteB2_R_5_632005311347818498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632005311347818498","DimensionId":5,"MemberId":632005311347818498,"Inc":""},"_vena_MultiSiteS1_MultiSiteB2_R_5_632005311347818500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632005311347818500","DimensionId":5,"MemberId":632005311347818500,"Inc":""},"_vena_MultiSiteS1_MultiSiteB2_R_5_632005311352012802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632005311352012802","DimensionId":5,"MemberId":632005311352012802,"Inc":""},"_vena_MultiSiteS1_MultiSiteB2_R_5_632005311352012804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632005311352012804","DimensionId":5,"MemberId":632005311352012804,"Inc":""},"_vena_MultiSiteS1_MultiSiteB2_R_5_632005311377178626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632005311377178626","DimensionId":5,"MemberId":632005311377178626,"Inc":""},"_vena_MultiSiteS1_MultiSiteB2_R_5_632005311377178628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632005311377178628","DimensionId":5,"MemberId":632005311377178628,"Inc":""},"_vena_MultiSiteS1_MultiSiteB2_R_5_632005311377178630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632005311377178630","DimensionId":5,"MemberId":632005311377178630,"Inc":""},"_vena_MultiSiteS1_MultiSiteB2_R_5_632005311377178632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632005311377178632","DimensionId":5,"MemberId":632005311377178632,"Inc":""},"_vena_MultiSiteS1_MultiSiteB2_R_5_632005311381372931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632005311381372931","DimensionId":5,"MemberId":632005311381372931,"Inc":""},"_vena_MultiSiteS1_MultiSiteB2_R_5_632005311381372933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632005311381372933","DimensionId":5,"MemberId":632005311381372933,"Inc":""},"_vena_MultiSiteS1_MultiSiteB2_R_5_632005311398150152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632005311398150152","DimensionId":5,"MemberId":632005311398150152,"Inc":""},"_vena_MultiSiteS1_MultiSiteB2_R_5_632005311402344448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632005311402344448","DimensionId":5,"MemberId":632005311402344448,"Inc":""},"_vena_MultiSiteS1_MultiSiteB2_R_5_632005311402344450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632005311402344450","DimensionId":5,"MemberId":632005311402344450,"Inc":""},"_vena_MultiSiteS1_MultiSiteB2_R_5_632005311402344452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632005311402344452","DimensionId":5,"MemberId":632005311402344452,"Inc":""},"_vena_MultiSiteS1_MultiSiteB2_R_5_632005311406538754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632005311406538754","DimensionId":5,"MemberId":632005311406538754,"Inc":""},"_vena_MultiSiteS1_MultiSiteB2_R_5_632005311406538756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632005311406538756","DimensionId":5,"MemberId":632005311406538756,"Inc":""},"_vena_MultiSiteS1_MultiSiteB2_R_5_632005311406538758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632005311406538758","DimensionId":5,"MemberId":632005311406538758,"Inc":""},"_vena_MultiSiteS1_MultiSiteB2_R_5_632005311423315976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632005311423315976","DimensionId":5,"MemberId":632005311423315976,"Inc":""},"_vena_MultiSiteS1_MultiSiteB2_R_5_632005311427510272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632005311427510272","DimensionId":5,"MemberId":632005311427510272,"Inc":""},"_vena_MultiSiteS1_MultiSiteB2_R_5_632005311427510274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632005311427510274","DimensionId":5,"MemberId":632005311427510274,"Inc":""},"_vena_MultiSiteS1_MultiSiteB2_R_5_632005311431704581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632005311431704581","DimensionId":5,"MemberId":632005311431704581,"Inc":""},"_vena_MultiSiteS1_MultiSiteB2_R_5_632005311431704583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632005311431704583","DimensionId":5,"MemberId":632005311431704583,"Inc":""},"_vena_MultiSiteS1_MultiSiteB2_R_5_632005311435898880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632005311435898880","DimensionId":5,"MemberId":632005311435898880,"Inc":""},"_vena_MultiSiteS1_MultiSiteB2_R_5_632005311435898882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632005311435898882","DimensionId":5,"MemberId":632005311435898882,"Inc":""},"_vena_MultiSiteS1_MultiSiteB2_R_5_632005311440093184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632005311440093184","DimensionId":5,"MemberId":632005311440093184,"Inc":""},"_vena_MultiSiteS1_MultiSiteB2_R_5_632005311452676096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632005311452676096","DimensionId":5,"MemberId":632005311452676096,"Inc":""},"_vena_MultiSiteS1_MultiSiteB2_R_5_632005311452676098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632005311452676098","DimensionId":5,"MemberId":632005311452676098,"Inc":""},"_vena_MultiSiteS1_MultiSiteB2_R_5_632005311452676100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632005311452676100","DimensionId":5,"MemberId":632005311452676100,"Inc":""},"_vena_MultiSiteS1_MultiSiteB2_R_5_632005311452676102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632005311452676102","DimensionId":5,"MemberId":632005311452676102,"Inc":""},"_vena_MultiSiteS1_MultiSiteB2_R_5_632005311456870402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632005311456870402","DimensionId":5,"MemberId":632005311456870402,"Inc":""},"_vena_MultiSiteS1_MultiSiteB2_R_5_632005311473647616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632005311473647616","DimensionId":5,"MemberId":632005311473647616,"Inc":""},"_vena_MultiSiteS1_MultiSiteB2_R_5_632005311477841923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632005311477841923","DimensionId":5,"MemberId":632005311477841923,"Inc":""},"_vena_MultiSiteS1_MultiSiteB2_R_5_632005311477841925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632005311477841925","DimensionId":5,"MemberId":632005311477841925,"Inc":""},"_vena_MultiSiteS1_MultiSiteB2_R_5_632005311477841927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632005311477841927","DimensionId":5,"MemberId":632005311477841927,"Inc":""},"_vena_MultiSiteS1_MultiSiteB2_R_5_632005311482036224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632005311482036224","DimensionId":5,"MemberId":632005311482036224,"Inc":""},"_vena_MultiSiteS1_MultiSiteB2_R_5_632005311482036226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632005311482036226","DimensionId":5,"MemberId":632005311482036226,"Inc":""},"_vena_MultiSiteS1_MultiSiteB2_R_5_632005311486230528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632005311486230528","DimensionId":5,"MemberId":632005311486230528,"Inc":""},"_vena_MultiSiteS1_MultiSiteB2_R_5_632005311486230530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632005311486230530","DimensionId":5,"MemberId":632005311486230530,"Inc":""},"_vena_MultiSiteS1_MultiSiteB2_R_5_632005311503007752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632005311503007752","DimensionId":5,"MemberId":632005311503007752,"Inc":""},"_vena_MultiSiteS1_MultiSiteB2_R_5_632005311507202050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632005311507202050","DimensionId":5,"MemberId":632005311507202050,"Inc":""},"_vena_MultiSiteS1_MultiSiteB2_R_5_632005311507202054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632005311507202054","DimensionId":5,"MemberId":632005311507202054,"Inc":""},"_vena_MultiSiteS1_MultiSiteB2_R_5_632005311507202056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632005311507202056","DimensionId":5,"MemberId":632005311507202056,"Inc":""},"_vena_MultiSiteS1_MultiSiteB2_R_5_632005311511396352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632005311511396352","DimensionId":5,"MemberId":632005311511396352,"Inc":""},"_vena_MultiSiteS1_MultiSiteB2_R_5_632005311511396358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632005311511396358","DimensionId":5,"MemberId":632005311511396358,"Inc":""},"_vena_MultiSiteS1_MultiSiteB2_R_5_632005311515590656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632005311515590656","DimensionId":5,"MemberId":632005311515590656,"Inc":""},"_vena_MultiSiteS1_MultiSiteB2_R_5_632005311515590658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632005311515590658","DimensionId":5,"MemberId":632005311515590658,"Inc":""},"_vena_MultiSiteS1_MultiSiteB2_R_5_632005311523979268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632005311523979268","DimensionId":5,"MemberId":632005311523979268,"Inc":""},"_vena_MultiSiteS1_MultiSiteB2_R_5_632005311532367880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632005311532367880","DimensionId":5,"MemberId":632005311532367880,"Inc":""},"_vena_MultiSiteS1_MultiSiteB2_R_5_632005311536562178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632005311536562178","DimensionId":5,"MemberId":632005311536562178,"Inc":""},"_vena_MultiSiteS1_MultiSiteB2_R_5_632005311536562180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632005311536562180","DimensionId":5,"MemberId":632005311536562180,"Inc":""},"_vena_MultiSiteS1_MultiSiteB2_R_5_632005311540756486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632005311540756486","DimensionId":5,"MemberId":632005311540756486,"Inc":""},"_vena_MultiSiteS1_MultiSiteB2_R_5_632005311540756488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632005311540756488","DimensionId":5,"MemberId":632005311540756488,"Inc":""},"_vena_MultiSiteS1_MultiSiteB2_R_5_632005311544950784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632005311544950784","DimensionId":5,"MemberId":632005311544950784,"Inc":""},"_vena_MultiSiteS1_MultiSiteB2_R_5_632005311549145088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632005311549145088","DimensionId":5,"MemberId":632005311549145088,"Inc":""},"_vena_MultiSiteS1_MultiSiteB2_R_5_632005311549145090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632005311549145090","DimensionId":5,"MemberId":632005311549145090,"Inc":""},"_vena_MultiSiteS1_MultiSiteB2_R_5_632005311549145096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632005311549145096","DimensionId":5,"MemberId":632005311549145096,"Inc":""},"_vena_MultiSiteS1_MultiSiteB2_R_5_632005311565922304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632005311565922304","DimensionId":5,"MemberId":632005311565922304,"Inc":""},"_vena_MultiSiteS1_MultiSiteB2_R_5_632005311570116610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632005311570116610","DimensionId":5,"MemberId":632005311570116610,"Inc":""},"_vena_MultiSiteS1_MultiSiteB2_R_5_632005311570116612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632005311570116612","DimensionId":5,"MemberId":632005311570116612,"Inc":""},"_vena_MultiSiteS1_MultiSiteB2_R_5_632005311570116614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632005311570116614","DimensionId":5,"MemberId":632005311570116614,"Inc":""},"_vena_MultiSiteS1_MultiSiteB2_R_5_632005311574310912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632005311574310912","DimensionId":5,"MemberId":632005311574310912,"Inc":""},"_vena_MultiSiteS1_MultiSiteB2_R_5_632005311574310916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632005311574310916","DimensionId":5,"MemberId":632005311574310916,"Inc":""},"_vena_MultiSiteS1_MultiSiteB2_R_5_632005311574310918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632005311574310918","DimensionId":5,"MemberId":632005311574310918,"Inc":""},"_vena_MultiSiteS1_MultiSiteB2_R_5_632005311599476737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632005311599476737","DimensionId":5,"MemberId":632005311599476737,"Inc":""},"_vena_MultiSiteS1_MultiSiteB2_R_5_632005311603671046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632005311603671046","DimensionId":5,"MemberId":632005311603671046,"Inc":""},"_vena_MultiSiteS1_MultiSiteB2_R_5_632005311603671049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632005311603671049","DimensionId":5,"MemberId":632005311603671049,"Inc":""},"_vena_MultiSiteS1_MultiSiteB2_R_5_632005311607865344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632005311607865344","DimensionId":5,"MemberId":632005311607865344,"Inc":""},"_vena_MultiSiteS1_MultiSiteB2_R_5_632005311607865346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632005311607865346","DimensionId":5,"MemberId":632005311607865346,"Inc":""},"_vena_MultiSiteS1_MultiSiteB2_R_5_632005311612059648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632005311612059648","DimensionId":5,"MemberId":632005311612059648,"Inc":""},"_vena_MultiSiteS1_MultiSiteB2_R_5_632005311612059650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632005311612059650","DimensionId":5,"MemberId":632005311612059650,"Inc":""},"_vena_MultiSiteS1_MultiSiteB2_R_5_632005311628836870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632005311628836870","DimensionId":5,"MemberId":632005311628836870,"Inc":""},"_vena_MultiSiteS1_MultiSiteB2_R_5_632005311641419782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632005311641419782","DimensionId":5,"MemberId":632005311641419782,"Inc":""},"_vena_MultiSiteS1_MultiSiteB2_R_5_632005311645614080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632005311645614080","DimensionId":5,"MemberId":632005311645614080,"Inc":""},"_vena_MultiSiteS1_MultiSiteB2_R_5_632005311645614082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632005311645614082","DimensionId":5,"MemberId":632005311645614082,"Inc":""},"_vena_MultiSiteS1_MultiSiteB2_R_5_632005311649808390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632005311649808390","DimensionId":5,"MemberId":632005311649808390,"Inc":""},"_vena_MultiSiteS1_MultiSiteB2_R_5_632005311649808392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632005311649808392","DimensionId":5,"MemberId":632005311649808392,"Inc":""},"_vena_MultiSiteS1_MultiSiteB2_R_5_632005311654002688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632005311654002688","DimensionId":5,"MemberId":632005311654002688,"Inc":""},"_vena_MultiSiteS1_MultiSiteB2_R_5_632005311654002690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632005311654002690","DimensionId":5,"MemberId":632005311654002690,"Inc":""},"_vena_MultiSiteS1_MultiSiteB2_R_5_632005311654002694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632005311654002694","DimensionId":5,"MemberId":632005311654002694,"Inc":""},"_vena_MultiSiteS1_MultiSiteB2_R_5_632005311654002696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632005311654002696","DimensionId":5,"MemberId":632005311654002696,"Inc":""},"_vena_MultiSiteS1_MultiSiteB2_R_5_632005311674974208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632005311674974208","DimensionId":5,"MemberId":632005311674974208,"Inc":""},"_vena_MultiSiteS1_MultiSiteB2_R_5_632005311674974217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632005311674974217","DimensionId":5,"MemberId":632005311674974217,"Inc":""},"_vena_MultiSiteS1_MultiSiteB2_R_5_632005311679168512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632005311679168512","DimensionId":5,"MemberId":632005311679168512,"Inc":""},"_vena_MultiSiteS1_MultiSiteB2_R_5_632005311679168514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632005311679168514","DimensionId":5,"MemberId":632005311679168514,"Inc":""},"_vena_MultiSiteS1_MultiSiteB2_R_5_632005311679168516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632005311679168516","DimensionId":5,"MemberId":632005311679168516,"Inc":""},"_vena_MultiSiteS1_MultiSiteB2_R_5_632005311683362816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632005311683362816","DimensionId":5,"MemberId":632005311683362816,"Inc":""},"_vena_MultiSiteS1_MultiSiteB2_R_5_632005311683362818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632005311683362818","DimensionId":5,"MemberId":632005311683362818,"Inc":""},"_vena_MultiSiteS1_MultiSiteB2_R_5_632005311691751424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632005311691751424","DimensionId":5,"MemberId":632005311691751424,"Inc":""},"_vena_MultiSiteS1_MultiSiteB2_R_5_632005311700140038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632005311700140038","DimensionId":5,"MemberId":632005311700140038,"Inc":""},"_vena_MultiSiteS1_MultiSiteB2_R_5_632005311704334340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632005311704334340","DimensionId":5,"MemberId":632005311704334340,"Inc":""},"_vena_MultiSiteS1_MultiSiteB2_R_5_632005311704334342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632005311704334342","DimensionId":5,"MemberId":632005311704334342,"Inc":""},"_vena_MultiSiteS1_MultiSiteB2_R_5_632005311704334344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632005311704334344","DimensionId":5,"MemberId":632005311704334344,"Inc":""},"_vena_MultiSiteS1_MultiSiteB2_R_5_632005311704334346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632005311704334346","DimensionId":5,"MemberId":632005311704334346,"Inc":""},"_vena_MultiSiteS1_MultiSiteB2_R_5_632005311708528643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632005311708528643","DimensionId":5,"MemberId":632005311708528643,"Inc":""},"_vena_MultiSiteS1_MultiSiteB2_R_5_632005311725305856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632005311725305856","DimensionId":5,"MemberId":632005311725305856,"Inc":""},"_vena_MultiSiteS1_MultiSiteB2_R_5_632005311729500162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632005311729500162","DimensionId":5,"MemberId":632005311729500162,"Inc":""},"_vena_MultiSiteS1_MultiSiteB2_R_5_632005311729500164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632005311729500164","DimensionId":5,"MemberId":632005311729500164,"Inc":""},"_vena_MultiSiteS1_MultiSiteB2_R_5_632005311729500168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632005311729500168","DimensionId":5,"MemberId":632005311729500168,"Inc":""},"_vena_MultiSiteS1_MultiSiteB2_R_5_632005311733694472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632005311733694472","DimensionId":5,"MemberId":632005311733694472,"Inc":""},"_vena_MultiSiteS1_MultiSiteB2_R_5_632005311737888768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632005311737888768","DimensionId":5,"MemberId":632005311737888768,"Inc":""},"_vena_MultiSiteS1_MultiSiteB2_R_5_632005311737888770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632005311737888770","DimensionId":5,"MemberId":632005311737888770,"Inc":""},"_vena_MultiSiteS1_MultiSiteB2_R_5_632005311737888772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632005311737888772","DimensionId":5,"MemberId":632005311737888772,"Inc":""},"_vena_MultiSiteS1_MultiSiteB2_R_5_632005311758860291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632005311758860291","DimensionId":5,"MemberId":632005311758860291,"Inc":""},"_vena_MultiSiteS1_MultiSiteB2_R_5_632005311758860295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632005311758860295","DimensionId":5,"MemberId":632005311758860295,"Inc":""},"_vena_MultiSiteS1_MultiSiteB2_R_5_632005311758860297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632005311758860297","DimensionId":5,"MemberId":632005311758860297,"Inc":""},"_vena_MultiSiteS1_MultiSiteB2_R_5_632005311763054592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632005311763054592","DimensionId":5,"MemberId":632005311763054592,"Inc":""},"_vena_MultiSiteS1_MultiSiteB2_R_5_632005311763054594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632005311763054594","DimensionId":5,"MemberId":632005311763054594,"Inc":""},"_vena_MultiSiteS1_MultiSiteB2_R_5_632005311763054596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632005311763054596","DimensionId":5,"MemberId":632005311763054596,"Inc":""},"_vena_MultiSiteS1_MultiSiteB2_R_5_632005311763054598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632005311763054598","DimensionId":5,"MemberId":632005311763054598,"Inc":""},"_vena_MultiSiteS1_MultiSiteB2_R_5_632005311771443204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632005311771443204","DimensionId":5,"MemberId":632005311771443204,"Inc":""},"_vena_MultiSiteS1_MultiSiteB2_R_5_632005311784026112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632005311784026112","DimensionId":5,"MemberId":632005311784026112,"Inc":""},"_vena_MultiSiteS1_MultiSiteB2_R_5_632005311784026114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632005311784026114","DimensionId":5,"MemberId":632005311784026114,"Inc":""},"_vena_MultiSiteS1_MultiSiteB2_R_5_632005311784026116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632005311784026116","DimensionId":5,"MemberId":632005311784026116,"Inc":""},"_vena_MultiSiteS1_MultiSiteB2_R_5_632005311788220419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632005311788220419","DimensionId":5,"MemberId":632005311788220419,"Inc":""},"_vena_MultiSiteS1_MultiSiteB2_R_5_632005311788220421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632005311788220421","DimensionId":5,"MemberId":632005311788220421,"Inc":""},"_vena_MultiSiteS1_MultiSiteB2_R_5_632005311788220425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632005311788220425","DimensionId":5,"MemberId":632005311788220425,"Inc":""},"_vena_MultiSiteS1_MultiSiteB2_R_5_632005311792414722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632005311792414722","DimensionId":5,"MemberId":632005311792414722,"Inc":""},"_vena_MultiSiteS1_MultiSiteB2_R_5_632005311792414724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632005311792414724","DimensionId":5,"MemberId":632005311792414724,"Inc":""},"_vena_MultiSiteS1_MultiSiteB2_R_5_632005311792414726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632005311792414726","DimensionId":5,"MemberId":632005311792414726,"Inc":""},"_vena_MultiSiteS1_MultiSiteB2_R_5_632005311809191946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632005311809191946","DimensionId":5,"MemberId":632005311809191946,"Inc":""},"_vena_MultiSiteS1_MultiSiteB2_R_5_632005311817580544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632005311817580544","DimensionId":5,"MemberId":632005311817580544,"Inc":""},"_vena_MultiSiteS1_MultiSiteB2_R_5_632005311817580546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632005311817580546","DimensionId":5,"MemberId":632005311817580546,"Inc":""},"_vena_MultiSiteS1_MultiSiteB2_R_5_632005311817580548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632005311817580548","DimensionId":5,"MemberId":632005311817580548,"Inc":""},"_vena_MultiSiteS1_MultiSiteB2_R_5_632005311817580550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632005311817580550","DimensionId":5,"MemberId":632005311817580550,"Inc":""},"_vena_MultiSiteS1_MultiSiteB2_R_5_632005311817580552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632005311817580552","DimensionId":5,"MemberId":632005311817580552,"Inc":""},"_vena_MultiSiteS1_MultiSiteB2_R_5_632005311821774848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632005311821774848","DimensionId":5,"MemberId":632005311821774848,"Inc":""},"_vena_MultiSiteS1_MultiSiteB2_R_5_632005311838552072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632005311838552072","DimensionId":5,"MemberId":632005311838552072,"Inc":""},"_vena_MultiSiteS1_MultiSiteB2_R_5_632005311842746368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632005311842746368","DimensionId":5,"MemberId":632005311842746368,"Inc":""},"_vena_MultiSiteS1_MultiSiteB2_R_5_632005311842746370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632005311842746370","DimensionId":5,"MemberId":632005311842746370,"Inc":""},"_vena_MultiSiteS1_MultiSiteB2_R_5_632005311842746372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632005311842746372","DimensionId":5,"MemberId":632005311842746372,"Inc":""},"_vena_MultiSiteS1_MultiSiteB2_R_5_632005311846940672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632005311846940672","DimensionId":5,"MemberId":632005311846940672,"Inc":""},"_vena_MultiSiteS1_MultiSiteB2_R_5_632005311846940674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632005311846940674","DimensionId":5,"MemberId":632005311846940674,"Inc":""},"_vena_MultiSiteS1_MultiSiteB2_R_5_632005311859523594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632005311859523594","DimensionId":5,"MemberId":632005311859523594,"Inc":""},"_vena_MultiSiteS1_MultiSiteB2_R_5_632005311863717888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632005311863717888","DimensionId":5,"MemberId":632005311863717888,"Inc":""},"_vena_MultiSiteS1_MultiSiteB2_R_5_632005311867912192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632005311867912192","DimensionId":5,"MemberId":632005311867912192,"Inc":""},"_vena_MultiSiteS1_MultiSiteB2_R_5_632005311867912194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632005311867912194","DimensionId":5,"MemberId":632005311867912194,"Inc":""},"_vena_MultiSiteS1_MultiSiteB2_R_5_632005311867912196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632005311867912196","DimensionId":5,"MemberId":632005311867912196,"Inc":""},"_vena_MultiSiteS1_MultiSiteB2_R_5_632005311867912198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632005311867912198","DimensionId":5,"MemberId":632005311867912198,"Inc":""},"_vena_MultiSiteS1_MultiSiteB2_R_5_632005311872106499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632005311872106499","DimensionId":5,"MemberId":632005311872106499,"Inc":""},"_vena_MultiSiteS1_MultiSiteB2_R_5_632005311888883714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632005311888883714","DimensionId":5,"MemberId":632005311888883714,"Inc":""},"_vena_MultiSiteS1_MultiSiteB2_R_5_632005311888883718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632005311888883718","DimensionId":5,"MemberId":632005311888883718,"Inc":""},"_vena_MultiSiteS1_MultiSiteB2_R_5_632005311893078018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632005311893078018","DimensionId":5,"MemberId":632005311893078018,"Inc":""},"_vena_MultiSiteS1_MultiSiteB2_R_5_632005311893078020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632005311893078020","DimensionId":5,"MemberId":632005311893078020,"Inc":""},"_vena_MultiSiteS1_MultiSiteB2_R_5_632005311893078022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632005311893078022","DimensionId":5,"MemberId":632005311893078022,"Inc":""},"_vena_MultiSiteS1_MultiSiteB2_R_5_632005311897272322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632005311897272322","DimensionId":5,"MemberId":632005311897272322,"Inc":""},"_vena_MultiSiteS1_MultiSiteB2_R_5_632005311897272324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632005311897272324","DimensionId":5,"MemberId":632005311897272324,"Inc":""},"_vena_MultiSiteS1_MultiSiteB2_R_5_632005311914049538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632005311914049538","DimensionId":5,"MemberId":632005311914049538,"Inc":""},"_vena_MultiSiteS1_MultiSiteB2_R_5_632005311918243845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632005311918243845","DimensionId":5,"MemberId":632005311918243845,"Inc":""},"_vena_MultiSiteS1_MultiSiteB2_R_5_632005311918243847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632005311918243847","DimensionId":5,"MemberId":632005311918243847,"Inc":""},"_vena_MultiSiteS1_MultiSiteB2_R_5_632005311918243849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632005311918243849","DimensionId":5,"MemberId":632005311918243849,"Inc":""},"_vena_MultiSiteS1_MultiSiteB2_R_5_632005311922438144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632005311922438144","DimensionId":5,"MemberId":632005311922438144,"Inc":""},"_vena_MultiSiteS1_MultiSiteB2_R_5_632005311922438150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632005311922438150","DimensionId":5,"MemberId":632005311922438150,"Inc":""},"_vena_MultiSiteS1_MultiSiteB2_R_5_632005311939215368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632005311939215368","DimensionId":5,"MemberId":632005311939215368,"Inc":""},"_vena_MultiSiteS1_MultiSiteB2_R_5_632005311943409668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632005311943409668","DimensionId":5,"MemberId":632005311943409668,"Inc":""},"_vena_MultiSiteS1_MultiSiteB2_R_5_632005311943409670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632005311943409670","DimensionId":5,"MemberId":632005311943409670,"Inc":""},"_vena_MultiSiteS1_MultiSiteB2_R_5_632005311943409672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632005311943409672","DimensionId":5,"MemberId":632005311943409672,"Inc":""},"_vena_MultiSiteS1_MultiSiteB2_R_5_632005311943409674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632005311943409674","DimensionId":5,"MemberId":632005311943409674,"Inc":""},"_vena_MultiSiteS1_MultiSiteB2_R_5_632005311947603973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632005311947603973","DimensionId":5,"MemberId":632005311947603973,"Inc":""},"_vena_MultiSiteS1_MultiSiteB2_R_5_632005311947603975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632005311947603975","DimensionId":5,"MemberId":632005311947603975,"Inc":""},"_vena_MultiSiteS1_MultiSiteB2_R_5_632005311960186888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632005311960186888","DimensionId":5,"MemberId":632005311960186888,"Inc":""},"_vena_MultiSiteS1_MultiSiteB2_R_5_632005311964381184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632005311964381184","DimensionId":5,"MemberId":632005311964381184,"Inc":""},"_vena_MultiSiteS1_MultiSiteB2_R_5_632005311964381192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632005311964381192","DimensionId":5,"MemberId":632005311964381192,"Inc":""},"_vena_MultiSiteS1_MultiSiteB2_R_5_632005311968575488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632005311968575488","DimensionId":5,"MemberId":632005311968575488,"Inc":""},"_vena_MultiSiteS1_MultiSiteB2_R_5_632005311972769793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632005311972769793","DimensionId":5,"MemberId":632005311972769793,"Inc":""},"_vena_MultiSiteS1_MultiSiteB2_R_5_632005311972769795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632005311972769795","DimensionId":5,"MemberId":632005311972769795,"Inc":""},"_vena_MultiSiteS1_MultiSiteB2_R_5_632005311972769797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632005311972769797","DimensionId":5,"MemberId":632005311972769797,"Inc":""},"_vena_MultiSiteS1_MultiSiteB2_R_5_632005311972769805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632005311972769805","DimensionId":5,"MemberId":632005311972769805,"Inc":""},"_vena_MultiSiteS1_MultiSiteB2_R_5_632005311976964096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632005311976964096","DimensionId":5,"MemberId":632005311976964096,"Inc":""},"_vena_MultiSiteS1_MultiSiteB2_R_5_632005311976964121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632005311976964121","DimensionId":5,"MemberId":632005311976964121,"Inc":""},"_vena_MultiSiteS1_MultiSiteB2_R_5_632005311997935642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632005311997935642","DimensionId":5,"MemberId":632005311997935642,"Inc":""},"_vena_MultiSiteS1_MultiSiteB2_R_5_632005312002129944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632005312002129944","DimensionId":5,"MemberId":632005312002129944,"Inc":""},"_vena_MultiSiteS1_MultiSiteB2_R_5_632005312002129952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632005312002129952","DimensionId":5,"MemberId":632005312002129952,"Inc":""},"_vena_MultiSiteS1_MultiSiteB2_R_5_632005312002129961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632005312002129961","DimensionId":5,"MemberId":632005312002129961,"Inc":""},"_vena_MultiSiteS1_MultiSiteB2_R_5_632005312006324232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632005312006324232","DimensionId":5,"MemberId":632005312006324232,"Inc":""},"_vena_MultiSiteS1_MultiSiteB2_R_5_632005312006324257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632005312006324257","DimensionId":5,"MemberId":632005312006324257,"Inc":""},"_vena_MultiSiteS1_MultiSiteB2_R_5_632005312027295755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632005312027295755","DimensionId":5,"MemberId":632005312027295755,"Inc":""},"_vena_MultiSiteS1_MultiSiteB2_R_5_632005312031490051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632005312031490051","DimensionId":5,"MemberId":632005312031490051,"Inc":""},"_vena_MultiSiteS1_MultiSiteB2_R_5_632005312031490058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632005312031490058","DimensionId":5,"MemberId":632005312031490058,"Inc":""},"_vena_MultiSiteS1_MultiSiteB2_R_5_632005312031490068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632005312031490068","DimensionId":5,"MemberId":632005312031490068,"Inc":""},"_vena_MultiSiteS1_MultiSiteB2_R_5_632005312031490077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632005312031490077","DimensionId":5,"MemberId":632005312031490077,"Inc":""},"_vena_MultiSiteS1_MultiSiteB2_R_5_632005312035684364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632005312035684364","DimensionId":5,"MemberId":632005312035684364,"Inc":""},"_vena_MultiSiteS1_MultiSiteB2_R_5_632005312048267270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632005312048267270","DimensionId":5,"MemberId":632005312048267270,"Inc":""},"_vena_MultiSiteS1_MultiSiteB2_R_5_632005312048267272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632005312048267272","DimensionId":5,"MemberId":632005312048267272,"Inc":""},"_vena_MultiSiteS1_MultiSiteB2_R_5_632005312048267274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632005312048267274","DimensionId":5,"MemberId":632005312048267274,"Inc":""},"_vena_MultiSiteS1_MultiSiteB2_R_5_632005312052461569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632005312052461569","DimensionId":5,"MemberId":632005312052461569,"Inc":""},"_vena_MultiSiteS1_MultiSiteB2_R_5_632005312052461577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632005312052461577","DimensionId":5,"MemberId":632005312052461577,"Inc":""},"_vena_MultiSiteS1_MultiSiteB2_R_5_632005312056655872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632005312056655872","DimensionId":5,"MemberId":632005312056655872,"Inc":""},"_vena_MultiSiteS1_MultiSiteB2_R_5_632005312056655874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632005312056655874","DimensionId":5,"MemberId":632005312056655874,"Inc":""},"_vena_MultiSiteS1_MultiSiteB2_R_5_632005312056655876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632005312056655876","DimensionId":5,"MemberId":632005312056655876,"Inc":""},"_vena_MultiSiteS1_MultiSiteB2_R_5_632005312060850179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632005312060850179","DimensionId":5,"MemberId":632005312060850179,"Inc":""},"_vena_MultiSiteS1_MultiSiteB2_R_5_632005312077627400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632005312077627400","DimensionId":5,"MemberId":632005312077627400,"Inc":""},"_vena_MultiSiteS1_MultiSiteB2_R_5_632005312077627402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632005312077627402","DimensionId":5,"MemberId":632005312077627402,"Inc":""},"_vena_MultiSiteS1_MultiSiteB2_R_5_632005312081821697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632005312081821697","DimensionId":5,"MemberId":632005312081821697,"Inc":""},"_vena_MultiSiteS1_MultiSiteB2_R_5_632005312081821699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632005312081821699","DimensionId":5,"MemberId":632005312081821699,"Inc":""},"_vena_MultiSiteS1_MultiSiteB2_R_5_632005312086016000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632005312086016000","DimensionId":5,"MemberId":632005312086016000,"Inc":""},"_vena_MultiSiteS1_MultiSiteB2_R_5_632005312086016002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632005312086016002","DimensionId":5,"MemberId":632005312086016002,"Inc":""},"_vena_MultiSiteS1_MultiSiteB2_R_5_632005312098598914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632005312098598914","DimensionId":5,"MemberId":632005312098598914,"Inc":""},"_vena_MultiSiteS1_MultiSiteB2_R_5_632005312098598918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632005312098598918","DimensionId":5,"MemberId":632005312098598918,"Inc":""},"_vena_MultiSiteS1_MultiSiteB2_R_5_632005312102793222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632005312102793222","DimensionId":5,"MemberId":632005312102793222,"Inc":""},"_vena_MultiSiteS1_MultiSiteB2_R_5_632005312102793224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632005312102793224","DimensionId":5,"MemberId":632005312102793224,"Inc":""},"_vena_MultiSiteS1_MultiSiteB2_R_5_632005312106987520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632005312106987520","DimensionId":5,"MemberId":632005312106987520,"Inc":""},"_vena_MultiSiteS1_MultiSiteB2_R_5_632005312106987522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632005312106987522","DimensionId":5,"MemberId":632005312106987522,"Inc":""},"_vena_MultiSiteS1_MultiSiteB2_R_5_632005312111181824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632005312111181824","DimensionId":5,"MemberId":632005312111181824,"Inc":""},"_vena_MultiSiteS1_MultiSiteB2_R_5_632005312111181826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632005312111181826","DimensionId":5,"MemberId":632005312111181826,"Inc":""},"_vena_MultiSiteS1_MultiSiteB2_R_5_632005312111181828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632005312111181828","DimensionId":5,"MemberId":632005312111181828,"Inc":""},"_vena_MultiSiteS1_MultiSiteB2_R_5_632005312127959044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632005312127959044","DimensionId":5,"MemberId":632005312127959044,"Inc":""},"_vena_MultiSiteS1_MultiSiteB2_R_5_632005312127959056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632005312127959056","DimensionId":5,"MemberId":632005312127959056,"Inc":""},"_vena_MultiSiteS1_MultiSiteB2_R_5_632005312127959058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632005312127959058","DimensionId":5,"MemberId":632005312127959058,"Inc":""},"_vena_MultiSiteS1_MultiSiteB2_R_5_632005312132153347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632005312132153347","DimensionId":5,"MemberId":632005312132153347,"Inc":""},"_vena_MultiSiteS1_MultiSiteB2_R_5_632005312132153349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632005312132153349","DimensionId":5,"MemberId":632005312132153349,"Inc":""},"_vena_MultiSiteS1_MultiSiteB2_R_5_632005312148930564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632005312148930564","DimensionId":5,"MemberId":632005312148930564,"Inc":""},"_vena_MultiSiteS1_MultiSiteB2_R_5_632005312148930568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632005312148930568","DimensionId":5,"MemberId":632005312148930568,"Inc":""},"_vena_MultiSiteS1_MultiSiteB2_R_5_632005312153124870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632005312153124870","DimensionId":5,"MemberId":632005312153124870,"Inc":""},"_vena_MultiSiteS1_MultiSiteB2_R_5_632005312153124872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632005312153124872","DimensionId":5,"MemberId":632005312153124872,"Inc":""},"_vena_MultiSiteS1_MultiSiteB2_R_5_632005312157319168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632005312157319168","DimensionId":5,"MemberId":632005312157319168,"Inc":""},"_vena_MultiSiteS1_MultiSiteB2_R_5_632005312157319170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632005312157319170","DimensionId":5,"MemberId":632005312157319170,"Inc":""},"_vena_MultiSiteS1_MultiSiteB2_R_5_632005312157319176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632005312157319176","DimensionId":5,"MemberId":632005312157319176,"Inc":""},"_vena_MultiSiteS1_MultiSiteB2_R_5_632005312161513472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632005312161513472","DimensionId":5,"MemberId":632005312161513472,"Inc":""},"_vena_MultiSiteS1_MultiSiteB2_R_5_632005312161513474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632005312161513474","DimensionId":5,"MemberId":632005312161513474,"Inc":""},"_vena_MultiSiteS1_MultiSiteB2_R_5_632005312161513476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632005312161513476","DimensionId":5,"MemberId":632005312161513476,"Inc":""},"_vena_MultiSiteS1_MultiSiteB2_R_5_632005312178290696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632005312178290696","DimensionId":5,"MemberId":632005312178290696,"Inc":""},"_vena_MultiSiteS1_MultiSiteB2_R_5_632005312182484998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632005312182484998","DimensionId":5,"MemberId":632005312182484998,"Inc":""},"_vena_MultiSiteS1_MultiSiteB2_R_5_632005312182485000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632005312182485000","DimensionId":5,"MemberId":632005312182485000,"Inc":""},"_vena_MultiSiteS1_MultiSiteB2_R_5_632005312186679296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632005312186679296","DimensionId":5,"MemberId":632005312186679296,"Inc":""},"_vena_MultiSiteS1_MultiSiteB2_R_5_632005312186679302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632005312186679302","DimensionId":5,"MemberId":632005312186679302,"Inc":""},"_vena_MultiSiteS1_MultiSiteB2_R_5_632005312186679304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632005312186679304","DimensionId":5,"MemberId":632005312186679304,"Inc":""},"_vena_MultiSiteS1_MultiSiteB2_R_5_632005312199262218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632005312199262218","DimensionId":5,"MemberId":632005312199262218,"Inc":""},"_vena_MultiSiteS1_MultiSiteB2_R_5_632005312211845122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632005312211845122","DimensionId":5,"MemberId":632005312211845122,"Inc":""},"_vena_MultiSiteS1_MultiSiteB2_R_5_632005312211845124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632005312211845124","DimensionId":5,"MemberId":632005312211845124,"Inc":""},"_vena_MultiSiteS1_MultiSiteB2_R_5_632005312211845127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632005312211845127","DimensionId":5,"MemberId":632005312211845127,"Inc":""},"_vena_MultiSiteS1_MultiSiteB2_R_5_632005312216039426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632005312216039426","DimensionId":5,"MemberId":632005312216039426,"Inc":""},"_vena_MultiSiteS1_MultiSiteB2_R_5_632005312216039428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632005312216039428","DimensionId":5,"MemberId":632005312216039428,"Inc":""},"_vena_MultiSiteS1_MultiSiteB2_R_5_632005312228622346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632005312228622346","DimensionId":5,"MemberId":632005312228622346,"Inc":""},"_vena_MultiSiteS1_MultiSiteB2_R_5_632005312232816640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632005312232816640","DimensionId":5,"MemberId":632005312232816640,"Inc":""},"_vena_MultiSiteS1_MultiSiteB2_R_5_632005312232816642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632005312232816642","DimensionId":5,"MemberId":632005312232816642,"Inc":""},"_vena_MultiSiteS1_MultiSiteB2_R_5_632005312237010952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632005312237010952","DimensionId":5,"MemberId":632005312237010952,"Inc":""},"_vena_MultiSiteS1_MultiSiteB2_R_5_632005312241205248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632005312241205248","DimensionId":5,"MemberId":632005312241205248,"Inc":""},"_vena_MultiSiteS1_MultiSiteB2_R_5_632005312241205254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632005312241205254","DimensionId":5,"MemberId":632005312241205254,"Inc":""},"_vena_MultiSiteS1_MultiSiteB2_R_5_632005312262176775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632005312262176775","DimensionId":5,"MemberId":632005312262176775,"Inc":""},"_vena_MultiSiteS1_MultiSiteB2_R_5_632005312266371080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632005312266371080","DimensionId":5,"MemberId":632005312266371080,"Inc":""},"_vena_MultiSiteS1_MultiSiteB2_R_5_632005312270565376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632005312270565376","DimensionId":5,"MemberId":632005312270565376,"Inc":""},"_vena_MultiSiteS1_MultiSiteB2_R_5_632005312270565382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632005312270565382","DimensionId":5,"MemberId":632005312270565382,"Inc":""},"_vena_MultiSiteS1_MultiSiteB2_R_5_632005312270565384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632005312270565384","DimensionId":5,"MemberId":632005312270565384,"Inc":""},"_vena_MultiSiteS1_MultiSiteB2_R_5_632005312291536902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632005312291536902","DimensionId":5,"MemberId":632005312291536902,"Inc":""},"_vena_MultiSiteS1_MultiSiteB2_R_5_632005312295731208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632005312295731208","DimensionId":5,"MemberId":632005312295731208,"Inc":""},"_vena_MultiSiteS1_MultiSiteB2_R_5_632005312295731210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632005312295731210","DimensionId":5,"MemberId":632005312295731210,"Inc":""},"_vena_MultiSiteS1_MultiSiteB2_R_5_632005312299925505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632005312299925505","DimensionId":5,"MemberId":632005312299925505,"Inc":""},"_vena_MultiSiteS1_MultiSiteB2_R_5_632005312299925511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632005312299925511","DimensionId":5,"MemberId":632005312299925511,"Inc":""},"_vena_MultiSiteS1_MultiSiteB2_R_5_632005312304119808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632005312304119808","DimensionId":5,"MemberId":632005312304119808,"Inc":""},"_vena_MultiSiteS1_MultiSiteB2_R_5_632005312304119810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632005312304119810","DimensionId":5,"MemberId":632005312304119810,"Inc":""},"_vena_MultiSiteS1_MultiSiteB2_R_5_632005312304119814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632005312304119814","DimensionId":5,"MemberId":632005312304119814,"Inc":""},"_vena_MultiSiteS1_MultiSiteB2_R_5_632005312308314114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632005312308314114","DimensionId":5,"MemberId":632005312308314114,"Inc":""},"_vena_MultiSiteS1_MultiSiteB2_R_5_632005312325091332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632005312325091332","DimensionId":5,"MemberId":632005312325091332,"Inc":""},"_vena_MultiSiteS1_MultiSiteB2_R_5_632005312325091334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632005312325091334","DimensionId":5,"MemberId":632005312325091334,"Inc":""},"_vena_MultiSiteS1_MultiSiteB2_R_5_632005312325091336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632005312325091336","DimensionId":5,"MemberId":632005312325091336,"Inc":""},"_vena_MultiSiteS1_MultiSiteB2_R_5_632005312329285634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632005312329285634","DimensionId":5,"MemberId":632005312329285634,"Inc":""},"_vena_MultiSiteS1_MultiSiteB2_R_5_632005312329285636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632005312329285636","DimensionId":5,"MemberId":632005312329285636,"Inc":""},"_vena_MultiSiteS1_MultiSiteB2_R_5_632005312350257152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632005312350257152","DimensionId":5,"MemberId":632005312350257152,"Inc":""},"_vena_MultiSiteS1_MultiSiteB2_R_5_632005312350257154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632005312350257154","DimensionId":5,"MemberId":632005312350257154,"Inc":""},"_vena_MultiSiteS1_MultiSiteB2_R_5_632005312354451456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632005312354451456","DimensionId":5,"MemberId":632005312354451456,"Inc":""},"_vena_MultiSiteS1_MultiSiteB2_R_5_632005312358645762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632005312358645762","DimensionId":5,"MemberId":632005312358645762,"Inc":""},"_vena_MultiSiteS1_MultiSiteB2_R_5_632005312358645764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632005312358645764","DimensionId":5,"MemberId":632005312358645764,"Inc":""},"_vena_MultiSiteS1_MultiSiteB2_R_5_632005312358645768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632005312358645768","DimensionId":5,"MemberId":632005312358645768,"Inc":""},"_vena_MultiSiteS1_MultiSiteB2_R_5_632005312362840065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632005312362840065","DimensionId":5,"MemberId":632005312362840065,"Inc":""},"_vena_MultiSiteS1_MultiSiteB2_R_5_632005312362840067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632005312362840067","DimensionId":5,"MemberId":632005312362840067,"Inc":""},"_vena_MultiSiteS1_MultiSiteB2_R_5_632005312379617286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632005312379617286","DimensionId":5,"MemberId":632005312379617286,"Inc":""},"_vena_MultiSiteS1_MultiSiteB2_R_5_632005312388005890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632005312388005890","DimensionId":5,"MemberId":632005312388005890,"Inc":""},"_vena_MultiSiteS1_MultiSiteB2_R_5_632005312388005892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632005312388005892","DimensionId":5,"MemberId":632005312388005892,"Inc":""},"_vena_MultiSiteS1_MultiSiteB2_R_5_632005312388005894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632005312388005894","DimensionId":5,"MemberId":632005312388005894,"Inc":""},"_vena_MultiSiteS1_MultiSiteB2_R_5_632005312392200194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632005312392200194","DimensionId":5,"MemberId":632005312392200194,"Inc":""},"_vena_MultiSiteS1_MultiSiteB2_R_5_632005312392200196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632005312392200196","DimensionId":5,"MemberId":632005312392200196,"Inc":""},"_vena_MultiSiteS1_MultiSiteB2_R_5_632005312417366022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632005312417366022","DimensionId":5,"MemberId":632005312417366022,"Inc":""},"_vena_MultiSiteS1_MultiSiteB2_R_5_632005312417366024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632005312417366024","DimensionId":5,"MemberId":632005312417366024,"Inc":""},"_vena_MultiSiteS1_MultiSiteB2_R_5_632005312417366026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632005312417366026","DimensionId":5,"MemberId":632005312417366026,"Inc":""},"_vena_MultiSiteS1_MultiSiteB2_R_5_632005312421560325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632005312421560325","DimensionId":5,"MemberId":632005312421560325,"Inc":""},"_vena_MultiSiteS1_MultiSiteB2_R_5_632005312421560327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632005312421560327","DimensionId":5,"MemberId":632005312421560327,"Inc":""},"_vena_MultiSiteS1_MultiSiteB2_R_5_632005312429948928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632005312429948928","DimensionId":5,"MemberId":632005312429948928,"Inc":""},"_vena_MultiSiteS1_MultiSiteB2_R_5_632005312438337544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632005312438337544","DimensionId":5,"MemberId":632005312438337544,"Inc":""},"_vena_MultiSiteS1_MultiSiteB2_R_5_632005312442531848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632005312442531848","DimensionId":5,"MemberId":632005312442531848,"Inc":""},"_vena_MultiSiteS1_MultiSiteB2_R_5_632005312446726145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632005312446726145","DimensionId":5,"MemberId":632005312446726145,"Inc":""},"_vena_MultiSiteS1_MultiSiteB2_R_5_632005312450920456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632005312450920456","DimensionId":5,"MemberId":632005312450920456,"Inc":""},"_vena_MultiSiteS1_MultiSiteB2_R_5_632005312455114752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632005312455114752","DimensionId":5,"MemberId":632005312455114752,"Inc":""},"_vena_MultiSiteS1_MultiSiteB2_R_5_632005312455114754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632005312455114754","DimensionId":5,"MemberId":632005312455114754,"Inc":""},"_vena_MultiSiteS1_MultiSiteB2_R_5_632005312455114760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632005312455114760","DimensionId":5,"MemberId":632005312455114760,"Inc":""},"_vena_MultiSiteS1_MultiSiteB2_R_5_632005312459309056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632005312459309056","DimensionId":5,"MemberId":632005312459309056,"Inc":""},"_vena_MultiSiteS1_MultiSiteB2_R_5_632005312471891978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632005312471891978","DimensionId":5,"MemberId":632005312471891978,"Inc":""},"_vena_MultiSiteS1_MultiSiteB2_R_5_632005312476086273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632005312476086273","DimensionId":5,"MemberId":632005312476086273,"Inc":""},"_vena_MultiSiteS1_MultiSiteB2_R_5_632005312476086275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632005312476086275","DimensionId":5,"MemberId":632005312476086275,"Inc":""},"_vena_MultiSiteS1_MultiSiteB2_R_5_632005312480280576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632005312480280576","DimensionId":5,"MemberId":632005312480280576,"Inc":""},"_vena_MultiSiteS1_MultiSiteB2_R_5_632005312480280578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632005312480280578","DimensionId":5,"MemberId":632005312480280578,"Inc":""},"_vena_MultiSiteS1_MultiSiteB2_R_5_632005312484474880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632005312484474880","DimensionId":5,"MemberId":632005312484474880,"Inc":""},"_vena_MultiSiteS1_MultiSiteB2_R_5_632005312492863495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632005312492863495","DimensionId":5,"MemberId":632005312492863495,"Inc":""},"_vena_MultiSiteS1_MultiSiteB2_R_5_632005312497057796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632005312497057796","DimensionId":5,"MemberId":632005312497057796,"Inc":""},"_vena_MultiSiteS1_MultiSiteB2_R_5_632005312497057798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632005312497057798","DimensionId":5,"MemberId":632005312497057798,"Inc":""},"_vena_MultiSiteS1_MultiSiteB2_R_5_632005312497057800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632005312497057800","DimensionId":5,"MemberId":632005312497057800,"Inc":""},"_vena_MultiSiteS1_MultiSiteB2_R_5_632005312501252100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632005312501252100","DimensionId":5,"MemberId":632005312501252100,"Inc":""},"_vena_MultiSiteS1_MultiSiteB2_R_5_632005312501252102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632005312501252102","DimensionId":5,"MemberId":632005312501252102,"Inc":""},"_vena_MultiSiteS1_MultiSiteB2_R_5_632005312501252104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632005312501252104","DimensionId":5,"MemberId":632005312501252104,"Inc":""},"_vena_MultiSiteS1_MultiSiteB2_R_5_632005312522223616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632005312522223616","DimensionId":5,"MemberId":632005312522223616,"Inc":""},"_vena_MultiSiteS1_MultiSiteB2_R_5_632005312522223618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632005312522223618","DimensionId":5,"MemberId":632005312522223618,"Inc":""},"_vena_MultiSiteS1_MultiSiteB2_R_5_632005312526417958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632005312526417958","DimensionId":5,"MemberId":632005312526417958,"Inc":""},"_vena_MultiSiteS1_MultiSiteB2_R_5_632005312530612224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632005312530612224","DimensionId":5,"MemberId":632005312530612224,"Inc":""},"_vena_MultiSiteS1_MultiSiteB2_R_5_632005312530612226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632005312530612226","DimensionId":5,"MemberId":632005312530612226,"Inc":""},"_vena_MultiSiteS1_MultiSiteB2_R_5_632005312530612232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632005312530612232","DimensionId":5,"MemberId":632005312530612232,"Inc":""},"_vena_MultiSiteS1_MultiSiteB2_R_5_632005312534806528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632005312534806528","DimensionId":5,"MemberId":632005312534806528,"Inc":""},"_vena_MultiSiteS1_MultiSiteB2_R_5_632005312547389446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632005312547389446","DimensionId":5,"MemberId":632005312547389446,"Inc":""},"_vena_MultiSiteS1_MultiSiteB2_R_5_632005312547389448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632005312547389448","DimensionId":5,"MemberId":632005312547389448,"Inc":""},"_vena_MultiSiteS1_MultiSiteB2_R_5_632005312551583744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632005312551583744","DimensionId":5,"MemberId":632005312551583744,"Inc":""},"_vena_MultiSiteS1_MultiSiteB2_R_5_632005312551583750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632005312551583750","DimensionId":5,"MemberId":632005312551583750,"Inc":""},"_vena_MultiSiteS1_MultiSiteB2_R_5_632005312555778048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632005312555778048","DimensionId":5,"MemberId":632005312555778048,"Inc":""},"_vena_MultiSiteS1_MultiSiteB2_R_5_632005312564166664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632005312564166664","DimensionId":5,"MemberId":632005312564166664,"Inc":""},"_vena_MultiSiteS1_MultiSiteB2_R_5_632005312568360964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632005312568360964","DimensionId":5,"MemberId":632005312568360964,"Inc":""},"_vena_MultiSiteS1_MultiSiteB2_R_5_632005312568360968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632005312568360968","DimensionId":5,"MemberId":632005312568360968,"Inc":""},"_vena_MultiSiteS1_MultiSiteB2_R_5_632005312572555270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632005312572555270","DimensionId":5,"MemberId":632005312572555270,"Inc":""},"_vena_MultiSiteS1_MultiSiteB2_R_5_632005312572555272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632005312572555272","DimensionId":5,"MemberId":632005312572555272,"Inc":""},"_vena_MultiSiteS1_MultiSiteB2_R_5_632005312576749568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632005312576749568","DimensionId":5,"MemberId":632005312576749568,"Inc":""},"_vena_MultiSiteS1_MultiSiteB2_R_5_632005312576749570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632005312576749570","DimensionId":5,"MemberId":632005312576749570,"Inc":""},"_vena_MultiSiteS1_MultiSiteB2_R_5_632005312576749576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632005312576749576","DimensionId":5,"MemberId":632005312576749576,"Inc":""},"_vena_MultiSiteS1_MultiSiteB2_R_5_632005312580943872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632005312580943872","DimensionId":5,"MemberId":632005312580943872,"Inc":""},"_vena_MultiSiteS1_MultiSiteB2_R_5_632005312585138180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632005312585138180","DimensionId":5,"MemberId":632005312585138180,"Inc":""},"_vena_MultiSiteS1_MultiSiteB2_R_5_632005312597721093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632005312597721093","DimensionId":5,"MemberId":632005312597721093,"Inc":""},"_vena_MultiSiteS1_MultiSiteB2_R_5_632005312597721095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632005312597721095","DimensionId":5,"MemberId":632005312597721095,"Inc":""},"_vena_MultiSiteS1_MultiSiteB2_R_5_632005312597721097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632005312597721097","DimensionId":5,"MemberId":632005312597721097,"Inc":""},"_vena_MultiSiteS1_MultiSiteB2_R_5_632005312601915392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632005312601915392","DimensionId":5,"MemberId":632005312601915392,"Inc":""},"_vena_MultiSiteS1_MultiSiteB2_R_5_632005312601915396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632005312601915396","DimensionId":5,"MemberId":632005312601915396,"Inc":""},"_vena_MultiSiteS1_MultiSiteB2_R_5_632005312601915398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632005312601915398","DimensionId":5,"MemberId":632005312601915398,"Inc":""},"_vena_MultiSiteS1_MultiSiteB2_R_5_632802684999303168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632802684999303168","DimensionId":5,"MemberId":632802684999303168,"Inc":""},"_vena_MultiSiteS1_MultiSiteB2_R_5_632802806714466304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632802806714466304","DimensionId":5,"MemberId":632802806714466304,"Inc":""},"_vena_MultiSiteS1_MultiSiteB2_R_5_640425049593872384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640425049593872384","DimensionId":5,"MemberId":640425049593872384,"Inc":""},"_vena_MultiSiteS1_MultiSiteB2_R_5_640425049946193920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640425049946193920","DimensionId":5,"MemberId":640425049946193920,"Inc":""},"_vena_MultiSiteS1_MultiSiteB2_R_5_640425050315292672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640425050315292672","DimensionId":5,"MemberId":640425050315292672,"Inc":""},"_vena_MultiSiteS1_MultiSiteB2_R_5_672280564707885073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672280564707885073","DimensionId":5,"MemberId":672280564707885073,"Inc":""},"_vena_MultiSiteS1_MultiSiteB2_R_5_820620957949886465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820620957949886465","DimensionId":5,"MemberId":820620957949886465,"Inc":""},"_vena_MultiSiteS1_MultiSiteB3_C_8_632005313629519872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8","MemberIdStr":"632005313629519872","DimensionId":8,"MemberId":632005313629519872,"Inc":""},"_vena_MultiSiteS1_MultiSiteB3_C_8_632005313629519872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8","MemberIdStr":"632005313629519872","DimensionId":8,"MemberId":632005313629519872,"Inc":"1"},"_vena_MultiSiteS1_MultiSiteB3_C_8_632005313629519872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8","MemberIdStr":"632005313629519872","DimensionId":8,"MemberId":632005313629519872,"Inc":"2"},"_vena_MultiSiteS1_MultiSiteB3_C_8_632005313629519872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8","MemberIdStr":"632005313629519872","DimensionId":8,"MemberId":632005313629519872,"Inc":"3"},"_vena_MultiSiteS1_MultiSiteB3_C_8_632005313629519872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8","MemberIdStr":"632005313629519872","DimensionId":8,"MemberId":632005313629519872,"Inc":"4"},"_vena_MultiSiteS1_MultiSiteB3_C_8_632005313629519872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8","MemberIdStr":"632005313629519872","DimensionId":8,"MemberId":632005313629519872,"Inc":"5"},"_vena_MultiSiteS1_MultiSiteB3_C_FV_56493ffece784c5db4cd0fd3b40a250d_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FV","MemberIdStr":"56493ffece784c5db4cd0fd3b40a250d","DimensionId":-1,"MemberId":-1,"Inc":"1"},"_vena_MultiSiteS1_MultiSiteB3_C_FV_56493ffece784c5db4cd0fd3b40a250d_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FV","MemberIdStr":"56493ffece784c5db4cd0fd3b40a250d","DimensionId":-1,"MemberId":-1,"Inc":"4"},"_vena_MultiSiteS1_MultiSiteB3_C_FV_56493ffece784c5db4cd0fd3b40a250d_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FV","MemberIdStr":"56493ffece784c5db4cd0fd3b40a250d","DimensionId":-1,"MemberId":-1,"Inc":"5"},"_vena_MultiSiteS1_MultiSiteB3_C_FV_56493ffece784c5db4cd0fd3b40a250d_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FV","MemberIdStr":"56493ffece784c5db4cd0fd3b40a250d","DimensionId":-1,"MemberId":-1,"Inc":"6"},"_vena_MultiSiteS1_MultiSiteB3_C_FV_56493ffece784c5db4cd0fd3b40a250d_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FV","MemberIdStr":"56493ffece784c5db4cd0fd3b40a250d","DimensionId":-1,"MemberId":-1,"Inc":"7"},"_vena_MultiSiteS1_MultiSiteB3_C_FV_56493ffece784c5db4cd0fd3b40a250d_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FV","MemberIdStr":"56493ffece784c5db4cd0fd3b40a250d","DimensionId":-1,"MemberId":-1,"Inc":"8"},"_vena_MultiSiteS1_MultiSiteB3_C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FV","MemberIdStr":"e1c3a244dc3d4f149ecdf7d748811086","DimensionId":-1,"MemberId":-1,"Inc":""},"_vena_MultiSiteS1_MultiSiteB3_C_FV_e1c3a244dc3d4f149ecdf7d748811086_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FV","MemberIdStr":"e1c3a244dc3d4f149ecdf7d748811086","DimensionId":-1,"MemberId":-1,"Inc":"3"},"_vena_MultiSiteS1_MultiSiteB3_C_FV_e1c3a244dc3d4f149ecdf7d748811086_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FV","MemberIdStr":"e1c3a244dc3d4f149ecdf7d748811086","DimensionId":-1,"MemberId":-1,"Inc":"4"},"_vena_MultiSiteS1_MultiSiteB3_C_FV_e1c3a244dc3d4f149ecdf7d748811086_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FV","MemberIdStr":"e1c3a244dc3d4f149ecdf7d748811086","DimensionId":-1,"MemberId":-1,"Inc":"5"},"_vena_MultiSiteS1_MultiSiteB3_C_FV_e1c3a244dc3d4f149ecdf7d748811086_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FV","MemberIdStr":"e1c3a244dc3d4f149ecdf7d748811086","DimensionId":-1,"MemberId":-1,"Inc":"6"},"_vena_MultiSiteS1_MultiSiteB3_C_FV_e1c3a244dc3d4f149ecdf7d748811086_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FV","MemberIdStr":"e1c3a244dc3d4f149ecdf7d748811086","DimensionId":-1,"MemberId":-1,"Inc":"7"},"_vena_MultiSiteS1_MultiSiteB3_C_FV_e3545e3dcc52420a84dcdae3a23a4597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FV","MemberIdStr":"e3545e3dcc52420a84dcdae3a23a4597","DimensionId":-1,"MemberId":-1,"Inc":""},"_vena_MultiSiteS1_MultiSiteB3_C_FV_e3545e3dcc52420a84dcdae3a23a4597_3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FV","MemberIdStr":"e3545e3dcc52420a84dcdae3a23a4597","DimensionId":-1,"MemberId":-1,"Inc":"3"},"_vena_MultiSiteS1_MultiSiteB3_C_FV_e3545e3dcc52420a84dcdae3a23a4597_4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FV","MemberIdStr":"e3545e3dcc52420a84dcdae3a23a4597","DimensionId":-1,"MemberId":-1,"Inc":"4"},"_vena_MultiSiteS1_MultiSiteB3_C_FV_e3545e3dcc52420a84dcdae3a23a4597_5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FV","MemberIdStr":"e3545e3dcc52420a84dcdae3a23a4597","DimensionId":-1,"MemberId":-1,"Inc":"5"},"_vena_MultiSiteS1_MultiSiteB3_C_FV_e3545e3dcc52420a84dcdae3a23a4597_6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FV","MemberIdStr":"e3545e3dcc52420a84dcdae3a23a4597","DimensionId":-1,"MemberId":-1,"Inc":"6"},"_vena_MultiSiteS1_MultiSiteB3_C_FV_e3545e3dcc52420a84dcdae3a23a4597_7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FV","MemberIdStr":"e3545e3dcc52420a84dcdae3a23a4597","DimensionId":-1,"MemberId":-1,"Inc":"7"},"_vena_MultiSiteS1_MultiSiteB3_R_5_632005311788220416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1,"DimensionIdStr":"5","MemberIdStr":"632005311788220416","DimensionId":5,"MemberId":632005311788220416,"Inc":""},"_vena_MultiSiteS1_MultiSiteB3_R_5_632005312266371076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1,"DimensionIdStr":"5","MemberIdStr":"632005312266371076","DimensionId":5,"MemberId":632005312266371076,"Inc":""},"_vena_MultiSiteS1_MultiSiteB4_C_8_632005313608548353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8","MemberIdStr":"632005313608548353","DimensionId":8,"MemberId":632005313608548353,"Inc":""},"_vena_MultiSiteS1_MultiSiteB4_C_8_632005313608548353_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8","MemberIdStr":"632005313608548353","DimensionId":8,"MemberId":632005313608548353,"Inc":"10"},"_vena_MultiSiteS1_MultiSiteB4_C_8_632005313608548353_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8","MemberIdStr":"632005313608548353","DimensionId":8,"MemberId":632005313608548353,"Inc":"11"},"_vena_MultiSiteS1_MultiSiteB4_C_8_632005313608548353_12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8","MemberIdStr":"632005313608548353","DimensionId":8,"MemberId":632005313608548353,"Inc":"12"},"_vena_MultiSiteS1_MultiSiteB4_C_8_632005313608548353_13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8","MemberIdStr":"632005313608548353","DimensionId":8,"MemberId":632005313608548353,"Inc":"13"},"_vena_MultiSiteS1_MultiSiteB4_C_8_632005313608548353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8","MemberIdStr":"632005313608548353","DimensionId":8,"MemberId":632005313608548353,"Inc":"2"},"_vena_MultiSiteS1_MultiSiteB4_C_8_632005313608548353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8","MemberIdStr":"632005313608548353","DimensionId":8,"MemberId":632005313608548353,"Inc":"4"},"_vena_MultiSiteS1_MultiSiteB4_C_8_632005313608548353_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8","MemberIdStr":"632005313608548353","DimensionId":8,"MemberId":632005313608548353,"Inc":"6"},"_vena_MultiSiteS1_MultiSiteB4_C_8_632005313608548353_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8","MemberIdStr":"632005313608548353","DimensionId":8,"MemberId":632005313608548353,"Inc":"8"},"_vena_MultiSiteS1_MultiSiteB4_C_8_632005313608548353_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8","MemberIdStr":"632005313608548353","DimensionId":8,"MemberId":632005313608548353,"Inc":"9"},"_vena_MultiSiteS1_MultiSiteB4_C_FV_56493ffece784c5db4cd0fd3b40a250d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56493ffece784c5db4cd0fd3b40a250d","DimensionId":-1,"MemberId":-1,"Inc":""},"_vena_MultiSiteS1_MultiSiteB4_C_FV_56493ffece784c5db4cd0fd3b40a250d_10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56493ffece784c5db4cd0fd3b40a250d","DimensionId":-1,"MemberId":-1,"Inc":"10"},"_vena_MultiSiteS1_MultiSiteB4_C_FV_56493ffece784c5db4cd0fd3b40a250d_11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56493ffece784c5db4cd0fd3b40a250d","DimensionId":-1,"MemberId":-1,"Inc":"11"},"_vena_MultiSiteS1_MultiSiteB4_C_FV_56493ffece784c5db4cd0fd3b40a250d_12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56493ffece784c5db4cd0fd3b40a250d","DimensionId":-1,"MemberId":-1,"Inc":"12"},"_vena_MultiSiteS1_MultiSiteB4_C_FV_56493ffece784c5db4cd0fd3b40a250d_13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56493ffece784c5db4cd0fd3b40a250d","DimensionId":-1,"MemberId":-1,"Inc":"13"},"_vena_MultiSiteS1_MultiSiteB4_C_FV_56493ffece784c5db4cd0fd3b40a250d_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56493ffece784c5db4cd0fd3b40a250d","DimensionId":-1,"MemberId":-1,"Inc":"2"},"_vena_MultiSiteS1_MultiSiteB4_C_FV_56493ffece784c5db4cd0fd3b40a250d_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56493ffece784c5db4cd0fd3b40a250d","DimensionId":-1,"MemberId":-1,"Inc":"4"},"_vena_MultiSiteS1_MultiSiteB4_C_FV_56493ffece784c5db4cd0fd3b40a250d_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56493ffece784c5db4cd0fd3b40a250d","DimensionId":-1,"MemberId":-1,"Inc":"6"},"_vena_MultiSiteS1_MultiSiteB4_C_FV_56493ffece784c5db4cd0fd3b40a250d_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56493ffece784c5db4cd0fd3b40a250d","DimensionId":-1,"MemberId":-1,"Inc":"8"},"_vena_MultiSiteS1_MultiSiteB4_C_FV_56493ffece784c5db4cd0fd3b40a250d_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56493ffece784c5db4cd0fd3b40a250d","DimensionId":-1,"MemberId":-1,"Inc":"9"},"_vena_MultiSiteS1_MultiSiteB4_C_FV_e1c3a244dc3d4f149ecdf7d748811086_10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e1c3a244dc3d4f149ecdf7d748811086","DimensionId":-1,"MemberId":-1,"Inc":"10"},"_vena_MultiSiteS1_MultiSiteB4_C_FV_e1c3a244dc3d4f149ecdf7d748811086_12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e1c3a244dc3d4f149ecdf7d748811086","DimensionId":-1,"MemberId":-1,"Inc":"12"},"_vena_MultiSiteS1_MultiSiteB4_C_FV_e1c3a244dc3d4f149ecdf7d748811086_14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e1c3a244dc3d4f149ecdf7d748811086","DimensionId":-1,"MemberId":-1,"Inc":"14"},"_vena_MultiSiteS1_MultiSiteB4_C_FV_e1c3a244dc3d4f149ecdf7d748811086_16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e1c3a244dc3d4f149ecdf7d748811086","DimensionId":-1,"MemberId":-1,"Inc":"16"},"_vena_MultiSiteS1_MultiSiteB4_C_FV_e1c3a244dc3d4f149ecdf7d748811086_17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e1c3a244dc3d4f149ecdf7d748811086","DimensionId":-1,"MemberId":-1,"Inc":"17"},"_vena_MultiSiteS1_MultiSiteB4_C_FV_e1c3a244dc3d4f149ecdf7d748811086_18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e1c3a244dc3d4f149ecdf7d748811086","DimensionId":-1,"MemberId":-1,"Inc":"18"},"_vena_MultiSiteS1_MultiSiteB4_C_FV_e1c3a244dc3d4f149ecdf7d748811086_19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e1c3a244dc3d4f149ecdf7d748811086","DimensionId":-1,"MemberId":-1,"Inc":"19"},"_vena_MultiSiteS1_MultiSiteB4_C_FV_e1c3a244dc3d4f149ecdf7d748811086_20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e1c3a244dc3d4f149ecdf7d748811086","DimensionId":-1,"MemberId":-1,"Inc":"20"},"_vena_MultiSiteS1_MultiSiteB4_C_FV_e1c3a244dc3d4f149ecdf7d748811086_21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e1c3a244dc3d4f149ecdf7d748811086","DimensionId":-1,"MemberId":-1,"Inc":"21"},"_vena_MultiSiteS1_MultiSiteB4_C_FV_e1c3a244dc3d4f149ecdf7d748811086_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e1c3a244dc3d4f149ecdf7d748811086","DimensionId":-1,"MemberId":-1,"Inc":"8"},"_vena_MultiSiteS1_MultiSiteB4_C_FV_e3545e3dcc52420a84dcdae3a23a4597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e3545e3dcc52420a84dcdae3a23a4597","DimensionId":-1,"MemberId":-1,"Inc":""},"_vena_MultiSiteS1_MultiSiteB4_C_FV_e3545e3dcc52420a84dcdae3a23a4597_10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e3545e3dcc52420a84dcdae3a23a4597","DimensionId":-1,"MemberId":-1,"Inc":"10"},"_vena_MultiSiteS1_MultiSiteB4_C_FV_e3545e3dcc52420a84dcdae3a23a4597_11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e3545e3dcc52420a84dcdae3a23a4597","DimensionId":-1,"MemberId":-1,"Inc":"11"},"_vena_MultiSiteS1_MultiSiteB4_C_FV_e3545e3dcc52420a84dcdae3a23a4597_12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e3545e3dcc52420a84dcdae3a23a4597","DimensionId":-1,"MemberId":-1,"Inc":"12"},"_vena_MultiSiteS1_MultiSiteB4_C_FV_e3545e3dcc52420a84dcdae3a23a4597_13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e3545e3dcc52420a84dcdae3a23a4597","DimensionId":-1,"MemberId":-1,"Inc":"13"},"_vena_MultiSiteS1_MultiSiteB4_C_FV_e3545e3dcc52420a84dcdae3a23a4597_2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e3545e3dcc52420a84dcdae3a23a4597","DimensionId":-1,"MemberId":-1,"Inc":"2"},"_vena_MultiSiteS1_MultiSiteB4_C_FV_e3545e3dcc52420a84dcdae3a23a4597_4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e3545e3dcc52420a84dcdae3a23a4597","DimensionId":-1,"MemberId":-1,"Inc":"4"},"_vena_MultiSiteS1_MultiSiteB4_C_FV_e3545e3dcc52420a84dcdae3a23a4597_6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e3545e3dcc52420a84dcdae3a23a4597","DimensionId":-1,"MemberId":-1,"Inc":"6"},"_vena_MultiSiteS1_MultiSiteB4_C_FV_e3545e3dcc52420a84dcdae3a23a4597_8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e3545e3dcc52420a84dcdae3a23a4597","DimensionId":-1,"MemberId":-1,"Inc":"8"},"_vena_MultiSiteS1_MultiSiteB4_C_FV_e3545e3dcc52420a84dcdae3a23a4597_9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e3545e3dcc52420a84dcdae3a23a4597","DimensionId":-1,"MemberId":-1,"Inc":"9"},"_vena_MultiSiteS1_MultiSiteB4_R_5_632005311750471682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1,"DimensionIdStr":"5","MemberIdStr":"632005311750471682","DimensionId":5,"MemberId":632005311750471682,"Inc":""},"_vena_MultiSiteS1_P_3_632005310022418436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","VenaRangeType":0,"DimensionIdStr":"3","MemberIdStr":"632005310022418436","DimensionId":3,"MemberId":632005310022418436,"Inc":""},"_vena_MultiSiteS1_P_6_632005313063288832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","VenaRangeType":0,"DimensionIdStr":"6","MemberIdStr":"632005313063288832","DimensionId":6,"MemberId":632005313063288832,"Inc":""},"_vena_MultiSiteS1_P_7_632005313256226820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","VenaRangeType":0,"DimensionIdStr":"7","MemberIdStr":"632005313256226820","DimensionId":7,"MemberId":632005313256226820,"Inc":""},"_vena_MYPS1_MYPB1_C_8_632005313616936961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8","MemberIdStr":"632005313616936961","DimensionId":8,"MemberId":632005313616936961,"Inc":""},"_vena_MYPS1_MYPB1_C_8_632005313629519872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8","MemberIdStr":"632005313629519872","DimensionId":8,"MemberId":632005313629519872,"Inc":""},"_vena_MYPS1_MYPB1_C_8_632005313629519872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8","MemberIdStr":"632005313629519872","DimensionId":8,"MemberId":632005313629519872,"Inc":"1"},"_vena_MYPS1_MYPB1_C_8_632005313629519872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8","MemberIdStr":"632005313629519872","DimensionId":8,"MemberId":632005313629519872,"Inc":"2"},"_vena_MYPS1_MYPB1_C_8_632005313629519872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8","MemberIdStr":"632005313629519872","DimensionId":8,"MemberId":632005313629519872,"Inc":"3"},"_vena_MYPS1_MYPB1_C_8_632005313629519872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8","MemberIdStr":"632005313629519872","DimensionId":8,"MemberId":632005313629519872,"Inc":"4"},"_vena_MYPS1_MYPB1_C_8_632005313629519872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8","MemberIdStr":"632005313629519872","DimensionId":8,"MemberId":632005313629519872,"Inc":"5"},"_vena_MYPS1_MYPB1_C_FV_56493ffece784c5db4cd0fd3b40a250d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56493ffece784c5db4cd0fd3b40a250d","DimensionId":-1,"MemberId":-1,"Inc":""},"_vena_MYPS1_MYPB1_C_FV_56493ffece784c5db4cd0fd3b40a250d_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56493ffece784c5db4cd0fd3b40a250d","DimensionId":-1,"MemberId":-1,"Inc":"1"},"_vena_MYPS1_MYPB1_C_FV_56493ffece784c5db4cd0fd3b40a250d_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56493ffece784c5db4cd0fd3b40a250d","DimensionId":-1,"MemberId":-1,"Inc":"2"},"_vena_MYPS1_MYPB1_C_FV_56493ffece784c5db4cd0fd3b40a250d_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56493ffece784c5db4cd0fd3b40a250d","DimensionId":-1,"MemberId":-1,"Inc":"3"},"_vena_MYPS1_MYPB1_C_FV_56493ffece784c5db4cd0fd3b40a250d_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56493ffece784c5db4cd0fd3b40a250d","DimensionId":-1,"MemberId":-1,"Inc":"4"},"_vena_MYPS1_MYPB1_C_FV_56493ffece784c5db4cd0fd3b40a250d_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56493ffece784c5db4cd0fd3b40a250d","DimensionId":-1,"MemberId":-1,"Inc":"5"},"_vena_MYPS1_MYPB1_C_FV_56493ffece784c5db4cd0fd3b40a250d_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56493ffece784c5db4cd0fd3b40a250d","DimensionId":-1,"MemberId":-1,"Inc":"6"},"_vena_MYPS1_MYPB1_C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e1c3a244dc3d4f149ecdf7d748811086","DimensionId":-1,"MemberId":-1,"Inc":""},"_vena_MYPS1_MYPB1_C_FV_e1c3a244dc3d4f149ecdf7d748811086_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e1c3a244dc3d4f149ecdf7d748811086","DimensionId":-1,"MemberId":-1,"Inc":"1"},"_vena_MYPS1_MYPB1_C_FV_e1c3a244dc3d4f149ecdf7d748811086_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e1c3a244dc3d4f149ecdf7d748811086","DimensionId":-1,"MemberId":-1,"Inc":"2"},"_vena_MYPS1_MYPB1_C_FV_e1c3a244dc3d4f149ecdf7d748811086_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e1c3a244dc3d4f149ecdf7d748811086","DimensionId":-1,"MemberId":-1,"Inc":"3"},"_vena_MYPS1_MYPB1_C_FV_e1c3a244dc3d4f149ecdf7d748811086_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e1c3a244dc3d4f149ecdf7d748811086","DimensionId":-1,"MemberId":-1,"Inc":"4"},"_vena_MYPS1_MYPB1_C_FV_e1c3a244dc3d4f149ecdf7d748811086_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e1c3a244dc3d4f149ecdf7d748811086","DimensionId":-1,"MemberId":-1,"Inc":"5"},"_vena_MYPS1_MYPB1_C_FV_e1c3a244dc3d4f149ecdf7d748811086_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e1c3a244dc3d4f149ecdf7d748811086","DimensionId":-1,"MemberId":-1,"Inc":"6"},"_vena_MYPS1_MYPB1_C_FV_e3545e3dcc52420a84dcdae3a23a4597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e3545e3dcc52420a84dcdae3a23a4597","DimensionId":-1,"MemberId":-1,"Inc":""},"_vena_MYPS1_MYPB1_C_FV_e3545e3dcc52420a84dcdae3a23a4597_1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e3545e3dcc52420a84dcdae3a23a4597","DimensionId":-1,"MemberId":-1,"Inc":"1"},"_vena_MYPS1_MYPB1_C_FV_e3545e3dcc52420a84dcdae3a23a4597_2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e3545e3dcc52420a84dcdae3a23a4597","DimensionId":-1,"MemberId":-1,"Inc":"2"},"_vena_MYPS1_MYPB1_C_FV_e3545e3dcc52420a84dcdae3a23a4597_3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e3545e3dcc52420a84dcdae3a23a4597","DimensionId":-1,"MemberId":-1,"Inc":"3"},"_vena_MYPS1_MYPB1_C_FV_e3545e3dcc52420a84dcdae3a23a4597_4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e3545e3dcc52420a84dcdae3a23a4597","DimensionId":-1,"MemberId":-1,"Inc":"4"},"_vena_MYPS1_MYPB1_C_FV_e3545e3dcc52420a84dcdae3a23a4597_5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e3545e3dcc52420a84dcdae3a23a4597","DimensionId":-1,"MemberId":-1,"Inc":"5"},"_vena_MYPS1_MYPB1_C_FV_e3545e3dcc52420a84dcdae3a23a4597_6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e3545e3dcc52420a84dcdae3a23a4597","DimensionId":-1,"MemberId":-1,"Inc":"6"},"_vena_MYPS1_MYPB1_R_5_632005310852890630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632005310852890630","DimensionId":5,"MemberId":632005310852890630,"Inc":""},"_vena_MYPS1_MYPB1_R_5_632005310886445064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632005310886445064","DimensionId":5,"MemberId":632005310886445064,"Inc":""},"_vena_MYPS1_MYPB1_R_5_632005310945165312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632005310945165312","DimensionId":5,"MemberId":632005310945165312,"Inc":""},"_vena_MYPS1_MYPB1_R_5_632005310945165314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632005310945165314","DimensionId":5,"MemberId":632005310945165314,"Inc":""},"_vena_MYPS1_MYPB1_R_5_632005311058411522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632005311058411522","DimensionId":5,"MemberId":632005311058411522,"Inc":""},"_vena_MYPS1_MYPB1_R_5_632005311196823560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632005311196823560","DimensionId":5,"MemberId":632005311196823560,"Inc":""},"_vena_MYPS1_MYPB1_R_5_632005311372984320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632005311372984320","DimensionId":5,"MemberId":632005311372984320,"Inc":""},"_vena_MYPS1_MYPB1_R_5_632005311372984322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632005311372984322","DimensionId":5,"MemberId":632005311372984322,"Inc":""},"_vena_MYPS1_MYPB1_R_5_632005311444287488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632005311444287488","DimensionId":5,"MemberId":632005311444287488,"Inc":""},"_vena_MYPS1_MYPB1_R_5_632005311528173572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632005311528173572","DimensionId":5,"MemberId":632005311528173572,"Inc":""},"_vena_MYPS1_MYPB1_R_5_632005311540756484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632005311540756484","DimensionId":5,"MemberId":632005311540756484,"Inc":""},"_vena_MYPS1_MYPB1_R_5_632005311565922306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632005311565922306","DimensionId":5,"MemberId":632005311565922306,"Inc":""},"_vena_MYPS1_MYPB1_R_5_632005311909855232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632005311909855232","DimensionId":5,"MemberId":632005311909855232,"Inc":""},"_vena_MYPS1_MYPB1_R_5_632005311943409666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632005311943409666","DimensionId":5,"MemberId":632005311943409666,"Inc":""},"_vena_MYPS1_MYPB1_R_5_632005312094404608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632005312094404608","DimensionId":5,"MemberId":632005312094404608,"Inc":""},"_vena_MYPS1_MYPB1_R_5_632005312153124864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632005312153124864","DimensionId":5,"MemberId":632005312153124864,"Inc":""},"_vena_MYPS1_MYPB1_R_5_632005312295731204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632005312295731204","DimensionId":5,"MemberId":632005312295731204,"Inc":""},"_vena_MYPS1_MYPB1_R_5_632005312337674244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632005312337674244","DimensionId":5,"MemberId":632005312337674244,"Inc":""},"_vena_MYPS1_MYPB1_R_5_632005312371228680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632005312371228680","DimensionId":5,"MemberId":632005312371228680,"Inc":""},"_vena_MYPS1_MYPB1_R_5_632005312526417920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632005312526417920","DimensionId":5,"MemberId":632005312526417920,"Inc":""},"_vena_MYPS1_MYPB1_R_5_632005312539000840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632005312539000840","DimensionId":5,"MemberId":632005312539000840,"Inc":""},"_vena_MYPS1_MYPB1_R_5_632005312547389442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632005312547389442","DimensionId":5,"MemberId":632005312547389442,"Inc":""},"_vena_MYPS1_MYPB1_R_5_697602918727680000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697602918727680000","DimensionId":5,"MemberId":697602918727680000,"Inc":""},"_vena_MYPS1_MYPB1_R_FV_42f34b52efc14701904e2bd69b949ebb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"},"_vena_MYPS1_MYPB1_R_FV_42f34b52efc14701904e2bd69b949ebb_114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114"},"_vena_MYPS1_MYPB1_R_FV_42f34b52efc14701904e2bd69b949ebb_115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115"},"_vena_MYPS1_MYPB1_R_FV_42f34b52efc14701904e2bd69b949ebb_116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116"},"_vena_MYPS1_MYPB1_R_FV_42f34b52efc14701904e2bd69b949ebb_117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117"},"_vena_MYPS1_MYPB1_R_FV_42f34b52efc14701904e2bd69b949ebb_118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118"},"_vena_MYPS1_MYPB1_R_FV_42f34b52efc14701904e2bd69b949ebb_119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119"},"_vena_MYPS1_MYPB1_R_FV_42f34b52efc14701904e2bd69b949ebb_120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120"},"_vena_MYPS1_MYPB1_R_FV_42f34b52efc14701904e2bd69b949ebb_121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121"},"_vena_MYPS1_MYPB1_R_FV_42f34b52efc14701904e2bd69b949ebb_122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122"},"_vena_MYPS1_MYPB1_R_FV_42f34b52efc14701904e2bd69b949ebb_123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123"},"_vena_MYPS1_MYPB1_R_FV_42f34b52efc14701904e2bd69b949ebb_124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124"},"_vena_MYPS1_MYPB1_R_FV_42f34b52efc14701904e2bd69b949ebb_125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125"},"_vena_MYPS1_MYPB1_R_FV_42f34b52efc14701904e2bd69b949ebb_126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126"},"_vena_MYPS1_MYPB1_R_FV_42f34b52efc14701904e2bd69b949ebb_127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127"},"_vena_MYPS1_MYPB1_R_FV_42f34b52efc14701904e2bd69b949ebb_128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128"},"_vena_MYPS1_MYPB1_R_FV_42f34b52efc14701904e2bd69b949ebb_129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129"},"_vena_MYPS1_MYPB1_R_FV_42f34b52efc14701904e2bd69b949ebb_130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130"},"_vena_MYPS1_MYPB1_R_FV_42f34b52efc14701904e2bd69b949ebb_131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131"},"_vena_MYPS1_MYPB1_R_FV_42f34b52efc14701904e2bd69b949ebb_132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132"},"_vena_MYPS1_MYPB1_R_FV_42f34b52efc14701904e2bd69b949ebb_133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133"},"_vena_MYPS1_MYPB1_R_FV_42f34b52efc14701904e2bd69b949ebb_134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134"},"_vena_MYPS1_MYPB1_R_FV_42f34b52efc14701904e2bd69b949ebb_135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135"},"_vena_MYPS1_MYPB1_R_FV_42f34b52efc14701904e2bd69b949ebb_136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136"},"_vena_MYPS1_MYPB1_R_FV_42f34b52efc14701904e2bd69b949ebb_137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137"},"_vena_MYPS1_MYPB1_R_FV_42f34b52efc14701904e2bd69b949ebb_138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138"},"_vena_MYPS1_MYPB1_R_FV_42f34b52efc14701904e2bd69b949ebb_139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139"},"_vena_MYPS1_MYPB1_R_FV_42f34b52efc14701904e2bd69b949ebb_140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140"},"_vena_MYPS1_MYPB1_R_FV_42f34b52efc14701904e2bd69b949ebb_141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141"},"_vena_MYPS1_MYPB1_R_FV_42f34b52efc14701904e2bd69b949ebb_142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142"},"_vena_MYPS1_MYPB1_R_FV_42f34b52efc14701904e2bd69b949ebb_143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143"},"_vena_MYPS1_MYPB1_R_FV_42f34b52efc14701904e2bd69b949ebb_144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144"},"_vena_MYPS1_MYPB1_R_FV_42f34b52efc14701904e2bd69b949ebb_145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145"},"_vena_MYPS1_MYPB1_R_FV_42f34b52efc14701904e2bd69b949ebb_146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146"},"_vena_MYPS1_MYPB1_R_FV_42f34b52efc14701904e2bd69b949ebb_147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147"},"_vena_MYPS1_MYPB1_R_FV_42f34b52efc14701904e2bd69b949ebb_148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148"},"_vena_MYPS1_MYPB1_R_FV_42f34b52efc14701904e2bd69b949ebb_149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149"},"_vena_MYPS1_MYPB1_R_FV_42f34b52efc14701904e2bd69b949ebb_150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150"},"_vena_MYPS1_MYPB1_R_FV_42f34b52efc14701904e2bd69b949ebb_151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151"},"_vena_MYPS1_MYPB1_R_FV_42f34b52efc14701904e2bd69b949ebb_152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152"},"_vena_MYPS1_MYPB1_R_FV_42f34b52efc14701904e2bd69b949ebb_153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153"},"_vena_MYPS1_MYPB1_R_FV_42f34b52efc14701904e2bd69b949ebb_154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154"},"_vena_MYPS1_MYPB1_R_FV_42f34b52efc14701904e2bd69b949ebb_155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155"},"_vena_MYPS1_MYPB1_R_FV_42f34b52efc14701904e2bd69b949ebb_156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156"},"_vena_MYPS1_MYPB1_R_FV_42f34b52efc14701904e2bd69b949ebb_157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157"},"_vena_MYPS1_MYPB1_R_FV_42f34b52efc14701904e2bd69b949ebb_158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158"},"_vena_MYPS1_MYPB1_R_FV_42f34b52efc14701904e2bd69b949ebb_159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159"},"_vena_MYPS1_MYPB1_R_FV_42f34b52efc14701904e2bd69b949ebb_160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160"},"_vena_MYPS1_MYPB1_R_FV_42f34b52efc14701904e2bd69b949ebb_161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161"},"_vena_MYPS1_MYPB1_R_FV_42f34b52efc14701904e2bd69b949ebb_162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162"},"_vena_MYPS1_MYPB1_R_FV_42f34b52efc14701904e2bd69b949ebb_163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163"},"_vena_MYPS1_MYPB1_R_FV_42f34b52efc14701904e2bd69b949ebb_164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164"},"_vena_MYPS1_MYPB1_R_FV_42f34b52efc14701904e2bd69b949ebb_165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165"},"_vena_MYPS1_MYPB1_R_FV_42f34b52efc14701904e2bd69b949ebb_166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166"},"_vena_MYPS1_MYPB1_R_FV_42f34b52efc14701904e2bd69b949ebb_167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167"},"_vena_MYPS1_MYPB1_R_FV_42f34b52efc14701904e2bd69b949ebb_168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168"},"_vena_MYPS1_MYPB1_R_FV_42f34b52efc14701904e2bd69b949ebb_169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169"},"_vena_MYPS1_MYPB1_R_FV_42f34b52efc14701904e2bd69b949ebb_170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170"},"_vena_MYPS1_MYPB1_R_FV_42f34b52efc14701904e2bd69b949ebb_171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171"},"_vena_MYPS1_MYPB1_R_FV_42f34b52efc14701904e2bd69b949ebb_172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172"},"_vena_MYPS1_MYPB1_R_FV_42f34b52efc14701904e2bd69b949ebb_173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173"},"_vena_MYPS1_MYPB1_R_FV_42f34b52efc14701904e2bd69b949ebb_174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174"},"_vena_MYPS1_MYPB1_R_FV_42f34b52efc14701904e2bd69b949ebb_175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175"},"_vena_MYPS1_MYPB1_R_FV_42f34b52efc14701904e2bd69b949ebb_176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176"},"_vena_MYPS1_MYPB1_R_FV_42f34b52efc14701904e2bd69b949ebb_177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177"},"_vena_MYPS1_MYPB1_R_FV_42f34b52efc14701904e2bd69b949ebb_178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178"},"_vena_MYPS1_MYPB1_R_FV_42f34b52efc14701904e2bd69b949ebb_179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179"},"_vena_MYPS1_MYPB1_R_FV_42f34b52efc14701904e2bd69b949ebb_180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180"},"_vena_MYPS1_MYPB1_R_FV_42f34b52efc14701904e2bd69b949ebb_181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181"},"_vena_MYPS1_MYPB1_R_FV_42f34b52efc14701904e2bd69b949ebb_182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182"},"_vena_MYPS1_MYPB1_R_FV_42f34b52efc14701904e2bd69b949ebb_183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183"},"_vena_MYPS1_MYPB1_R_FV_42f34b52efc14701904e2bd69b949ebb_184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184"},"_vena_MYPS1_MYPB1_R_FV_42f34b52efc14701904e2bd69b949ebb_185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185"},"_vena_MYPS1_MYPB1_R_FV_42f34b52efc14701904e2bd69b949ebb_186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186"},"_vena_MYPS1_MYPB1_R_FV_42f34b52efc14701904e2bd69b949ebb_187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187"},"_vena_MYPS1_MYPB1_R_FV_42f34b52efc14701904e2bd69b949ebb_188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188"},"_vena_MYPS1_MYPB1_R_FV_42f34b52efc14701904e2bd69b949ebb_189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189"},"_vena_MYPS1_MYPB1_R_FV_42f34b52efc14701904e2bd69b949ebb_190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190"},"_vena_MYPS1_MYPB1_R_FV_42f34b52efc14701904e2bd69b949ebb_191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191"},"_vena_MYPS1_MYPB1_R_FV_42f34b52efc14701904e2bd69b949ebb_192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192"},"_vena_MYPS1_MYPB1_R_FV_42f34b52efc14701904e2bd69b949ebb_193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193"},"_vena_MYPS1_MYPB1_R_FV_42f34b52efc14701904e2bd69b949ebb_194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194"},"_vena_MYPS1_MYPB1_R_FV_42f34b52efc14701904e2bd69b949ebb_195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195"},"_vena_MYPS1_MYPB1_R_FV_42f34b52efc14701904e2bd69b949ebb_196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196"},"_vena_MYPS1_MYPB1_R_FV_42f34b52efc14701904e2bd69b949ebb_197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197"},"_vena_MYPS1_MYPB1_R_FV_42f34b52efc14701904e2bd69b949ebb_198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198"},"_vena_MYPS1_MYPB1_R_FV_42f34b52efc14701904e2bd69b949ebb_199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199"},"_vena_MYPS1_MYPB1_R_FV_42f34b52efc14701904e2bd69b949ebb_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"},"_vena_MYPS1_MYPB1_R_FV_42f34b52efc14701904e2bd69b949ebb_200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200"},"_vena_MYPS1_MYPB1_R_FV_42f34b52efc14701904e2bd69b949ebb_201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201"},"_vena_MYPS1_MYPB1_R_FV_42f34b52efc14701904e2bd69b949ebb_202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202"},"_vena_MYPS1_MYPB1_R_FV_42f34b52efc14701904e2bd69b949ebb_203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203"},"_vena_MYPS1_MYPB1_R_FV_42f34b52efc14701904e2bd69b949ebb_204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204"},"_vena_MYPS1_MYPB1_R_FV_42f34b52efc14701904e2bd69b949ebb_205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205"},"_vena_MYPS1_MYPB1_R_FV_42f34b52efc14701904e2bd69b949ebb_206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206"},"_vena_MYPS1_MYPB1_R_FV_42f34b52efc14701904e2bd69b949ebb_207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207"},"_vena_MYPS1_MYPB1_R_FV_42f34b52efc14701904e2bd69b949ebb_208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208"},"_vena_MYPS1_MYPB1_R_FV_42f34b52efc14701904e2bd69b949ebb_209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209"},"_vena_MYPS1_MYPB1_R_FV_42f34b52efc14701904e2bd69b949ebb_210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210"},"_vena_MYPS1_MYPB1_R_FV_42f34b52efc14701904e2bd69b949ebb_211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211"},"_vena_MYPS1_MYPB1_R_FV_42f34b52efc14701904e2bd69b949ebb_212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212"},"_vena_MYPS1_MYPB1_R_FV_42f34b52efc14701904e2bd69b949ebb_213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213"},"_vena_MYPS1_MYPB1_R_FV_42f34b52efc14701904e2bd69b949ebb_214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214"},"_vena_MYPS1_MYPB1_R_FV_42f34b52efc14701904e2bd69b949ebb_215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215"},"_vena_MYPS1_MYPB1_R_FV_42f34b52efc14701904e2bd69b949ebb_216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216"},"_vena_MYPS1_MYPB1_R_FV_42f34b52efc14701904e2bd69b949ebb_217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217"},"_vena_MYPS1_MYPB1_R_FV_42f34b52efc14701904e2bd69b949ebb_218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218"},"_vena_MYPS1_MYPB1_R_FV_42f34b52efc14701904e2bd69b949ebb_219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219"},"_vena_MYPS1_MYPB1_R_FV_42f34b52efc14701904e2bd69b949ebb_220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220"},"_vena_MYPS1_MYPB1_R_FV_42f34b52efc14701904e2bd69b949ebb_221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221"},"_vena_MYPS1_MYPB1_R_FV_42f34b52efc14701904e2bd69b949ebb_222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222"},"_vena_MYPS1_MYPB1_R_FV_42f34b52efc14701904e2bd69b949ebb_223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223"},"_vena_MYPS1_MYPB1_R_FV_42f34b52efc14701904e2bd69b949ebb_224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224"},"_vena_MYPS1_MYPB1_R_FV_42f34b52efc14701904e2bd69b949ebb_225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225"},"_vena_MYPS1_MYPB1_R_FV_42f34b52efc14701904e2bd69b949ebb_226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226"},"_vena_MYPS1_MYPB1_R_FV_42f34b52efc14701904e2bd69b949ebb_227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227"},"_vena_MYPS1_MYPB1_R_FV_42f34b52efc14701904e2bd69b949ebb_228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228"},"_vena_MYPS1_MYPB1_R_FV_42f34b52efc14701904e2bd69b949ebb_229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229"},"_vena_MYPS1_MYPB1_R_FV_42f34b52efc14701904e2bd69b949ebb_230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230"},"_vena_MYPS1_MYPB1_R_FV_42f34b52efc14701904e2bd69b949ebb_231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231"},"_vena_MYPS1_MYPB1_R_FV_42f34b52efc14701904e2bd69b949ebb_232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232"},"_vena_MYPS1_MYPB1_R_FV_42f34b52efc14701904e2bd69b949ebb_233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233"},"_vena_MYPS1_MYPB1_R_FV_42f34b52efc14701904e2bd69b949ebb_234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234"},"_vena_MYPS1_MYPB1_R_FV_42f34b52efc14701904e2bd69b949ebb_235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235"},"_vena_MYPS1_MYPB1_R_FV_42f34b52efc14701904e2bd69b949ebb_236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236"},"_vena_MYPS1_MYPB1_R_FV_42f34b52efc14701904e2bd69b949ebb_237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237"},"_vena_MYPS1_MYPB1_R_FV_42f34b52efc14701904e2bd69b949ebb_238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238"},"_vena_MYPS1_MYPB1_R_FV_42f34b52efc14701904e2bd69b949ebb_239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239"},"_vena_MYPS1_MYPB1_R_FV_42f34b52efc14701904e2bd69b949ebb_240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240"},"_vena_MYPS1_MYPB1_R_FV_42f34b52efc14701904e2bd69b949ebb_241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241"},"_vena_MYPS1_MYPB1_R_FV_42f34b52efc14701904e2bd69b949ebb_242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242"},"_vena_MYPS1_MYPB1_R_FV_42f34b52efc14701904e2bd69b949ebb_243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243"},"_vena_MYPS1_MYPB1_R_FV_42f34b52efc14701904e2bd69b949ebb_244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244"},"_vena_MYPS1_MYPB1_R_FV_42f34b52efc14701904e2bd69b949ebb_245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245"},"_vena_MYPS1_MYPB1_R_FV_42f34b52efc14701904e2bd69b949ebb_246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246"},"_vena_MYPS1_MYPB1_R_FV_42f34b52efc14701904e2bd69b949ebb_247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247"},"_vena_MYPS1_MYPB1_R_FV_42f34b52efc14701904e2bd69b949ebb_248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248"},"_vena_MYPS1_MYPB1_R_FV_42f34b52efc14701904e2bd69b949ebb_249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249"},"_vena_MYPS1_MYPB1_R_FV_42f34b52efc14701904e2bd69b949ebb_250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250"},"_vena_MYPS1_MYPB1_R_FV_42f34b52efc14701904e2bd69b949ebb_251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251"},"_vena_MYPS1_MYPB1_R_FV_42f34b52efc14701904e2bd69b949ebb_252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252"},"_vena_MYPS1_MYPB1_R_FV_42f34b52efc14701904e2bd69b949ebb_253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253"},"_vena_MYPS1_MYPB1_R_FV_42f34b52efc14701904e2bd69b949ebb_254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254"},"_vena_MYPS1_MYPB1_R_FV_42f34b52efc14701904e2bd69b949ebb_255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255"},"_vena_MYPS1_MYPB1_R_FV_42f34b52efc14701904e2bd69b949ebb_256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256"},"_vena_MYPS1_MYPB1_R_FV_42f34b52efc14701904e2bd69b949ebb_257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257"},"_vena_MYPS1_MYPB1_R_FV_42f34b52efc14701904e2bd69b949ebb_258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258"},"_vena_MYPS1_MYPB1_R_FV_42f34b52efc14701904e2bd69b949ebb_259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259"},"_vena_MYPS1_MYPB1_R_FV_42f34b52efc14701904e2bd69b949ebb_260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260"},"_vena_MYPS1_MYPB1_R_FV_42f34b52efc14701904e2bd69b949ebb_261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261"},"_vena_MYPS1_MYPB1_R_FV_42f34b52efc14701904e2bd69b949ebb_262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262"},"_vena_MYPS1_MYPB1_R_FV_42f34b52efc14701904e2bd69b949ebb_263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263"},"_vena_MYPS1_MYPB1_R_FV_42f34b52efc14701904e2bd69b949ebb_264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264"},"_vena_MYPS1_MYPB1_R_FV_42f34b52efc14701904e2bd69b949ebb_265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265"},"_vena_MYPS1_MYPB1_R_FV_42f34b52efc14701904e2bd69b949ebb_266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266"},"_vena_MYPS1_MYPB1_R_FV_42f34b52efc14701904e2bd69b949ebb_267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267"},"_vena_MYPS1_MYPB1_R_FV_42f34b52efc14701904e2bd69b949ebb_268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268"},"_vena_MYPS1_MYPB1_R_FV_42f34b52efc14701904e2bd69b949ebb_269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269"},"_vena_MYPS1_MYPB1_R_FV_42f34b52efc14701904e2bd69b949ebb_270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270"},"_vena_MYPS1_MYPB1_R_FV_42f34b52efc14701904e2bd69b949ebb_271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271"},"_vena_MYPS1_MYPB1_R_FV_42f34b52efc14701904e2bd69b949ebb_272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272"},"_vena_MYPS1_MYPB1_R_FV_42f34b52efc14701904e2bd69b949ebb_273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273"},"_vena_MYPS1_MYPB1_R_FV_42f34b52efc14701904e2bd69b949ebb_274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274"},"_vena_MYPS1_MYPB1_R_FV_42f34b52efc14701904e2bd69b949ebb_275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275"},"_vena_MYPS1_MYPB1_R_FV_42f34b52efc14701904e2bd69b949ebb_276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276"},"_vena_MYPS1_MYPB1_R_FV_42f34b52efc14701904e2bd69b949ebb_277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277"},"_vena_MYPS1_MYPB1_R_FV_42f34b52efc14701904e2bd69b949ebb_278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278"},"_vena_MYPS1_MYPB1_R_FV_42f34b52efc14701904e2bd69b949ebb_279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279"},"_vena_MYPS1_MYPB1_R_FV_42f34b52efc14701904e2bd69b949ebb_280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280"},"_vena_MYPS1_MYPB1_R_FV_42f34b52efc14701904e2bd69b949ebb_281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281"},"_vena_MYPS1_MYPB1_R_FV_42f34b52efc14701904e2bd69b949ebb_282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282"},"_vena_MYPS1_MYPB1_R_FV_42f34b52efc14701904e2bd69b949ebb_283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283"},"_vena_MYPS1_MYPB1_R_FV_42f34b52efc14701904e2bd69b949ebb_284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284"},"_vena_MYPS1_MYPB1_R_FV_42f34b52efc14701904e2bd69b949ebb_285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285"},"_vena_MYPS1_MYPB1_R_FV_42f34b52efc14701904e2bd69b949ebb_286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286"},"_vena_MYPS1_MYPB1_R_FV_42f34b52efc14701904e2bd69b949ebb_287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287"},"_vena_MYPS1_MYPB1_R_FV_42f34b52efc14701904e2bd69b949ebb_288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288"},"_vena_MYPS1_MYPB1_R_FV_42f34b52efc14701904e2bd69b949ebb_289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289"},"_vena_MYPS1_MYPB1_R_FV_42f34b52efc14701904e2bd69b949ebb_290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290"},"_vena_MYPS1_MYPB1_R_FV_42f34b52efc14701904e2bd69b949ebb_291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291"},"_vena_MYPS1_MYPB1_R_FV_42f34b52efc14701904e2bd69b949ebb_292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292"},"_vena_MYPS1_MYPB1_R_FV_42f34b52efc14701904e2bd69b949ebb_293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293"},"_vena_MYPS1_MYPB1_R_FV_42f34b52efc14701904e2bd69b949ebb_294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294"},"_vena_MYPS1_MYPB1_R_FV_42f34b52efc14701904e2bd69b949ebb_295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295"},"_vena_MYPS1_MYPB1_R_FV_42f34b52efc14701904e2bd69b949ebb_296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296"},"_vena_MYPS1_MYPB1_R_FV_42f34b52efc14701904e2bd69b949ebb_297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297"},"_vena_MYPS1_MYPB1_R_FV_42f34b52efc14701904e2bd69b949ebb_298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298"},"_vena_MYPS1_MYPB1_R_FV_42f34b52efc14701904e2bd69b949ebb_299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299"},"_vena_MYPS1_MYPB1_R_FV_42f34b52efc14701904e2bd69b949ebb_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"},"_vena_MYPS1_MYPB1_R_FV_42f34b52efc14701904e2bd69b949ebb_300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300"},"_vena_MYPS1_MYPB1_R_FV_42f34b52efc14701904e2bd69b949ebb_301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301"},"_vena_MYPS1_MYPB1_R_FV_42f34b52efc14701904e2bd69b949ebb_302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302"},"_vena_MYPS1_MYPB1_R_FV_42f34b52efc14701904e2bd69b949ebb_303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303"},"_vena_MYPS1_MYPB1_R_FV_42f34b52efc14701904e2bd69b949ebb_304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304"},"_vena_MYPS1_MYPB1_R_FV_42f34b52efc14701904e2bd69b949ebb_305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305"},"_vena_MYPS1_MYPB1_R_FV_42f34b52efc14701904e2bd69b949ebb_306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306"},"_vena_MYPS1_MYPB1_R_FV_42f34b52efc14701904e2bd69b949ebb_307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307"},"_vena_MYPS1_MYPB1_R_FV_42f34b52efc14701904e2bd69b949ebb_308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308"},"_vena_MYPS1_MYPB1_R_FV_42f34b52efc14701904e2bd69b949ebb_309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309"},"_vena_MYPS1_MYPB1_R_FV_42f34b52efc14701904e2bd69b949ebb_310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310"},"_vena_MYPS1_MYPB1_R_FV_42f34b52efc14701904e2bd69b949ebb_311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311"},"_vena_MYPS1_MYPB1_R_FV_42f34b52efc14701904e2bd69b949ebb_312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312"},"_vena_MYPS1_MYPB1_R_FV_42f34b52efc14701904e2bd69b949ebb_313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313"},"_vena_MYPS1_MYPB1_R_FV_42f34b52efc14701904e2bd69b949ebb_314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314"},"_vena_MYPS1_MYPB1_R_FV_42f34b52efc14701904e2bd69b949ebb_315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315"},"_vena_MYPS1_MYPB1_R_FV_42f34b52efc14701904e2bd69b949ebb_316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316"},"_vena_MYPS1_MYPB1_R_FV_42f34b52efc14701904e2bd69b949ebb_317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317"},"_vena_MYPS1_MYPB1_R_FV_42f34b52efc14701904e2bd69b949ebb_318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318"},"_vena_MYPS1_MYPB1_R_FV_42f34b52efc14701904e2bd69b949ebb_319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319"},"_vena_MYPS1_MYPB1_R_FV_42f34b52efc14701904e2bd69b949ebb_320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320"},"_vena_MYPS1_MYPB1_R_FV_42f34b52efc14701904e2bd69b949ebb_321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321"},"_vena_MYPS1_MYPB1_R_FV_42f34b52efc14701904e2bd69b949ebb_322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322"},"_vena_MYPS1_MYPB1_R_FV_42f34b52efc14701904e2bd69b949ebb_323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323"},"_vena_MYPS1_MYPB1_R_FV_42f34b52efc14701904e2bd69b949ebb_324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324"},"_vena_MYPS1_MYPB1_R_FV_42f34b52efc14701904e2bd69b949ebb_325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325"},"_vena_MYPS1_MYPB1_R_FV_42f34b52efc14701904e2bd69b949ebb_326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326"},"_vena_MYPS1_MYPB1_R_FV_42f34b52efc14701904e2bd69b949ebb_327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327"},"_vena_MYPS1_MYPB1_R_FV_42f34b52efc14701904e2bd69b949ebb_328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328"},"_vena_MYPS1_MYPB1_R_FV_42f34b52efc14701904e2bd69b949ebb_329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329"},"_vena_MYPS1_MYPB1_R_FV_42f34b52efc14701904e2bd69b949ebb_330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330"},"_vena_MYPS1_MYPB1_R_FV_42f34b52efc14701904e2bd69b949ebb_331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331"},"_vena_MYPS1_MYPB1_R_FV_42f34b52efc14701904e2bd69b949ebb_332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332"},"_vena_MYPS1_MYPB1_R_FV_42f34b52efc14701904e2bd69b949ebb_333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333"},"_vena_MYPS1_MYPB1_R_FV_42f34b52efc14701904e2bd69b949ebb_334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334"},"_vena_MYPS1_MYPB1_R_FV_42f34b52efc14701904e2bd69b949ebb_335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335"},"_vena_MYPS1_MYPB1_R_FV_42f34b52efc14701904e2bd69b949ebb_336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336"},"_vena_MYPS1_MYPB1_R_FV_42f34b52efc14701904e2bd69b949ebb_337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337"},"_vena_MYPS1_MYPB1_R_FV_42f34b52efc14701904e2bd69b949ebb_338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338"},"_vena_MYPS1_MYPB1_R_FV_42f34b52efc14701904e2bd69b949ebb_339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339"},"_vena_MYPS1_MYPB1_R_FV_42f34b52efc14701904e2bd69b949ebb_340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340"},"_vena_MYPS1_MYPB1_R_FV_42f34b52efc14701904e2bd69b949ebb_341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341"},"_vena_MYPS1_MYPB1_R_FV_42f34b52efc14701904e2bd69b949ebb_342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342"},"_vena_MYPS1_MYPB1_R_FV_42f34b52efc14701904e2bd69b949ebb_343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343"},"_vena_MYPS1_MYPB1_R_FV_42f34b52efc14701904e2bd69b949ebb_344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344"},"_vena_MYPS1_MYPB1_R_FV_42f34b52efc14701904e2bd69b949ebb_345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345"},"_vena_MYPS1_MYPB1_R_FV_42f34b52efc14701904e2bd69b949ebb_346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346"},"_vena_MYPS1_MYPB1_R_FV_42f34b52efc14701904e2bd69b949ebb_347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347"},"_vena_MYPS1_MYPB1_R_FV_42f34b52efc14701904e2bd69b949ebb_348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348"},"_vena_MYPS1_MYPB1_R_FV_42f34b52efc14701904e2bd69b949ebb_349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349"},"_vena_MYPS1_MYPB1_R_FV_42f34b52efc14701904e2bd69b949ebb_350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350"},"_vena_MYPS1_MYPB1_R_FV_42f34b52efc14701904e2bd69b949ebb_351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351"},"_vena_MYPS1_MYPB1_R_FV_42f34b52efc14701904e2bd69b949ebb_352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352"},"_vena_MYPS1_MYPB1_R_FV_42f34b52efc14701904e2bd69b949ebb_353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353"},"_vena_MYPS1_MYPB1_R_FV_42f34b52efc14701904e2bd69b949ebb_354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354"},"_vena_MYPS1_MYPB1_R_FV_42f34b52efc14701904e2bd69b949ebb_355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355"},"_vena_MYPS1_MYPB1_R_FV_42f34b52efc14701904e2bd69b949ebb_356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356"},"_vena_MYPS1_MYPB1_R_FV_42f34b52efc14701904e2bd69b949ebb_357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357"},"_vena_MYPS1_MYPB1_R_FV_42f34b52efc14701904e2bd69b949ebb_358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358"},"_vena_MYPS1_MYPB1_R_FV_42f34b52efc14701904e2bd69b949ebb_359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359"},"_vena_MYPS1_MYPB1_R_FV_42f34b52efc14701904e2bd69b949ebb_360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360"},"_vena_MYPS1_MYPB1_R_FV_42f34b52efc14701904e2bd69b949ebb_361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361"},"_vena_MYPS1_MYPB1_R_FV_42f34b52efc14701904e2bd69b949ebb_362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362"},"_vena_MYPS1_MYPB1_R_FV_42f34b52efc14701904e2bd69b949ebb_363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363"},"_vena_MYPS1_MYPB1_R_FV_42f34b52efc14701904e2bd69b949ebb_364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364"},"_vena_MYPS1_MYPB1_R_FV_42f34b52efc14701904e2bd69b949ebb_365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365"},"_vena_MYPS1_MYPB1_R_FV_42f34b52efc14701904e2bd69b949ebb_366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366"},"_vena_MYPS1_MYPB1_R_FV_42f34b52efc14701904e2bd69b949ebb_367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367"},"_vena_MYPS1_MYPB1_R_FV_42f34b52efc14701904e2bd69b949ebb_368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368"},"_vena_MYPS1_MYPB1_R_FV_42f34b52efc14701904e2bd69b949ebb_369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369"},"_vena_MYPS1_MYPB1_R_FV_42f34b52efc14701904e2bd69b949ebb_370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370"},"_vena_MYPS1_MYPB1_R_FV_42f34b52efc14701904e2bd69b949ebb_371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371"},"_vena_MYPS1_MYPB1_R_FV_42f34b52efc14701904e2bd69b949ebb_372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372"},"_vena_MYPS1_MYPB1_R_FV_42f34b52efc14701904e2bd69b949ebb_373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373"},"_vena_MYPS1_MYPB1_R_FV_42f34b52efc14701904e2bd69b949ebb_374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374"},"_vena_MYPS1_MYPB1_R_FV_42f34b52efc14701904e2bd69b949ebb_375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375"},"_vena_MYPS1_MYPB1_R_FV_42f34b52efc14701904e2bd69b949ebb_376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376"},"_vena_MYPS1_MYPB1_R_FV_42f34b52efc14701904e2bd69b949ebb_377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377"},"_vena_MYPS1_MYPB1_R_FV_42f34b52efc14701904e2bd69b949ebb_378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378"},"_vena_MYPS1_MYPB1_R_FV_42f34b52efc14701904e2bd69b949ebb_379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379"},"_vena_MYPS1_MYPB1_R_FV_42f34b52efc14701904e2bd69b949ebb_380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380"},"_vena_MYPS1_MYPB1_R_FV_42f34b52efc14701904e2bd69b949ebb_381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381"},"_vena_MYPS1_MYPB1_R_FV_42f34b52efc14701904e2bd69b949ebb_382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382"},"_vena_MYPS1_MYPB1_R_FV_42f34b52efc14701904e2bd69b949ebb_383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383"},"_vena_MYPS1_MYPB1_R_FV_42f34b52efc14701904e2bd69b949ebb_384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384"},"_vena_MYPS1_MYPB1_R_FV_42f34b52efc14701904e2bd69b949ebb_385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385"},"_vena_MYPS1_MYPB1_R_FV_42f34b52efc14701904e2bd69b949ebb_386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386"},"_vena_MYPS1_MYPB1_R_FV_42f34b52efc14701904e2bd69b949ebb_387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387"},"_vena_MYPS1_MYPB1_R_FV_42f34b52efc14701904e2bd69b949ebb_388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388"},"_vena_MYPS1_MYPB1_R_FV_42f34b52efc14701904e2bd69b949ebb_389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389"},"_vena_MYPS1_MYPB1_R_FV_42f34b52efc14701904e2bd69b949ebb_390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390"},"_vena_MYPS1_MYPB1_R_FV_42f34b52efc14701904e2bd69b949ebb_391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391"},"_vena_MYPS1_MYPB1_R_FV_42f34b52efc14701904e2bd69b949ebb_392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392"},"_vena_MYPS1_MYPB1_R_FV_42f34b52efc14701904e2bd69b949ebb_393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393"},"_vena_MYPS1_MYPB1_R_FV_42f34b52efc14701904e2bd69b949ebb_394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394"},"_vena_MYPS1_MYPB1_R_FV_42f34b52efc14701904e2bd69b949ebb_395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395"},"_vena_MYPS1_MYPB1_R_FV_42f34b52efc14701904e2bd69b949ebb_396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396"},"_vena_MYPS1_MYPB1_R_FV_42f34b52efc14701904e2bd69b949ebb_397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397"},"_vena_MYPS1_MYPB1_R_FV_42f34b52efc14701904e2bd69b949ebb_398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398"},"_vena_MYPS1_MYPB1_R_FV_42f34b52efc14701904e2bd69b949ebb_399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399"},"_vena_MYPS1_MYPB1_R_FV_42f34b52efc14701904e2bd69b949ebb_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4"},"_vena_MYPS1_MYPB1_R_FV_42f34b52efc14701904e2bd69b949ebb_400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400"},"_vena_MYPS1_MYPB1_R_FV_42f34b52efc14701904e2bd69b949ebb_401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401"},"_vena_MYPS1_MYPB1_R_FV_42f34b52efc14701904e2bd69b949ebb_402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402"},"_vena_MYPS1_MYPB1_R_FV_42f34b52efc14701904e2bd69b949ebb_403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403"},"_vena_MYPS1_MYPB1_R_FV_42f34b52efc14701904e2bd69b949ebb_404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404"},"_vena_MYPS1_MYPB1_R_FV_42f34b52efc14701904e2bd69b949ebb_405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405"},"_vena_MYPS1_MYPB1_R_FV_42f34b52efc14701904e2bd69b949ebb_406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406"},"_vena_MYPS1_MYPB1_R_FV_42f34b52efc14701904e2bd69b949ebb_407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407"},"_vena_MYPS1_MYPB1_R_FV_42f34b52efc14701904e2bd69b949ebb_408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408"},"_vena_MYPS1_MYPB1_R_FV_42f34b52efc14701904e2bd69b949ebb_409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409"},"_vena_MYPS1_MYPB1_R_FV_42f34b52efc14701904e2bd69b949ebb_410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410"},"_vena_MYPS1_MYPB1_R_FV_42f34b52efc14701904e2bd69b949ebb_411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411"},"_vena_MYPS1_MYPB1_R_FV_42f34b52efc14701904e2bd69b949ebb_412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412"},"_vena_MYPS1_MYPB1_R_FV_42f34b52efc14701904e2bd69b949ebb_413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413"},"_vena_MYPS1_MYPB1_R_FV_42f34b52efc14701904e2bd69b949ebb_414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414"},"_vena_MYPS1_MYPB1_R_FV_42f34b52efc14701904e2bd69b949ebb_415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415"},"_vena_MYPS1_MYPB1_R_FV_42f34b52efc14701904e2bd69b949ebb_416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416"},"_vena_MYPS1_MYPB1_R_FV_42f34b52efc14701904e2bd69b949ebb_417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417"},"_vena_MYPS1_MYPB1_R_FV_42f34b52efc14701904e2bd69b949ebb_418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418"},"_vena_MYPS1_MYPB1_R_FV_42f34b52efc14701904e2bd69b949ebb_419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419"},"_vena_MYPS1_MYPB1_R_FV_42f34b52efc14701904e2bd69b949ebb_420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420"},"_vena_MYPS1_MYPB1_R_FV_42f34b52efc14701904e2bd69b949ebb_421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421"},"_vena_MYPS1_MYPB1_R_FV_42f34b52efc14701904e2bd69b949ebb_422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422"},"_vena_MYPS1_MYPB1_R_FV_42f34b52efc14701904e2bd69b949ebb_423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423"},"_vena_MYPS1_MYPB1_R_FV_42f34b52efc14701904e2bd69b949ebb_424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424"},"_vena_MYPS1_MYPB1_R_FV_42f34b52efc14701904e2bd69b949ebb_425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425"},"_vena_MYPS1_MYPB1_R_FV_42f34b52efc14701904e2bd69b949ebb_426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426"},"_vena_MYPS1_MYPB1_R_FV_42f34b52efc14701904e2bd69b949ebb_427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427"},"_vena_MYPS1_MYPB1_R_FV_42f34b52efc14701904e2bd69b949ebb_428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428"},"_vena_MYPS1_MYPB1_R_FV_42f34b52efc14701904e2bd69b949ebb_429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429"},"_vena_MYPS1_MYPB1_R_FV_42f34b52efc14701904e2bd69b949ebb_430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430"},"_vena_MYPS1_MYPB1_R_FV_42f34b52efc14701904e2bd69b949ebb_431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431"},"_vena_MYPS1_MYPB1_R_FV_42f34b52efc14701904e2bd69b949ebb_432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432"},"_vena_MYPS1_MYPB1_R_FV_42f34b52efc14701904e2bd69b949ebb_433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433"},"_vena_MYPS1_MYPB1_R_FV_42f34b52efc14701904e2bd69b949ebb_434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434"},"_vena_MYPS1_MYPB1_R_FV_42f34b52efc14701904e2bd69b949ebb_435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435"},"_vena_MYPS1_MYPB1_R_FV_42f34b52efc14701904e2bd69b949ebb_436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436"},"_vena_MYPS1_MYPB1_R_FV_42f34b52efc14701904e2bd69b949ebb_437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437"},"_vena_MYPS1_MYPB1_R_FV_42f34b52efc14701904e2bd69b949ebb_438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438"},"_vena_MYPS1_MYPB1_R_FV_42f34b52efc14701904e2bd69b949ebb_439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439"},"_vena_MYPS1_MYPB1_R_FV_42f34b52efc14701904e2bd69b949ebb_440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440"},"_vena_MYPS1_MYPB1_R_FV_42f34b52efc14701904e2bd69b949ebb_441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441"},"_vena_MYPS1_MYPB1_R_FV_42f34b52efc14701904e2bd69b949ebb_442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442"},"_vena_MYPS1_MYPB1_R_FV_42f34b52efc14701904e2bd69b949ebb_443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443"},"_vena_MYPS1_MYPB1_R_FV_42f34b52efc14701904e2bd69b949ebb_444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444"},"_vena_MYPS1_MYPB1_R_FV_42f34b52efc14701904e2bd69b949ebb_445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445"},"_vena_MYPS1_MYPB1_R_FV_42f34b52efc14701904e2bd69b949ebb_446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446"},"_vena_MYPS1_MYPB1_R_FV_42f34b52efc14701904e2bd69b949ebb_447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447"},"_vena_MYPS1_MYPB1_R_FV_42f34b52efc14701904e2bd69b949ebb_448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448"},"_vena_MYPS1_MYPB1_R_FV_42f34b52efc14701904e2bd69b949ebb_449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449"},"_vena_MYPS1_MYPB1_R_FV_42f34b52efc14701904e2bd69b949ebb_450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450"},"_vena_MYPS1_MYPB1_R_FV_42f34b52efc14701904e2bd69b949ebb_451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451"},"_vena_MYPS1_MYPB1_R_FV_42f34b52efc14701904e2bd69b949ebb_452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452"},"_vena_MYPS1_MYPB1_R_FV_42f34b52efc14701904e2bd69b949ebb_453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453"},"_vena_MYPS1_MYPB1_R_FV_42f34b52efc14701904e2bd69b949ebb_454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454"},"_vena_MYPS1_MYPB1_R_FV_42f34b52efc14701904e2bd69b949ebb_455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455"},"_vena_MYPS1_MYPB1_R_FV_42f34b52efc14701904e2bd69b949ebb_456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456"},"_vena_MYPS1_MYPB1_R_FV_42f34b52efc14701904e2bd69b949ebb_457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457"},"_vena_MYPS1_MYPB1_R_FV_42f34b52efc14701904e2bd69b949ebb_458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458"},"_vena_MYPS1_MYPB1_R_FV_42f34b52efc14701904e2bd69b949ebb_459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459"},"_vena_MYPS1_MYPB1_R_FV_42f34b52efc14701904e2bd69b949ebb_460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460"},"_vena_MYPS1_MYPB1_R_FV_42f34b52efc14701904e2bd69b949ebb_461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461"},"_vena_MYPS1_MYPB1_R_FV_42f34b52efc14701904e2bd69b949ebb_462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462"},"_vena_MYPS1_MYPB1_R_FV_42f34b52efc14701904e2bd69b949ebb_463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463"},"_vena_MYPS1_MYPB1_R_FV_42f34b52efc14701904e2bd69b949ebb_464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464"},"_vena_MYPS1_MYPB1_R_FV_42f34b52efc14701904e2bd69b949ebb_465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465"},"_vena_MYPS1_MYPB1_R_FV_42f34b52efc14701904e2bd69b949ebb_466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466"},"_vena_MYPS1_MYPB1_R_FV_42f34b52efc14701904e2bd69b949ebb_467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467"},"_vena_MYPS1_MYPB1_R_FV_42f34b52efc14701904e2bd69b949ebb_468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468"},"_vena_MYPS1_MYPB1_R_FV_42f34b52efc14701904e2bd69b949ebb_469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469"},"_vena_MYPS1_MYPB1_R_FV_42f34b52efc14701904e2bd69b949ebb_470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470"},"_vena_MYPS1_MYPB1_R_FV_42f34b52efc14701904e2bd69b949ebb_471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471"},"_vena_MYPS1_MYPB1_R_FV_42f34b52efc14701904e2bd69b949ebb_472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472"},"_vena_MYPS1_MYPB1_R_FV_42f34b52efc14701904e2bd69b949ebb_473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473"},"_vena_MYPS1_MYPB1_R_FV_42f34b52efc14701904e2bd69b949ebb_474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474"},"_vena_MYPS1_MYPB1_R_FV_42f34b52efc14701904e2bd69b949ebb_475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475"},"_vena_MYPS1_MYPB1_R_FV_42f34b52efc14701904e2bd69b949ebb_476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476"},"_vena_MYPS1_MYPB1_R_FV_42f34b52efc14701904e2bd69b949ebb_477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477"},"_vena_MYPS1_MYPB1_R_FV_42f34b52efc14701904e2bd69b949ebb_478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478"},"_vena_MYPS1_MYPB1_R_FV_42f34b52efc14701904e2bd69b949ebb_479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479"},"_vena_MYPS1_MYPB1_R_FV_42f34b52efc14701904e2bd69b949ebb_480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480"},"_vena_MYPS1_MYPB1_R_FV_42f34b52efc14701904e2bd69b949ebb_481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481"},"_vena_MYPS1_MYPB1_R_FV_42f34b52efc14701904e2bd69b949ebb_482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482"},"_vena_MYPS1_MYPB1_R_FV_42f34b52efc14701904e2bd69b949ebb_483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483"},"_vena_MYPS1_MYPB1_R_FV_42f34b52efc14701904e2bd69b949ebb_484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484"},"_vena_MYPS1_MYPB1_R_FV_42f34b52efc14701904e2bd69b949ebb_485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485"},"_vena_MYPS1_MYPB1_R_FV_42f34b52efc14701904e2bd69b949ebb_486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486"},"_vena_MYPS1_MYPB1_R_FV_42f34b52efc14701904e2bd69b949ebb_487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487"},"_vena_MYPS1_MYPB1_R_FV_42f34b52efc14701904e2bd69b949ebb_488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488"},"_vena_MYPS1_MYPB1_R_FV_42f34b52efc14701904e2bd69b949ebb_489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489"},"_vena_MYPS1_MYPB1_R_FV_42f34b52efc14701904e2bd69b949ebb_490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490"},"_vena_MYPS1_MYPB1_R_FV_42f34b52efc14701904e2bd69b949ebb_491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491"},"_vena_MYPS1_MYPB1_R_FV_42f34b52efc14701904e2bd69b949ebb_492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492"},"_vena_MYPS1_MYPB1_R_FV_42f34b52efc14701904e2bd69b949ebb_493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493"},"_vena_MYPS1_MYPB1_R_FV_42f34b52efc14701904e2bd69b949ebb_494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494"},"_vena_MYPS1_MYPB1_R_FV_42f34b52efc14701904e2bd69b949ebb_495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495"},"_vena_MYPS1_MYPB1_R_FV_42f34b52efc14701904e2bd69b949ebb_496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496"},"_vena_MYPS1_MYPB1_R_FV_42f34b52efc14701904e2bd69b949ebb_497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497"},"_vena_MYPS1_MYPB1_R_FV_42f34b52efc14701904e2bd69b949ebb_498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498"},"_vena_MYPS1_MYPB1_R_FV_42f34b52efc14701904e2bd69b949ebb_499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499"},"_vena_MYPS1_MYPB1_R_FV_42f34b52efc14701904e2bd69b949ebb_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5"},"_vena_MYPS1_MYPB1_R_FV_42f34b52efc14701904e2bd69b949ebb_500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500"},"_vena_MYPS1_MYPB1_R_FV_42f34b52efc14701904e2bd69b949ebb_501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501"},"_vena_MYPS1_MYPB1_R_FV_42f34b52efc14701904e2bd69b949ebb_502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502"},"_vena_MYPS1_MYPB1_R_FV_42f34b52efc14701904e2bd69b949ebb_503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503"},"_vena_MYPS1_MYPB1_R_FV_42f34b52efc14701904e2bd69b949ebb_504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504"},"_vena_MYPS1_MYPB1_R_FV_42f34b52efc14701904e2bd69b949ebb_505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505"},"_vena_MYPS1_MYPB1_R_FV_42f34b52efc14701904e2bd69b949ebb_506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506"},"_vena_MYPS1_MYPB1_R_FV_42f34b52efc14701904e2bd69b949ebb_507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507"},"_vena_MYPS1_MYPB1_R_FV_42f34b52efc14701904e2bd69b949ebb_508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508"},"_vena_MYPS1_MYPB1_R_FV_42f34b52efc14701904e2bd69b949ebb_509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509"},"_vena_MYPS1_MYPB1_R_FV_42f34b52efc14701904e2bd69b949ebb_510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510"},"_vena_MYPS1_MYPB1_R_FV_42f34b52efc14701904e2bd69b949ebb_511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511"},"_vena_MYPS1_MYPB1_R_FV_42f34b52efc14701904e2bd69b949ebb_512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512"},"_vena_MYPS1_MYPB1_R_FV_42f34b52efc14701904e2bd69b949ebb_513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513"},"_vena_MYPS1_MYPB1_R_FV_42f34b52efc14701904e2bd69b949ebb_514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514"},"_vena_MYPS1_MYPB1_R_FV_42f34b52efc14701904e2bd69b949ebb_515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515"},"_vena_MYPS1_MYPB1_R_FV_42f34b52efc14701904e2bd69b949ebb_516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516"},"_vena_MYPS1_MYPB1_R_FV_42f34b52efc14701904e2bd69b949ebb_517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517"},"_vena_MYPS1_MYPB1_R_FV_42f34b52efc14701904e2bd69b949ebb_518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518"},"_vena_MYPS1_MYPB1_R_FV_42f34b52efc14701904e2bd69b949ebb_519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519"},"_vena_MYPS1_MYPB1_R_FV_42f34b52efc14701904e2bd69b949ebb_520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520"},"_vena_MYPS1_MYPB1_R_FV_42f34b52efc14701904e2bd69b949ebb_521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521"},"_vena_MYPS1_MYPB1_R_FV_42f34b52efc14701904e2bd69b949ebb_522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522"},"_vena_MYPS1_MYPB1_R_FV_42f34b52efc14701904e2bd69b949ebb_523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523"},"_vena_MYPS1_MYPB1_R_FV_42f34b52efc14701904e2bd69b949ebb_524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524"},"_vena_MYPS1_MYPB1_R_FV_42f34b52efc14701904e2bd69b949ebb_525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525"},"_vena_MYPS1_MYPB1_R_FV_42f34b52efc14701904e2bd69b949ebb_526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526"},"_vena_MYPS1_MYPB1_R_FV_42f34b52efc14701904e2bd69b949ebb_527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527"},"_vena_MYPS1_MYPB1_R_FV_42f34b52efc14701904e2bd69b949ebb_528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528"},"_vena_MYPS1_MYPB1_R_FV_42f34b52efc14701904e2bd69b949ebb_529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529"},"_vena_MYPS1_MYPB1_R_FV_42f34b52efc14701904e2bd69b949ebb_530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530"},"_vena_MYPS1_MYPB1_R_FV_42f34b52efc14701904e2bd69b949ebb_531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531"},"_vena_MYPS1_MYPB1_R_FV_42f34b52efc14701904e2bd69b949ebb_532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532"},"_vena_MYPS1_MYPB1_R_FV_42f34b52efc14701904e2bd69b949ebb_533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533"},"_vena_MYPS1_MYPB1_R_FV_42f34b52efc14701904e2bd69b949ebb_534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534"},"_vena_MYPS1_MYPB1_R_FV_42f34b52efc14701904e2bd69b949ebb_535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535"},"_vena_MYPS1_MYPB1_R_FV_42f34b52efc14701904e2bd69b949ebb_536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536"},"_vena_MYPS1_MYPB1_R_FV_42f34b52efc14701904e2bd69b949ebb_537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537"},"_vena_MYPS1_MYPB1_R_FV_42f34b52efc14701904e2bd69b949ebb_538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538"},"_vena_MYPS1_MYPB1_R_FV_42f34b52efc14701904e2bd69b949ebb_539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539"},"_vena_MYPS1_MYPB1_R_FV_42f34b52efc14701904e2bd69b949ebb_540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540"},"_vena_MYPS1_MYPB1_R_FV_42f34b52efc14701904e2bd69b949ebb_541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541"},"_vena_MYPS1_MYPB1_R_FV_42f34b52efc14701904e2bd69b949ebb_542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542"},"_vena_MYPS1_MYPB1_R_FV_42f34b52efc14701904e2bd69b949ebb_543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543"},"_vena_MYPS1_MYPB1_R_FV_42f34b52efc14701904e2bd69b949ebb_544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544"},"_vena_MYPS1_MYPB1_R_FV_42f34b52efc14701904e2bd69b949ebb_545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545"},"_vena_MYPS1_MYPB1_R_FV_42f34b52efc14701904e2bd69b949ebb_546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546"},"_vena_MYPS1_MYPB1_R_FV_42f34b52efc14701904e2bd69b949ebb_547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547"},"_vena_MYPS1_MYPB1_R_FV_42f34b52efc14701904e2bd69b949ebb_548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548"},"_vena_MYPS1_MYPB1_R_FV_42f34b52efc14701904e2bd69b949ebb_549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549"},"_vena_MYPS1_MYPB1_R_FV_42f34b52efc14701904e2bd69b949ebb_550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550"},"_vena_MYPS1_MYPB1_R_FV_42f34b52efc14701904e2bd69b949ebb_551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551"},"_vena_MYPS1_MYPB1_R_FV_42f34b52efc14701904e2bd69b949ebb_552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552"},"_vena_MYPS1_MYPB1_R_FV_42f34b52efc14701904e2bd69b949ebb_553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553"},"_vena_MYPS1_MYPB1_R_FV_42f34b52efc14701904e2bd69b949ebb_554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554"},"_vena_MYPS1_MYPB1_R_FV_42f34b52efc14701904e2bd69b949ebb_555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555"},"_vena_MYPS1_MYPB1_R_FV_42f34b52efc14701904e2bd69b949ebb_556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556"},"_vena_MYPS1_MYPB1_R_FV_42f34b52efc14701904e2bd69b949ebb_557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557"},"_vena_MYPS1_MYPB1_R_FV_42f34b52efc14701904e2bd69b949ebb_558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558"},"_vena_MYPS1_MYPB1_R_FV_42f34b52efc14701904e2bd69b949ebb_559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559"},"_vena_MYPS1_MYPB1_R_FV_42f34b52efc14701904e2bd69b949ebb_560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560"},"_vena_MYPS1_MYPB1_R_FV_42f34b52efc14701904e2bd69b949ebb_561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561"},"_vena_MYPS1_MYPB1_R_FV_42f34b52efc14701904e2bd69b949ebb_562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562"},"_vena_MYPS1_MYPB1_R_FV_42f34b52efc14701904e2bd69b949ebb_563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563"},"_vena_MYPS1_MYPB1_R_FV_42f34b52efc14701904e2bd69b949ebb_564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564"},"_vena_MYPS1_MYPB1_R_FV_42f34b52efc14701904e2bd69b949ebb_565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565"},"_vena_MYPS1_MYPB1_R_FV_42f34b52efc14701904e2bd69b949ebb_566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566"},"_vena_MYPS1_MYPB1_R_FV_42f34b52efc14701904e2bd69b949ebb_567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567"},"_vena_MYPS1_MYPB1_R_FV_42f34b52efc14701904e2bd69b949ebb_568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568"},"_vena_MYPS1_MYPB1_R_FV_42f34b52efc14701904e2bd69b949ebb_569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569"},"_vena_MYPS1_MYPB1_R_FV_42f34b52efc14701904e2bd69b949ebb_570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570"},"_vena_MYPS1_MYPB1_R_FV_42f34b52efc14701904e2bd69b949ebb_571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571"},"_vena_MYPS1_MYPB1_R_FV_42f34b52efc14701904e2bd69b949ebb_572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572"},"_vena_MYPS1_MYPB1_R_FV_42f34b52efc14701904e2bd69b949ebb_573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573"},"_vena_MYPS1_MYPB1_R_FV_42f34b52efc14701904e2bd69b949ebb_574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574"},"_vena_MYPS1_MYPB1_R_FV_42f34b52efc14701904e2bd69b949ebb_575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575"},"_vena_MYPS1_MYPB2_C_4_632005309959503878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2,"DimensionIdStr":"4","MemberIdStr":"632005309959503878","DimensionId":4,"MemberId":632005309959503878,"Inc":""},"_vena_MYPS1_MYPB2_C_4_632005309959503878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2,"DimensionIdStr":"4","MemberIdStr":"632005309959503878","DimensionId":4,"MemberId":632005309959503878,"Inc":"1"},"_vena_MYPS1_MYPB2_C_8_632005313608548359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2,"DimensionIdStr":"8","MemberIdStr":"632005313608548359","DimensionId":8,"MemberId":632005313608548359,"Inc":""},"_vena_MYPS1_MYPB2_C_8_632005313642102786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2,"DimensionIdStr":"8","MemberIdStr":"632005313642102786","DimensionId":8,"MemberId":632005313642102786,"Inc":""},"_vena_MYPS1_MYPB2_C_FV_56493ffece784c5db4cd0fd3b40a250d_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2,"DimensionIdStr":"FV","MemberIdStr":"56493ffece784c5db4cd0fd3b40a250d","DimensionId":-1,"MemberId":-1,"Inc":"4"},"_vena_MYPS1_MYPB2_C_FV_56493ffece784c5db4cd0fd3b40a250d_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2,"DimensionIdStr":"FV","MemberIdStr":"56493ffece784c5db4cd0fd3b40a250d","DimensionId":-1,"MemberId":-1,"Inc":"5"},"_vena_MYPS1_MYPB2_C_FV_e3545e3dcc52420a84dcdae3a23a4597_1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2,"DimensionIdStr":"FV","MemberIdStr":"e3545e3dcc52420a84dcdae3a23a4597","DimensionId":-1,"MemberId":-1,"Inc":"1"},"_vena_MYPS1_MYPB2_C_FV_e3545e3dcc52420a84dcdae3a23a4597_2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2,"DimensionIdStr":"FV","MemberIdStr":"e3545e3dcc52420a84dcdae3a23a4597","DimensionId":-1,"MemberId":-1,"Inc":"2"},"_vena_MYPS1_MYPB2_R_5_632005310831919105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632005310831919105","DimensionId":5,"MemberId":632005310831919105,"Inc":""},"_vena_MYPS1_MYPB2_R_5_632005310831919111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632005310831919111","DimensionId":5,"MemberId":632005310831919111,"Inc":""},"_vena_MYPS1_MYPB2_R_5_632005310831919113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632005310831919113","DimensionId":5,"MemberId":632005310831919113,"Inc":""},"_vena_MYPS1_MYPB2_R_5_632005310836113408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632005310836113408","DimensionId":5,"MemberId":632005310836113408,"Inc":""},"_vena_MYPS1_MYPB2_R_5_632005310836113410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632005310836113410","DimensionId":5,"MemberId":632005310836113410,"Inc":""},"_vena_MYPS1_MYPB2_R_5_632005310840307712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632005310840307712","DimensionId":5,"MemberId":632005310840307712,"Inc":""},"_vena_MYPS1_MYPB2_R_5_632005310852890628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632005310852890628","DimensionId":5,"MemberId":632005310852890628,"Inc":""},"_vena_MYPS1_MYPB2_R_5_632005310857084934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632005310857084934","DimensionId":5,"MemberId":632005310857084934,"Inc":""},"_vena_MYPS1_MYPB2_R_5_632005310857084936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632005310857084936","DimensionId":5,"MemberId":632005310857084936,"Inc":""},"_vena_MYPS1_MYPB2_R_5_632005310861279232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632005310861279232","DimensionId":5,"MemberId":632005310861279232,"Inc":""},"_vena_MYPS1_MYPB2_R_5_632005310861279234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632005310861279234","DimensionId":5,"MemberId":632005310861279234,"Inc":""},"_vena_MYPS1_MYPB2_R_5_632005310861279238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632005310861279238","DimensionId":5,"MemberId":632005310861279238,"Inc":""},"_vena_MYPS1_MYPB2_R_5_632005310882250754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632005310882250754","DimensionId":5,"MemberId":632005310882250754,"Inc":""},"_vena_MYPS1_MYPB2_R_5_632005310882250756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632005310882250756","DimensionId":5,"MemberId":632005310882250756,"Inc":""},"_vena_MYPS1_MYPB2_R_5_632005310890639362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632005310890639362","DimensionId":5,"MemberId":632005310890639362,"Inc":""},"_vena_MYPS1_MYPB2_R_5_632005310890639364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632005310890639364","DimensionId":5,"MemberId":632005310890639364,"Inc":""},"_vena_MYPS1_MYPB2_R_5_632005310890639366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632005310890639366","DimensionId":5,"MemberId":632005310890639366,"Inc":""},"_vena_MYPS1_MYPB2_R_5_632005310894833664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632005310894833664","DimensionId":5,"MemberId":632005310894833664,"Inc":""},"_vena_MYPS1_MYPB2_R_5_632005310894833672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632005310894833672","DimensionId":5,"MemberId":632005310894833672,"Inc":""},"_vena_MYPS1_MYPB2_R_5_632005310915805190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632005310915805190","DimensionId":5,"MemberId":632005310915805190,"Inc":""},"_vena_MYPS1_MYPB2_R_5_632005310919999492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632005310919999492","DimensionId":5,"MemberId":632005310919999492,"Inc":""},"_vena_MYPS1_MYPB2_R_5_632005310919999494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632005310919999494","DimensionId":5,"MemberId":632005310919999494,"Inc":""},"_vena_MYPS1_MYPB2_R_5_632005310919999496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632005310919999496","DimensionId":5,"MemberId":632005310919999496,"Inc":""},"_vena_MYPS1_MYPB2_R_5_632005310924193792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632005310924193792","DimensionId":5,"MemberId":632005310924193792,"Inc":""},"_vena_MYPS1_MYPB2_R_5_632005310924193798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632005310924193798","DimensionId":5,"MemberId":632005310924193798,"Inc":""},"_vena_MYPS1_MYPB2_R_5_632005310940971013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632005310940971013","DimensionId":5,"MemberId":632005310940971013,"Inc":""},"_vena_MYPS1_MYPB2_R_5_632005310945165316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632005310945165316","DimensionId":5,"MemberId":632005310945165316,"Inc":""},"_vena_MYPS1_MYPB2_R_5_632005310949359624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632005310949359624","DimensionId":5,"MemberId":632005310949359624,"Inc":""},"_vena_MYPS1_MYPB2_R_5_632005310953553920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632005310953553920","DimensionId":5,"MemberId":632005310953553920,"Inc":""},"_vena_MYPS1_MYPB2_R_5_632005310953553922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632005310953553922","DimensionId":5,"MemberId":632005310953553922,"Inc":""},"_vena_MYPS1_MYPB2_R_5_632005310953553924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632005310953553924","DimensionId":5,"MemberId":632005310953553924,"Inc":""},"_vena_MYPS1_MYPB2_R_5_632005310957748224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632005310957748224","DimensionId":5,"MemberId":632005310957748224,"Inc":""},"_vena_MYPS1_MYPB2_R_5_632005310957748226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632005310957748226","DimensionId":5,"MemberId":632005310957748226,"Inc":""},"_vena_MYPS1_MYPB2_R_5_632005310974525442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632005310974525442","DimensionId":5,"MemberId":632005310974525442,"Inc":""},"_vena_MYPS1_MYPB2_R_5_632005310974525444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632005310974525444","DimensionId":5,"MemberId":632005310974525444,"Inc":""},"_vena_MYPS1_MYPB2_R_5_632005310978719744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632005310978719744","DimensionId":5,"MemberId":632005310978719744,"Inc":""},"_vena_MYPS1_MYPB2_R_5_632005310982914050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632005310982914050","DimensionId":5,"MemberId":632005310982914050,"Inc":""},"_vena_MYPS1_MYPB2_R_5_632005310982914052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632005310982914052","DimensionId":5,"MemberId":632005310982914052,"Inc":""},"_vena_MYPS1_MYPB2_R_5_632005310982914054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632005310982914054","DimensionId":5,"MemberId":632005310982914054,"Inc":""},"_vena_MYPS1_MYPB2_R_5_632005310982914056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632005310982914056","DimensionId":5,"MemberId":632005310982914056,"Inc":""},"_vena_MYPS1_MYPB2_R_5_632005310987108357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632005310987108357","DimensionId":5,"MemberId":632005310987108357,"Inc":""},"_vena_MYPS1_MYPB2_R_5_632005310995496960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632005310995496960","DimensionId":5,"MemberId":632005310995496960,"Inc":""},"_vena_MYPS1_MYPB2_R_5_632005310995496962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632005310995496962","DimensionId":5,"MemberId":632005310995496962,"Inc":""},"_vena_MYPS1_MYPB2_R_5_632005310995496966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632005310995496966","DimensionId":5,"MemberId":632005310995496966,"Inc":""},"_vena_MYPS1_MYPB2_R_5_632005311008079873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632005311008079873","DimensionId":5,"MemberId":632005311008079873,"Inc":""},"_vena_MYPS1_MYPB2_R_5_632005311012274180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632005311012274180","DimensionId":5,"MemberId":632005311012274180,"Inc":""},"_vena_MYPS1_MYPB2_R_5_632005311012274184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632005311012274184","DimensionId":5,"MemberId":632005311012274184,"Inc":""},"_vena_MYPS1_MYPB2_R_5_632005311016468480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632005311016468480","DimensionId":5,"MemberId":632005311016468480,"Inc":""},"_vena_MYPS1_MYPB2_R_5_632005311016468486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632005311016468486","DimensionId":5,"MemberId":632005311016468486,"Inc":""},"_vena_MYPS1_MYPB2_R_5_632005311033245699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632005311033245699","DimensionId":5,"MemberId":632005311033245699,"Inc":""},"_vena_MYPS1_MYPB2_R_5_632005311033245703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632005311033245703","DimensionId":5,"MemberId":632005311033245703,"Inc":""},"_vena_MYPS1_MYPB2_R_5_632005311037440008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632005311037440008","DimensionId":5,"MemberId":632005311037440008,"Inc":""},"_vena_MYPS1_MYPB2_R_5_632005311041634304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632005311041634304","DimensionId":5,"MemberId":632005311041634304,"Inc":""},"_vena_MYPS1_MYPB2_R_5_632005311041634306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632005311041634306","DimensionId":5,"MemberId":632005311041634306,"Inc":""},"_vena_MYPS1_MYPB2_R_5_632005311041634308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632005311041634308","DimensionId":5,"MemberId":632005311041634308,"Inc":""},"_vena_MYPS1_MYPB2_R_5_632005311062605830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632005311062605830","DimensionId":5,"MemberId":632005311062605830,"Inc":""},"_vena_MYPS1_MYPB2_R_5_632005311070994432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632005311070994432","DimensionId":5,"MemberId":632005311070994432,"Inc":""},"_vena_MYPS1_MYPB2_R_5_632005311070994434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632005311070994434","DimensionId":5,"MemberId":632005311070994434,"Inc":""},"_vena_MYPS1_MYPB2_R_5_632005311070994436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632005311070994436","DimensionId":5,"MemberId":632005311070994436,"Inc":""},"_vena_MYPS1_MYPB2_R_5_632005311070994438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632005311070994438","DimensionId":5,"MemberId":632005311070994438,"Inc":""},"_vena_MYPS1_MYPB2_R_5_632005311083577348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632005311083577348","DimensionId":5,"MemberId":632005311083577348,"Inc":""},"_vena_MYPS1_MYPB2_R_5_632005311096160258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632005311096160258","DimensionId":5,"MemberId":632005311096160258,"Inc":""},"_vena_MYPS1_MYPB2_R_5_632005311096160260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632005311096160260","DimensionId":5,"MemberId":632005311096160260,"Inc":""},"_vena_MYPS1_MYPB2_R_5_632005311096160262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632005311096160262","DimensionId":5,"MemberId":632005311096160262,"Inc":""},"_vena_MYPS1_MYPB2_R_5_632005311096160264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632005311096160264","DimensionId":5,"MemberId":632005311096160264,"Inc":""},"_vena_MYPS1_MYPB2_R_5_632005311100354567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632005311100354567","DimensionId":5,"MemberId":632005311100354567,"Inc":""},"_vena_MYPS1_MYPB2_R_5_632005311121326082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632005311121326082","DimensionId":5,"MemberId":632005311121326082,"Inc":""},"_vena_MYPS1_MYPB2_R_5_632005311121326086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632005311121326086","DimensionId":5,"MemberId":632005311121326086,"Inc":""},"_vena_MYPS1_MYPB2_R_5_632005311125520384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632005311125520384","DimensionId":5,"MemberId":632005311125520384,"Inc":""},"_vena_MYPS1_MYPB2_R_5_632005311125520386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632005311125520386","DimensionId":5,"MemberId":632005311125520386,"Inc":""},"_vena_MYPS1_MYPB2_R_5_632005311125520392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632005311125520392","DimensionId":5,"MemberId":632005311125520392,"Inc":""},"_vena_MYPS1_MYPB2_R_5_632005311146491912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632005311146491912","DimensionId":5,"MemberId":632005311146491912,"Inc":""},"_vena_MYPS1_MYPB2_R_5_632005311150686208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632005311150686208","DimensionId":5,"MemberId":632005311150686208,"Inc":""},"_vena_MYPS1_MYPB2_R_5_632005311154880512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632005311154880512","DimensionId":5,"MemberId":632005311154880512,"Inc":""},"_vena_MYPS1_MYPB2_R_5_632005311154880514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632005311154880514","DimensionId":5,"MemberId":632005311154880514,"Inc":""},"_vena_MYPS1_MYPB2_R_5_632005311154880516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632005311154880516","DimensionId":5,"MemberId":632005311154880516,"Inc":""},"_vena_MYPS1_MYPB2_R_5_632005311159074816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632005311159074816","DimensionId":5,"MemberId":632005311159074816,"Inc":""},"_vena_MYPS1_MYPB2_R_5_632005311175852035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632005311175852035","DimensionId":5,"MemberId":632005311175852035,"Inc":""},"_vena_MYPS1_MYPB2_R_5_632005311175852039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632005311175852039","DimensionId":5,"MemberId":632005311175852039,"Inc":""},"_vena_MYPS1_MYPB2_R_5_632005311184240640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632005311184240640","DimensionId":5,"MemberId":632005311184240640,"Inc":""},"_vena_MYPS1_MYPB2_R_5_632005311184240642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632005311184240642","DimensionId":5,"MemberId":632005311184240642,"Inc":""},"_vena_MYPS1_MYPB2_R_5_632005311184240644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632005311184240644","DimensionId":5,"MemberId":632005311184240644,"Inc":""},"_vena_MYPS1_MYPB2_R_5_632005311188434945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632005311188434945","DimensionId":5,"MemberId":632005311188434945,"Inc":""},"_vena_MYPS1_MYPB2_R_5_632005311209406470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632005311209406470","DimensionId":5,"MemberId":632005311209406470,"Inc":""},"_vena_MYPS1_MYPB2_R_5_632005311209406472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632005311209406472","DimensionId":5,"MemberId":632005311209406472,"Inc":""},"_vena_MYPS1_MYPB2_R_5_632005311213600768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632005311213600768","DimensionId":5,"MemberId":632005311213600768,"Inc":""},"_vena_MYPS1_MYPB2_R_5_632005311213600770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632005311213600770","DimensionId":5,"MemberId":632005311213600770,"Inc":""},"_vena_MYPS1_MYPB2_R_5_632005311230377986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632005311230377986","DimensionId":5,"MemberId":632005311230377986,"Inc":""},"_vena_MYPS1_MYPB2_R_5_632005311234572292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632005311234572292","DimensionId":5,"MemberId":632005311234572292,"Inc":""},"_vena_MYPS1_MYPB2_R_5_632005311234572294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632005311234572294","DimensionId":5,"MemberId":632005311234572294,"Inc":""},"_vena_MYPS1_MYPB2_R_5_632005311238766592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632005311238766592","DimensionId":5,"MemberId":632005311238766592,"Inc":""},"_vena_MYPS1_MYPB2_R_5_632005311238766596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632005311238766596","DimensionId":5,"MemberId":632005311238766596,"Inc":""},"_vena_MYPS1_MYPB2_R_5_632005311238766600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632005311238766600","DimensionId":5,"MemberId":632005311238766600,"Inc":""},"_vena_MYPS1_MYPB2_R_5_632005311255543815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632005311255543815","DimensionId":5,"MemberId":632005311255543815,"Inc":""},"_vena_MYPS1_MYPB2_R_5_632005311259738112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632005311259738112","DimensionId":5,"MemberId":632005311259738112,"Inc":""},"_vena_MYPS1_MYPB2_R_5_632005311259738114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632005311259738114","DimensionId":5,"MemberId":632005311259738114,"Inc":""},"_vena_MYPS1_MYPB2_R_5_632005311263932420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632005311263932420","DimensionId":5,"MemberId":632005311263932420,"Inc":""},"_vena_MYPS1_MYPB2_R_5_632005311263932422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632005311263932422","DimensionId":5,"MemberId":632005311263932422,"Inc":""},"_vena_MYPS1_MYPB2_R_5_632005311268126720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632005311268126720","DimensionId":5,"MemberId":632005311268126720,"Inc":""},"_vena_MYPS1_MYPB2_R_5_632005311268126726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632005311268126726","DimensionId":5,"MemberId":632005311268126726,"Inc":""},"_vena_MYPS1_MYPB2_R_5_632005311268126728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632005311268126728","DimensionId":5,"MemberId":632005311268126728,"Inc":""},"_vena_MYPS1_MYPB2_R_5_632005311284903938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632005311284903938","DimensionId":5,"MemberId":632005311284903938,"Inc":""},"_vena_MYPS1_MYPB2_R_5_632005311284903942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632005311284903942","DimensionId":5,"MemberId":632005311284903942,"Inc":""},"_vena_MYPS1_MYPB2_R_5_632005311289098249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632005311289098249","DimensionId":5,"MemberId":632005311289098249,"Inc":""},"_vena_MYPS1_MYPB2_R_5_632005311293292544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632005311293292544","DimensionId":5,"MemberId":632005311293292544,"Inc":""},"_vena_MYPS1_MYPB2_R_5_632005311293292546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632005311293292546","DimensionId":5,"MemberId":632005311293292546,"Inc":""},"_vena_MYPS1_MYPB2_R_5_632005311293292548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632005311293292548","DimensionId":5,"MemberId":632005311293292548,"Inc":""},"_vena_MYPS1_MYPB2_R_5_632005311297486850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632005311297486850","DimensionId":5,"MemberId":632005311297486850,"Inc":""},"_vena_MYPS1_MYPB2_R_5_632005311297486852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632005311297486852","DimensionId":5,"MemberId":632005311297486852,"Inc":""},"_vena_MYPS1_MYPB2_R_5_632005311318458370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632005311318458370","DimensionId":5,"MemberId":632005311318458370,"Inc":""},"_vena_MYPS1_MYPB2_R_5_632005311318458372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632005311318458372","DimensionId":5,"MemberId":632005311318458372,"Inc":""},"_vena_MYPS1_MYPB2_R_5_632005311318458374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632005311318458374","DimensionId":5,"MemberId":632005311318458374,"Inc":""},"_vena_MYPS1_MYPB2_R_5_632005311318458376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632005311318458376","DimensionId":5,"MemberId":632005311318458376,"Inc":""},"_vena_MYPS1_MYPB2_R_5_632005311322652677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632005311322652677","DimensionId":5,"MemberId":632005311322652677,"Inc":""},"_vena_MYPS1_MYPB2_R_5_632005311322652679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632005311322652679","DimensionId":5,"MemberId":632005311322652679,"Inc":""},"_vena_MYPS1_MYPB2_R_5_632005311335235592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632005311335235592","DimensionId":5,"MemberId":632005311335235592,"Inc":""},"_vena_MYPS1_MYPB2_R_5_632005311339429888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632005311339429888","DimensionId":5,"MemberId":632005311339429888,"Inc":""},"_vena_MYPS1_MYPB2_R_5_632005311339429890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632005311339429890","DimensionId":5,"MemberId":632005311339429890,"Inc":""},"_vena_MYPS1_MYPB2_R_5_632005311339429892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632005311339429892","DimensionId":5,"MemberId":632005311339429892,"Inc":""},"_vena_MYPS1_MYPB2_R_5_632005311339429894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632005311339429894","DimensionId":5,"MemberId":632005311339429894,"Inc":""},"_vena_MYPS1_MYPB2_R_5_632005311343624200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632005311343624200","DimensionId":5,"MemberId":632005311343624200,"Inc":""},"_vena_MYPS1_MYPB2_R_5_632005311347818496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632005311347818496","DimensionId":5,"MemberId":632005311347818496,"Inc":""},"_vena_MYPS1_MYPB2_R_5_632005311347818498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632005311347818498","DimensionId":5,"MemberId":632005311347818498,"Inc":""},"_vena_MYPS1_MYPB2_R_5_632005311347818500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632005311347818500","DimensionId":5,"MemberId":632005311347818500,"Inc":""},"_vena_MYPS1_MYPB2_R_5_632005311352012802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632005311352012802","DimensionId":5,"MemberId":632005311352012802,"Inc":""},"_vena_MYPS1_MYPB2_R_5_632005311352012804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632005311352012804","DimensionId":5,"MemberId":632005311352012804,"Inc":""},"_vena_MYPS1_MYPB2_R_5_632005311377178626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632005311377178626","DimensionId":5,"MemberId":632005311377178626,"Inc":""},"_vena_MYPS1_MYPB2_R_5_632005311377178628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632005311377178628","DimensionId":5,"MemberId":632005311377178628,"Inc":""},"_vena_MYPS1_MYPB2_R_5_632005311377178630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632005311377178630","DimensionId":5,"MemberId":632005311377178630,"Inc":""},"_vena_MYPS1_MYPB2_R_5_632005311377178632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632005311377178632","DimensionId":5,"MemberId":632005311377178632,"Inc":""},"_vena_MYPS1_MYPB2_R_5_632005311381372931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632005311381372931","DimensionId":5,"MemberId":632005311381372931,"Inc":""},"_vena_MYPS1_MYPB2_R_5_632005311381372933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632005311381372933","DimensionId":5,"MemberId":632005311381372933,"Inc":""},"_vena_MYPS1_MYPB2_R_5_632005311398150152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632005311398150152","DimensionId":5,"MemberId":632005311398150152,"Inc":""},"_vena_MYPS1_MYPB2_R_5_632005311402344448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632005311402344448","DimensionId":5,"MemberId":632005311402344448,"Inc":""},"_vena_MYPS1_MYPB2_R_5_632005311402344450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632005311402344450","DimensionId":5,"MemberId":632005311402344450,"Inc":""},"_vena_MYPS1_MYPB2_R_5_632005311402344452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632005311402344452","DimensionId":5,"MemberId":632005311402344452,"Inc":""},"_vena_MYPS1_MYPB2_R_5_632005311406538754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632005311406538754","DimensionId":5,"MemberId":632005311406538754,"Inc":""},"_vena_MYPS1_MYPB2_R_5_632005311406538756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632005311406538756","DimensionId":5,"MemberId":632005311406538756,"Inc":""},"_vena_MYPS1_MYPB2_R_5_632005311406538758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632005311406538758","DimensionId":5,"MemberId":632005311406538758,"Inc":""},"_vena_MYPS1_MYPB2_R_5_632005311423315976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632005311423315976","DimensionId":5,"MemberId":632005311423315976,"Inc":""},"_vena_MYPS1_MYPB2_R_5_632005311427510272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632005311427510272","DimensionId":5,"MemberId":632005311427510272,"Inc":""},"_vena_MYPS1_MYPB2_R_5_632005311427510274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632005311427510274","DimensionId":5,"MemberId":632005311427510274,"Inc":""},"_vena_MYPS1_MYPB2_R_5_632005311431704581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632005311431704581","DimensionId":5,"MemberId":632005311431704581,"Inc":""},"_vena_MYPS1_MYPB2_R_5_632005311431704583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632005311431704583","DimensionId":5,"MemberId":632005311431704583,"Inc":""},"_vena_MYPS1_MYPB2_R_5_632005311435898880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632005311435898880","DimensionId":5,"MemberId":632005311435898880,"Inc":""},"_vena_MYPS1_MYPB2_R_5_632005311435898882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632005311435898882","DimensionId":5,"MemberId":632005311435898882,"Inc":""},"_vena_MYPS1_MYPB2_R_5_632005311440093184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632005311440093184","DimensionId":5,"MemberId":632005311440093184,"Inc":""},"_vena_MYPS1_MYPB2_R_5_632005311452676096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632005311452676096","DimensionId":5,"MemberId":632005311452676096,"Inc":""},"_vena_MYPS1_MYPB2_R_5_632005311452676098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632005311452676098","DimensionId":5,"MemberId":632005311452676098,"Inc":""},"_vena_MYPS1_MYPB2_R_5_632005311452676100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632005311452676100","DimensionId":5,"MemberId":632005311452676100,"Inc":""},"_vena_MYPS1_MYPB2_R_5_632005311452676102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632005311452676102","DimensionId":5,"MemberId":632005311452676102,"Inc":""},"_vena_MYPS1_MYPB2_R_5_632005311456870402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632005311456870402","DimensionId":5,"MemberId":632005311456870402,"Inc":""},"_vena_MYPS1_MYPB2_R_5_632005311473647616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632005311473647616","DimensionId":5,"MemberId":632005311473647616,"Inc":""},"_vena_MYPS1_MYPB2_R_5_632005311477841923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632005311477841923","DimensionId":5,"MemberId":632005311477841923,"Inc":""},"_vena_MYPS1_MYPB2_R_5_632005311477841925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632005311477841925","DimensionId":5,"MemberId":632005311477841925,"Inc":""},"_vena_MYPS1_MYPB2_R_5_632005311477841927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632005311477841927","DimensionId":5,"MemberId":632005311477841927,"Inc":""},"_vena_MYPS1_MYPB2_R_5_632005311482036224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632005311482036224","DimensionId":5,"MemberId":632005311482036224,"Inc":""},"_vena_MYPS1_MYPB2_R_5_632005311482036226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632005311482036226","DimensionId":5,"MemberId":632005311482036226,"Inc":""},"_vena_MYPS1_MYPB2_R_5_632005311486230528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632005311486230528","DimensionId":5,"MemberId":632005311486230528,"Inc":""},"_vena_MYPS1_MYPB2_R_5_632005311486230530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632005311486230530","DimensionId":5,"MemberId":632005311486230530,"Inc":""},"_vena_MYPS1_MYPB2_R_5_632005311503007752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632005311503007752","DimensionId":5,"MemberId":632005311503007752,"Inc":""},"_vena_MYPS1_MYPB2_R_5_632005311507202050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632005311507202050","DimensionId":5,"MemberId":632005311507202050,"Inc":""},"_vena_MYPS1_MYPB2_R_5_632005311507202054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632005311507202054","DimensionId":5,"MemberId":632005311507202054,"Inc":""},"_vena_MYPS1_MYPB2_R_5_632005311507202056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632005311507202056","DimensionId":5,"MemberId":632005311507202056,"Inc":""},"_vena_MYPS1_MYPB2_R_5_632005311511396352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632005311511396352","DimensionId":5,"MemberId":632005311511396352,"Inc":""},"_vena_MYPS1_MYPB2_R_5_632005311511396358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632005311511396358","DimensionId":5,"MemberId":632005311511396358,"Inc":""},"_vena_MYPS1_MYPB2_R_5_632005311515590656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632005311515590656","DimensionId":5,"MemberId":632005311515590656,"Inc":""},"_vena_MYPS1_MYPB2_R_5_632005311515590658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632005311515590658","DimensionId":5,"MemberId":632005311515590658,"Inc":""},"_vena_MYPS1_MYPB2_R_5_632005311523979268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632005311523979268","DimensionId":5,"MemberId":632005311523979268,"Inc":""},"_vena_MYPS1_MYPB2_R_5_632005311532367880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632005311532367880","DimensionId":5,"MemberId":632005311532367880,"Inc":""},"_vena_MYPS1_MYPB2_R_5_632005311536562178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632005311536562178","DimensionId":5,"MemberId":632005311536562178,"Inc":""},"_vena_MYPS1_MYPB2_R_5_632005311536562180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632005311536562180","DimensionId":5,"MemberId":632005311536562180,"Inc":""},"_vena_MYPS1_MYPB2_R_5_632005311540756486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632005311540756486","DimensionId":5,"MemberId":632005311540756486,"Inc":""},"_vena_MYPS1_MYPB2_R_5_632005311540756488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632005311540756488","DimensionId":5,"MemberId":632005311540756488,"Inc":""},"_vena_MYPS1_MYPB2_R_5_632005311544950784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632005311544950784","DimensionId":5,"MemberId":632005311544950784,"Inc":""},"_vena_MYPS1_MYPB2_R_5_632005311549145088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632005311549145088","DimensionId":5,"MemberId":632005311549145088,"Inc":""},"_vena_MYPS1_MYPB2_R_5_632005311549145090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632005311549145090","DimensionId":5,"MemberId":632005311549145090,"Inc":""},"_vena_MYPS1_MYPB2_R_5_632005311549145096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632005311549145096","DimensionId":5,"MemberId":632005311549145096,"Inc":""},"_vena_MYPS1_MYPB2_R_5_632005311565922304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632005311565922304","DimensionId":5,"MemberId":632005311565922304,"Inc":""},"_vena_MYPS1_MYPB2_R_5_632005311570116610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632005311570116610","DimensionId":5,"MemberId":632005311570116610,"Inc":""},"_vena_MYPS1_MYPB2_R_5_632005311570116612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632005311570116612","DimensionId":5,"MemberId":632005311570116612,"Inc":""},"_vena_MYPS1_MYPB2_R_5_632005311570116614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632005311570116614","DimensionId":5,"MemberId":632005311570116614,"Inc":""},"_vena_MYPS1_MYPB2_R_5_632005311574310912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632005311574310912","DimensionId":5,"MemberId":632005311574310912,"Inc":""},"_vena_MYPS1_MYPB2_R_5_632005311574310916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632005311574310916","DimensionId":5,"MemberId":632005311574310916,"Inc":""},"_vena_MYPS1_MYPB2_R_5_632005311574310918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632005311574310918","DimensionId":5,"MemberId":632005311574310918,"Inc":""},"_vena_MYPS1_MYPB2_R_5_632005311599476737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632005311599476737","DimensionId":5,"MemberId":632005311599476737,"Inc":""},"_vena_MYPS1_MYPB2_R_5_632005311603671046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632005311603671046","DimensionId":5,"MemberId":632005311603671046,"Inc":""},"_vena_MYPS1_MYPB2_R_5_632005311603671049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632005311603671049","DimensionId":5,"MemberId":632005311603671049,"Inc":""},"_vena_MYPS1_MYPB2_R_5_632005311607865344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632005311607865344","DimensionId":5,"MemberId":632005311607865344,"Inc":""},"_vena_MYPS1_MYPB2_R_5_632005311607865346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632005311607865346","DimensionId":5,"MemberId":632005311607865346,"Inc":""},"_vena_MYPS1_MYPB2_R_5_632005311612059648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632005311612059648","DimensionId":5,"MemberId":632005311612059648,"Inc":""},"_vena_MYPS1_MYPB2_R_5_632005311612059650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632005311612059650","DimensionId":5,"MemberId":632005311612059650,"Inc":""},"_vena_MYPS1_MYPB2_R_5_632005311628836870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632005311628836870","DimensionId":5,"MemberId":632005311628836870,"Inc":""},"_vena_MYPS1_MYPB2_R_5_632005311641419782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632005311641419782","DimensionId":5,"MemberId":632005311641419782,"Inc":""},"_vena_MYPS1_MYPB2_R_5_632005311645614080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632005311645614080","DimensionId":5,"MemberId":632005311645614080,"Inc":""},"_vena_MYPS1_MYPB2_R_5_632005311645614082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632005311645614082","DimensionId":5,"MemberId":632005311645614082,"Inc":""},"_vena_MYPS1_MYPB2_R_5_632005311649808390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632005311649808390","DimensionId":5,"MemberId":632005311649808390,"Inc":""},"_vena_MYPS1_MYPB2_R_5_632005311649808392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632005311649808392","DimensionId":5,"MemberId":632005311649808392,"Inc":""},"_vena_MYPS1_MYPB2_R_5_632005311654002688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632005311654002688","DimensionId":5,"MemberId":632005311654002688,"Inc":""},"_vena_MYPS1_MYPB2_R_5_632005311654002690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632005311654002690","DimensionId":5,"MemberId":632005311654002690,"Inc":""},"_vena_MYPS1_MYPB2_R_5_632005311654002694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632005311654002694","DimensionId":5,"MemberId":632005311654002694,"Inc":""},"_vena_MYPS1_MYPB2_R_5_632005311654002696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632005311654002696","DimensionId":5,"MemberId":632005311654002696,"Inc":""},"_vena_MYPS1_MYPB2_R_5_632005311674974208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632005311674974208","DimensionId":5,"MemberId":632005311674974208,"Inc":""},"_vena_MYPS1_MYPB2_R_5_632005311674974217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632005311674974217","DimensionId":5,"MemberId":632005311674974217,"Inc":""},"_vena_MYPS1_MYPB2_R_5_632005311679168512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632005311679168512","DimensionId":5,"MemberId":632005311679168512,"Inc":""},"_vena_MYPS1_MYPB2_R_5_632005311679168514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632005311679168514","DimensionId":5,"MemberId":632005311679168514,"Inc":""},"_vena_MYPS1_MYPB2_R_5_632005311679168516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632005311679168516","DimensionId":5,"MemberId":632005311679168516,"Inc":""},"_vena_MYPS1_MYPB2_R_5_632005311683362816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632005311683362816","DimensionId":5,"MemberId":632005311683362816,"Inc":""},"_vena_MYPS1_MYPB2_R_5_632005311683362818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632005311683362818","DimensionId":5,"MemberId":632005311683362818,"Inc":""},"_vena_MYPS1_MYPB2_R_5_632005311691751424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632005311691751424","DimensionId":5,"MemberId":632005311691751424,"Inc":""},"_vena_MYPS1_MYPB2_R_5_632005311700140038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632005311700140038","DimensionId":5,"MemberId":632005311700140038,"Inc":""},"_vena_MYPS1_MYPB2_R_5_632005311704334340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632005311704334340","DimensionId":5,"MemberId":632005311704334340,"Inc":""},"_vena_MYPS1_MYPB2_R_5_632005311704334342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632005311704334342","DimensionId":5,"MemberId":632005311704334342,"Inc":""},"_vena_MYPS1_MYPB2_R_5_632005311704334344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632005311704334344","DimensionId":5,"MemberId":632005311704334344,"Inc":""},"_vena_MYPS1_MYPB2_R_5_632005311704334346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632005311704334346","DimensionId":5,"MemberId":632005311704334346,"Inc":""},"_vena_MYPS1_MYPB2_R_5_632005311708528643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632005311708528643","DimensionId":5,"MemberId":632005311708528643,"Inc":""},"_vena_MYPS1_MYPB2_R_5_632005311725305856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632005311725305856","DimensionId":5,"MemberId":632005311725305856,"Inc":""},"_vena_MYPS1_MYPB2_R_5_632005311729500162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632005311729500162","DimensionId":5,"MemberId":632005311729500162,"Inc":""},"_vena_MYPS1_MYPB2_R_5_632005311729500164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632005311729500164","DimensionId":5,"MemberId":632005311729500164,"Inc":""},"_vena_MYPS1_MYPB2_R_5_632005311729500168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632005311729500168","DimensionId":5,"MemberId":632005311729500168,"Inc":""},"_vena_MYPS1_MYPB2_R_5_632005311733694472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632005311733694472","DimensionId":5,"MemberId":632005311733694472,"Inc":""},"_vena_MYPS1_MYPB2_R_5_632005311737888768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632005311737888768","DimensionId":5,"MemberId":632005311737888768,"Inc":""},"_vena_MYPS1_MYPB2_R_5_632005311737888770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632005311737888770","DimensionId":5,"MemberId":632005311737888770,"Inc":""},"_vena_MYPS1_MYPB2_R_5_632005311737888772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632005311737888772","DimensionId":5,"MemberId":632005311737888772,"Inc":""},"_vena_MYPS1_MYPB2_R_5_632005311758860291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632005311758860291","DimensionId":5,"MemberId":632005311758860291,"Inc":""},"_vena_MYPS1_MYPB2_R_5_632005311758860295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632005311758860295","DimensionId":5,"MemberId":632005311758860295,"Inc":""},"_vena_MYPS1_MYPB2_R_5_632005311758860297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632005311758860297","DimensionId":5,"MemberId":632005311758860297,"Inc":""},"_vena_MYPS1_MYPB2_R_5_632005311763054592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632005311763054592","DimensionId":5,"MemberId":632005311763054592,"Inc":""},"_vena_MYPS1_MYPB2_R_5_632005311763054594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632005311763054594","DimensionId":5,"MemberId":632005311763054594,"Inc":""},"_vena_MYPS1_MYPB2_R_5_632005311763054596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632005311763054596","DimensionId":5,"MemberId":632005311763054596,"Inc":""},"_vena_MYPS1_MYPB2_R_5_632005311763054598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632005311763054598","DimensionId":5,"MemberId":632005311763054598,"Inc":""},"_vena_MYPS1_MYPB2_R_5_632005311771443204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632005311771443204","DimensionId":5,"MemberId":632005311771443204,"Inc":""},"_vena_MYPS1_MYPB2_R_5_632005311784026112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632005311784026112","DimensionId":5,"MemberId":632005311784026112,"Inc":""},"_vena_MYPS1_MYPB2_R_5_632005311784026114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632005311784026114","DimensionId":5,"MemberId":632005311784026114,"Inc":""},"_vena_MYPS1_MYPB2_R_5_632005311784026116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632005311784026116","DimensionId":5,"MemberId":632005311784026116,"Inc":""},"_vena_MYPS1_MYPB2_R_5_632005311788220419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632005311788220419","DimensionId":5,"MemberId":632005311788220419,"Inc":""},"_vena_MYPS1_MYPB2_R_5_632005311788220421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632005311788220421","DimensionId":5,"MemberId":632005311788220421,"Inc":""},"_vena_MYPS1_MYPB2_R_5_632005311788220425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632005311788220425","DimensionId":5,"MemberId":632005311788220425,"Inc":""},"_vena_MYPS1_MYPB2_R_5_632005311792414722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632005311792414722","DimensionId":5,"MemberId":632005311792414722,"Inc":""},"_vena_MYPS1_MYPB2_R_5_632005311792414724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632005311792414724","DimensionId":5,"MemberId":632005311792414724,"Inc":""},"_vena_MYPS1_MYPB2_R_5_632005311792414726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632005311792414726","DimensionId":5,"MemberId":632005311792414726,"Inc":""},"_vena_MYPS1_MYPB2_R_5_632005311809191946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632005311809191946","DimensionId":5,"MemberId":632005311809191946,"Inc":""},"_vena_MYPS1_MYPB2_R_5_632005311817580544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632005311817580544","DimensionId":5,"MemberId":632005311817580544,"Inc":""},"_vena_MYPS1_MYPB2_R_5_632005311817580546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632005311817580546","DimensionId":5,"MemberId":632005311817580546,"Inc":""},"_vena_MYPS1_MYPB2_R_5_632005311817580548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632005311817580548","DimensionId":5,"MemberId":632005311817580548,"Inc":""},"_vena_MYPS1_MYPB2_R_5_632005311817580550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632005311817580550","DimensionId":5,"MemberId":632005311817580550,"Inc":""},"_vena_MYPS1_MYPB2_R_5_632005311817580552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632005311817580552","DimensionId":5,"MemberId":632005311817580552,"Inc":""},"_vena_MYPS1_MYPB2_R_5_632005311821774848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632005311821774848","DimensionId":5,"MemberId":632005311821774848,"Inc":""},"_vena_MYPS1_MYPB2_R_5_632005311838552072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632005311838552072","DimensionId":5,"MemberId":632005311838552072,"Inc":""},"_vena_MYPS1_MYPB2_R_5_632005311842746368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632005311842746368","DimensionId":5,"MemberId":632005311842746368,"Inc":""},"_vena_MYPS1_MYPB2_R_5_632005311842746370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632005311842746370","DimensionId":5,"MemberId":632005311842746370,"Inc":""},"_vena_MYPS1_MYPB2_R_5_632005311842746372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632005311842746372","DimensionId":5,"MemberId":632005311842746372,"Inc":""},"_vena_MYPS1_MYPB2_R_5_632005311846940672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632005311846940672","DimensionId":5,"MemberId":632005311846940672,"Inc":""},"_vena_MYPS1_MYPB2_R_5_632005311846940674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632005311846940674","DimensionId":5,"MemberId":632005311846940674,"Inc":""},"_vena_MYPS1_MYPB2_R_5_632005311859523594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632005311859523594","DimensionId":5,"MemberId":632005311859523594,"Inc":""},"_vena_MYPS1_MYPB2_R_5_632005311863717888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632005311863717888","DimensionId":5,"MemberId":632005311863717888,"Inc":""},"_vena_MYPS1_MYPB2_R_5_632005311867912192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632005311867912192","DimensionId":5,"MemberId":632005311867912192,"Inc":""},"_vena_MYPS1_MYPB2_R_5_632005311867912194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632005311867912194","DimensionId":5,"MemberId":632005311867912194,"Inc":""},"_vena_MYPS1_MYPB2_R_5_632005311867912196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632005311867912196","DimensionId":5,"MemberId":632005311867912196,"Inc":""},"_vena_MYPS1_MYPB2_R_5_632005311867912198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632005311867912198","DimensionId":5,"MemberId":632005311867912198,"Inc":""},"_vena_MYPS1_MYPB2_R_5_632005311872106499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632005311872106499","DimensionId":5,"MemberId":632005311872106499,"Inc":""},"_vena_MYPS1_MYPB2_R_5_632005311888883714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632005311888883714","DimensionId":5,"MemberId":632005311888883714,"Inc":""},"_vena_MYPS1_MYPB2_R_5_632005311888883718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632005311888883718","DimensionId":5,"MemberId":632005311888883718,"Inc":""},"_vena_MYPS1_MYPB2_R_5_632005311893078018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632005311893078018","DimensionId":5,"MemberId":632005311893078018,"Inc":""},"_vena_MYPS1_MYPB2_R_5_632005311893078020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632005311893078020","DimensionId":5,"MemberId":632005311893078020,"Inc":""},"_vena_MYPS1_MYPB2_R_5_632005311893078022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632005311893078022","DimensionId":5,"MemberId":632005311893078022,"Inc":""},"_vena_MYPS1_MYPB2_R_5_632005311897272322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632005311897272322","DimensionId":5,"MemberId":632005311897272322,"Inc":""},"_vena_MYPS1_MYPB2_R_5_632005311897272324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632005311897272324","DimensionId":5,"MemberId":632005311897272324,"Inc":""},"_vena_MYPS1_MYPB2_R_5_632005311914049538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632005311914049538","DimensionId":5,"MemberId":632005311914049538,"Inc":""},"_vena_MYPS1_MYPB2_R_5_632005311918243845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632005311918243845","DimensionId":5,"MemberId":632005311918243845,"Inc":""},"_vena_MYPS1_MYPB2_R_5_632005311918243847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632005311918243847","DimensionId":5,"MemberId":632005311918243847,"Inc":""},"_vena_MYPS1_MYPB2_R_5_632005311918243849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632005311918243849","DimensionId":5,"MemberId":632005311918243849,"Inc":""},"_vena_MYPS1_MYPB2_R_5_632005311922438144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632005311922438144","DimensionId":5,"MemberId":632005311922438144,"Inc":""},"_vena_MYPS1_MYPB2_R_5_632005311922438150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632005311922438150","DimensionId":5,"MemberId":632005311922438150,"Inc":""},"_vena_MYPS1_MYPB2_R_5_632005311939215368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632005311939215368","DimensionId":5,"MemberId":632005311939215368,"Inc":""},"_vena_MYPS1_MYPB2_R_5_632005311943409668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632005311943409668","DimensionId":5,"MemberId":632005311943409668,"Inc":""},"_vena_MYPS1_MYPB2_R_5_632005311943409670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632005311943409670","DimensionId":5,"MemberId":632005311943409670,"Inc":""},"_vena_MYPS1_MYPB2_R_5_632005311943409672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632005311943409672","DimensionId":5,"MemberId":632005311943409672,"Inc":""},"_vena_MYPS1_MYPB2_R_5_632005311943409674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632005311943409674","DimensionId":5,"MemberId":632005311943409674,"Inc":""},"_vena_MYPS1_MYPB2_R_5_632005311947603973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632005311947603973","DimensionId":5,"MemberId":632005311947603973,"Inc":""},"_vena_MYPS1_MYPB2_R_5_632005311947603975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632005311947603975","DimensionId":5,"MemberId":632005311947603975,"Inc":""},"_vena_MYPS1_MYPB2_R_5_632005311960186888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632005311960186888","DimensionId":5,"MemberId":632005311960186888,"Inc":""},"_vena_MYPS1_MYPB2_R_5_632005311964381184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632005311964381184","DimensionId":5,"MemberId":632005311964381184,"Inc":""},"_vena_MYPS1_MYPB2_R_5_632005311964381192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632005311964381192","DimensionId":5,"MemberId":632005311964381192,"Inc":""},"_vena_MYPS1_MYPB2_R_5_632005311968575488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632005311968575488","DimensionId":5,"MemberId":632005311968575488,"Inc":""},"_vena_MYPS1_MYPB2_R_5_632005311972769793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632005311972769793","DimensionId":5,"MemberId":632005311972769793,"Inc":""},"_vena_MYPS1_MYPB2_R_5_632005311972769795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632005311972769795","DimensionId":5,"MemberId":632005311972769795,"Inc":""},"_vena_MYPS1_MYPB2_R_5_632005311972769797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632005311972769797","DimensionId":5,"MemberId":632005311972769797,"Inc":""},"_vena_MYPS1_MYPB2_R_5_632005311972769805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632005311972769805","DimensionId":5,"MemberId":632005311972769805,"Inc":""},"_vena_MYPS1_MYPB2_R_5_632005311976964096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632005311976964096","DimensionId":5,"MemberId":632005311976964096,"Inc":""},"_vena_MYPS1_MYPB2_R_5_632005311976964121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632005311976964121","DimensionId":5,"MemberId":632005311976964121,"Inc":""},"_vena_MYPS1_MYPB2_R_5_632005311997935642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632005311997935642","DimensionId":5,"MemberId":632005311997935642,"Inc":""},"_vena_MYPS1_MYPB2_R_5_632005312002129944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632005312002129944","DimensionId":5,"MemberId":632005312002129944,"Inc":""},"_vena_MYPS1_MYPB2_R_5_632005312002129952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632005312002129952","DimensionId":5,"MemberId":632005312002129952,"Inc":""},"_vena_MYPS1_MYPB2_R_5_632005312002129961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632005312002129961","DimensionId":5,"MemberId":632005312002129961,"Inc":""},"_vena_MYPS1_MYPB2_R_5_632005312006324232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632005312006324232","DimensionId":5,"MemberId":632005312006324232,"Inc":""},"_vena_MYPS1_MYPB2_R_5_632005312006324257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632005312006324257","DimensionId":5,"MemberId":632005312006324257,"Inc":""},"_vena_MYPS1_MYPB2_R_5_632005312027295755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632005312027295755","DimensionId":5,"MemberId":632005312027295755,"Inc":""},"_vena_MYPS1_MYPB2_R_5_632005312031490051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632005312031490051","DimensionId":5,"MemberId":632005312031490051,"Inc":""},"_vena_MYPS1_MYPB2_R_5_632005312031490058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632005312031490058","DimensionId":5,"MemberId":632005312031490058,"Inc":""},"_vena_MYPS1_MYPB2_R_5_632005312031490068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632005312031490068","DimensionId":5,"MemberId":632005312031490068,"Inc":""},"_vena_MYPS1_MYPB2_R_5_632005312031490077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632005312031490077","DimensionId":5,"MemberId":632005312031490077,"Inc":""},"_vena_MYPS1_MYPB2_R_5_632005312035684364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632005312035684364","DimensionId":5,"MemberId":632005312035684364,"Inc":""},"_vena_MYPS1_MYPB2_R_5_632005312048267270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632005312048267270","DimensionId":5,"MemberId":632005312048267270,"Inc":""},"_vena_MYPS1_MYPB2_R_5_632005312048267272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632005312048267272","DimensionId":5,"MemberId":632005312048267272,"Inc":""},"_vena_MYPS1_MYPB2_R_5_632005312048267274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632005312048267274","DimensionId":5,"MemberId":632005312048267274,"Inc":""},"_vena_MYPS1_MYPB2_R_5_632005312052461569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632005312052461569","DimensionId":5,"MemberId":632005312052461569,"Inc":""},"_vena_MYPS1_MYPB2_R_5_632005312052461577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632005312052461577","DimensionId":5,"MemberId":632005312052461577,"Inc":""},"_vena_MYPS1_MYPB2_R_5_632005312056655872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632005312056655872","DimensionId":5,"MemberId":632005312056655872,"Inc":""},"_vena_MYPS1_MYPB2_R_5_632005312056655874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632005312056655874","DimensionId":5,"MemberId":632005312056655874,"Inc":""},"_vena_MYPS1_MYPB2_R_5_632005312056655876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632005312056655876","DimensionId":5,"MemberId":632005312056655876,"Inc":""},"_vena_MYPS1_MYPB2_R_5_632005312060850179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632005312060850179","DimensionId":5,"MemberId":632005312060850179,"Inc":""},"_vena_MYPS1_MYPB2_R_5_632005312077627400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632005312077627400","DimensionId":5,"MemberId":632005312077627400,"Inc":""},"_vena_MYPS1_MYPB2_R_5_632005312077627402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632005312077627402","DimensionId":5,"MemberId":632005312077627402,"Inc":""},"_vena_MYPS1_MYPB2_R_5_632005312081821697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632005312081821697","DimensionId":5,"MemberId":632005312081821697,"Inc":""},"_vena_MYPS1_MYPB2_R_5_632005312081821699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632005312081821699","DimensionId":5,"MemberId":632005312081821699,"Inc":""},"_vena_MYPS1_MYPB2_R_5_632005312086016000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632005312086016000","DimensionId":5,"MemberId":632005312086016000,"Inc":""},"_vena_MYPS1_MYPB2_R_5_632005312086016002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632005312086016002","DimensionId":5,"MemberId":632005312086016002,"Inc":""},"_vena_MYPS1_MYPB2_R_5_632005312098598914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632005312098598914","DimensionId":5,"MemberId":632005312098598914,"Inc":""},"_vena_MYPS1_MYPB2_R_5_632005312098598918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632005312098598918","DimensionId":5,"MemberId":632005312098598918,"Inc":""},"_vena_MYPS1_MYPB2_R_5_632005312102793222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632005312102793222","DimensionId":5,"MemberId":632005312102793222,"Inc":""},"_vena_MYPS1_MYPB2_R_5_632005312102793224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632005312102793224","DimensionId":5,"MemberId":632005312102793224,"Inc":""},"_vena_MYPS1_MYPB2_R_5_632005312106987520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632005312106987520","DimensionId":5,"MemberId":632005312106987520,"Inc":""},"_vena_MYPS1_MYPB2_R_5_632005312106987522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632005312106987522","DimensionId":5,"MemberId":632005312106987522,"Inc":""},"_vena_MYPS1_MYPB2_R_5_632005312111181824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632005312111181824","DimensionId":5,"MemberId":632005312111181824,"Inc":""},"_vena_MYPS1_MYPB2_R_5_632005312111181826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632005312111181826","DimensionId":5,"MemberId":632005312111181826,"Inc":""},"_vena_MYPS1_MYPB2_R_5_632005312111181828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632005312111181828","DimensionId":5,"MemberId":632005312111181828,"Inc":""},"_vena_MYPS1_MYPB2_R_5_632005312127959044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632005312127959044","DimensionId":5,"MemberId":632005312127959044,"Inc":""},"_vena_MYPS1_MYPB2_R_5_632005312127959056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632005312127959056","DimensionId":5,"MemberId":632005312127959056,"Inc":""},"_vena_MYPS1_MYPB2_R_5_632005312127959058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632005312127959058","DimensionId":5,"MemberId":632005312127959058,"Inc":""},"_vena_MYPS1_MYPB2_R_5_632005312132153347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632005312132153347","DimensionId":5,"MemberId":632005312132153347,"Inc":""},"_vena_MYPS1_MYPB2_R_5_632005312132153349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632005312132153349","DimensionId":5,"MemberId":632005312132153349,"Inc":""},"_vena_MYPS1_MYPB2_R_5_632005312148930564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632005312148930564","DimensionId":5,"MemberId":632005312148930564,"Inc":""},"_vena_MYPS1_MYPB2_R_5_632005312148930568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632005312148930568","DimensionId":5,"MemberId":632005312148930568,"Inc":""},"_vena_MYPS1_MYPB2_R_5_632005312153124870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632005312153124870","DimensionId":5,"MemberId":632005312153124870,"Inc":""},"_vena_MYPS1_MYPB2_R_5_632005312153124872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632005312153124872","DimensionId":5,"MemberId":632005312153124872,"Inc":""},"_vena_MYPS1_MYPB2_R_5_632005312157319168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632005312157319168","DimensionId":5,"MemberId":632005312157319168,"Inc":""},"_vena_MYPS1_MYPB2_R_5_632005312157319170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632005312157319170","DimensionId":5,"MemberId":632005312157319170,"Inc":""},"_vena_MYPS1_MYPB2_R_5_632005312157319176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632005312157319176","DimensionId":5,"MemberId":632005312157319176,"Inc":""},"_vena_MYPS1_MYPB2_R_5_632005312161513472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632005312161513472","DimensionId":5,"MemberId":632005312161513472,"Inc":""},"_vena_MYPS1_MYPB2_R_5_632005312161513474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632005312161513474","DimensionId":5,"MemberId":632005312161513474,"Inc":""},"_vena_MYPS1_MYPB2_R_5_632005312161513476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632005312161513476","DimensionId":5,"MemberId":632005312161513476,"Inc":""},"_vena_MYPS1_MYPB2_R_5_632005312178290696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632005312178290696","DimensionId":5,"MemberId":632005312178290696,"Inc":""},"_vena_MYPS1_MYPB2_R_5_632005312182484998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632005312182484998","DimensionId":5,"MemberId":632005312182484998,"Inc":""},"_vena_MYPS1_MYPB2_R_5_632005312182485000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632005312182485000","DimensionId":5,"MemberId":632005312182485000,"Inc":""},"_vena_MYPS1_MYPB2_R_5_632005312186679296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632005312186679296","DimensionId":5,"MemberId":632005312186679296,"Inc":""},"_vena_MYPS1_MYPB2_R_5_632005312186679302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632005312186679302","DimensionId":5,"MemberId":632005312186679302,"Inc":""},"_vena_MYPS1_MYPB2_R_5_632005312186679304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632005312186679304","DimensionId":5,"MemberId":632005312186679304,"Inc":""},"_vena_MYPS1_MYPB2_R_5_632005312199262218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632005312199262218","DimensionId":5,"MemberId":632005312199262218,"Inc":""},"_vena_MYPS1_MYPB2_R_5_632005312211845122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632005312211845122","DimensionId":5,"MemberId":632005312211845122,"Inc":""},"_vena_MYPS1_MYPB2_R_5_632005312211845124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632005312211845124","DimensionId":5,"MemberId":632005312211845124,"Inc":""},"_vena_MYPS1_MYPB2_R_5_632005312211845127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632005312211845127","DimensionId":5,"MemberId":632005312211845127,"Inc":""},"_vena_MYPS1_MYPB2_R_5_632005312216039426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632005312216039426","DimensionId":5,"MemberId":632005312216039426,"Inc":""},"_vena_MYPS1_MYPB2_R_5_632005312216039428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632005312216039428","DimensionId":5,"MemberId":632005312216039428,"Inc":""},"_vena_MYPS1_MYPB2_R_5_632005312228622346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632005312228622346","DimensionId":5,"MemberId":632005312228622346,"Inc":""},"_vena_MYPS1_MYPB2_R_5_632005312232816640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632005312232816640","DimensionId":5,"MemberId":632005312232816640,"Inc":""},"_vena_MYPS1_MYPB2_R_5_632005312232816642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632005312232816642","DimensionId":5,"MemberId":632005312232816642,"Inc":""},"_vena_MYPS1_MYPB2_R_5_632005312237010952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632005312237010952","DimensionId":5,"MemberId":632005312237010952,"Inc":""},"_vena_MYPS1_MYPB2_R_5_632005312241205248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632005312241205248","DimensionId":5,"MemberId":632005312241205248,"Inc":""},"_vena_MYPS1_MYPB2_R_5_632005312241205254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632005312241205254","DimensionId":5,"MemberId":632005312241205254,"Inc":""},"_vena_MYPS1_MYPB2_R_5_632005312262176775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632005312262176775","DimensionId":5,"MemberId":632005312262176775,"Inc":""},"_vena_MYPS1_MYPB2_R_5_632005312266371080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632005312266371080","DimensionId":5,"MemberId":632005312266371080,"Inc":""},"_vena_MYPS1_MYPB2_R_5_632005312270565376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632005312270565376","DimensionId":5,"MemberId":632005312270565376,"Inc":""},"_vena_MYPS1_MYPB2_R_5_632005312270565382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632005312270565382","DimensionId":5,"MemberId":632005312270565382,"Inc":""},"_vena_MYPS1_MYPB2_R_5_632005312270565384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632005312270565384","DimensionId":5,"MemberId":632005312270565384,"Inc":""},"_vena_MYPS1_MYPB2_R_5_632005312291536902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632005312291536902","DimensionId":5,"MemberId":632005312291536902,"Inc":""},"_vena_MYPS1_MYPB2_R_5_632005312295731208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632005312295731208","DimensionId":5,"MemberId":632005312295731208,"Inc":""},"_vena_MYPS1_MYPB2_R_5_632005312295731210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632005312295731210","DimensionId":5,"MemberId":632005312295731210,"Inc":""},"_vena_MYPS1_MYPB2_R_5_632005312299925505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632005312299925505","DimensionId":5,"MemberId":632005312299925505,"Inc":""},"_vena_MYPS1_MYPB2_R_5_632005312299925511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632005312299925511","DimensionId":5,"MemberId":632005312299925511,"Inc":""},"_vena_MYPS1_MYPB2_R_5_632005312304119808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632005312304119808","DimensionId":5,"MemberId":632005312304119808,"Inc":""},"_vena_MYPS1_MYPB2_R_5_632005312304119810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632005312304119810","DimensionId":5,"MemberId":632005312304119810,"Inc":""},"_vena_MYPS1_MYPB2_R_5_632005312304119814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632005312304119814","DimensionId":5,"MemberId":632005312304119814,"Inc":""},"_vena_MYPS1_MYPB2_R_5_632005312308314114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632005312308314114","DimensionId":5,"MemberId":632005312308314114,"Inc":""},"_vena_MYPS1_MYPB2_R_5_632005312325091332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632005312325091332","DimensionId":5,"MemberId":632005312325091332,"Inc":""},"_vena_MYPS1_MYPB2_R_5_632005312325091334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632005312325091334","DimensionId":5,"MemberId":632005312325091334,"Inc":""},"_vena_MYPS1_MYPB2_R_5_632005312325091336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632005312325091336","DimensionId":5,"MemberId":632005312325091336,"Inc":""},"_vena_MYPS1_MYPB2_R_5_632005312329285634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632005312329285634","DimensionId":5,"MemberId":632005312329285634,"Inc":""},"_vena_MYPS1_MYPB2_R_5_632005312329285636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632005312329285636","DimensionId":5,"MemberId":632005312329285636,"Inc":""},"_vena_MYPS1_MYPB2_R_5_632005312350257152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632005312350257152","DimensionId":5,"MemberId":632005312350257152,"Inc":""},"_vena_MYPS1_MYPB2_R_5_632005312350257154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632005312350257154","DimensionId":5,"MemberId":632005312350257154,"Inc":""},"_vena_MYPS1_MYPB2_R_5_632005312354451456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632005312354451456","DimensionId":5,"MemberId":632005312354451456,"Inc":""},"_vena_MYPS1_MYPB2_R_5_632005312358645762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632005312358645762","DimensionId":5,"MemberId":632005312358645762,"Inc":""},"_vena_MYPS1_MYPB2_R_5_632005312358645764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632005312358645764","DimensionId":5,"MemberId":632005312358645764,"Inc":""},"_vena_MYPS1_MYPB2_R_5_632005312358645768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632005312358645768","DimensionId":5,"MemberId":632005312358645768,"Inc":""},"_vena_MYPS1_MYPB2_R_5_632005312362840065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632005312362840065","DimensionId":5,"MemberId":632005312362840065,"Inc":""},"_vena_MYPS1_MYPB2_R_5_632005312362840067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632005312362840067","DimensionId":5,"MemberId":632005312362840067,"Inc":""},"_vena_MYPS1_MYPB2_R_5_632005312379617286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632005312379617286","DimensionId":5,"MemberId":632005312379617286,"Inc":""},"_vena_MYPS1_MYPB2_R_5_632005312388005890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632005312388005890","DimensionId":5,"MemberId":632005312388005890,"Inc":""},"_vena_MYPS1_MYPB2_R_5_632005312388005892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632005312388005892","DimensionId":5,"MemberId":632005312388005892,"Inc":""},"_vena_MYPS1_MYPB2_R_5_632005312388005894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632005312388005894","DimensionId":5,"MemberId":632005312388005894,"Inc":""},"_vena_MYPS1_MYPB2_R_5_632005312392200194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632005312392200194","DimensionId":5,"MemberId":632005312392200194,"Inc":""},"_vena_MYPS1_MYPB2_R_5_632005312392200196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632005312392200196","DimensionId":5,"MemberId":632005312392200196,"Inc":""},"_vena_MYPS1_MYPB2_R_5_632005312417366022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632005312417366022","DimensionId":5,"MemberId":632005312417366022,"Inc":""},"_vena_MYPS1_MYPB2_R_5_632005312417366024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632005312417366024","DimensionId":5,"MemberId":632005312417366024,"Inc":""},"_vena_MYPS1_MYPB2_R_5_632005312417366026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632005312417366026","DimensionId":5,"MemberId":632005312417366026,"Inc":""},"_vena_MYPS1_MYPB2_R_5_632005312421560325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632005312421560325","DimensionId":5,"MemberId":632005312421560325,"Inc":""},"_vena_MYPS1_MYPB2_R_5_632005312421560327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632005312421560327","DimensionId":5,"MemberId":632005312421560327,"Inc":""},"_vena_MYPS1_MYPB2_R_5_632005312429948928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632005312429948928","DimensionId":5,"MemberId":632005312429948928,"Inc":""},"_vena_MYPS1_MYPB2_R_5_632005312438337544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632005312438337544","DimensionId":5,"MemberId":632005312438337544,"Inc":""},"_vena_MYPS1_MYPB2_R_5_632005312442531848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632005312442531848","DimensionId":5,"MemberId":632005312442531848,"Inc":""},"_vena_MYPS1_MYPB2_R_5_632005312446726145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632005312446726145","DimensionId":5,"MemberId":632005312446726145,"Inc":""},"_vena_MYPS1_MYPB2_R_5_632005312450920456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632005312450920456","DimensionId":5,"MemberId":632005312450920456,"Inc":""},"_vena_MYPS1_MYPB2_R_5_632005312455114752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632005312455114752","DimensionId":5,"MemberId":632005312455114752,"Inc":""},"_vena_MYPS1_MYPB2_R_5_632005312455114754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632005312455114754","DimensionId":5,"MemberId":632005312455114754,"Inc":""},"_vena_MYPS1_MYPB2_R_5_632005312455114760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632005312455114760","DimensionId":5,"MemberId":632005312455114760,"Inc":""},"_vena_MYPS1_MYPB2_R_5_632005312459309056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632005312459309056","DimensionId":5,"MemberId":632005312459309056,"Inc":""},"_vena_MYPS1_MYPB2_R_5_632005312471891978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632005312471891978","DimensionId":5,"MemberId":632005312471891978,"Inc":""},"_vena_MYPS1_MYPB2_R_5_632005312476086273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632005312476086273","DimensionId":5,"MemberId":632005312476086273,"Inc":""},"_vena_MYPS1_MYPB2_R_5_632005312476086275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632005312476086275","DimensionId":5,"MemberId":632005312476086275,"Inc":""},"_vena_MYPS1_MYPB2_R_5_632005312480280576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632005312480280576","DimensionId":5,"MemberId":632005312480280576,"Inc":""},"_vena_MYPS1_MYPB2_R_5_632005312480280578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632005312480280578","DimensionId":5,"MemberId":632005312480280578,"Inc":""},"_vena_MYPS1_MYPB2_R_5_632005312484474880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632005312484474880","DimensionId":5,"MemberId":632005312484474880,"Inc":""},"_vena_MYPS1_MYPB2_R_5_632005312492863495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632005312492863495","DimensionId":5,"MemberId":632005312492863495,"Inc":""},"_vena_MYPS1_MYPB2_R_5_632005312497057796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632005312497057796","DimensionId":5,"MemberId":632005312497057796,"Inc":""},"_vena_MYPS1_MYPB2_R_5_632005312497057798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632005312497057798","DimensionId":5,"MemberId":632005312497057798,"Inc":""},"_vena_MYPS1_MYPB2_R_5_632005312497057800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632005312497057800","DimensionId":5,"MemberId":632005312497057800,"Inc":""},"_vena_MYPS1_MYPB2_R_5_632005312501252100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632005312501252100","DimensionId":5,"MemberId":632005312501252100,"Inc":""},"_vena_MYPS1_MYPB2_R_5_632005312501252102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632005312501252102","DimensionId":5,"MemberId":632005312501252102,"Inc":""},"_vena_MYPS1_MYPB2_R_5_632005312501252104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632005312501252104","DimensionId":5,"MemberId":632005312501252104,"Inc":""},"_vena_MYPS1_MYPB2_R_5_632005312522223616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632005312522223616","DimensionId":5,"MemberId":632005312522223616,"Inc":""},"_vena_MYPS1_MYPB2_R_5_632005312522223618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632005312522223618","DimensionId":5,"MemberId":632005312522223618,"Inc":""},"_vena_MYPS1_MYPB2_R_5_632005312526417958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632005312526417958","DimensionId":5,"MemberId":632005312526417958,"Inc":""},"_vena_MYPS1_MYPB2_R_5_632005312530612224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632005312530612224","DimensionId":5,"MemberId":632005312530612224,"Inc":""},"_vena_MYPS1_MYPB2_R_5_632005312530612226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632005312530612226","DimensionId":5,"MemberId":632005312530612226,"Inc":""},"_vena_MYPS1_MYPB2_R_5_632005312530612232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632005312530612232","DimensionId":5,"MemberId":632005312530612232,"Inc":""},"_vena_MYPS1_MYPB2_R_5_632005312534806528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632005312534806528","DimensionId":5,"MemberId":632005312534806528,"Inc":""},"_vena_MYPS1_MYPB2_R_5_632005312547389446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632005312547389446","DimensionId":5,"MemberId":632005312547389446,"Inc":""},"_vena_MYPS1_MYPB2_R_5_632005312547389448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632005312547389448","DimensionId":5,"MemberId":632005312547389448,"Inc":""},"_vena_MYPS1_MYPB2_R_5_632005312551583744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632005312551583744","DimensionId":5,"MemberId":632005312551583744,"Inc":""},"_vena_MYPS1_MYPB2_R_5_632005312551583750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632005312551583750","DimensionId":5,"MemberId":632005312551583750,"Inc":""},"_vena_MYPS1_MYPB2_R_5_632005312555778048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632005312555778048","DimensionId":5,"MemberId":632005312555778048,"Inc":""},"_vena_MYPS1_MYPB2_R_5_632005312564166664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632005312564166664","DimensionId":5,"MemberId":632005312564166664,"Inc":""},"_vena_MYPS1_MYPB2_R_5_632005312568360964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632005312568360964","DimensionId":5,"MemberId":632005312568360964,"Inc":""},"_vena_MYPS1_MYPB2_R_5_632005312568360968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632005312568360968","DimensionId":5,"MemberId":632005312568360968,"Inc":""},"_vena_MYPS1_MYPB2_R_5_632005312572555270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632005312572555270","DimensionId":5,"MemberId":632005312572555270,"Inc":""},"_vena_MYPS1_MYPB2_R_5_632005312572555272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632005312572555272","DimensionId":5,"MemberId":632005312572555272,"Inc":""},"_vena_MYPS1_MYPB2_R_5_632005312576749568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632005312576749568","DimensionId":5,"MemberId":632005312576749568,"Inc":""},"_vena_MYPS1_MYPB2_R_5_632005312576749570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632005312576749570","DimensionId":5,"MemberId":632005312576749570,"Inc":""},"_vena_MYPS1_MYPB2_R_5_632005312576749576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632005312576749576","DimensionId":5,"MemberId":632005312576749576,"Inc":""},"_vena_MYPS1_MYPB2_R_5_632005312580943872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632005312580943872","DimensionId":5,"MemberId":632005312580943872,"Inc":""},"_vena_MYPS1_MYPB2_R_5_632005312585138180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632005312585138180","DimensionId":5,"MemberId":632005312585138180,"Inc":""},"_vena_MYPS1_MYPB2_R_5_632005312597721093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632005312597721093","DimensionId":5,"MemberId":632005312597721093,"Inc":""},"_vena_MYPS1_MYPB2_R_5_632005312597721095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632005312597721095","DimensionId":5,"MemberId":632005312597721095,"Inc":""},"_vena_MYPS1_MYPB2_R_5_632005312597721097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632005312597721097","DimensionId":5,"MemberId":632005312597721097,"Inc":""},"_vena_MYPS1_MYPB2_R_5_632005312601915392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632005312601915392","DimensionId":5,"MemberId":632005312601915392,"Inc":""},"_vena_MYPS1_MYPB2_R_5_632005312601915396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632005312601915396","DimensionId":5,"MemberId":632005312601915396,"Inc":""},"_vena_MYPS1_MYPB2_R_5_632005312601915398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632005312601915398","DimensionId":5,"MemberId":632005312601915398,"Inc":""},"_vena_MYPS1_MYPB2_R_5_632802684999303168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632802684999303168","DimensionId":5,"MemberId":632802684999303168,"Inc":""},"_vena_MYPS1_MYPB2_R_5_632802806714466304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632802806714466304","DimensionId":5,"MemberId":632802806714466304,"Inc":""},"_vena_MYPS1_MYPB2_R_5_640425049593872384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640425049593872384","DimensionId":5,"MemberId":640425049593872384,"Inc":""},"_vena_MYPS1_MYPB2_R_5_640425049946193920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640425049946193920","DimensionId":5,"MemberId":640425049946193920,"Inc":""},"_vena_MYPS1_MYPB2_R_5_640425050315292672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640425050315292672","DimensionId":5,"MemberId":640425050315292672,"Inc":""},"_vena_MYPS1_MYPB2_R_5_672280564707885073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672280564707885073","DimensionId":5,"MemberId":672280564707885073,"Inc":""},"_vena_MYPS1_MYPB2_R_5_820620957949886465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820620957949886465","DimensionId":5,"MemberId":820620957949886465,"Inc":""},"_vena_MYPS1_MYPB3_C_8_632005313629519872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3","VenaRangeType":2,"DimensionIdStr":"8","MemberIdStr":"632005313629519872","DimensionId":8,"MemberId":632005313629519872,"Inc":""},"_vena_MYPS1_MYPB3_C_FV_56493ffece784c5db4cd0fd3b40a250d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3","VenaRangeType":2,"DimensionIdStr":"FV","MemberIdStr":"56493ffece784c5db4cd0fd3b40a250d","DimensionId":-1,"MemberId":-1,"Inc":""},"_vena_MYPS1_MYPB3_C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3","VenaRangeType":2,"DimensionIdStr":"FV","MemberIdStr":"e1c3a244dc3d4f149ecdf7d748811086","DimensionId":-1,"MemberId":-1,"Inc":""},"_vena_MYPS1_MYPB3_C_FV_e3545e3dcc52420a84dcdae3a23a4597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3","VenaRangeType":2,"DimensionIdStr":"FV","MemberIdStr":"e3545e3dcc52420a84dcdae3a23a4597","DimensionId":-1,"MemberId":-1,"Inc":""},"_vena_MYPS1_MYPB3_R_5_632005311788220416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3","VenaRangeType":1,"DimensionIdStr":"5","MemberIdStr":"632005311788220416","DimensionId":5,"MemberId":632005311788220416,"Inc":""},"_vena_MYPS1_MYPB3_R_5_632005312266371076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3","VenaRangeType":1,"DimensionIdStr":"5","MemberIdStr":"632005312266371076","DimensionId":5,"MemberId":632005312266371076,"Inc":""},"_vena_MYPS1_MYPB4_C_8_632005313608548353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4","VenaRangeType":2,"DimensionIdStr":"8","MemberIdStr":"632005313608548353","DimensionId":8,"MemberId":632005313608548353,"Inc":""},"_vena_MYPS1_MYPB4_C_8_632005313608548353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4","VenaRangeType":2,"DimensionIdStr":"8","MemberIdStr":"632005313608548353","DimensionId":8,"MemberId":632005313608548353,"Inc":"1"},"_vena_MYPS1_MYPB4_C_8_632005313608548353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4","VenaRangeType":2,"DimensionIdStr":"8","MemberIdStr":"632005313608548353","DimensionId":8,"MemberId":632005313608548353,"Inc":"2"},"_vena_MYPS1_MYPB4_C_8_632005313608548353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4","VenaRangeType":2,"DimensionIdStr":"8","MemberIdStr":"632005313608548353","DimensionId":8,"MemberId":632005313608548353,"Inc":"3"},"_vena_MYPS1_MYPB4_C_8_632005313608548353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4","VenaRangeType":2,"DimensionIdStr":"8","MemberIdStr":"632005313608548353","DimensionId":8,"MemberId":632005313608548353,"Inc":"4"},"_vena_MYPS1_MYPB4_C_FV_56493ffece784c5db4cd0fd3b40a250d_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4","VenaRangeType":2,"DimensionIdStr":"FV","MemberIdStr":"56493ffece784c5db4cd0fd3b40a250d","DimensionId":-1,"MemberId":-1,"Inc":"1"},"_vena_MYPS1_MYPB4_C_FV_56493ffece784c5db4cd0fd3b40a250d_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4","VenaRangeType":2,"DimensionIdStr":"FV","MemberIdStr":"56493ffece784c5db4cd0fd3b40a250d","DimensionId":-1,"MemberId":-1,"Inc":"2"},"_vena_MYPS1_MYPB4_C_FV_56493ffece784c5db4cd0fd3b40a250d_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4","VenaRangeType":2,"DimensionIdStr":"FV","MemberIdStr":"56493ffece784c5db4cd0fd3b40a250d","DimensionId":-1,"MemberId":-1,"Inc":"3"},"_vena_MYPS1_MYPB4_C_FV_56493ffece784c5db4cd0fd3b40a250d_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4","VenaRangeType":2,"DimensionIdStr":"FV","MemberIdStr":"56493ffece784c5db4cd0fd3b40a250d","DimensionId":-1,"MemberId":-1,"Inc":"4"},"_vena_MYPS1_MYPB4_C_FV_56493ffece784c5db4cd0fd3b40a250d_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4","VenaRangeType":2,"DimensionIdStr":"FV","MemberIdStr":"56493ffece784c5db4cd0fd3b40a250d","DimensionId":-1,"MemberId":-1,"Inc":"5"},"_vena_MYPS1_MYPB4_C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4","VenaRangeType":2,"DimensionIdStr":"FV","MemberIdStr":"e1c3a244dc3d4f149ecdf7d748811086","DimensionId":-1,"MemberId":-1,"Inc":""},"_vena_MYPS1_MYPB4_C_FV_e1c3a244dc3d4f149ecdf7d748811086_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4","VenaRangeType":2,"DimensionIdStr":"FV","MemberIdStr":"e1c3a244dc3d4f149ecdf7d748811086","DimensionId":-1,"MemberId":-1,"Inc":"1"},"_vena_MYPS1_MYPB4_C_FV_e1c3a244dc3d4f149ecdf7d748811086_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4","VenaRangeType":2,"DimensionIdStr":"FV","MemberIdStr":"e1c3a244dc3d4f149ecdf7d748811086","DimensionId":-1,"MemberId":-1,"Inc":"2"},"_vena_MYPS1_MYPB4_C_FV_e1c3a244dc3d4f149ecdf7d748811086_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4","VenaRangeType":2,"DimensionIdStr":"FV","MemberIdStr":"e1c3a244dc3d4f149ecdf7d748811086","DimensionId":-1,"MemberId":-1,"Inc":"3"},"_vena_MYPS1_MYPB4_C_FV_e1c3a244dc3d4f149ecdf7d748811086_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4","VenaRangeType":2,"DimensionIdStr":"FV","MemberIdStr":"e1c3a244dc3d4f149ecdf7d748811086","DimensionId":-1,"MemberId":-1,"Inc":"4"},"_vena_MYPS1_MYPB4_C_FV_e3545e3dcc52420a84dcdae3a23a4597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4","VenaRangeType":2,"DimensionIdStr":"FV","MemberIdStr":"e3545e3dcc52420a84dcdae3a23a4597","DimensionId":-1,"MemberId":-1,"Inc":""},"_vena_MYPS1_MYPB4_C_FV_e3545e3dcc52420a84dcdae3a23a4597_1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4","VenaRangeType":2,"DimensionIdStr":"FV","MemberIdStr":"e3545e3dcc52420a84dcdae3a23a4597","DimensionId":-1,"MemberId":-1,"Inc":"1"},"_vena_MYPS1_MYPB4_C_FV_e3545e3dcc52420a84dcdae3a23a4597_2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4","VenaRangeType":2,"DimensionIdStr":"FV","MemberIdStr":"e3545e3dcc52420a84dcdae3a23a4597","DimensionId":-1,"MemberId":-1,"Inc":"2"},"_vena_MYPS1_MYPB4_C_FV_e3545e3dcc52420a84dcdae3a23a4597_3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4","VenaRangeType":2,"DimensionIdStr":"FV","MemberIdStr":"e3545e3dcc52420a84dcdae3a23a4597","DimensionId":-1,"MemberId":-1,"Inc":"3"},"_vena_MYPS1_MYPB4_C_FV_e3545e3dcc52420a84dcdae3a23a4597_4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4","VenaRangeType":2,"DimensionIdStr":"FV","MemberIdStr":"e3545e3dcc52420a84dcdae3a23a4597","DimensionId":-1,"MemberId":-1,"Inc":"4"},"_vena_MYPS1_MYPB4_R_5_632005311750471682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4","VenaRangeType":1,"DimensionIdStr":"5","MemberIdStr":"632005311750471682","DimensionId":5,"MemberId":632005311750471682,"Inc":""},"_vena_MYPS1_P_3_632005310022418436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","VenaRangeType":0,"DimensionIdStr":"3","MemberIdStr":"632005310022418436","DimensionId":3,"MemberId":632005310022418436,"Inc":""},"_vena_MYPS1_P_6_632005313063288832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","VenaRangeType":0,"DimensionIdStr":"6","MemberIdStr":"632005313063288832","DimensionId":6,"MemberId":632005313063288832,"Inc":""},"_vena_MYPS1_P_7_632005313256226820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","VenaRangeType":0,"DimensionIdStr":"7","MemberIdStr":"632005313256226820","DimensionId":7,"MemberId":632005313256226820,"Inc":""},"_vena_PayrollS1_P_3_632005310022418436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","VenaRangeType":0,"DimensionIdStr":"3","MemberIdStr":"632005310022418436","DimensionId":3,"MemberId":632005310022418436,"Inc":""},"_vena_PayrollS1_P_6_632005313063288832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","VenaRangeType":0,"DimensionIdStr":"6","MemberIdStr":"632005313063288832","DimensionId":6,"MemberId":632005313063288832,"Inc":""},"_vena_PayrollS1_P_7_632005313256226820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","VenaRangeType":0,"DimensionIdStr":"7","MemberIdStr":"632005313256226820","DimensionId":7,"MemberId":632005313256226820,"Inc":""},"_vena_PayrollS1_P_FV_e3545e3dcc52420a84dcdae3a23a4597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","VenaRangeType":0,"DimensionIdStr":"FV","MemberIdStr":"e3545e3dcc52420a84dcdae3a23a4597","DimensionId":-1,"MemberId":-1,"Inc":""},"_vena_PayrollS1_PayrollB1_C_1_632382509065830400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1","MemberIdStr":"632382509065830400","DimensionId":1,"MemberId":632382509065830400,"Inc":""},"_vena_PayrollS1_PayrollB1_C_1_632382509065830400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1","MemberIdStr":"632382509065830400","DimensionId":1,"MemberId":632382509065830400,"Inc":"1"},"_vena_PayrollS1_PayrollB1_C_1_632382509065830400_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1","MemberIdStr":"632382509065830400","DimensionId":1,"MemberId":632382509065830400,"Inc":"10"},"_vena_PayrollS1_PayrollB1_C_1_632382509065830400_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1","MemberIdStr":"632382509065830400","DimensionId":1,"MemberId":632382509065830400,"Inc":"11"},"_vena_PayrollS1_PayrollB1_C_1_632382509065830400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1","MemberIdStr":"632382509065830400","DimensionId":1,"MemberId":632382509065830400,"Inc":"2"},"_vena_PayrollS1_PayrollB1_C_1_632382509065830400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1","MemberIdStr":"632382509065830400","DimensionId":1,"MemberId":632382509065830400,"Inc":"3"},"_vena_PayrollS1_PayrollB1_C_1_632382509065830400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1","MemberIdStr":"632382509065830400","DimensionId":1,"MemberId":632382509065830400,"Inc":"4"},"_vena_PayrollS1_PayrollB1_C_1_632382509065830400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1","MemberIdStr":"632382509065830400","DimensionId":1,"MemberId":632382509065830400,"Inc":"5"},"_vena_PayrollS1_PayrollB1_C_1_632382509065830400_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1","MemberIdStr":"632382509065830400","DimensionId":1,"MemberId":632382509065830400,"Inc":"6"},"_vena_PayrollS1_PayrollB1_C_1_632382509065830400_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1","MemberIdStr":"632382509065830400","DimensionId":1,"MemberId":632382509065830400,"Inc":"7"},"_vena_PayrollS1_PayrollB1_C_1_632382509065830400_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1","MemberIdStr":"632382509065830400","DimensionId":1,"MemberId":632382509065830400,"Inc":"8"},"_vena_PayrollS1_PayrollB1_C_1_632382509065830400_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1","MemberIdStr":"632382509065830400","DimensionId":1,"MemberId":632382509065830400,"Inc":"9"},"_vena_PayrollS1_PayrollB1_C_4_632005309959503878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4","MemberIdStr":"632005309959503878","DimensionId":4,"MemberId":632005309959503878,"Inc":""},"_vena_PayrollS1_PayrollB1_C_4_632005309959503878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4","MemberIdStr":"632005309959503878","DimensionId":4,"MemberId":632005309959503878,"Inc":"1"},"_vena_PayrollS1_PayrollB1_C_4_632005309959503878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4","MemberIdStr":"632005309959503878","DimensionId":4,"MemberId":632005309959503878,"Inc":"2"},"_vena_PayrollS1_PayrollB1_C_4_632005309959503878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4","MemberIdStr":"632005309959503878","DimensionId":4,"MemberId":632005309959503878,"Inc":"3"},"_vena_PayrollS1_PayrollB1_C_4_632005309959503878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4","MemberIdStr":"632005309959503878","DimensionId":4,"MemberId":632005309959503878,"Inc":"4"},"_vena_PayrollS1_PayrollB1_C_4_632005309959503878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4","MemberIdStr":"632005309959503878","DimensionId":4,"MemberId":632005309959503878,"Inc":"5"},"_vena_PayrollS1_PayrollB1_C_8_632005313608548355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632005313608548355","DimensionId":8,"MemberId":632005313608548355,"Inc":""},"_vena_PayrollS1_PayrollB1_C_8_632005313621131264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632005313621131264","DimensionId":8,"MemberId":632005313621131264,"Inc":""},"_vena_PayrollS1_PayrollB1_C_8_632005313625325574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632005313625325574","DimensionId":8,"MemberId":632005313625325574,"Inc":""},"_vena_PayrollS1_PayrollB1_C_8_632005313625325576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632005313625325576","DimensionId":8,"MemberId":632005313625325576,"Inc":""},"_vena_PayrollS1_PayrollB1_C_8_632005313625325576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632005313625325576","DimensionId":8,"MemberId":632005313625325576,"Inc":"1"},"_vena_PayrollS1_PayrollB1_C_8_632005313625325576_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632005313625325576","DimensionId":8,"MemberId":632005313625325576,"Inc":"10"},"_vena_PayrollS1_PayrollB1_C_8_632005313625325576_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632005313625325576","DimensionId":8,"MemberId":632005313625325576,"Inc":"11"},"_vena_PayrollS1_PayrollB1_C_8_632005313625325576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632005313625325576","DimensionId":8,"MemberId":632005313625325576,"Inc":"2"},"_vena_PayrollS1_PayrollB1_C_8_632005313625325576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632005313625325576","DimensionId":8,"MemberId":632005313625325576,"Inc":"3"},"_vena_PayrollS1_PayrollB1_C_8_632005313625325576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632005313625325576","DimensionId":8,"MemberId":632005313625325576,"Inc":"4"},"_vena_PayrollS1_PayrollB1_C_8_632005313625325576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632005313625325576","DimensionId":8,"MemberId":632005313625325576,"Inc":"5"},"_vena_PayrollS1_PayrollB1_C_8_632005313625325576_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632005313625325576","DimensionId":8,"MemberId":632005313625325576,"Inc":"6"},"_vena_PayrollS1_PayrollB1_C_8_632005313625325576_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632005313625325576","DimensionId":8,"MemberId":632005313625325576,"Inc":"7"},"_vena_PayrollS1_PayrollB1_C_8_632005313625325576_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632005313625325576","DimensionId":8,"MemberId":632005313625325576,"Inc":"8"},"_vena_PayrollS1_PayrollB1_C_8_632005313625325576_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632005313625325576","DimensionId":8,"MemberId":632005313625325576,"Inc":"9"},"_vena_PayrollS1_PayrollB1_C_8_632005313637908485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632005313637908485","DimensionId":8,"MemberId":632005313637908485,"Inc":""},"_vena_PayrollS1_PayrollB1_C_8_632005313646297088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632005313646297088","DimensionId":8,"MemberId":632005313646297088,"Inc":""},"_vena_PayrollS1_PayrollB1_C_8_632005313646297090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632005313646297090","DimensionId":8,"MemberId":632005313646297090,"Inc":""},"_vena_PayrollS1_PayrollB1_C_8_632005313663074304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632005313663074304","DimensionId":8,"MemberId":632005313663074304,"Inc":""},"_vena_PayrollS1_PayrollB1_C_8_632005313688240135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632005313688240135","DimensionId":8,"MemberId":632005313688240135,"Inc":""},"_vena_PayrollS1_PayrollB1_C_8_632005313688240135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632005313688240135","DimensionId":8,"MemberId":632005313688240135,"Inc":"1"},"_vena_PayrollS1_PayrollB1_C_8_632005313688240135_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632005313688240135","DimensionId":8,"MemberId":632005313688240135,"Inc":"10"},"_vena_PayrollS1_PayrollB1_C_8_632005313688240135_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632005313688240135","DimensionId":8,"MemberId":632005313688240135,"Inc":"11"},"_vena_PayrollS1_PayrollB1_C_8_632005313688240135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632005313688240135","DimensionId":8,"MemberId":632005313688240135,"Inc":"2"},"_vena_PayrollS1_PayrollB1_C_8_632005313688240135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632005313688240135","DimensionId":8,"MemberId":632005313688240135,"Inc":"3"},"_vena_PayrollS1_PayrollB1_C_8_632005313688240135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632005313688240135","DimensionId":8,"MemberId":632005313688240135,"Inc":"4"},"_vena_PayrollS1_PayrollB1_C_8_632005313688240135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632005313688240135","DimensionId":8,"MemberId":632005313688240135,"Inc":"5"},"_vena_PayrollS1_PayrollB1_C_8_632005313688240135_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632005313688240135","DimensionId":8,"MemberId":632005313688240135,"Inc":"6"},"_vena_PayrollS1_PayrollB1_C_8_632005313688240135_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632005313688240135","DimensionId":8,"MemberId":632005313688240135,"Inc":"7"},"_vena_PayrollS1_PayrollB1_C_8_632005313688240135_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632005313688240135","DimensionId":8,"MemberId":632005313688240135,"Inc":"8"},"_vena_PayrollS1_PayrollB1_C_8_632005313688240135_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632005313688240135","DimensionId":8,"MemberId":632005313688240135,"Inc":"9"},"_vena_PayrollS1_PayrollB1_C_FV_56493ffece784c5db4cd0fd3b40a250d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56493ffece784c5db4cd0fd3b40a250d","DimensionId":-1,"MemberId":-1,"Inc":""},"_vena_PayrollS1_PayrollB1_C_FV_56493ffece784c5db4cd0fd3b40a250d_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56493ffece784c5db4cd0fd3b40a250d","DimensionId":-1,"MemberId":-1,"Inc":"1"},"_vena_PayrollS1_PayrollB1_C_FV_56493ffece784c5db4cd0fd3b40a250d_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56493ffece784c5db4cd0fd3b40a250d","DimensionId":-1,"MemberId":-1,"Inc":"2"},"_vena_PayrollS1_PayrollB1_C_FV_56493ffece784c5db4cd0fd3b40a250d_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56493ffece784c5db4cd0fd3b40a250d","DimensionId":-1,"MemberId":-1,"Inc":"3"},"_vena_PayrollS1_PayrollB1_C_FV_56493ffece784c5db4cd0fd3b40a250d_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56493ffece784c5db4cd0fd3b40a250d","DimensionId":-1,"MemberId":-1,"Inc":"4"},"_vena_PayrollS1_PayrollB1_C_FV_56493ffece784c5db4cd0fd3b40a250d_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56493ffece784c5db4cd0fd3b40a250d","DimensionId":-1,"MemberId":-1,"Inc":"5"},"_vena_PayrollS1_PayrollB1_C_FV_56493ffece784c5db4cd0fd3b40a250d_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56493ffece784c5db4cd0fd3b40a250d","DimensionId":-1,"MemberId":-1,"Inc":"6"},"_vena_PayrollS1_PayrollB1_C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"},"_vena_PayrollS1_PayrollB1_C_FV_e1c3a244dc3d4f149ecdf7d748811086_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1"},"_vena_PayrollS1_PayrollB1_C_FV_e1c3a244dc3d4f149ecdf7d748811086_10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10"},"_vena_PayrollS1_PayrollB1_C_FV_e1c3a244dc3d4f149ecdf7d748811086_11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11"},"_vena_PayrollS1_PayrollB1_C_FV_e1c3a244dc3d4f149ecdf7d748811086_12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12"},"_vena_PayrollS1_PayrollB1_C_FV_e1c3a244dc3d4f149ecdf7d748811086_13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13"},"_vena_PayrollS1_PayrollB1_C_FV_e1c3a244dc3d4f149ecdf7d748811086_14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14"},"_vena_PayrollS1_PayrollB1_C_FV_e1c3a244dc3d4f149ecdf7d748811086_15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15"},"_vena_PayrollS1_PayrollB1_C_FV_e1c3a244dc3d4f149ecdf7d748811086_16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16"},"_vena_PayrollS1_PayrollB1_C_FV_e1c3a244dc3d4f149ecdf7d748811086_17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17"},"_vena_PayrollS1_PayrollB1_C_FV_e1c3a244dc3d4f149ecdf7d748811086_18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18"},"_vena_PayrollS1_PayrollB1_C_FV_e1c3a244dc3d4f149ecdf7d748811086_19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19"},"_vena_PayrollS1_PayrollB1_C_FV_e1c3a244dc3d4f149ecdf7d748811086_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2"},"_vena_PayrollS1_PayrollB1_C_FV_e1c3a244dc3d4f149ecdf7d748811086_20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20"},"_vena_PayrollS1_PayrollB1_C_FV_e1c3a244dc3d4f149ecdf7d748811086_21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21"},"_vena_PayrollS1_PayrollB1_C_FV_e1c3a244dc3d4f149ecdf7d748811086_22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22"},"_vena_PayrollS1_PayrollB1_C_FV_e1c3a244dc3d4f149ecdf7d748811086_23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23"},"_vena_PayrollS1_PayrollB1_C_FV_e1c3a244dc3d4f149ecdf7d748811086_24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24"},"_vena_PayrollS1_PayrollB1_C_FV_e1c3a244dc3d4f149ecdf7d748811086_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3"},"_vena_PayrollS1_PayrollB1_C_FV_e1c3a244dc3d4f149ecdf7d748811086_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4"},"_vena_PayrollS1_PayrollB1_C_FV_e1c3a244dc3d4f149ecdf7d748811086_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5"},"_vena_PayrollS1_PayrollB1_C_FV_e1c3a244dc3d4f149ecdf7d748811086_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6"},"_vena_PayrollS1_PayrollB1_C_FV_e1c3a244dc3d4f149ecdf7d748811086_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7"},"_vena_PayrollS1_PayrollB1_C_FV_e1c3a244dc3d4f149ecdf7d748811086_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8"},"_vena_PayrollS1_PayrollB1_C_FV_e1c3a244dc3d4f149ecdf7d748811086_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9"},"_vena_PayrollS1_PayrollB1_R_5_632005311834357762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1,"DimensionIdStr":"5","MemberIdStr":"632005311834357762","DimensionId":5,"MemberId":632005311834357762,"Inc":""},"_vena_PayrollS1_PayrollB2_C_4_632005309959503878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4","MemberIdStr":"632005309959503878","DimensionId":4,"MemberId":632005309959503878,"Inc":""},"_vena_PayrollS1_PayrollB2_C_4_632005309959503878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4","MemberIdStr":"632005309959503878","DimensionId":4,"MemberId":632005309959503878,"Inc":"1"},"_vena_PayrollS1_PayrollB2_C_8_632005313625325576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632005313625325576","DimensionId":8,"MemberId":632005313625325576,"Inc":""},"_vena_PayrollS1_PayrollB2_C_8_632005313625325576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632005313625325576","DimensionId":8,"MemberId":632005313625325576,"Inc":"1"},"_vena_PayrollS1_PayrollB2_C_8_632005313625325576_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632005313625325576","DimensionId":8,"MemberId":632005313625325576,"Inc":"10"},"_vena_PayrollS1_PayrollB2_C_8_632005313625325576_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632005313625325576","DimensionId":8,"MemberId":632005313625325576,"Inc":"11"},"_vena_PayrollS1_PayrollB2_C_8_632005313625325576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632005313625325576","DimensionId":8,"MemberId":632005313625325576,"Inc":"2"},"_vena_PayrollS1_PayrollB2_C_8_632005313625325576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632005313625325576","DimensionId":8,"MemberId":632005313625325576,"Inc":"3"},"_vena_PayrollS1_PayrollB2_C_8_632005313625325576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632005313625325576","DimensionId":8,"MemberId":632005313625325576,"Inc":"4"},"_vena_PayrollS1_PayrollB2_C_8_632005313625325576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632005313625325576","DimensionId":8,"MemberId":632005313625325576,"Inc":"5"},"_vena_PayrollS1_PayrollB2_C_8_632005313625325576_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632005313625325576","DimensionId":8,"MemberId":632005313625325576,"Inc":"6"},"_vena_PayrollS1_PayrollB2_C_8_632005313625325576_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632005313625325576","DimensionId":8,"MemberId":632005313625325576,"Inc":"7"},"_vena_PayrollS1_PayrollB2_C_8_632005313625325576_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632005313625325576","DimensionId":8,"MemberId":632005313625325576,"Inc":"8"},"_vena_PayrollS1_PayrollB2_C_8_632005313625325576_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632005313625325576","DimensionId":8,"MemberId":632005313625325576,"Inc":"9"},"_vena_PayrollS1_PayrollB2_C_8_632005313646297090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632005313646297090","DimensionId":8,"MemberId":632005313646297090,"Inc":""},"_vena_PayrollS1_PayrollB2_C_8_632005313650491400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632005313650491400","DimensionId":8,"MemberId":632005313650491400,"Inc":""},"_vena_PayrollS1_PayrollB2_C_8_632005313688240135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632005313688240135","DimensionId":8,"MemberId":632005313688240135,"Inc":""},"_vena_PayrollS1_PayrollB2_C_8_632005313688240135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632005313688240135","DimensionId":8,"MemberId":632005313688240135,"Inc":"1"},"_vena_PayrollS1_PayrollB2_C_8_632005313688240135_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632005313688240135","DimensionId":8,"MemberId":632005313688240135,"Inc":"10"},"_vena_PayrollS1_PayrollB2_C_8_632005313688240135_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632005313688240135","DimensionId":8,"MemberId":632005313688240135,"Inc":"11"},"_vena_PayrollS1_PayrollB2_C_8_632005313688240135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632005313688240135","DimensionId":8,"MemberId":632005313688240135,"Inc":"2"},"_vena_PayrollS1_PayrollB2_C_8_632005313688240135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632005313688240135","DimensionId":8,"MemberId":632005313688240135,"Inc":"3"},"_vena_PayrollS1_PayrollB2_C_8_632005313688240135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632005313688240135","DimensionId":8,"MemberId":632005313688240135,"Inc":"4"},"_vena_PayrollS1_PayrollB2_C_8_632005313688240135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632005313688240135","DimensionId":8,"MemberId":632005313688240135,"Inc":"5"},"_vena_PayrollS1_PayrollB2_C_8_632005313688240135_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632005313688240135","DimensionId":8,"MemberId":632005313688240135,"Inc":"6"},"_vena_PayrollS1_PayrollB2_C_8_632005313688240135_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632005313688240135","DimensionId":8,"MemberId":632005313688240135,"Inc":"7"},"_vena_PayrollS1_PayrollB2_C_8_632005313688240135_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632005313688240135","DimensionId":8,"MemberId":632005313688240135,"Inc":"8"},"_vena_PayrollS1_PayrollB2_C_8_632005313688240135_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632005313688240135","DimensionId":8,"MemberId":632005313688240135,"Inc":"9"},"_vena_PayrollS1_PayrollB2_C_FV_56493ffece784c5db4cd0fd3b40a250d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"},"_vena_PayrollS1_PayrollB2_C_FV_56493ffece784c5db4cd0fd3b40a250d_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1"},"_vena_PayrollS1_PayrollB2_C_FV_56493ffece784c5db4cd0fd3b40a250d_10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10"},"_vena_PayrollS1_PayrollB2_C_FV_56493ffece784c5db4cd0fd3b40a250d_11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11"},"_vena_PayrollS1_PayrollB2_C_FV_56493ffece784c5db4cd0fd3b40a250d_12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12"},"_vena_PayrollS1_PayrollB2_C_FV_56493ffece784c5db4cd0fd3b40a250d_13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13"},"_vena_PayrollS1_PayrollB2_C_FV_56493ffece784c5db4cd0fd3b40a250d_14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14"},"_vena_PayrollS1_PayrollB2_C_FV_56493ffece784c5db4cd0fd3b40a250d_15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15"},"_vena_PayrollS1_PayrollB2_C_FV_56493ffece784c5db4cd0fd3b40a250d_16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16"},"_vena_PayrollS1_PayrollB2_C_FV_56493ffece784c5db4cd0fd3b40a250d_17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17"},"_vena_PayrollS1_PayrollB2_C_FV_56493ffece784c5db4cd0fd3b40a250d_18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18"},"_vena_PayrollS1_PayrollB2_C_FV_56493ffece784c5db4cd0fd3b40a250d_19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19"},"_vena_PayrollS1_PayrollB2_C_FV_56493ffece784c5db4cd0fd3b40a250d_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2"},"_vena_PayrollS1_PayrollB2_C_FV_56493ffece784c5db4cd0fd3b40a250d_20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20"},"_vena_PayrollS1_PayrollB2_C_FV_56493ffece784c5db4cd0fd3b40a250d_21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21"},"_vena_PayrollS1_PayrollB2_C_FV_56493ffece784c5db4cd0fd3b40a250d_22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22"},"_vena_PayrollS1_PayrollB2_C_FV_56493ffece784c5db4cd0fd3b40a250d_23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23"},"_vena_PayrollS1_PayrollB2_C_FV_56493ffece784c5db4cd0fd3b40a250d_24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24"},"_vena_PayrollS1_PayrollB2_C_FV_56493ffece784c5db4cd0fd3b40a250d_25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25"},"_vena_PayrollS1_PayrollB2_C_FV_56493ffece784c5db4cd0fd3b40a250d_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3"},"_vena_PayrollS1_PayrollB2_C_FV_56493ffece784c5db4cd0fd3b40a250d_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4"},"_vena_PayrollS1_PayrollB2_C_FV_56493ffece784c5db4cd0fd3b40a250d_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5"},"_vena_PayrollS1_PayrollB2_C_FV_56493ffece784c5db4cd0fd3b40a250d_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6"},"_vena_PayrollS1_PayrollB2_C_FV_56493ffece784c5db4cd0fd3b40a250d_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7"},"_vena_PayrollS1_PayrollB2_C_FV_56493ffece784c5db4cd0fd3b40a250d_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8"},"_vena_PayrollS1_PayrollB2_C_FV_56493ffece784c5db4cd0fd3b40a250d_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9"},"_vena_PayrollS1_PayrollB2_C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"},"_vena_PayrollS1_PayrollB2_C_FV_e1c3a244dc3d4f149ecdf7d748811086_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1"},"_vena_PayrollS1_PayrollB2_C_FV_e1c3a244dc3d4f149ecdf7d748811086_10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10"},"_vena_PayrollS1_PayrollB2_C_FV_e1c3a244dc3d4f149ecdf7d748811086_11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11"},"_vena_PayrollS1_PayrollB2_C_FV_e1c3a244dc3d4f149ecdf7d748811086_12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12"},"_vena_PayrollS1_PayrollB2_C_FV_e1c3a244dc3d4f149ecdf7d748811086_13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13"},"_vena_PayrollS1_PayrollB2_C_FV_e1c3a244dc3d4f149ecdf7d748811086_14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14"},"_vena_PayrollS1_PayrollB2_C_FV_e1c3a244dc3d4f149ecdf7d748811086_15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15"},"_vena_PayrollS1_PayrollB2_C_FV_e1c3a244dc3d4f149ecdf7d748811086_16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16"},"_vena_PayrollS1_PayrollB2_C_FV_e1c3a244dc3d4f149ecdf7d748811086_17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17"},"_vena_PayrollS1_PayrollB2_C_FV_e1c3a244dc3d4f149ecdf7d748811086_18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18"},"_vena_PayrollS1_PayrollB2_C_FV_e1c3a244dc3d4f149ecdf7d748811086_19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19"},"_vena_PayrollS1_PayrollB2_C_FV_e1c3a244dc3d4f149ecdf7d748811086_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2"},"_vena_PayrollS1_PayrollB2_C_FV_e1c3a244dc3d4f149ecdf7d748811086_20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20"},"_vena_PayrollS1_PayrollB2_C_FV_e1c3a244dc3d4f149ecdf7d748811086_21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21"},"_vena_PayrollS1_PayrollB2_C_FV_e1c3a244dc3d4f149ecdf7d748811086_22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22"},"_vena_PayrollS1_PayrollB2_C_FV_e1c3a244dc3d4f149ecdf7d748811086_23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23"},"_vena_PayrollS1_PayrollB2_C_FV_e1c3a244dc3d4f149ecdf7d748811086_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3"},"_vena_PayrollS1_PayrollB2_C_FV_e1c3a244dc3d4f149ecdf7d748811086_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4"},"_vena_PayrollS1_PayrollB2_C_FV_e1c3a244dc3d4f149ecdf7d748811086_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5"},"_vena_PayrollS1_PayrollB2_C_FV_e1c3a244dc3d4f149ecdf7d748811086_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6"},"_vena_PayrollS1_PayrollB2_C_FV_e1c3a244dc3d4f149ecdf7d748811086_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7"},"_vena_PayrollS1_PayrollB2_C_FV_e1c3a244dc3d4f149ecdf7d748811086_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8"},"_vena_PayrollS1_PayrollB2_C_FV_e1c3a244dc3d4f149ecdf7d748811086_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9"},"_vena_PayrollS1_PayrollB2_R_5_632005310886445062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1,"DimensionIdStr":"5","MemberIdStr":"632005310886445062","DimensionId":5,"MemberId":632005310886445062,"Inc":""},"_vena_PayrollS1_PayrollB3_C_4_632005309959503878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4","MemberIdStr":"632005309959503878","DimensionId":4,"MemberId":632005309959503878,"Inc":""},"_vena_PayrollS1_PayrollB3_C_8_632005313608548359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632005313608548359","DimensionId":8,"MemberId":632005313608548359,"Inc":""},"_vena_PayrollS1_PayrollB3_C_8_632005313625325576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632005313625325576","DimensionId":8,"MemberId":632005313625325576,"Inc":""},"_vena_PayrollS1_PayrollB3_C_8_632005313625325576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632005313625325576","DimensionId":8,"MemberId":632005313625325576,"Inc":"1"},"_vena_PayrollS1_PayrollB3_C_8_632005313625325576_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632005313625325576","DimensionId":8,"MemberId":632005313625325576,"Inc":"10"},"_vena_PayrollS1_PayrollB3_C_8_632005313625325576_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632005313625325576","DimensionId":8,"MemberId":632005313625325576,"Inc":"11"},"_vena_PayrollS1_PayrollB3_C_8_632005313625325576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632005313625325576","DimensionId":8,"MemberId":632005313625325576,"Inc":"2"},"_vena_PayrollS1_PayrollB3_C_8_632005313625325576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632005313625325576","DimensionId":8,"MemberId":632005313625325576,"Inc":"3"},"_vena_PayrollS1_PayrollB3_C_8_632005313625325576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632005313625325576","DimensionId":8,"MemberId":632005313625325576,"Inc":"4"},"_vena_PayrollS1_PayrollB3_C_8_632005313625325576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632005313625325576","DimensionId":8,"MemberId":632005313625325576,"Inc":"5"},"_vena_PayrollS1_PayrollB3_C_8_632005313625325576_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632005313625325576","DimensionId":8,"MemberId":632005313625325576,"Inc":"6"},"_vena_PayrollS1_PayrollB3_C_8_632005313625325576_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632005313625325576","DimensionId":8,"MemberId":632005313625325576,"Inc":"7"},"_vena_PayrollS1_PayrollB3_C_8_632005313625325576_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632005313625325576","DimensionId":8,"MemberId":632005313625325576,"Inc":"8"},"_vena_PayrollS1_PayrollB3_C_8_632005313625325576_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632005313625325576","DimensionId":8,"MemberId":632005313625325576,"Inc":"9"},"_vena_PayrollS1_PayrollB3_C_8_632005313629519872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632005313629519872","DimensionId":8,"MemberId":632005313629519872,"Inc":""},"_vena_PayrollS1_PayrollB3_C_8_632005313629519872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632005313629519872","DimensionId":8,"MemberId":632005313629519872,"Inc":"1"},"_vena_PayrollS1_PayrollB3_C_8_632005313629519872_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632005313629519872","DimensionId":8,"MemberId":632005313629519872,"Inc":"10"},"_vena_PayrollS1_PayrollB3_C_8_632005313629519872_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632005313629519872","DimensionId":8,"MemberId":632005313629519872,"Inc":"11"},"_vena_PayrollS1_PayrollB3_C_8_632005313629519872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632005313629519872","DimensionId":8,"MemberId":632005313629519872,"Inc":"2"},"_vena_PayrollS1_PayrollB3_C_8_632005313629519872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632005313629519872","DimensionId":8,"MemberId":632005313629519872,"Inc":"3"},"_vena_PayrollS1_PayrollB3_C_8_632005313629519872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632005313629519872","DimensionId":8,"MemberId":632005313629519872,"Inc":"4"},"_vena_PayrollS1_PayrollB3_C_8_632005313629519872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632005313629519872","DimensionId":8,"MemberId":632005313629519872,"Inc":"5"},"_vena_PayrollS1_PayrollB3_C_8_632005313629519872_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632005313629519872","DimensionId":8,"MemberId":632005313629519872,"Inc":"6"},"_vena_PayrollS1_PayrollB3_C_8_632005313629519872_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632005313629519872","DimensionId":8,"MemberId":632005313629519872,"Inc":"7"},"_vena_PayrollS1_PayrollB3_C_8_632005313629519872_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632005313629519872","DimensionId":8,"MemberId":632005313629519872,"Inc":"8"},"_vena_PayrollS1_PayrollB3_C_8_632005313629519872_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632005313629519872","DimensionId":8,"MemberId":632005313629519872,"Inc":"9"},"_vena_PayrollS1_PayrollB3_C_FV_56493ffece784c5db4cd0fd3b40a250d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"},"_vena_PayrollS1_PayrollB3_C_FV_56493ffece784c5db4cd0fd3b40a250d_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1"},"_vena_PayrollS1_PayrollB3_C_FV_56493ffece784c5db4cd0fd3b40a250d_10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10"},"_vena_PayrollS1_PayrollB3_C_FV_56493ffece784c5db4cd0fd3b40a250d_11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11"},"_vena_PayrollS1_PayrollB3_C_FV_56493ffece784c5db4cd0fd3b40a250d_12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12"},"_vena_PayrollS1_PayrollB3_C_FV_56493ffece784c5db4cd0fd3b40a250d_13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13"},"_vena_PayrollS1_PayrollB3_C_FV_56493ffece784c5db4cd0fd3b40a250d_14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14"},"_vena_PayrollS1_PayrollB3_C_FV_56493ffece784c5db4cd0fd3b40a250d_15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15"},"_vena_PayrollS1_PayrollB3_C_FV_56493ffece784c5db4cd0fd3b40a250d_16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16"},"_vena_PayrollS1_PayrollB3_C_FV_56493ffece784c5db4cd0fd3b40a250d_17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17"},"_vena_PayrollS1_PayrollB3_C_FV_56493ffece784c5db4cd0fd3b40a250d_18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18"},"_vena_PayrollS1_PayrollB3_C_FV_56493ffece784c5db4cd0fd3b40a250d_19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19"},"_vena_PayrollS1_PayrollB3_C_FV_56493ffece784c5db4cd0fd3b40a250d_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2"},"_vena_PayrollS1_PayrollB3_C_FV_56493ffece784c5db4cd0fd3b40a250d_20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20"},"_vena_PayrollS1_PayrollB3_C_FV_56493ffece784c5db4cd0fd3b40a250d_21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21"},"_vena_PayrollS1_PayrollB3_C_FV_56493ffece784c5db4cd0fd3b40a250d_22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22"},"_vena_PayrollS1_PayrollB3_C_FV_56493ffece784c5db4cd0fd3b40a250d_23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23"},"_vena_PayrollS1_PayrollB3_C_FV_56493ffece784c5db4cd0fd3b40a250d_24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24"},"_vena_PayrollS1_PayrollB3_C_FV_56493ffece784c5db4cd0fd3b40a250d_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3"},"_vena_PayrollS1_PayrollB3_C_FV_56493ffece784c5db4cd0fd3b40a250d_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4"},"_vena_PayrollS1_PayrollB3_C_FV_56493ffece784c5db4cd0fd3b40a250d_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5"},"_vena_PayrollS1_PayrollB3_C_FV_56493ffece784c5db4cd0fd3b40a250d_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6"},"_vena_PayrollS1_PayrollB3_C_FV_56493ffece784c5db4cd0fd3b40a250d_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7"},"_vena_PayrollS1_PayrollB3_C_FV_56493ffece784c5db4cd0fd3b40a250d_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8"},"_vena_PayrollS1_PayrollB3_C_FV_56493ffece784c5db4cd0fd3b40a250d_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9"},"_vena_PayrollS1_PayrollB3_C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"},"_vena_PayrollS1_PayrollB3_C_FV_e1c3a244dc3d4f149ecdf7d748811086_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1"},"_vena_PayrollS1_PayrollB3_C_FV_e1c3a244dc3d4f149ecdf7d748811086_10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10"},"_vena_PayrollS1_PayrollB3_C_FV_e1c3a244dc3d4f149ecdf7d748811086_11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11"},"_vena_PayrollS1_PayrollB3_C_FV_e1c3a244dc3d4f149ecdf7d748811086_12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12"},"_vena_PayrollS1_PayrollB3_C_FV_e1c3a244dc3d4f149ecdf7d748811086_13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13"},"_vena_PayrollS1_PayrollB3_C_FV_e1c3a244dc3d4f149ecdf7d748811086_14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14"},"_vena_PayrollS1_PayrollB3_C_FV_e1c3a244dc3d4f149ecdf7d748811086_15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15"},"_vena_PayrollS1_PayrollB3_C_FV_e1c3a244dc3d4f149ecdf7d748811086_16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16"},"_vena_PayrollS1_PayrollB3_C_FV_e1c3a244dc3d4f149ecdf7d748811086_17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17"},"_vena_PayrollS1_PayrollB3_C_FV_e1c3a244dc3d4f149ecdf7d748811086_18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18"},"_vena_PayrollS1_PayrollB3_C_FV_e1c3a244dc3d4f149ecdf7d748811086_19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19"},"_vena_PayrollS1_PayrollB3_C_FV_e1c3a244dc3d4f149ecdf7d748811086_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2"},"_vena_PayrollS1_PayrollB3_C_FV_e1c3a244dc3d4f149ecdf7d748811086_20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20"},"_vena_PayrollS1_PayrollB3_C_FV_e1c3a244dc3d4f149ecdf7d748811086_21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21"},"_vena_PayrollS1_PayrollB3_C_FV_e1c3a244dc3d4f149ecdf7d748811086_22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22"},"_vena_PayrollS1_PayrollB3_C_FV_e1c3a244dc3d4f149ecdf7d748811086_23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23"},"_vena_PayrollS1_PayrollB3_C_FV_e1c3a244dc3d4f149ecdf7d748811086_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3"},"_vena_PayrollS1_PayrollB3_C_FV_e1c3a244dc3d4f149ecdf7d748811086_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4"},"_vena_PayrollS1_PayrollB3_C_FV_e1c3a244dc3d4f149ecdf7d748811086_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5"},"_vena_PayrollS1_PayrollB3_C_FV_e1c3a244dc3d4f149ecdf7d748811086_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6"},"_vena_PayrollS1_PayrollB3_C_FV_e1c3a244dc3d4f149ecdf7d748811086_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7"},"_vena_PayrollS1_PayrollB3_C_FV_e1c3a244dc3d4f149ecdf7d748811086_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8"},"_vena_PayrollS1_PayrollB3_C_FV_e1c3a244dc3d4f149ecdf7d748811086_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9"},"_vena_PayrollS1_PayrollB3_R_5_632005310831919111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632005310831919111","DimensionId":5,"MemberId":632005310831919111,"Inc":""},"_vena_PayrollS1_PayrollB3_R_5_632005310857084934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632005310857084934","DimensionId":5,"MemberId":632005310857084934,"Inc":""},"_vena_PayrollS1_PayrollB3_R_5_632005310882250754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632005310882250754","DimensionId":5,"MemberId":632005310882250754,"Inc":""},"_vena_PayrollS1_PayrollB3_R_5_632005310890639362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632005310890639362","DimensionId":5,"MemberId":632005310890639362,"Inc":""},"_vena_PayrollS1_PayrollB3_R_5_632005310919999492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632005310919999492","DimensionId":5,"MemberId":632005310919999492,"Inc":""},"_vena_PayrollS1_PayrollB3_R_5_632005310949359624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632005310949359624","DimensionId":5,"MemberId":632005310949359624,"Inc":""},"_vena_PayrollS1_PayrollB3_R_5_632005310974525442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632005310974525442","DimensionId":5,"MemberId":632005310974525442,"Inc":""},"_vena_PayrollS1_PayrollB3_R_5_632005310982914050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632005310982914050","DimensionId":5,"MemberId":632005310982914050,"Inc":""},"_vena_PayrollS1_PayrollB3_R_5_632005311289098249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632005311289098249","DimensionId":5,"MemberId":632005311289098249,"Inc":""},"_vena_PayrollS1_PayrollB3_R_5_632005311318458370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632005311318458370","DimensionId":5,"MemberId":632005311318458370,"Inc":""},"_vena_PayrollS1_PayrollB3_R_5_632005311335235592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632005311335235592","DimensionId":5,"MemberId":632005311335235592,"Inc":""},"_vena_PayrollS1_PayrollB3_R_5_632005311343624200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632005311343624200","DimensionId":5,"MemberId":632005311343624200,"Inc":""},"_vena_PayrollS1_PayrollB3_R_5_632005311377178626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632005311377178626","DimensionId":5,"MemberId":632005311377178626,"Inc":""},"_vena_PayrollS1_PayrollB3_R_5_632005311402344448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632005311402344448","DimensionId":5,"MemberId":632005311402344448,"Inc":""},"_vena_PayrollS1_PayrollB3_R_5_632005311423315976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632005311423315976","DimensionId":5,"MemberId":632005311423315976,"Inc":""},"_vena_PayrollS1_PayrollB3_R_5_632005311431704581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632005311431704581","DimensionId":5,"MemberId":632005311431704581,"Inc":""},"_vena_PayrollS1_PayrollB3_R_5_632005311452676096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632005311452676096","DimensionId":5,"MemberId":632005311452676096,"Inc":""},"_vena_PayrollS1_PayrollB3_R_5_632005311477841925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632005311477841925","DimensionId":5,"MemberId":632005311477841925,"Inc":""},"_vena_PayrollS1_PayrollB3_R_5_632005311507202054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632005311507202054","DimensionId":5,"MemberId":632005311507202054,"Inc":""},"_vena_PayrollS1_PayrollB3_R_5_632005311532367880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632005311532367880","DimensionId":5,"MemberId":632005311532367880,"Inc":""},"_vena_PayrollS1_PayrollB3_R_5_632005311540756486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632005311540756486","DimensionId":5,"MemberId":632005311540756486,"Inc":""},"_vena_PayrollS1_PayrollB3_R_5_632005311549145096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632005311549145096","DimensionId":5,"MemberId":632005311549145096,"Inc":""},"_vena_PayrollS1_PayrollB3_R_5_632005311570116610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632005311570116610","DimensionId":5,"MemberId":632005311570116610,"Inc":""},"_vena_PayrollS1_PayrollB3_R_5_632005311603671046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632005311603671046","DimensionId":5,"MemberId":632005311603671046,"Inc":""},"_vena_PayrollS1_PayrollB3_R_5_632005311641419782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632005311641419782","DimensionId":5,"MemberId":632005311641419782,"Inc":""},"_vena_PayrollS1_PayrollB3_R_5_632005311649808390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632005311649808390","DimensionId":5,"MemberId":632005311649808390,"Inc":""},"_vena_PayrollS1_PayrollB3_R_5_632005311674974217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632005311674974217","DimensionId":5,"MemberId":632005311674974217,"Inc":""},"_vena_PayrollS1_PayrollB3_R_5_632005311704334340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632005311704334340","DimensionId":5,"MemberId":632005311704334340,"Inc":""},"_vena_PayrollS1_PayrollB3_R_5_632005311729500162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632005311729500162","DimensionId":5,"MemberId":632005311729500162,"Inc":""},"_vena_PayrollS1_PayrollB3_R_5_632005311733694472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632005311733694472","DimensionId":5,"MemberId":632005311733694472,"Inc":""},"_vena_PayrollS1_PayrollB3_R_5_632005311758860295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632005311758860295","DimensionId":5,"MemberId":632005311758860295,"Inc":""},"_vena_PayrollS1_PayrollB3_R_5_632005311788220419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632005311788220419","DimensionId":5,"MemberId":632005311788220419,"Inc":""},"_vena_PayrollS1_PayrollB3_R_5_632005311792414726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632005311792414726","DimensionId":5,"MemberId":632005311792414726,"Inc":""},"_vena_PayrollS1_PayrollB3_R_5_632005311817580544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632005311817580544","DimensionId":5,"MemberId":632005311817580544,"Inc":""},"_vena_PayrollS1_PayrollB3_R_5_632005311838552072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632005311838552072","DimensionId":5,"MemberId":632005311838552072,"Inc":""},"_vena_PayrollS1_PayrollB3_R_5_632005311859523594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632005311859523594","DimensionId":5,"MemberId":632005311859523594,"Inc":""},"_vena_PayrollS1_PayrollB3_R_5_632005311867912192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632005311867912192","DimensionId":5,"MemberId":632005311867912192,"Inc":""},"_vena_PayrollS1_PayrollB3_R_5_632005311893078018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632005311893078018","DimensionId":5,"MemberId":632005311893078018,"Inc":""},"_vena_PayrollS1_PayrollB3_R_5_632005311918243845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632005311918243845","DimensionId":5,"MemberId":632005311918243845,"Inc":""},"_vena_PayrollS1_PayrollB3_R_5_632005311943409668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632005311943409668","DimensionId":5,"MemberId":632005311943409668,"Inc":""},"_vena_PayrollS1_PayrollB3_R_5_632005311964381192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632005311964381192","DimensionId":5,"MemberId":632005311964381192,"Inc":""},"_vena_PayrollS1_PayrollB3_R_5_632005311972769795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632005311972769795","DimensionId":5,"MemberId":632005311972769795,"Inc":""},"_vena_PayrollS1_PayrollB3_R_5_632005312002129944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632005312002129944","DimensionId":5,"MemberId":632005312002129944,"Inc":""},"_vena_PayrollS1_PayrollB3_R_5_632005312031490051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632005312031490051","DimensionId":5,"MemberId":632005312031490051,"Inc":""},"_vena_PayrollS1_PayrollB3_R_5_632005312048267270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632005312048267270","DimensionId":5,"MemberId":632005312048267270,"Inc":""},"_vena_PayrollS1_PayrollB3_R_5_632005312052461577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632005312052461577","DimensionId":5,"MemberId":632005312052461577,"Inc":""},"_vena_PayrollS1_PayrollB3_R_5_632005312077627400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632005312077627400","DimensionId":5,"MemberId":632005312077627400,"Inc":""},"_vena_PayrollS1_PayrollB3_R_5_632005312106987520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632005312106987520","DimensionId":5,"MemberId":632005312106987520,"Inc":""},"_vena_PayrollS1_PayrollB3_R_5_632005312127959044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632005312127959044","DimensionId":5,"MemberId":632005312127959044,"Inc":""},"_vena_PayrollS1_PayrollB3_R_5_632005312153124870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632005312153124870","DimensionId":5,"MemberId":632005312153124870,"Inc":""},"_vena_PayrollS1_PayrollB3_R_5_632005312161513474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632005312161513474","DimensionId":5,"MemberId":632005312161513474,"Inc":""},"_vena_PayrollS1_PayrollB3_R_5_632005312555778048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632005312555778048","DimensionId":5,"MemberId":632005312555778048,"Inc":""},"_vena_PayrollS1_PayrollB3_R_5_632005312572555270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632005312572555270","DimensionId":5,"MemberId":632005312572555270,"Inc":""},"_vena_PayrollS1_PayrollB3_R_5_632005312597721093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632005312597721093","DimensionId":5,"MemberId":632005312597721093,"Inc":""},"_vena_PayrollS1_PayrollB4_C_8_632005313629519872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8","MemberIdStr":"632005313629519872","DimensionId":8,"MemberId":632005313629519872,"Inc":""},"_vena_PayrollS1_PayrollB4_C_8_632005313629519872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8","MemberIdStr":"632005313629519872","DimensionId":8,"MemberId":632005313629519872,"Inc":"1"},"_vena_PayrollS1_PayrollB4_C_8_632005313629519872_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8","MemberIdStr":"632005313629519872","DimensionId":8,"MemberId":632005313629519872,"Inc":"10"},"_vena_PayrollS1_PayrollB4_C_8_632005313629519872_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8","MemberIdStr":"632005313629519872","DimensionId":8,"MemberId":632005313629519872,"Inc":"11"},"_vena_PayrollS1_PayrollB4_C_8_632005313629519872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8","MemberIdStr":"632005313629519872","DimensionId":8,"MemberId":632005313629519872,"Inc":"2"},"_vena_PayrollS1_PayrollB4_C_8_632005313629519872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8","MemberIdStr":"632005313629519872","DimensionId":8,"MemberId":632005313629519872,"Inc":"3"},"_vena_PayrollS1_PayrollB4_C_8_632005313629519872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8","MemberIdStr":"632005313629519872","DimensionId":8,"MemberId":632005313629519872,"Inc":"4"},"_vena_PayrollS1_PayrollB4_C_8_632005313629519872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8","MemberIdStr":"632005313629519872","DimensionId":8,"MemberId":632005313629519872,"Inc":"5"},"_vena_PayrollS1_PayrollB4_C_8_632005313629519872_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8","MemberIdStr":"632005313629519872","DimensionId":8,"MemberId":632005313629519872,"Inc":"6"},"_vena_PayrollS1_PayrollB4_C_8_632005313629519872_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8","MemberIdStr":"632005313629519872","DimensionId":8,"MemberId":632005313629519872,"Inc":"7"},"_vena_PayrollS1_PayrollB4_C_8_632005313629519872_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8","MemberIdStr":"632005313629519872","DimensionId":8,"MemberId":632005313629519872,"Inc":"8"},"_vena_PayrollS1_PayrollB4_C_8_632005313629519872_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8","MemberIdStr":"632005313629519872","DimensionId":8,"MemberId":632005313629519872,"Inc":"9"},"_vena_PayrollS1_PayrollB4_C_FV_56493ffece784c5db4cd0fd3b40a250d_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56493ffece784c5db4cd0fd3b40a250d","DimensionId":-1,"MemberId":-1,"Inc":"1"},"_vena_PayrollS1_PayrollB4_C_FV_56493ffece784c5db4cd0fd3b40a250d_10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56493ffece784c5db4cd0fd3b40a250d","DimensionId":-1,"MemberId":-1,"Inc":"10"},"_vena_PayrollS1_PayrollB4_C_FV_56493ffece784c5db4cd0fd3b40a250d_11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56493ffece784c5db4cd0fd3b40a250d","DimensionId":-1,"MemberId":-1,"Inc":"11"},"_vena_PayrollS1_PayrollB4_C_FV_56493ffece784c5db4cd0fd3b40a250d_12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56493ffece784c5db4cd0fd3b40a250d","DimensionId":-1,"MemberId":-1,"Inc":"12"},"_vena_PayrollS1_PayrollB4_C_FV_56493ffece784c5db4cd0fd3b40a250d_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56493ffece784c5db4cd0fd3b40a250d","DimensionId":-1,"MemberId":-1,"Inc":"2"},"_vena_PayrollS1_PayrollB4_C_FV_56493ffece784c5db4cd0fd3b40a250d_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56493ffece784c5db4cd0fd3b40a250d","DimensionId":-1,"MemberId":-1,"Inc":"3"},"_vena_PayrollS1_PayrollB4_C_FV_56493ffece784c5db4cd0fd3b40a250d_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56493ffece784c5db4cd0fd3b40a250d","DimensionId":-1,"MemberId":-1,"Inc":"4"},"_vena_PayrollS1_PayrollB4_C_FV_56493ffece784c5db4cd0fd3b40a250d_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56493ffece784c5db4cd0fd3b40a250d","DimensionId":-1,"MemberId":-1,"Inc":"5"},"_vena_PayrollS1_PayrollB4_C_FV_56493ffece784c5db4cd0fd3b40a250d_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56493ffece784c5db4cd0fd3b40a250d","DimensionId":-1,"MemberId":-1,"Inc":"6"},"_vena_PayrollS1_PayrollB4_C_FV_56493ffece784c5db4cd0fd3b40a250d_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56493ffece784c5db4cd0fd3b40a250d","DimensionId":-1,"MemberId":-1,"Inc":"7"},"_vena_PayrollS1_PayrollB4_C_FV_56493ffece784c5db4cd0fd3b40a250d_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56493ffece784c5db4cd0fd3b40a250d","DimensionId":-1,"MemberId":-1,"Inc":"8"},"_vena_PayrollS1_PayrollB4_C_FV_56493ffece784c5db4cd0fd3b40a250d_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56493ffece784c5db4cd0fd3b40a250d","DimensionId":-1,"MemberId":-1,"Inc":"9"},"_vena_PayrollS1_PayrollB4_C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e1c3a244dc3d4f149ecdf7d748811086","DimensionId":-1,"MemberId":-1,"Inc":""},"_vena_PayrollS1_PayrollB4_C_FV_e1c3a244dc3d4f149ecdf7d748811086_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e1c3a244dc3d4f149ecdf7d748811086","DimensionId":-1,"MemberId":-1,"Inc":"1"},"_vena_PayrollS1_PayrollB4_C_FV_e1c3a244dc3d4f149ecdf7d748811086_10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e1c3a244dc3d4f149ecdf7d748811086","DimensionId":-1,"MemberId":-1,"Inc":"10"},"_vena_PayrollS1_PayrollB4_C_FV_e1c3a244dc3d4f149ecdf7d748811086_11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e1c3a244dc3d4f149ecdf7d748811086","DimensionId":-1,"MemberId":-1,"Inc":"11"},"_vena_PayrollS1_PayrollB4_C_FV_e1c3a244dc3d4f149ecdf7d748811086_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e1c3a244dc3d4f149ecdf7d748811086","DimensionId":-1,"MemberId":-1,"Inc":"2"},"_vena_PayrollS1_PayrollB4_C_FV_e1c3a244dc3d4f149ecdf7d748811086_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e1c3a244dc3d4f149ecdf7d748811086","DimensionId":-1,"MemberId":-1,"Inc":"3"},"_vena_PayrollS1_PayrollB4_C_FV_e1c3a244dc3d4f149ecdf7d748811086_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e1c3a244dc3d4f149ecdf7d748811086","DimensionId":-1,"MemberId":-1,"Inc":"4"},"_vena_PayrollS1_PayrollB4_C_FV_e1c3a244dc3d4f149ecdf7d748811086_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e1c3a244dc3d4f149ecdf7d748811086","DimensionId":-1,"MemberId":-1,"Inc":"5"},"_vena_PayrollS1_PayrollB4_C_FV_e1c3a244dc3d4f149ecdf7d748811086_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e1c3a244dc3d4f149ecdf7d748811086","DimensionId":-1,"MemberId":-1,"Inc":"6"},"_vena_PayrollS1_PayrollB4_C_FV_e1c3a244dc3d4f149ecdf7d748811086_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e1c3a244dc3d4f149ecdf7d748811086","DimensionId":-1,"MemberId":-1,"Inc":"7"},"_vena_PayrollS1_PayrollB4_C_FV_e1c3a244dc3d4f149ecdf7d748811086_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e1c3a244dc3d4f149ecdf7d748811086","DimensionId":-1,"MemberId":-1,"Inc":"8"},"_vena_PayrollS1_PayrollB4_C_FV_e1c3a244dc3d4f149ecdf7d748811086_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e1c3a244dc3d4f149ecdf7d748811086","DimensionId":-1,"MemberId":-1,"Inc":"9"},"_vena_PayrollS1_PayrollB4_R_5_632005310945165312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1,"DimensionIdStr":"5","MemberIdStr":"632005310945165312","DimensionId":5,"MemberId":632005310945165312,"Inc":""},"_vena_PayrollS1_PayrollB4_R_5_632005311372984320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1,"DimensionIdStr":"5","MemberIdStr":"632005311372984320","DimensionId":5,"MemberId":632005311372984320,"Inc":""},"_vena_PayrollS1_PayrollB4_R_5_635782324189790208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1,"DimensionIdStr":"5","MemberIdStr":"635782324189790208","DimensionId":5,"MemberId":635782324189790208,"Inc":""},"_vena_PayrollS1_PayrollB4_R_5_635782377100804096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1,"DimensionIdStr":"5","MemberIdStr":"635782377100804096","DimensionId":5,"MemberId":635782377100804096,"Inc":""},"_vena_RatesS1_P_3_632005310022418436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","VenaRangeType":0,"DimensionIdStr":"3","MemberIdStr":"632005310022418436","DimensionId":3,"MemberId":632005310022418436,"Inc":""},"_vena_RatesS1_P_6_632005313063288832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","VenaRangeType":0,"DimensionIdStr":"6","MemberIdStr":"632005313063288832","DimensionId":6,"MemberId":632005313063288832,"Inc":""},"_vena_RatesS1_P_7_632005313256226820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","VenaRangeType":0,"DimensionIdStr":"7","MemberIdStr":"632005313256226820","DimensionId":7,"MemberId":632005313256226820,"Inc":""},"_vena_RatesS1_P_FV_e3545e3dcc52420a84dcdae3a23a4597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","VenaRangeType":0,"DimensionIdStr":"FV","MemberIdStr":"e3545e3dcc52420a84dcdae3a23a4597","DimensionId":-1,"MemberId":-1,"Inc":""},"_vena_RatesS1_RatesB1_C_8_632005313629519872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2,"DimensionIdStr":"8","MemberIdStr":"632005313629519872","DimensionId":8,"MemberId":632005313629519872,"Inc":""},"_vena_RatesS1_RatesB1_C_8_632005313629519872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2,"DimensionIdStr":"8","MemberIdStr":"632005313629519872","DimensionId":8,"MemberId":632005313629519872,"Inc":"1"},"_vena_RatesS1_RatesB1_C_8_632005313629519872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2,"DimensionIdStr":"8","MemberIdStr":"632005313629519872","DimensionId":8,"MemberId":632005313629519872,"Inc":"2"},"_vena_RatesS1_RatesB1_C_8_632005313629519872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2,"DimensionIdStr":"8","MemberIdStr":"632005313629519872","DimensionId":8,"MemberId":632005313629519872,"Inc":"3"},"_vena_RatesS1_RatesB1_C_8_632005313629519872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2,"DimensionIdStr":"8","MemberIdStr":"632005313629519872","DimensionId":8,"MemberId":632005313629519872,"Inc":"4"},"_vena_RatesS1_RatesB1_C_8_632005313629519872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2,"DimensionIdStr":"8","MemberIdStr":"632005313629519872","DimensionId":8,"MemberId":632005313629519872,"Inc":"5"},"_vena_RatesS1_RatesB1_C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2,"DimensionIdStr":"FV","MemberIdStr":"e1c3a244dc3d4f149ecdf7d748811086","DimensionId":-1,"MemberId":-1,"Inc":""},"_vena_RatesS1_RatesB1_C_FV_e1c3a244dc3d4f149ecdf7d748811086_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2,"DimensionIdStr":"FV","MemberIdStr":"e1c3a244dc3d4f149ecdf7d748811086","DimensionId":-1,"MemberId":-1,"Inc":"1"},"_vena_RatesS1_RatesB1_C_FV_e1c3a244dc3d4f149ecdf7d748811086_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2,"DimensionIdStr":"FV","MemberIdStr":"e1c3a244dc3d4f149ecdf7d748811086","DimensionId":-1,"MemberId":-1,"Inc":"2"},"_vena_RatesS1_RatesB1_C_FV_e1c3a244dc3d4f149ecdf7d748811086_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2,"DimensionIdStr":"FV","MemberIdStr":"e1c3a244dc3d4f149ecdf7d748811086","DimensionId":-1,"MemberId":-1,"Inc":"3"},"_vena_RatesS1_RatesB1_C_FV_e1c3a244dc3d4f149ecdf7d748811086_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2,"DimensionIdStr":"FV","MemberIdStr":"e1c3a244dc3d4f149ecdf7d748811086","DimensionId":-1,"MemberId":-1,"Inc":"4"},"_vena_RatesS1_RatesB1_C_FV_e1c3a244dc3d4f149ecdf7d748811086_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2,"DimensionIdStr":"FV","MemberIdStr":"e1c3a244dc3d4f149ecdf7d748811086","DimensionId":-1,"MemberId":-1,"Inc":"5"},"_vena_RatesS1_RatesB1_R_1_632005310588649479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1","MemberIdStr":"632005310588649479","DimensionId":1,"MemberId":632005310588649479,"Inc":"1"},"_vena_RatesS1_RatesB1_R_1_632005310588649479_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1","MemberIdStr":"632005310588649479","DimensionId":1,"MemberId":632005310588649479,"Inc":"10"},"_vena_RatesS1_RatesB1_R_1_632005310588649479_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1","MemberIdStr":"632005310588649479","DimensionId":1,"MemberId":632005310588649479,"Inc":"11"},"_vena_RatesS1_RatesB1_R_1_632005310588649479_12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1","MemberIdStr":"632005310588649479","DimensionId":1,"MemberId":632005310588649479,"Inc":"12"},"_vena_RatesS1_RatesB1_R_1_632005310588649479_13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1","MemberIdStr":"632005310588649479","DimensionId":1,"MemberId":632005310588649479,"Inc":"13"},"_vena_RatesS1_RatesB1_R_1_632005310588649479_14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1","MemberIdStr":"632005310588649479","DimensionId":1,"MemberId":632005310588649479,"Inc":"14"},"_vena_RatesS1_RatesB1_R_1_632005310588649479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1","MemberIdStr":"632005310588649479","DimensionId":1,"MemberId":632005310588649479,"Inc":"2"},"_vena_RatesS1_RatesB1_R_1_632005310588649479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1","MemberIdStr":"632005310588649479","DimensionId":1,"MemberId":632005310588649479,"Inc":"3"},"_vena_RatesS1_RatesB1_R_1_632005310588649479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1","MemberIdStr":"632005310588649479","DimensionId":1,"MemberId":632005310588649479,"Inc":"4"},"_vena_RatesS1_RatesB1_R_1_632005310588649479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1","MemberIdStr":"632005310588649479","DimensionId":1,"MemberId":632005310588649479,"Inc":"5"},"_vena_RatesS1_RatesB1_R_1_632005310588649479_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1","MemberIdStr":"632005310588649479","DimensionId":1,"MemberId":632005310588649479,"Inc":"6"},"_vena_RatesS1_RatesB1_R_1_632005310588649479_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1","MemberIdStr":"632005310588649479","DimensionId":1,"MemberId":632005310588649479,"Inc":"7"},"_vena_RatesS1_RatesB1_R_1_632005310588649479_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1","MemberIdStr":"632005310588649479","DimensionId":1,"MemberId":632005310588649479,"Inc":"8"},"_vena_RatesS1_RatesB1_R_1_632005310588649479_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1","MemberIdStr":"632005310588649479","DimensionId":1,"MemberId":632005310588649479,"Inc":"9"},"_vena_RatesS1_RatesB1_R_5_632005310932582409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632005310932582409","DimensionId":5,"MemberId":632005310932582409,"Inc":""},"_vena_RatesS1_RatesB1_R_5_632005311138103302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632005311138103302","DimensionId":5,"MemberId":632005311138103302,"Inc":""},"_vena_RatesS1_RatesB1_R_5_632005311196823552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632005311196823552","DimensionId":5,"MemberId":632005311196823552,"Inc":""},"_vena_RatesS1_RatesB1_R_5_632005311221989380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632005311221989380","DimensionId":5,"MemberId":632005311221989380,"Inc":""},"_vena_RatesS1_RatesB1_R_5_632005311226183680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632005311226183680","DimensionId":5,"MemberId":632005311226183680,"Inc":""},"_vena_RatesS1_RatesB1_R_5_632005311645614088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632005311645614088","DimensionId":5,"MemberId":632005311645614088,"Inc":""},"_vena_RatesS1_RatesB1_R_5_632005312291536900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632005312291536900","DimensionId":5,"MemberId":632005312291536900,"Inc":""},"_vena_RatesS1_RatesB1_R_5_632005312337674244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632005312337674244","DimensionId":5,"MemberId":632005312337674244,"Inc":""},"_vena_RatesS1_RatesB1_R_5_632005312593526784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632005312593526784","DimensionId":5,"MemberId":632005312593526784,"Inc":""},"_vena_RatesS1_RatesB1_R_5_632057211095089152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632057211095089152","DimensionId":5,"MemberId":632057211095089152,"Inc":""},"_vena_RatesS1_RatesB1_R_5_632057253281660928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632057253281660928","DimensionId":5,"MemberId":632057253281660928,"Inc":""},"_vena_RatesS1_RatesB1_R_5_632057326107099136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632057326107099136","DimensionId":5,"MemberId":632057326107099136,"Inc":""},"_vena_RatesS1_RatesB1_R_5_632057377617608704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632057377617608704","DimensionId":5,"MemberId":632057377617608704,"Inc":""},"_vena_RatesS1_RatesB1_R_5_632385284184866816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632385284184866816","DimensionId":5,"MemberId":632385284184866816,"Inc":""},"_vena_RatesS1_RatesB1_R_5_632385637403721728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632385637403721728","DimensionId":5,"MemberId":632385637403721728,"Inc":""},"_vena_RatesS1_RatesB1_R_5_632385685298741248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632385685298741248","DimensionId":5,"MemberId":632385685298741248,"Inc":""},"_vena_RatesS1_RatesB1_R_5_632386003436306432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632386003436306432","DimensionId":5,"MemberId":632386003436306432,"Inc":""},"_vena_RatesS1_RatesB1_R_5_632387172862918656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632387172862918656","DimensionId":5,"MemberId":632387172862918656,"Inc":""},"_vena_RatesS1_RatesB1_R_5_632387267884875776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632387267884875776","DimensionId":5,"MemberId":632387267884875776,"Inc":""},"_vena_RatesS1_RatesB1_R_FV_56493ffece784c5db4cd0fd3b40a250d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FV","MemberIdStr":"56493ffece784c5db4cd0fd3b40a250d","DimensionId":-1,"MemberId":-1,"Inc":""},"_vena_RatesS1_RatesB1_R_FV_56493ffece784c5db4cd0fd3b40a250d_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FV","MemberIdStr":"56493ffece784c5db4cd0fd3b40a250d","DimensionId":-1,"MemberId":-1,"Inc":"1"},"_vena_RatesS1_RatesB1_R_FV_56493ffece784c5db4cd0fd3b40a250d_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FV","MemberIdStr":"56493ffece784c5db4cd0fd3b40a250d","DimensionId":-1,"MemberId":-1,"Inc":"2"},"_vena_RatesS1_RatesB1_R_FV_56493ffece784c5db4cd0fd3b40a250d_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FV","MemberIdStr":"56493ffece784c5db4cd0fd3b40a250d","DimensionId":-1,"MemberId":-1,"Inc":"4"},"_vena_RatesS1_RatesB1_R_FV_56493ffece784c5db4cd0fd3b40a250d_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FV","MemberIdStr":"56493ffece784c5db4cd0fd3b40a250d","DimensionId":-1,"MemberId":-1,"Inc":"5"},"_vena_RatesS1_RatesB2_C_4_632005309959503878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2","VenaRangeType":2,"DimensionIdStr":"4","MemberIdStr":"632005309959503878","DimensionId":4,"MemberId":632005309959503878,"Inc":""},"_vena_RatesS1_RatesB2_C_8_632005313608548359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2","VenaRangeType":2,"DimensionIdStr":"8","MemberIdStr":"632005313608548359","DimensionId":8,"MemberId":632005313608548359,"Inc":""},"_vena_RatesS1_RatesB2_C_8_632005313629519872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2","VenaRangeType":2,"DimensionIdStr":"8","MemberIdStr":"632005313629519872","DimensionId":8,"MemberId":632005313629519872,"Inc":""},"_vena_RatesS1_RatesB2_C_8_632005313629519872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2","VenaRangeType":2,"DimensionIdStr":"8","MemberIdStr":"632005313629519872","DimensionId":8,"MemberId":632005313629519872,"Inc":"1"},"_vena_RatesS1_RatesB2_C_8_632005313629519872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2","VenaRangeType":2,"DimensionIdStr":"8","MemberIdStr":"632005313629519872","DimensionId":8,"MemberId":632005313629519872,"Inc":"2"},"_vena_RatesS1_RatesB2_C_8_632005313629519872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2","VenaRangeType":2,"DimensionIdStr":"8","MemberIdStr":"632005313629519872","DimensionId":8,"MemberId":632005313629519872,"Inc":"3"},"_vena_RatesS1_RatesB2_C_8_632005313629519872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2","VenaRangeType":2,"DimensionIdStr":"8","MemberIdStr":"632005313629519872","DimensionId":8,"MemberId":632005313629519872,"Inc":"4"},"_vena_RatesS1_RatesB2_C_8_632005313629519872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2","VenaRangeType":2,"DimensionIdStr":"8","MemberIdStr":"632005313629519872","DimensionId":8,"MemberId":632005313629519872,"Inc":"5"},"_vena_RatesS1_RatesB2_C_FV_e1c3a244dc3d4f149ecdf7d748811086_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2","VenaRangeType":2,"DimensionIdStr":"FV","MemberIdStr":"e1c3a244dc3d4f149ecdf7d748811086","DimensionId":-1,"MemberId":-1,"Inc":"2"},"_vena_RatesS1_RatesB2_C_FV_e1c3a244dc3d4f149ecdf7d748811086_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2","VenaRangeType":2,"DimensionIdStr":"FV","MemberIdStr":"e1c3a244dc3d4f149ecdf7d748811086","DimensionId":-1,"MemberId":-1,"Inc":"3"},"_vena_RatesS1_RatesB2_C_FV_e1c3a244dc3d4f149ecdf7d748811086_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2","VenaRangeType":2,"DimensionIdStr":"FV","MemberIdStr":"e1c3a244dc3d4f149ecdf7d748811086","DimensionId":-1,"MemberId":-1,"Inc":"4"},"_vena_RatesS1_RatesB2_C_FV_e1c3a244dc3d4f149ecdf7d748811086_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2","VenaRangeType":2,"DimensionIdStr":"FV","MemberIdStr":"e1c3a244dc3d4f149ecdf7d748811086","DimensionId":-1,"MemberId":-1,"Inc":"5"},"_vena_RatesS1_RatesB2_C_FV_e1c3a244dc3d4f149ecdf7d748811086_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2","VenaRangeType":2,"DimensionIdStr":"FV","MemberIdStr":"e1c3a244dc3d4f149ecdf7d748811086","DimensionId":-1,"MemberId":-1,"Inc":"6"},"_vena_RatesS1_RatesB2_C_FV_e1c3a244dc3d4f149ecdf7d748811086_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2","VenaRangeType":2,"DimensionIdStr":"FV","MemberIdStr":"e1c3a244dc3d4f149ecdf7d748811086","DimensionId":-1,"MemberId":-1,"Inc":"7"},"_vena_RatesS1_RatesB2_R_5_632005311414927360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2","VenaRangeType":1,"DimensionIdStr":"5","MemberIdStr":"632005311414927360","DimensionId":5,"MemberId":632005311414927360,"Inc":""},"_vena_RatesS1_RatesB2_R_FV_56493ffece784c5db4cd0fd3b40a250d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2","VenaRangeType":1,"DimensionIdStr":"FV","MemberIdStr":"56493ffece784c5db4cd0fd3b40a250d","DimensionId":-1,"MemberId":-1,"Inc":""},"_vena_RatesS1_RatesB3_C_8_632005313616936967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2,"DimensionIdStr":"8","MemberIdStr":"632005313616936967","DimensionId":8,"MemberId":632005313616936967,"Inc":""},"_vena_RatesS1_RatesB3_C_8_632005313616936967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2,"DimensionIdStr":"8","MemberIdStr":"632005313616936967","DimensionId":8,"MemberId":632005313616936967,"Inc":"1"},"_vena_RatesS1_RatesB3_C_8_632005313616936967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2,"DimensionIdStr":"8","MemberIdStr":"632005313616936967","DimensionId":8,"MemberId":632005313616936967,"Inc":"2"},"_vena_RatesS1_RatesB3_C_8_632005313616936967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2,"DimensionIdStr":"8","MemberIdStr":"632005313616936967","DimensionId":8,"MemberId":632005313616936967,"Inc":"3"},"_vena_RatesS1_RatesB3_C_8_632005313616936967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2,"DimensionIdStr":"8","MemberIdStr":"632005313616936967","DimensionId":8,"MemberId":632005313616936967,"Inc":"4"},"_vena_RatesS1_RatesB3_C_8_632005313616936967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2,"DimensionIdStr":"8","MemberIdStr":"632005313616936967","DimensionId":8,"MemberId":632005313616936967,"Inc":"5"},"_vena_RatesS1_RatesB3_C_8_632005313671462916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2,"DimensionIdStr":"8","MemberIdStr":"632005313671462916","DimensionId":8,"MemberId":632005313671462916,"Inc":""},"_vena_RatesS1_RatesB3_C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2,"DimensionIdStr":"FV","MemberIdStr":"e1c3a244dc3d4f149ecdf7d748811086","DimensionId":-1,"MemberId":-1,"Inc":""},"_vena_RatesS1_RatesB3_C_FV_e1c3a244dc3d4f149ecdf7d748811086_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2,"DimensionIdStr":"FV","MemberIdStr":"e1c3a244dc3d4f149ecdf7d748811086","DimensionId":-1,"MemberId":-1,"Inc":"1"},"_vena_RatesS1_RatesB3_C_FV_e1c3a244dc3d4f149ecdf7d748811086_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2,"DimensionIdStr":"FV","MemberIdStr":"e1c3a244dc3d4f149ecdf7d748811086","DimensionId":-1,"MemberId":-1,"Inc":"2"},"_vena_RatesS1_RatesB3_C_FV_e1c3a244dc3d4f149ecdf7d748811086_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2,"DimensionIdStr":"FV","MemberIdStr":"e1c3a244dc3d4f149ecdf7d748811086","DimensionId":-1,"MemberId":-1,"Inc":"3"},"_vena_RatesS1_RatesB3_C_FV_e1c3a244dc3d4f149ecdf7d748811086_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2,"DimensionIdStr":"FV","MemberIdStr":"e1c3a244dc3d4f149ecdf7d748811086","DimensionId":-1,"MemberId":-1,"Inc":"4"},"_vena_RatesS1_RatesB3_C_FV_e1c3a244dc3d4f149ecdf7d748811086_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2,"DimensionIdStr":"FV","MemberIdStr":"e1c3a244dc3d4f149ecdf7d748811086","DimensionId":-1,"MemberId":-1,"Inc":"5"},"_vena_RatesS1_RatesB3_C_FV_e1c3a244dc3d4f149ecdf7d748811086_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2,"DimensionIdStr":"FV","MemberIdStr":"e1c3a244dc3d4f149ecdf7d748811086","DimensionId":-1,"MemberId":-1,"Inc":"6"},"_vena_RatesS1_RatesB3_R_5_639752676917116928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1,"DimensionIdStr":"5","MemberIdStr":"639752676917116928","DimensionId":5,"MemberId":639752676917116928,"Inc":""},"_vena_RatesS1_RatesB3_R_5_639752706780823599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1,"DimensionIdStr":"5","MemberIdStr":"639752706780823599","DimensionId":5,"MemberId":639752706780823599,"Inc":""},"_vena_RatesS1_RatesB3_R_5_639782990406483969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1,"DimensionIdStr":"5","MemberIdStr":"639782990406483969","DimensionId":5,"MemberId":639782990406483969,"Inc":""},"_vena_RatesS1_RatesB3_R_FV_56493ffece784c5db4cd0fd3b40a250d_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1,"DimensionIdStr":"FV","MemberIdStr":"56493ffece784c5db4cd0fd3b40a250d","DimensionId":-1,"MemberId":-1,"Inc":"1"},"_vena_RatesS1_RatesB3_R_FV_56493ffece784c5db4cd0fd3b40a250d_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1,"DimensionIdStr":"FV","MemberIdStr":"56493ffece784c5db4cd0fd3b40a250d","DimensionId":-1,"MemberId":-1,"Inc":"2"},"_vena_RatesS1_RatesB3_R_FV_56493ffece784c5db4cd0fd3b40a250d_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1,"DimensionIdStr":"FV","MemberIdStr":"56493ffece784c5db4cd0fd3b40a250d","DimensionId":-1,"MemberId":-1,"Inc":"3"}},"DynamicRangeStoreData":{"37036c7c":{"guid":"37036c7c","dimension":1,"member":429146483629096960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4c37f5b6":{"guid":"4c37f5b6","dimension":1,"member":632005310689312772,"filter":7,"referenceGlobalVariable":false,"globalVaribleId":"00000000-0000-0000-0000-000000000000","globalVaribleSnowflake":-1,"referenceFormVariable":false,"formVaribleId":"00000000-0000-0000-0000-000000000000","sorted":false,"dynamicExpression":"H4sIAAAAAAAAALWSuw7CMAxF/8VzkfJq2mZDsDDwELAhhkANVOoDhSCBEP9OIhXBkAFB2Xzt6/jY\r\nyg3qJscTqNUNxlht0IxyUD0awRCtLkpQkjNCYk6yTLCESRlLVysqb3OuvrWm2JwtPtumRzTaNgYU\r\nJ+Ql+6aw1zY3wLKc4w4N1luc6ApBAUTteK8XqM32sLweXcX5J47QP9+GM+0a7ajO8eJH3qPOybMA\r\nOf2FnAbIyR/ABWHdgrMA+D8u/q5abp8KYTdmX/voA3oeoGed0AuZiITwlMYxZ2lCZfrlNp+sIYK/\r\nZ31/ANjbqZe8AwAA\r\n","DynamicExpressionObject":{"nodes":[{"MemberId":-1,"Detail":632005309942726656,"DimId":1,"AttributeId":-1,"Operator":300,"OperatorArity":300,"CellReferenceName":"","MemberNameSearchType":0,"NodeId":0,"NodeParentIndex":-1},{"MemberId":-1,"Detail":632005309942726656,"DimId":1,"AttributeId":-1,"Operator":900,"OperatorArity":100,"CellReferenceName":"","MemberNameSearchType":0,"NodeId":1,"NodeParentIndex":0},{"MemberId":-1,"Detail":632005309942726656,"DimId":1,"AttributeId":-1,"Operator":402,"OperatorArity":100,"CellReferenceName":"","MemberNameSearchType":0,"NodeId":2,"NodeParentIndex":1},{"MemberId":-1,"Detail":632005309942726656,"DimId":1,"AttributeId":-1,"Operator":-1,"OperatorArity":-1,"CellReferenceName":"orgname","MemberNameSearchType":0,"NodeId":3,"NodeParentIndex":2},{"MemberId":-1,"Detail":632005309942726656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b8d1ab9b":{"guid":"b8d1ab9b","dimension":1,"member":632005310689312772,"filter":7,"referenceGlobalVariable":false,"globalVaribleId":"00000000-0000-0000-0000-000000000000","globalVaribleSnowflake":-1,"referenceFormVariable":false,"formVaribleId":"00000000-0000-0000-0000-000000000000","sorted":false,"dynamicExpression":"H4sIAAAAAAAAALWSuw7CMAxF/8VzkfJq2mZDsDDwELAhhkANVOoDhSCBEP9OIhXBkAFB2Xzt6/jY\r\nyg3qJscTqNUNxlht0IxyUD0awRCtLkpQkjNCYk6yTLCESRlLVysqb3OuvrWm2JwtPtumRzTaNgYU\r\nJ+Ql+6aw1zY3wLKc4w4N1luc6ApBAUTteK8XqM32sLweXcX5J47QP9+GM+0a7ajO8eJH3qPOybMA\r\nOf2FnAbIyR/ABWHdgrMA+D8u/q5abp8KYTdmX/voA3oeoGed0AuZiITwlMYxZ2lCZfrlNp+sIYK/\r\nZ31/ANjbqZe8AwAA\r\n","DynamicExpressionObject":{"nodes":[{"MemberId":-1,"Detail":632005309942726656,"DimId":1,"AttributeId":-1,"Operator":300,"OperatorArity":300,"CellReferenceName":"","MemberNameSearchType":0,"NodeId":0,"NodeParentIndex":-1},{"MemberId":-1,"Detail":632005309942726656,"DimId":1,"AttributeId":-1,"Operator":900,"OperatorArity":100,"CellReferenceName":"","MemberNameSearchType":0,"NodeId":1,"NodeParentIndex":0},{"MemberId":-1,"Detail":632005309942726656,"DimId":1,"AttributeId":-1,"Operator":402,"OperatorArity":100,"CellReferenceName":"","MemberNameSearchType":0,"NodeId":2,"NodeParentIndex":1},{"MemberId":-1,"Detail":632005309942726656,"DimId":1,"AttributeId":-1,"Operator":-1,"OperatorArity":-1,"CellReferenceName":"orgname","MemberNameSearchType":0,"NodeId":3,"NodeParentIndex":2},{"MemberId":-1,"Detail":632005309942726656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9e255afb":{"guid":"9e255afb","dimension":1,"member":632005310689312772,"filter":7,"referenceGlobalVariable":false,"globalVaribleId":"00000000-0000-0000-0000-000000000000","globalVaribleSnowflake":-1,"referenceFormVariable":false,"formVaribleId":"00000000-0000-0000-0000-000000000000","sorted":false,"dynamicExpression":"H4sIAAAAAAAAALWSuw7CMAxF/8VzkfJq2mZDsDDwELAhhkANVOoDhSCBEP9OIhXBkAFB2Xzt6/jY\r\nyg3qJscTqNUNxlht0IxyUD0awRCtLkpQkjNCYk6yTLCESRlLVysqb3OuvrWm2JwtPtumRzTaNgYU\r\nJ+Ql+6aw1zY3wLKc4w4N1luc6ApBAUTteK8XqM32sLweXcX5J47QP9+GM+0a7ajO8eJH3qPOybMA\r\nOf2FnAbIyR/ABWHdgrMA+D8u/q5abp8KYTdmX/voA3oeoGed0AuZiITwlMYxZ2lCZfrlNp+sIYK/\r\nZ31/ANjbqZe8AwAA\r\n","DynamicExpressionObject":{"nodes":[{"MemberId":-1,"Detail":632005309942726656,"DimId":1,"AttributeId":-1,"Operator":300,"OperatorArity":300,"CellReferenceName":"","MemberNameSearchType":0,"NodeId":0,"NodeParentIndex":-1},{"MemberId":-1,"Detail":632005309942726656,"DimId":1,"AttributeId":-1,"Operator":900,"OperatorArity":100,"CellReferenceName":"","MemberNameSearchType":0,"NodeId":1,"NodeParentIndex":0},{"MemberId":-1,"Detail":632005309942726656,"DimId":1,"AttributeId":-1,"Operator":402,"OperatorArity":100,"CellReferenceName":"","MemberNameSearchType":0,"NodeId":2,"NodeParentIndex":1},{"MemberId":-1,"Detail":632005309942726656,"DimId":1,"AttributeId":-1,"Operator":-1,"OperatorArity":-1,"CellReferenceName":"orgname","MemberNameSearchType":0,"NodeId":3,"NodeParentIndex":2},{"MemberId":-1,"Detail":632005309942726656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2c66a0f0":{"guid":"2c66a0f0","dimension":1,"member":632005310689312772,"filter":7,"referenceGlobalVariable":false,"globalVaribleId":"00000000-0000-0000-0000-000000000000","globalVaribleSnowflake":-1,"referenceFormVariable":false,"formVaribleId":"00000000-0000-0000-0000-000000000000","sorted":false,"dynamicExpression":"H4sIAAAAAAAAALWSuw7CMAxF/8VzkfJq2mZDsDDwELAhhkANVOoDhSCBEP9OIhXBkAFB2Xzt6/jY\r\nyg3qJscTqNUNxlht0IxyUD0awRCtLkpQkjNCYk6yTLCESRlLVysqb3OuvrWm2JwtPtumRzTaNgYU\r\nJ+Ql+6aw1zY3wLKc4w4N1luc6ApBAUTteK8XqM32sLweXcX5J47QP9+GM+0a7ajO8eJH3qPOybMA\r\nOf2FnAbIyR/ABWHdgrMA+D8u/q5abp8KYTdmX/voA3oeoGed0AuZiITwlMYxZ2lCZfrlNp+sIYK/\r\nZ31/ANjbqZe8AwAA\r\n","DynamicExpressionObject":{"nodes":[{"MemberId":-1,"Detail":632005309942726656,"DimId":1,"AttributeId":-1,"Operator":300,"OperatorArity":300,"CellReferenceName":"","MemberNameSearchType":0,"NodeId":0,"NodeParentIndex":-1},{"MemberId":-1,"Detail":632005309942726656,"DimId":1,"AttributeId":-1,"Operator":900,"OperatorArity":100,"CellReferenceName":"","MemberNameSearchType":0,"NodeId":1,"NodeParentIndex":0},{"MemberId":-1,"Detail":632005309942726656,"DimId":1,"AttributeId":-1,"Operator":402,"OperatorArity":100,"CellReferenceName":"","MemberNameSearchType":0,"NodeId":2,"NodeParentIndex":1},{"MemberId":-1,"Detail":632005309942726656,"DimId":1,"AttributeId":-1,"Operator":-1,"OperatorArity":-1,"CellReferenceName":"orgname","MemberNameSearchType":0,"NodeId":3,"NodeParentIndex":2},{"MemberId":-1,"Detail":632005309942726656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d5598f9d":{"guid":"d5598f9d","dimension":1,"member":632005310689312772,"filter":7,"referenceGlobalVariable":false,"globalVaribleId":"00000000-0000-0000-0000-000000000000","globalVaribleSnowflake":-1,"referenceFormVariable":false,"formVaribleId":"00000000-0000-0000-0000-000000000000","sorted":false,"dynamicExpression":"H4sIAAAAAAAAALWSuw7CMAxF/8VzkfJq2mZDsDDwELAhhkANVOoDhSCBEP9OIhXBkAFB2Xzt6/jY\r\nyg3qJscTqNUNxlht0IxyUD0awRCtLkpQkjNCYk6yTLCESRlLVysqb3OuvrWm2JwtPtumRzTaNgYU\r\nJ+Ql+6aw1zY3wLKc4w4N1luc6ApBAUTteK8XqM32sLweXcX5J47QP9+GM+0a7ajO8eJH3qPOybMA\r\nOf2FnAbIyR/ABWHdgrMA+D8u/q5abp8KYTdmX/voA3oeoGed0AuZiITwlMYxZ2lCZfrlNp+sIYK/\r\nZ31/ANjbqZe8AwAA\r\n","DynamicExpressionObject":{"nodes":[{"MemberId":-1,"Detail":632005309942726656,"DimId":1,"AttributeId":-1,"Operator":300,"OperatorArity":300,"CellReferenceName":"","MemberNameSearchType":0,"NodeId":0,"NodeParentIndex":-1},{"MemberId":-1,"Detail":632005309942726656,"DimId":1,"AttributeId":-1,"Operator":900,"OperatorArity":100,"CellReferenceName":"","MemberNameSearchType":0,"NodeId":1,"NodeParentIndex":0},{"MemberId":-1,"Detail":632005309942726656,"DimId":1,"AttributeId":-1,"Operator":402,"OperatorArity":100,"CellReferenceName":"","MemberNameSearchType":0,"NodeId":2,"NodeParentIndex":1},{"MemberId":-1,"Detail":632005309942726656,"DimId":1,"AttributeId":-1,"Operator":-1,"OperatorArity":-1,"CellReferenceName":"orgname","MemberNameSearchType":0,"NodeId":3,"NodeParentIndex":2},{"MemberId":-1,"Detail":632005309942726656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c647407f":{"guid":"c647407f","dimension":1,"member":632005310689312772,"filter":7,"referenceGlobalVariable":false,"globalVaribleId":"00000000-0000-0000-0000-000000000000","globalVaribleSnowflake":-1,"referenceFormVariable":false,"formVaribleId":"00000000-0000-0000-0000-000000000000","sorted":false,"dynamicExpression":"H4sIAAAAAAAAALWSuw7CMAxF/8VzkfJq2mZDsDDwELAhhkANVOoDhSCBEP9OIhXBkAFB2Xzt6/jY\r\nyg3qJscTqNUNxlht0IxyUD0awRCtLkpQkjNCYk6yTLCESRlLVysqb3OuvrWm2JwtPtumRzTaNgYU\r\nJ+Ql+6aw1zY3wLKc4w4N1luc6ApBAUTteK8XqM32sLweXcX5J47QP9+GM+0a7ajO8eJH3qPOybMA\r\nOf2FnAbIyR/ABWHdgrMA+D8u/q5abp8KYTdmX/voA3oeoGed0AuZiITwlMYxZ2lCZfrlNp+sIYK/\r\nZ31/ANjbqZe8AwAA\r\n","DynamicExpressionObject":{"nodes":[{"MemberId":-1,"Detail":632005309942726656,"DimId":1,"AttributeId":-1,"Operator":300,"OperatorArity":300,"CellReferenceName":"","MemberNameSearchType":0,"NodeId":0,"NodeParentIndex":-1},{"MemberId":-1,"Detail":632005309942726656,"DimId":1,"AttributeId":-1,"Operator":900,"OperatorArity":100,"CellReferenceName":"","MemberNameSearchType":0,"NodeId":1,"NodeParentIndex":0},{"MemberId":-1,"Detail":632005309942726656,"DimId":1,"AttributeId":-1,"Operator":402,"OperatorArity":100,"CellReferenceName":"","MemberNameSearchType":0,"NodeId":2,"NodeParentIndex":1},{"MemberId":-1,"Detail":632005309942726656,"DimId":1,"AttributeId":-1,"Operator":-1,"OperatorArity":-1,"CellReferenceName":"orgname","MemberNameSearchType":0,"NodeId":3,"NodeParentIndex":2},{"MemberId":-1,"Detail":632005309942726656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b669665c":{"guid":"b669665c","dimension":1,"member":632005310689312772,"filter":7,"referenceGlobalVariable":false,"globalVaribleId":"00000000-0000-0000-0000-000000000000","globalVaribleSnowflake":-1,"referenceFormVariable":false,"formVaribleId":"00000000-0000-0000-0000-000000000000","sorted":false,"dynamicExpression":"H4sIAAAAAAAAALWSuw7CMAxF/8VzkfJq2mZDsDDwELAhhkANVOoDhSCBEP9OIhXBkAFB2Xzt6/jY\r\nyg3qJscTqNUNxlht0IxyUD0awRCtLkpQkjNCYk6yTLCESRlLVysqb3OuvrWm2JwtPtumRzTaNgYU\r\nJ+Ql+6aw1zY3wLKc4w4N1luc6ApBAUTteK8XqM32sLweXcX5J47QP9+GM+0a7ajO8eJH3qPOybMA\r\nOf2FnAbIyR/ABWHdgrMA+D8u/q5abp8KYTdmX/voA3oeoGed0AuZiITwlMYxZ2lCZfrlNp+sIYK/\r\nZ31/ANjbqZe8AwAA\r\n","DynamicExpressionObject":{"nodes":[{"MemberId":-1,"Detail":632005309942726656,"DimId":1,"AttributeId":-1,"Operator":300,"OperatorArity":300,"CellReferenceName":"","MemberNameSearchType":0,"NodeId":0,"NodeParentIndex":-1},{"MemberId":-1,"Detail":632005309942726656,"DimId":1,"AttributeId":-1,"Operator":900,"OperatorArity":100,"CellReferenceName":"","MemberNameSearchType":0,"NodeId":1,"NodeParentIndex":0},{"MemberId":-1,"Detail":632005309942726656,"DimId":1,"AttributeId":-1,"Operator":402,"OperatorArity":100,"CellReferenceName":"","MemberNameSearchType":0,"NodeId":2,"NodeParentIndex":1},{"MemberId":-1,"Detail":632005309942726656,"DimId":1,"AttributeId":-1,"Operator":-1,"OperatorArity":-1,"CellReferenceName":"orgname","MemberNameSearchType":0,"NodeId":3,"NodeParentIndex":2},{"MemberId":-1,"Detail":632005309942726656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c8c0b724":{"guid":"c8c0b724","dimension":1,"member":632005310689312772,"filter":7,"referenceGlobalVariable":false,"globalVaribleId":"00000000-0000-0000-0000-000000000000","globalVaribleSnowflake":-1,"referenceFormVariable":false,"formVaribleId":"00000000-0000-0000-0000-000000000000","sorted":false,"dynamicExpression":"H4sIAAAAAAAAALWSuw7CMAxF/8VzkfJq2mZDsDDwELAhhkANVOoDhSCBEP9OIhXBkAFB2Xzt6/jY\r\nyg3qJscTqNUNxlht0IxyUD0awRCtLkpQkjNCYk6yTLCESRlLVysqb3OuvrWm2JwtPtumRzTaNgYU\r\nJ+Ql+6aw1zY3wLKc4w4N1luc6ApBAUTteK8XqM32sLweXcX5J47QP9+GM+0a7ajO8eJH3qPOybMA\r\nOf2FnAbIyR/ABWHdgrMA+D8u/q5abp8KYTdmX/voA3oeoGed0AuZiITwlMYxZ2lCZfrlNp+sIYK/\r\nZ31/ANjbqZe8AwAA\r\n","DynamicExpressionObject":{"nodes":[{"MemberId":-1,"Detail":632005309942726656,"DimId":1,"AttributeId":-1,"Operator":300,"OperatorArity":300,"CellReferenceName":"","MemberNameSearchType":0,"NodeId":0,"NodeParentIndex":-1},{"MemberId":-1,"Detail":632005309942726656,"DimId":1,"AttributeId":-1,"Operator":900,"OperatorArity":100,"CellReferenceName":"","MemberNameSearchType":0,"NodeId":1,"NodeParentIndex":0},{"MemberId":-1,"Detail":632005309942726656,"DimId":1,"AttributeId":-1,"Operator":402,"OperatorArity":100,"CellReferenceName":"","MemberNameSearchType":0,"NodeId":2,"NodeParentIndex":1},{"MemberId":-1,"Detail":632005309942726656,"DimId":1,"AttributeId":-1,"Operator":-1,"OperatorArity":-1,"CellReferenceName":"orgname","MemberNameSearchType":0,"NodeId":3,"NodeParentIndex":2},{"MemberId":-1,"Detail":632005309942726656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5da40175":{"guid":"5da40175","dimension":1,"member":632005310689312772,"filter":7,"referenceGlobalVariable":false,"globalVaribleId":"00000000-0000-0000-0000-000000000000","globalVaribleSnowflake":-1,"referenceFormVariable":false,"formVaribleId":"00000000-0000-0000-0000-000000000000","sorted":false,"dynamicExpression":"H4sIAAAAAAAAALWSuw7CMAxF/8VzkfJq2mZDsDDwELAhhkANVOoDhSCBEP9OIhXBkAFB2Xzt6/jY\r\nyg3qJscTqNUNxlht0IxyUD0awRCtLkpQkjNCYk6yTLCESRlLVysqb3OuvrWm2JwtPtumRzTaNgYU\r\nJ+Ql+6aw1zY3wLKc4w4N1luc6ApBAUTteK8XqM32sLweXcX5J47QP9+GM+0a7ajO8eJH3qPOybMA\r\nOf2FnAbIyR/ABWHdgrMA+D8u/q5abp8KYTdmX/voA3oeoGed0AuZiITwlMYxZ2lCZfrlNp+sIYK/\r\nZ31/ANjbqZe8AwAA\r\n","DynamicExpressionObject":{"nodes":[{"MemberId":-1,"Detail":632005309942726656,"DimId":1,"AttributeId":-1,"Operator":300,"OperatorArity":300,"CellReferenceName":"","MemberNameSearchType":0,"NodeId":0,"NodeParentIndex":-1},{"MemberId":-1,"Detail":632005309942726656,"DimId":1,"AttributeId":-1,"Operator":900,"OperatorArity":100,"CellReferenceName":"","MemberNameSearchType":0,"NodeId":1,"NodeParentIndex":0},{"MemberId":-1,"Detail":632005309942726656,"DimId":1,"AttributeId":-1,"Operator":402,"OperatorArity":100,"CellReferenceName":"","MemberNameSearchType":0,"NodeId":2,"NodeParentIndex":1},{"MemberId":-1,"Detail":632005309942726656,"DimId":1,"AttributeId":-1,"Operator":-1,"OperatorArity":-1,"CellReferenceName":"orgname","MemberNameSearchType":0,"NodeId":3,"NodeParentIndex":2},{"MemberId":-1,"Detail":632005309942726656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d094912b":{"guid":"d094912b","dimension":1,"member":632005310689312772,"filter":7,"referenceGlobalVariable":false,"globalVaribleId":"00000000-0000-0000-0000-000000000000","globalVaribleSnowflake":-1,"referenceFormVariable":false,"formVaribleId":"00000000-0000-0000-0000-000000000000","sorted":false,"dynamicExpression":"H4sIAAAAAAAAALWSuw7CMAxF/8VzkfJq2mZDsDDwELAhhkANVOoDhSCBEP9OIhXBkAFB2Xzt6/jY\r\nyg3qJscTqNUNxlht0IxyUD0awRCtLkpQkjNCYk6yTLCESRlLVysqb3OuvrWm2JwtPtumRzTaNgYU\r\nJ+Ql+6aw1zY3wLKc4w4N1luc6ApBAUTteK8XqM32sLweXcX5J47QP9+GM+0a7ajO8eJH3qPOybMA\r\nOf2FnAbIyR/ABWHdgrMA+D8u/q5abp8KYTdmX/voA3oeoGed0AuZiITwlMYxZ2lCZfrlNp+sIYK/\r\nZ31/ANjbqZe8AwAA\r\n","DynamicExpressionObject":{"nodes":[{"MemberId":-1,"Detail":632005309942726656,"DimId":1,"AttributeId":-1,"Operator":300,"OperatorArity":300,"CellReferenceName":"","MemberNameSearchType":0,"NodeId":0,"NodeParentIndex":-1},{"MemberId":-1,"Detail":632005309942726656,"DimId":1,"AttributeId":-1,"Operator":900,"OperatorArity":100,"CellReferenceName":"","MemberNameSearchType":0,"NodeId":1,"NodeParentIndex":0},{"MemberId":-1,"Detail":632005309942726656,"DimId":1,"AttributeId":-1,"Operator":402,"OperatorArity":100,"CellReferenceName":"","MemberNameSearchType":0,"NodeId":2,"NodeParentIndex":1},{"MemberId":-1,"Detail":632005309942726656,"DimId":1,"AttributeId":-1,"Operator":-1,"OperatorArity":-1,"CellReferenceName":"orgname","MemberNameSearchType":0,"NodeId":3,"NodeParentIndex":2},{"MemberId":-1,"Detail":632005309942726656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d7999b2e":{"guid":"d7999b2e","dimension":1,"member":632005310689312772,"filter":7,"referenceGlobalVariable":false,"globalVaribleId":"00000000-0000-0000-0000-000000000000","globalVaribleSnowflake":-1,"referenceFormVariable":false,"formVaribleId":"00000000-0000-0000-0000-000000000000","sorted":false,"dynamicExpression":"H4sIAAAAAAAAALWSuw7CMAxF/8VzkfJq2mZDsDDwELAhhkANVOoDhSCBEP9OIhXBkAFB2Xzt6/jY\r\nyg3qJscTqNUNxlht0IxyUD0awRCtLkpQkjNCYk6yTLCESRlLVysqb3OuvrWm2JwtPtumRzTaNgYU\r\nJ+Ql+6aw1zY3wLKc4w4N1luc6ApBAUTteK8XqM32sLweXcX5J47QP9+GM+0a7ajO8eJH3qPOybMA\r\nOf2FnAbIyR/ABWHdgrMA+D8u/q5abp8KYTdmX/voA3oeoGed0AuZiITwlMYxZ2lCZfrlNp+sIYK/\r\nZ31/ANjbqZe8AwAA\r\n","DynamicExpressionObject":{"nodes":[{"MemberId":-1,"Detail":632005309942726656,"DimId":1,"AttributeId":-1,"Operator":300,"OperatorArity":300,"CellReferenceName":"","MemberNameSearchType":0,"NodeId":0,"NodeParentIndex":-1},{"MemberId":-1,"Detail":632005309942726656,"DimId":1,"AttributeId":-1,"Operator":900,"OperatorArity":100,"CellReferenceName":"","MemberNameSearchType":0,"NodeId":1,"NodeParentIndex":0},{"MemberId":-1,"Detail":632005309942726656,"DimId":1,"AttributeId":-1,"Operator":402,"OperatorArity":100,"CellReferenceName":"","MemberNameSearchType":0,"NodeId":2,"NodeParentIndex":1},{"MemberId":-1,"Detail":632005309942726656,"DimId":1,"AttributeId":-1,"Operator":-1,"OperatorArity":-1,"CellReferenceName":"orgname","MemberNameSearchType":0,"NodeId":3,"NodeParentIndex":2},{"MemberId":-1,"Detail":632005309942726656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697fa8bf":{"guid":"697fa8bf","dimension":1,"member":632005310689312772,"filter":7,"referenceGlobalVariable":false,"globalVaribleId":"00000000-0000-0000-0000-000000000000","globalVaribleSnowflake":-1,"referenceFormVariable":false,"formVaribleId":"00000000-0000-0000-0000-000000000000","sorted":false,"dynamicExpression":"H4sIAAAAAAAAALWSuw7CMAxF/8VzkfJq2mZDsDDwELAhhkANVOoDhSCBEP9OIhXBkAFB2Xzt6/jY\r\nyg3qJscTqNUNxlht0IxyUD0awRCtLkpQkjNCYk6yTLCESRlLVysqb3OuvrWm2JwtPtumRzTaNgYU\r\nJ+Ql+6aw1zY3wLKc4w4N1luc6ApBAUTteK8XqM32sLweXcX5J47QP9+GM+0a7ajO8eJH3qPOybMA\r\nOf2FnAbIyR/ABWHdgrMA+D8u/q5abp8KYTdmX/voA3oeoGed0AuZiITwlMYxZ2lCZfrlNp+sIYK/\r\nZ31/ANjbqZe8AwAA\r\n","DynamicExpressionObject":{"nodes":[{"MemberId":-1,"Detail":632005309942726656,"DimId":1,"AttributeId":-1,"Operator":300,"OperatorArity":300,"CellReferenceName":"","MemberNameSearchType":0,"NodeId":0,"NodeParentIndex":-1},{"MemberId":-1,"Detail":632005309942726656,"DimId":1,"AttributeId":-1,"Operator":900,"OperatorArity":100,"CellReferenceName":"","MemberNameSearchType":0,"NodeId":1,"NodeParentIndex":0},{"MemberId":-1,"Detail":632005309942726656,"DimId":1,"AttributeId":-1,"Operator":402,"OperatorArity":100,"CellReferenceName":"","MemberNameSearchType":0,"NodeId":2,"NodeParentIndex":1},{"MemberId":-1,"Detail":632005309942726656,"DimId":1,"AttributeId":-1,"Operator":-1,"OperatorArity":-1,"CellReferenceName":"orgname","MemberNameSearchType":0,"NodeId":3,"NodeParentIndex":2},{"MemberId":-1,"Detail":632005309942726656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5b2b4e77":{"guid":"5b2b4e77","dimension":1,"member":632005310689312772,"filter":7,"referenceGlobalVariable":false,"globalVaribleId":"00000000-0000-0000-0000-000000000000","globalVaribleSnowflake":-1,"referenceFormVariable":false,"formVaribleId":"00000000-0000-0000-0000-000000000000","sorted":false,"dynamicExpression":"H4sIAAAAAAAAALWSuw7CMAxF/8VzkfJq2mZDsDDwELAhhkANVOoDhSCBEP9OIhXBkAFB2Xzt6/jY\r\nyg3qJscTqNUNxlht0IxyUD0awRCtLkpQkjNCYk6yTLCESRlLVysqb3OuvrWm2JwtPtumRzTaNgYU\r\nJ+Ql+6aw1zY3wLKc4w4N1luc6ApBAUTteK8XqM32sLweXcX5J47QP9+GM+0a7ajO8eJH3qPOybMA\r\nOf2FnAbIyR/ABWHdgrMA+D8u/q5abp8KYTdmX/voA3oeoGed0AuZiITwlMYxZ2lCZfrlNp+sIYK/\r\nZ31/ANjbqZe8AwAA\r\n","DynamicExpressionObject":{"nodes":[{"MemberId":-1,"Detail":632005309942726656,"DimId":1,"AttributeId":-1,"Operator":300,"OperatorArity":300,"CellReferenceName":"","MemberNameSearchType":0,"NodeId":0,"NodeParentIndex":-1},{"MemberId":-1,"Detail":632005309942726656,"DimId":1,"AttributeId":-1,"Operator":900,"OperatorArity":100,"CellReferenceName":"","MemberNameSearchType":0,"NodeId":1,"NodeParentIndex":0},{"MemberId":-1,"Detail":632005309942726656,"DimId":1,"AttributeId":-1,"Operator":402,"OperatorArity":100,"CellReferenceName":"","MemberNameSearchType":0,"NodeId":2,"NodeParentIndex":1},{"MemberId":-1,"Detail":632005309942726656,"DimId":1,"AttributeId":-1,"Operator":-1,"OperatorArity":-1,"CellReferenceName":"orgname","MemberNameSearchType":0,"NodeId":3,"NodeParentIndex":2},{"MemberId":-1,"Detail":632005309942726656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c1b56d9e":{"guid":"c1b56d9e","dimension":1,"member":632005310689312772,"filter":7,"referenceGlobalVariable":false,"globalVaribleId":"00000000-0000-0000-0000-000000000000","globalVaribleSnowflake":-1,"referenceFormVariable":false,"formVaribleId":"00000000-0000-0000-0000-000000000000","sorted":false,"dynamicExpression":"H4sIAAAAAAAAALXSOwvCMBAA4P9yc4U0r7bZRBcHH6ibOER7aqEPiREU8b+bQEWHDKJ1u8vdcd9B\r\nblA3OZ5ArW4wxmqDZpSD6sURDNHqogQlGSVEMJJlnCZUSiFdrah8m+vqW2uKzdnic2x6RKNtY0Ax\r\nQl5p3xT22r4NsCznuEOD9RYnukJQAFG73ucL1GZ7WF6PruL6J07YrvPhTLtBO6pzvPiV96hzeRaQ\r\nx7/IaUD+DzgntFs4C8DpH+DvWev2TyF2Y/a1jz7Q84CedaLnMuEJYWksBKNpEsv0y2s+OUMEf8/6\r\n/gCev35/vAMAAA==\r\n","DynamicExpressionObject":{"nodes":[{"MemberId":-1,"Detail":632005309942726656,"DimId":1,"AttributeId":-1,"Operator":300,"OperatorArity":300,"CellReferenceName":"","MemberNameSearchType":0,"NodeId":1,"NodeParentIndex":-1},{"MemberId":-1,"Detail":632005309942726656,"DimId":1,"AttributeId":-1,"Operator":900,"OperatorArity":100,"CellReferenceName":"","MemberNameSearchType":0,"NodeId":2,"NodeParentIndex":1},{"MemberId":-1,"Detail":632005309942726656,"DimId":1,"AttributeId":-1,"Operator":402,"OperatorArity":100,"CellReferenceName":"","MemberNameSearchType":0,"NodeId":3,"NodeParentIndex":2},{"MemberId":-1,"Detail":632005309942726656,"DimId":1,"AttributeId":-1,"Operator":-1,"OperatorArity":-1,"CellReferenceName":"orgname","MemberNameSearchType":0,"NodeId":4,"NodeParentIndex":3},{"MemberId":-1,"Detail":632005309942726656,"DimId":1,"AttributeId":467470381553287168,"Operator":-1,"OperatorArity":-1,"CellReferenceName":"","MemberNameSearchType":0,"NodeId":5,"NodeParentIndex":1}],"lastNodeId":-1,"sorted":false,"DrillDownMembersMemberIds":null,"DrillDownLeavesMemberIds":null,"DimensionId":0,"DataModelId":null,"Value":""},"staticPageMembers":null},"f59da041":{"guid":"f59da041","dimension":1,"member":632005310500569094,"filter":7,"referenceGlobalVariable":false,"globalVaribleId":"00000000-0000-0000-0000-000000000000","globalVaribleSnowflake":-1,"referenceFormVariable":false,"formVaribleId":"00000000-0000-0000-0000-000000000000","sorted":false,"dynamicExpression":"H4sIAAAAAAAAALWSTYvCMBCG/8ucK+SraZub6MWDH6iXZfEQ7YiFtsoYQRH/+ybQZfeQg2i95Z15\r\nJ/O8IXdojyWewXzfYYrNFmlSghnwBMbobFWD0VIwlkpWFEpkQutU+17VBJt3DZ2jantx+Ds2PyFZ\r\ndyQwkrE/OaTK3braCOt6iXskbHc4sw2CAUi69UGv0NLusL6dfMf7Z54wXN8dF9YPuklb4jWsfCS9\r\nkxcRcv4OOY+Qsw+AKyb6BRcR8E+8+H/VcYdSDHt0sOSQvtbjZwLISADRSwClM5UxmfM0lSLPuM5f\r\nDPRMDBX9QJvHDxWXctK/AwAA\r\n","DynamicExpressionObject":{"nodes":[{"MemberId":-1,"Detail":632005309942726656,"DimId":1,"AttributeId":-1,"Operator":300,"OperatorArity":300,"CellReferenceName":"","MemberNameSearchType":0,"NodeId":0,"NodeParentIndex":-1},{"MemberId":-1,"Detail":632005309942726656,"DimId":1,"AttributeId":-1,"Operator":900,"OperatorArity":100,"CellReferenceName":"","MemberNameSearchType":0,"NodeId":1,"NodeParentIndex":0},{"MemberId":-1,"Detail":632005309942726656,"DimId":1,"AttributeId":-1,"Operator":402,"OperatorArity":100,"CellReferenceName":"","MemberNameSearchType":0,"NodeId":2,"NodeParentIndex":1},{"MemberId":-1,"Detail":632005309942726656,"DimId":1,"AttributeId":-1,"Operator":-1,"OperatorArity":-1,"CellReferenceName":"CharterYTD","MemberNameSearchType":0,"NodeId":3,"NodeParentIndex":2},{"MemberId":-1,"Detail":632005309942726656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359c84fd":{"guid":"359c84fd","dimension":1,"member":632005310500569094,"filter":7,"referenceGlobalVariable":false,"globalVaribleId":"00000000-0000-0000-0000-000000000000","globalVaribleSnowflake":-1,"referenceFormVariable":false,"formVaribleId":"00000000-0000-0000-0000-000000000000","sorted":false,"dynamicExpression":"H4sIAAAAAAAAALWSTYvCMBCG/8ucK+SraZub6MWDH6iXZfEQ7YiFtsoYQRH/+ybQZfeQg2i95Z15\r\nJ/O8IXdojyWewXzfYYrNFmlSghnwBMbobFWD0VIwlkpWFEpkQutU+17VBJt3DZ2jantx+Ds2PyFZ\r\ndyQwkrE/OaTK3braCOt6iXskbHc4sw2CAUi69UGv0NLusL6dfMf7Z54wXN8dF9YPuklb4jWsfCS9\r\nkxcRcv4OOY+Qsw+AKyb6BRcR8E+8+H/VcYdSDHt0sOSQvtbjZwLISADRSwClM5UxmfM0lSLPuM5f\r\nDPRMDBX9QJvHDxWXctK/AwAA\r\n","DynamicExpressionObject":{"nodes":[{"MemberId":-1,"Detail":632005309942726656,"DimId":1,"AttributeId":-1,"Operator":300,"OperatorArity":300,"CellReferenceName":"","MemberNameSearchType":0,"NodeId":0,"NodeParentIndex":-1},{"MemberId":-1,"Detail":632005309942726656,"DimId":1,"AttributeId":-1,"Operator":900,"OperatorArity":100,"CellReferenceName":"","MemberNameSearchType":0,"NodeId":1,"NodeParentIndex":0},{"MemberId":-1,"Detail":632005309942726656,"DimId":1,"AttributeId":-1,"Operator":402,"OperatorArity":100,"CellReferenceName":"","MemberNameSearchType":0,"NodeId":2,"NodeParentIndex":1},{"MemberId":-1,"Detail":632005309942726656,"DimId":1,"AttributeId":-1,"Operator":-1,"OperatorArity":-1,"CellReferenceName":"CharterYTD","MemberNameSearchType":0,"NodeId":3,"NodeParentIndex":2},{"MemberId":-1,"Detail":632005309942726656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fbdfa2aa":{"guid":"fbdfa2aa","dimension":1,"member":632005310500569094,"filter":7,"referenceGlobalVariable":false,"globalVaribleId":"00000000-0000-0000-0000-000000000000","globalVaribleSnowflake":-1,"referenceFormVariable":false,"formVaribleId":"00000000-0000-0000-0000-000000000000","sorted":false,"dynamicExpression":"H4sIAAAAAAAAALWSTYvCMBCG/8ucK+SraZub6MWDH6iXZfEQ7YiFtsoYQRH/+ybQZfeQg2i95Z15\r\nJ/O8IXdojyWewXzfYYrNFmlSghnwBMbobFWD0VIwlkpWFEpkQutU+17VBJt3DZ2jantx+Ds2PyFZ\r\ndyQwkrE/OaTK3braCOt6iXskbHc4sw2CAUi69UGv0NLusL6dfMf7Z54wXN8dF9YPuklb4jWsfCS9\r\nkxcRcv4OOY+Qsw+AKyb6BRcR8E+8+H/VcYdSDHt0sOSQvtbjZwLISADRSwClM5UxmfM0lSLPuM5f\r\nDPRMDBX9QJvHDxWXctK/AwAA\r\n","DynamicExpressionObject":{"nodes":[{"MemberId":-1,"Detail":632005309942726656,"DimId":1,"AttributeId":-1,"Operator":300,"OperatorArity":300,"CellReferenceName":"","MemberNameSearchType":0,"NodeId":0,"NodeParentIndex":-1},{"MemberId":-1,"Detail":632005309942726656,"DimId":1,"AttributeId":-1,"Operator":900,"OperatorArity":100,"CellReferenceName":"","MemberNameSearchType":0,"NodeId":1,"NodeParentIndex":0},{"MemberId":-1,"Detail":632005309942726656,"DimId":1,"AttributeId":-1,"Operator":402,"OperatorArity":100,"CellReferenceName":"","MemberNameSearchType":0,"NodeId":2,"NodeParentIndex":1},{"MemberId":-1,"Detail":632005309942726656,"DimId":1,"AttributeId":-1,"Operator":-1,"OperatorArity":-1,"CellReferenceName":"CharterYTD","MemberNameSearchType":0,"NodeId":3,"NodeParentIndex":2},{"MemberId":-1,"Detail":632005309942726656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6959d224":{"guid":"6959d224","dimension":1,"member":632005310500569094,"filter":7,"referenceGlobalVariable":false,"globalVaribleId":"00000000-0000-0000-0000-000000000000","globalVaribleSnowflake":-1,"referenceFormVariable":false,"formVaribleId":"00000000-0000-0000-0000-000000000000","sorted":false,"dynamicExpression":"H4sIAAAAAAAAALWSTYvCMBCG/8ucK+SraZub6MWDH6iXZfEQ7YiFtsoYQRH/+ybQZfeQg2i95Z15\r\nJ/O8IXdojyWewXzfYYrNFmlSghnwBMbobFWD0VIwlkpWFEpkQutU+17VBJt3DZ2jantx+Ds2PyFZ\r\ndyQwkrE/OaTK3braCOt6iXskbHc4sw2CAUi69UGv0NLusL6dfMf7Z54wXN8dF9YPuklb4jWsfCS9\r\nkxcRcv4OOY+Qsw+AKyb6BRcR8E+8+H/VcYdSDHt0sOSQvtbjZwLISADRSwClM5UxmfM0lSLPuM5f\r\nDPRMDBX9QJvHDxWXctK/AwAA\r\n","DynamicExpressionObject":{"nodes":[{"MemberId":-1,"Detail":632005309942726656,"DimId":1,"AttributeId":-1,"Operator":300,"OperatorArity":300,"CellReferenceName":"","MemberNameSearchType":0,"NodeId":0,"NodeParentIndex":-1},{"MemberId":-1,"Detail":632005309942726656,"DimId":1,"AttributeId":-1,"Operator":900,"OperatorArity":100,"CellReferenceName":"","MemberNameSearchType":0,"NodeId":1,"NodeParentIndex":0},{"MemberId":-1,"Detail":632005309942726656,"DimId":1,"AttributeId":-1,"Operator":402,"OperatorArity":100,"CellReferenceName":"","MemberNameSearchType":0,"NodeId":2,"NodeParentIndex":1},{"MemberId":-1,"Detail":632005309942726656,"DimId":1,"AttributeId":-1,"Operator":-1,"OperatorArity":-1,"CellReferenceName":"CharterYTD","MemberNameSearchType":0,"NodeId":3,"NodeParentIndex":2},{"MemberId":-1,"Detail":632005309942726656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924172b4":{"guid":"924172b4","dimension":1,"member":632005310500569094,"filter":7,"referenceGlobalVariable":false,"globalVaribleId":"00000000-0000-0000-0000-000000000000","globalVaribleSnowflake":-1,"referenceFormVariable":false,"formVaribleId":"00000000-0000-0000-0000-000000000000","sorted":false,"dynamicExpression":"H4sIAAAAAAAAALWSTYvCMBCG/8ucK+SraZub6MWDH6iXZfEQ7YiFtsoYQRH/+ybQZfeQg2i95Z15\r\nJ/O8IXdojyWewXzfYYrNFmlSghnwBMbobFWD0VIwlkpWFEpkQutU+17VBJt3DZ2jantx+Ds2PyFZ\r\ndyQwkrE/OaTK3braCOt6iXskbHc4sw2CAUi69UGv0NLusL6dfMf7Z54wXN8dF9YPuklb4jWsfCS9\r\nkxcRcv4OOY+Qsw+AKyb6BRcR8E+8+H/VcYdSDHt0sOSQvtbjZwLISADRSwClM5UxmfM0lSLPuM5f\r\nDPRMDBX9QJvHDxWXctK/AwAA\r\n","DynamicExpressionObject":{"nodes":[{"MemberId":-1,"Detail":632005309942726656,"DimId":1,"AttributeId":-1,"Operator":300,"OperatorArity":300,"CellReferenceName":"","MemberNameSearchType":0,"NodeId":0,"NodeParentIndex":-1},{"MemberId":-1,"Detail":632005309942726656,"DimId":1,"AttributeId":-1,"Operator":900,"OperatorArity":100,"CellReferenceName":"","MemberNameSearchType":0,"NodeId":1,"NodeParentIndex":0},{"MemberId":-1,"Detail":632005309942726656,"DimId":1,"AttributeId":-1,"Operator":402,"OperatorArity":100,"CellReferenceName":"","MemberNameSearchType":0,"NodeId":2,"NodeParentIndex":1},{"MemberId":-1,"Detail":632005309942726656,"DimId":1,"AttributeId":-1,"Operator":-1,"OperatorArity":-1,"CellReferenceName":"CharterYTD","MemberNameSearchType":0,"NodeId":3,"NodeParentIndex":2},{"MemberId":-1,"Detail":632005309942726656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e5366639":{"guid":"e5366639","dimension":1,"member":632005310500569094,"filter":7,"referenceGlobalVariable":false,"globalVaribleId":"00000000-0000-0000-0000-000000000000","globalVaribleSnowflake":-1,"referenceFormVariable":false,"formVaribleId":"00000000-0000-0000-0000-000000000000","sorted":false,"dynamicExpression":"H4sIAAAAAAAAALWSTYvCMBCG/8ucK+SraZub6MWDH6iXZfEQ7YiFtsoYQRH/+ybQZfeQg2i95Z15\r\nJ/O8IXdojyWewXzfYYrNFmlSghnwBMbobFWD0VIwlkpWFEpkQutU+17VBJt3DZ2jantx+Ds2PyFZ\r\ndyQwkrE/OaTK3braCOt6iXskbHc4sw2CAUi69UGv0NLusL6dfMf7Z54wXN8dF9YPuklb4jWsfCS9\r\nkxcRcv4OOY+Qsw+AKyb6BRcR8E+8+H/VcYdSDHt0sOSQvtbjZwLISADRSwClM5UxmfM0lSLPuM5f\r\nDPRMDBX9QJvHDxWXctK/AwAA\r\n","DynamicExpressionObject":{"nodes":[{"MemberId":-1,"Detail":632005309942726656,"DimId":1,"AttributeId":-1,"Operator":300,"OperatorArity":300,"CellReferenceName":"","MemberNameSearchType":0,"NodeId":0,"NodeParentIndex":-1},{"MemberId":-1,"Detail":632005309942726656,"DimId":1,"AttributeId":-1,"Operator":900,"OperatorArity":100,"CellReferenceName":"","MemberNameSearchType":0,"NodeId":1,"NodeParentIndex":0},{"MemberId":-1,"Detail":632005309942726656,"DimId":1,"AttributeId":-1,"Operator":402,"OperatorArity":100,"CellReferenceName":"","MemberNameSearchType":0,"NodeId":2,"NodeParentIndex":1},{"MemberId":-1,"Detail":632005309942726656,"DimId":1,"AttributeId":-1,"Operator":-1,"OperatorArity":-1,"CellReferenceName":"CharterYTD","MemberNameSearchType":0,"NodeId":3,"NodeParentIndex":2},{"MemberId":-1,"Detail":632005309942726656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ab6fda84":{"guid":"ab6fda84","dimension":1,"member":632005310500569094,"filter":7,"referenceGlobalVariable":false,"globalVaribleId":"00000000-0000-0000-0000-000000000000","globalVaribleSnowflake":-1,"referenceFormVariable":false,"formVaribleId":"00000000-0000-0000-0000-000000000000","sorted":false,"dynamicExpression":"H4sIAAAAAAAAALWSTYvCMBCG/8ucK+SraZub6MWDH6iXZfEQ7YiFtsoYQRH/+ybQZfeQg2i95Z15\r\nJ/O8IXdojyWewXzfYYrNFmlSghnwBMbobFWD0VIwlkpWFEpkQutU+17VBJt3DZ2jantx+Ds2PyFZ\r\ndyQwkrE/OaTK3braCOt6iXskbHc4sw2CAUi69UGv0NLusL6dfMf7Z54wXN8dF9YPuklb4jWsfCS9\r\nkxcRcv4OOY+Qsw+AKyb6BRcR8E+8+H/VcYdSDHt0sOSQvtbjZwLISADRSwClM5UxmfM0lSLPuM5f\r\nDPRMDBX9QJvHDxWXctK/AwAA\r\n","DynamicExpressionObject":{"nodes":[{"MemberId":-1,"Detail":632005309942726656,"DimId":1,"AttributeId":-1,"Operator":300,"OperatorArity":300,"CellReferenceName":"","MemberNameSearchType":0,"NodeId":0,"NodeParentIndex":-1},{"MemberId":-1,"Detail":632005309942726656,"DimId":1,"AttributeId":-1,"Operator":900,"OperatorArity":100,"CellReferenceName":"","MemberNameSearchType":0,"NodeId":1,"NodeParentIndex":0},{"MemberId":-1,"Detail":632005309942726656,"DimId":1,"AttributeId":-1,"Operator":402,"OperatorArity":100,"CellReferenceName":"","MemberNameSearchType":0,"NodeId":2,"NodeParentIndex":1},{"MemberId":-1,"Detail":632005309942726656,"DimId":1,"AttributeId":-1,"Operator":-1,"OperatorArity":-1,"CellReferenceName":"CharterYTD","MemberNameSearchType":0,"NodeId":3,"NodeParentIndex":2},{"MemberId":-1,"Detail":632005309942726656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369d8e32":{"guid":"369d8e32","dimension":1,"member":632005310500569094,"filter":7,"referenceGlobalVariable":false,"globalVaribleId":"00000000-0000-0000-0000-000000000000","globalVaribleSnowflake":-1,"referenceFormVariable":false,"formVaribleId":"00000000-0000-0000-0000-000000000000","sorted":false,"dynamicExpression":"H4sIAAAAAAAAALWSTYvCMBCG/8ucK+SraZub6MWDH6iXZfEQ7YiFtsoYQRH/+ybQZfeQg2i95Z15\r\nJ/O8IXdojyWewXzfYYrNFmlSghnwBMbobFWD0VIwlkpWFEpkQutU+17VBJt3DZ2jantx+Ds2PyFZ\r\ndyQwkrE/OaTK3braCOt6iXskbHc4sw2CAUi69UGv0NLusL6dfMf7Z54wXN8dF9YPuklb4jWsfCS9\r\nkxcRcv4OOY+Qsw+AKyb6BRcR8E+8+H/VcYdSDHt0sOSQvtbjZwLISADRSwClM5UxmfM0lSLPuM5f\r\nDPRMDBX9QJvHDxWXctK/AwAA\r\n","DynamicExpressionObject":{"nodes":[{"MemberId":-1,"Detail":632005309942726656,"DimId":1,"AttributeId":-1,"Operator":300,"OperatorArity":300,"CellReferenceName":"","MemberNameSearchType":0,"NodeId":0,"NodeParentIndex":-1},{"MemberId":-1,"Detail":632005309942726656,"DimId":1,"AttributeId":-1,"Operator":900,"OperatorArity":100,"CellReferenceName":"","MemberNameSearchType":0,"NodeId":1,"NodeParentIndex":0},{"MemberId":-1,"Detail":632005309942726656,"DimId":1,"AttributeId":-1,"Operator":402,"OperatorArity":100,"CellReferenceName":"","MemberNameSearchType":0,"NodeId":2,"NodeParentIndex":1},{"MemberId":-1,"Detail":632005309942726656,"DimId":1,"AttributeId":-1,"Operator":-1,"OperatorArity":-1,"CellReferenceName":"CharterYTD","MemberNameSearchType":0,"NodeId":3,"NodeParentIndex":2},{"MemberId":-1,"Detail":632005309942726656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b71b21b2":{"guid":"b71b21b2","dimension":1,"member":632005310500569094,"filter":7,"referenceGlobalVariable":false,"globalVaribleId":"00000000-0000-0000-0000-000000000000","globalVaribleSnowflake":-1,"referenceFormVariable":false,"formVaribleId":"00000000-0000-0000-0000-000000000000","sorted":false,"dynamicExpression":"H4sIAAAAAAAAALWSTYvCMBCG/8ucK+SraZub6MWDH6iXZfEQ7YiFtsoYQRH/+ybQZfeQg2i95Z15\r\nJ/O8IXdojyWewXzfYYrNFmlSghnwBMbobFWD0VIwlkpWFEpkQutU+17VBJt3DZ2jantx+Ds2PyFZ\r\ndyQwkrE/OaTK3braCOt6iXskbHc4sw2CAUi69UGv0NLusL6dfMf7Z54wXN8dF9YPuklb4jWsfCS9\r\nkxcRcv4OOY+Qsw+AKyb6BRcR8E+8+H/VcYdSDHt0sOSQvtbjZwLISADRSwClM5UxmfM0lSLPuM5f\r\nDPRMDBX9QJvHDxWXctK/AwAA\r\n","DynamicExpressionObject":{"nodes":[{"MemberId":-1,"Detail":632005309942726656,"DimId":1,"AttributeId":-1,"Operator":300,"OperatorArity":300,"CellReferenceName":"","MemberNameSearchType":0,"NodeId":0,"NodeParentIndex":-1},{"MemberId":-1,"Detail":632005309942726656,"DimId":1,"AttributeId":-1,"Operator":900,"OperatorArity":100,"CellReferenceName":"","MemberNameSearchType":0,"NodeId":1,"NodeParentIndex":0},{"MemberId":-1,"Detail":632005309942726656,"DimId":1,"AttributeId":-1,"Operator":402,"OperatorArity":100,"CellReferenceName":"","MemberNameSearchType":0,"NodeId":2,"NodeParentIndex":1},{"MemberId":-1,"Detail":632005309942726656,"DimId":1,"AttributeId":-1,"Operator":-1,"OperatorArity":-1,"CellReferenceName":"CharterYTD","MemberNameSearchType":0,"NodeId":3,"NodeParentIndex":2},{"MemberId":-1,"Detail":632005309942726656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9eefec63":{"guid":"9eefec63","dimension":1,"member":632005310500569094,"filter":7,"referenceGlobalVariable":false,"globalVaribleId":"00000000-0000-0000-0000-000000000000","globalVaribleSnowflake":-1,"referenceFormVariable":false,"formVaribleId":"00000000-0000-0000-0000-000000000000","sorted":false,"dynamicExpression":"H4sIAAAAAAAAALWSTYvCMBCG/8ucK+SraZub6MWDH6iXZfEQ7YiFtsoYQRH/+ybQZfeQg2i95Z15\r\nJ/O8IXdojyWewXzfYYrNFmlSghnwBMbobFWD0VIwlkpWFEpkQutU+17VBJt3DZ2jantx+Ds2PyFZ\r\ndyQwkrE/OaTK3braCOt6iXskbHc4sw2CAUi69UGv0NLusL6dfMf7Z54wXN8dF9YPuklb4jWsfCS9\r\nkxcRcv4OOY+Qsw+AKyb6BRcR8E+8+H/VcYdSDHt0sOSQvtbjZwLISADRSwClM5UxmfM0lSLPuM5f\r\nDPRMDBX9QJvHDxWXctK/AwAA\r\n","DynamicExpressionObject":{"nodes":[{"MemberId":-1,"Detail":632005309942726656,"DimId":1,"AttributeId":-1,"Operator":300,"OperatorArity":300,"CellReferenceName":"","MemberNameSearchType":0,"NodeId":0,"NodeParentIndex":-1},{"MemberId":-1,"Detail":632005309942726656,"DimId":1,"AttributeId":-1,"Operator":900,"OperatorArity":100,"CellReferenceName":"","MemberNameSearchType":0,"NodeId":1,"NodeParentIndex":0},{"MemberId":-1,"Detail":632005309942726656,"DimId":1,"AttributeId":-1,"Operator":402,"OperatorArity":100,"CellReferenceName":"","MemberNameSearchType":0,"NodeId":2,"NodeParentIndex":1},{"MemberId":-1,"Detail":632005309942726656,"DimId":1,"AttributeId":-1,"Operator":-1,"OperatorArity":-1,"CellReferenceName":"CharterYTD","MemberNameSearchType":0,"NodeId":3,"NodeParentIndex":2},{"MemberId":-1,"Detail":632005309942726656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65682215":{"guid":"65682215","dimension":1,"member":632005310500569094,"filter":7,"referenceGlobalVariable":false,"globalVaribleId":"00000000-0000-0000-0000-000000000000","globalVaribleSnowflake":-1,"referenceFormVariable":false,"formVaribleId":"00000000-0000-0000-0000-000000000000","sorted":false,"dynamicExpression":"H4sIAAAAAAAAALWSTYvCMBCG/8ucK+SraZub6MWDH6iXZfEQ7YiFtsoYQRH/+ybQZfeQg2i95Z15\r\nJ/O8IXdojyWewXzfYYrNFmlSghnwBMbobFWD0VIwlkpWFEpkQutU+17VBJt3DZ2jantx+Ds2PyFZ\r\ndyQwkrE/OaTK3braCOt6iXskbHc4sw2CAUi69UGv0NLusL6dfMf7Z54wXN8dF9YPuklb4jWsfCS9\r\nkxcRcv4OOY+Qsw+AKyb6BRcR8E+8+H/VcYdSDHt0sOSQvtbjZwLISADRSwClM5UxmfM0lSLPuM5f\r\nDPRMDBX9QJvHDxWXctK/AwAA\r\n","DynamicExpressionObject":{"nodes":[{"MemberId":-1,"Detail":632005309942726656,"DimId":1,"AttributeId":-1,"Operator":300,"OperatorArity":300,"CellReferenceName":"","MemberNameSearchType":0,"NodeId":0,"NodeParentIndex":-1},{"MemberId":-1,"Detail":632005309942726656,"DimId":1,"AttributeId":-1,"Operator":900,"OperatorArity":100,"CellReferenceName":"","MemberNameSearchType":0,"NodeId":1,"NodeParentIndex":0},{"MemberId":-1,"Detail":632005309942726656,"DimId":1,"AttributeId":-1,"Operator":402,"OperatorArity":100,"CellReferenceName":"","MemberNameSearchType":0,"NodeId":2,"NodeParentIndex":1},{"MemberId":-1,"Detail":632005309942726656,"DimId":1,"AttributeId":-1,"Operator":-1,"OperatorArity":-1,"CellReferenceName":"CharterYTD","MemberNameSearchType":0,"NodeId":3,"NodeParentIndex":2},{"MemberId":-1,"Detail":632005309942726656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2016b511":{"guid":"2016b511","dimension":1,"member":632005310500569094,"filter":7,"referenceGlobalVariable":false,"globalVaribleId":"00000000-0000-0000-0000-000000000000","globalVaribleSnowflake":-1,"referenceFormVariable":false,"formVaribleId":"00000000-0000-0000-0000-000000000000","sorted":false,"dynamicExpression":"H4sIAAAAAAAAALWSTYvCMBCG/8ucK+SraZub6MWDH6iXZfEQ7YiFtsoYQRH/+ybQZfeQg2i95Z15\r\nJ/O8IXdojyWewXzfYYrNFmlSghnwBMbobFWD0VIwlkpWFEpkQutU+17VBJt3DZ2jantx+Ds2PyFZ\r\ndyQwkrE/OaTK3braCOt6iXskbHc4sw2CAUi69UGv0NLusL6dfMf7Z54wXN8dF9YPuklb4jWsfCS9\r\nkxcRcv4OOY+Qsw+AKyb6BRcR8E+8+H/VcYdSDHt0sOSQvtbjZwLISADRSwClM5UxmfM0lSLPuM5f\r\nDPRMDBX9QJvHDxWXctK/AwAA\r\n","DynamicExpressionObject":{"nodes":[{"MemberId":-1,"Detail":632005309942726656,"DimId":1,"AttributeId":-1,"Operator":300,"OperatorArity":300,"CellReferenceName":"","MemberNameSearchType":0,"NodeId":0,"NodeParentIndex":-1},{"MemberId":-1,"Detail":632005309942726656,"DimId":1,"AttributeId":-1,"Operator":900,"OperatorArity":100,"CellReferenceName":"","MemberNameSearchType":0,"NodeId":1,"NodeParentIndex":0},{"MemberId":-1,"Detail":632005309942726656,"DimId":1,"AttributeId":-1,"Operator":402,"OperatorArity":100,"CellReferenceName":"","MemberNameSearchType":0,"NodeId":2,"NodeParentIndex":1},{"MemberId":-1,"Detail":632005309942726656,"DimId":1,"AttributeId":-1,"Operator":-1,"OperatorArity":-1,"CellReferenceName":"CharterYTD","MemberNameSearchType":0,"NodeId":3,"NodeParentIndex":2},{"MemberId":-1,"Detail":632005309942726656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829cce8c":{"guid":"829cce8c","dimension":1,"member":632005310500569094,"filter":7,"referenceGlobalVariable":false,"globalVaribleId":"00000000-0000-0000-0000-000000000000","globalVaribleSnowflake":-1,"referenceFormVariable":false,"formVaribleId":"00000000-0000-0000-0000-000000000000","sorted":false,"dynamicExpression":"H4sIAAAAAAAAALWSPY/CMAyG/4vnIrkpDUo2xC0MfOh6G7ohpUZEagvKudIh1P9+iRR0DJ1K2fLa\r\nr+PHTu7QXir6AX24w4aakty6Aj1LE/ggNrYGLTOBmGeo1FwshJS59DnbBJt3LZmdLTumR9nuSs7w\r\nxYHOEP/l0lm+xdiK6vqTTuSoPdLWNAQaIIntgy7IuOP563b1Ge/fesJwfTzujS/kdVvRb2jZJ5OT\r\nqwHy9BXydIAc3wA+RzEtuBgAf8fGn1XkDqEh7E1Xsy0sU9GVY3+NmGSEaPULVguV5grlyJHGvgT2\r\n3/0fLpaN9sEDAAA=\r\n","DynamicExpressionObject":{"nodes":[{"MemberId":-1,"Detail":632005309942726656,"DimId":1,"AttributeId":-1,"Operator":300,"OperatorArity":300,"CellReferenceName":"","MemberNameSearchType":0,"NodeId":0,"NodeParentIndex":-1},{"MemberId":-1,"Detail":632005309942726656,"DimId":1,"AttributeId":-1,"Operator":900,"OperatorArity":100,"CellReferenceName":"","MemberNameSearchType":0,"NodeId":1,"NodeParentIndex":0},{"MemberId":-1,"Detail":632005309942726656,"DimId":1,"AttributeId":-1,"Operator":402,"OperatorArity":100,"CellReferenceName":"","MemberNameSearchType":0,"NodeId":2,"NodeParentIndex":1},{"MemberId":-1,"Detail":632005309942726656,"DimId":1,"AttributeId":-1,"Operator":-1,"OperatorArity":-1,"CellReferenceName":"MultiSiteSub","MemberNameSearchType":0,"NodeId":0,"NodeParentIndex":2},{"MemberId":-1,"Detail":632005309942726656,"DimId":1,"AttributeId":632005310097915906,"Operator":-1,"OperatorArity":-1,"CellReferenceName":"","MemberNameSearchType":0,"NodeId":2,"NodeParentIndex":0}],"lastNodeId":-1,"sorted":false,"DrillDownMembersMemberIds":null,"DrillDownLeavesMemberIds":null,"DimensionId":0,"DataModelId":null,"Value":""},"staticPageMembers":null},"dbc70d87":{"guid":"dbc70d87","dimension":1,"member":632005310689312772,"filter":7,"referenceGlobalVariable":false,"globalVaribleId":"00000000-0000-0000-0000-000000000000","globalVaribleSnowflake":-1,"referenceFormVariable":false,"formVaribleId":"00000000-0000-0000-0000-000000000000","sorted":false,"dynamicExpression":"H4sIAAAAAAAAALWSva7CMAyF38VzkdK0DUo2BAsDP6JsiCGlRkRqCwquBEK8O4mUq8uQAd1bttg+\r\njr9j+QHducYrqN0DFthWaOc1qFGawAxJmwaUyDhjRcakzPmYC1EIVzOtlznVhMiaqif8aVtd0Go6\r\nW1AZY7/hxBq6h9wUm2aDR7TYHXCpWwQFkITxPi5R28Npe7+4itMvHaH/PjzX2jXSvKvx5kc+k8HJ\r\nZYQ8/Q95GiFnXwDPGR8WnEfAv7Hx9yhw+1QMe9E3ZEpDWPbVJxayiAU+iIUgdQuWY5kWkok/WvrE\r\nRh49of3zBZPE6YTBAwAA\r\n","DynamicExpressionObject":{"nodes":[{"MemberId":-1,"Detail":632005309942726656,"DimId":1,"AttributeId":-1,"Operator":300,"OperatorArity":300,"CellReferenceName":"","MemberNameSearchType":0,"NodeId":0,"NodeParentIndex":-1},{"MemberId":-1,"Detail":632005309942726656,"DimId":1,"AttributeId":-1,"Operator":900,"OperatorArity":100,"CellReferenceName":"","MemberNameSearchType":0,"NodeId":1,"NodeParentIndex":0},{"MemberId":-1,"Detail":632005309942726656,"DimId":1,"AttributeId":-1,"Operator":402,"OperatorArity":100,"CellReferenceName":"","MemberNameSearchType":0,"NodeId":2,"NodeParentIndex":1},{"MemberId":-1,"Detail":632005309942726656,"DimId":1,"AttributeId":-1,"Operator":-1,"OperatorArity":-1,"CellReferenceName":"MultiSiteSub","MemberNameSearchType":0,"NodeId":3,"NodeParentIndex":2},{"MemberId":-1,"Detail":632005309942726656,"DimId":1,"AttributeId":632005310097915906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f90e2f5":{"guid":"f90e2f5","dimension":1,"member":632005310689312772,"filter":7,"referenceGlobalVariable":false,"globalVaribleId":"00000000-0000-0000-0000-000000000000","globalVaribleSnowflake":-1,"referenceFormVariable":false,"formVaribleId":"00000000-0000-0000-0000-000000000000","sorted":false,"dynamicExpression":"H4sIAAAAAAAAALWSva7CMAyF38VzkdK0DUo2BAsDP6JsiCGlRkRqCwquBEK8O4mUq8uQAd1bttg+\r\njr9j+QHducYrqN0DFthWaOc1qFGawAxJmwaUyDhjRcakzPmYC1EIVzOtlznVhMiaqif8aVtd0Go6\r\nW1AZY7/hxBq6h9wUm2aDR7TYHXCpWwQFkITxPi5R28Npe7+4itMvHaH/PjzX2jXSvKvx5kc+k8HJ\r\nZYQ8/Q95GiFnXwDPGR8WnEfAv7Hx9yhw+1QMe9E3ZEpDWPbVJxayiAU+iIUgdQuWY5kWkok/WvrE\r\nRh49of3zBZPE6YTBAwAA\r\n","DynamicExpressionObject":{"nodes":[{"MemberId":-1,"Detail":632005309942726656,"DimId":1,"AttributeId":-1,"Operator":300,"OperatorArity":300,"CellReferenceName":"","MemberNameSearchType":0,"NodeId":0,"NodeParentIndex":-1},{"MemberId":-1,"Detail":632005309942726656,"DimId":1,"AttributeId":-1,"Operator":900,"OperatorArity":100,"CellReferenceName":"","MemberNameSearchType":0,"NodeId":1,"NodeParentIndex":0},{"MemberId":-1,"Detail":632005309942726656,"DimId":1,"AttributeId":-1,"Operator":402,"OperatorArity":100,"CellReferenceName":"","MemberNameSearchType":0,"NodeId":2,"NodeParentIndex":1},{"MemberId":-1,"Detail":632005309942726656,"DimId":1,"AttributeId":-1,"Operator":-1,"OperatorArity":-1,"CellReferenceName":"MultiSiteSub","MemberNameSearchType":0,"NodeId":3,"NodeParentIndex":2},{"MemberId":-1,"Detail":632005309942726656,"DimId":1,"AttributeId":632005310097915906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b52941f5":{"guid":"b52941f5","dimension":1,"member":632005310689312772,"filter":7,"referenceGlobalVariable":false,"globalVaribleId":"00000000-0000-0000-0000-000000000000","globalVaribleSnowflake":-1,"referenceFormVariable":false,"formVaribleId":"00000000-0000-0000-0000-000000000000","sorted":false,"dynamicExpression":"H4sIAAAAAAAAALWSva7CMAyF38VzkdK0DUo2BAsDP6JsiCGlRkRqCwquBEK8O4mUq8uQAd1bttg+\r\njr9j+QHducYrqN0DFthWaOc1qFGawAxJmwaUyDhjRcakzPmYC1EIVzOtlznVhMiaqif8aVtd0Go6\r\nW1AZY7/hxBq6h9wUm2aDR7TYHXCpWwQFkITxPi5R28Npe7+4itMvHaH/PjzX2jXSvKvx5kc+k8HJ\r\nZYQ8/Q95GiFnXwDPGR8WnEfAv7Hx9yhw+1QMe9E3ZEpDWPbVJxayiAU+iIUgdQuWY5kWkok/WvrE\r\nRh49of3zBZPE6YTBAwAA\r\n","DynamicExpressionObject":{"nodes":[{"MemberId":-1,"Detail":632005309942726656,"DimId":1,"AttributeId":-1,"Operator":300,"OperatorArity":300,"CellReferenceName":"","MemberNameSearchType":0,"NodeId":0,"NodeParentIndex":-1},{"MemberId":-1,"Detail":632005309942726656,"DimId":1,"AttributeId":-1,"Operator":900,"OperatorArity":100,"CellReferenceName":"","MemberNameSearchType":0,"NodeId":1,"NodeParentIndex":0},{"MemberId":-1,"Detail":632005309942726656,"DimId":1,"AttributeId":-1,"Operator":402,"OperatorArity":100,"CellReferenceName":"","MemberNameSearchType":0,"NodeId":2,"NodeParentIndex":1},{"MemberId":-1,"Detail":632005309942726656,"DimId":1,"AttributeId":-1,"Operator":-1,"OperatorArity":-1,"CellReferenceName":"MultiSiteSub","MemberNameSearchType":0,"NodeId":3,"NodeParentIndex":2},{"MemberId":-1,"Detail":632005309942726656,"DimId":1,"AttributeId":632005310097915906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8f5e0cce":{"guid":"8f5e0cce","dimension":1,"member":632005310689312772,"filter":7,"referenceGlobalVariable":false,"globalVaribleId":"00000000-0000-0000-0000-000000000000","globalVaribleSnowflake":-1,"referenceFormVariable":false,"formVaribleId":"00000000-0000-0000-0000-000000000000","sorted":false,"dynamicExpression":"H4sIAAAAAAAAALWSva7CMAyF38VzkdK0DUo2BAsDP6JsiCGlRkRqCwquBEK8O4mUq8uQAd1bttg+\r\njr9j+QHducYrqN0DFthWaOc1qFGawAxJmwaUyDhjRcakzPmYC1EIVzOtlznVhMiaqif8aVtd0Go6\r\nW1AZY7/hxBq6h9wUm2aDR7TYHXCpWwQFkITxPi5R28Npe7+4itMvHaH/PjzX2jXSvKvx5kc+k8HJ\r\nZYQ8/Q95GiFnXwDPGR8WnEfAv7Hx9yhw+1QMe9E3ZEpDWPbVJxayiAU+iIUgdQuWY5kWkok/WvrE\r\nRh49of3zBZPE6YTBAwAA\r\n","DynamicExpressionObject":{"nodes":[{"MemberId":-1,"Detail":632005309942726656,"DimId":1,"AttributeId":-1,"Operator":300,"OperatorArity":300,"CellReferenceName":"","MemberNameSearchType":0,"NodeId":0,"NodeParentIndex":-1},{"MemberId":-1,"Detail":632005309942726656,"DimId":1,"AttributeId":-1,"Operator":900,"OperatorArity":100,"CellReferenceName":"","MemberNameSearchType":0,"NodeId":1,"NodeParentIndex":0},{"MemberId":-1,"Detail":632005309942726656,"DimId":1,"AttributeId":-1,"Operator":402,"OperatorArity":100,"CellReferenceName":"","MemberNameSearchType":0,"NodeId":2,"NodeParentIndex":1},{"MemberId":-1,"Detail":632005309942726656,"DimId":1,"AttributeId":-1,"Operator":-1,"OperatorArity":-1,"CellReferenceName":"MultiSiteSub","MemberNameSearchType":0,"NodeId":3,"NodeParentIndex":2},{"MemberId":-1,"Detail":632005309942726656,"DimId":1,"AttributeId":632005310097915906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460e98bc":{"guid":"460e98bc","dimension":2,"member":632005310769004550,"filter":7,"referenceGlobalVariable":false,"globalVaribleId":"00000000-0000-0000-0000-000000000000","globalVaribleSnowflake":-1,"referenceFormVariable":false,"formVaribleId":"00000000-0000-0000-0000-000000000000","sorted":false,"dynamicExpression":"H4sIAAAAAAAEAG1QQU7DMBD8y56DlLqJi3OryCUSLQgQF8Rh22yFpY0T2Rugqvp3bJJKPfS24xnP7M4JXN9SgOrjBBvqduSbFqq7RQY1CVqGSi9VnpfL3JhCrZTWpY6c7ZJMZbAW8XY3CiWstVmuikVpcqOKwqj7PIOngTxK7yfTC1p7K8fp6YGYX+hAntyettgRVADZvEzCr4R+//V2HCITDbdx3xQ2j88YP0rjWvpNfufPDBiDXKlC74XieEAOFHf3lrnuf9yUEC5Xxw7cyHwleCT8phu87cgF27u5ghoFNzGO/yu40dY78piuatwwCpz/AP0i3+FzAQAA","DynamicExpressionObject":{"nodes":[{"MemberId":-1,"Detail":632005309942726656,"DimId":2,"AttributeId":669374159092449280,"Operator":-1,"OperatorArity":-1,"CellReferenceName":"","MemberNameSearchType":0,"NodeId":0,"NodeParentIndex":-1}],"lastNodeId":0,"sorted":false,"DrillDownMembersMemberIds":null,"DrillDownLeavesMemberIds":null,"DimensionId":2,"DataModelId":632005309942726656,"Value":"Input"},"staticPageMembers":[]},"5446d3c9":{"guid":"5446d3c9","dimension":2,"member":632005310769004550,"filter":7,"referenceGlobalVariable":false,"globalVaribleId":"00000000-0000-0000-0000-000000000000","globalVaribleSnowflake":-1,"referenceFormVariable":false,"formVaribleId":"00000000-0000-0000-0000-000000000000","sorted":false,"dynamicExpression":"H4sIAAAAAAAEAG1QwU7DMAz9F5+D1LU0XXub1sskNhAgLoiDt3oikptMiQtM0/6dhHZoh53iZ7/Y770TWNdRgOb9BGvqt+RXHTR3MwUtCRqGRhd5lpVFVtf3eZVrXeo4M32i5QoWIt5sB6GEdZWX82oWn0rPy7qoI+HxQB7F+XHpBS28kePYWhLzM+3Jk93RBnuCBkBNYhJ+IfS7z9fjIU4yBZuoNx2byieMH2VlO/pJ+84fChiDXLGC80Kx3CMHitq9YW7dtx0vhIvrmIEdmK8ID4RfdGNuerLBODtF0KLgOp7jvwhupPWGPCRX/y7h/As4S17PdwEAAA==","DynamicExpressionObject":{"nodes":[{"MemberId":-1,"Detail":632005309942726656,"DimId":2,"AttributeId":672587167276859392,"Operator":-1,"OperatorArity":-1,"CellReferenceName":"","MemberNameSearchType":0,"NodeId":0,"NodeParentIndex":-1}],"lastNodeId":0,"sorted":false,"DrillDownMembersMemberIds":null,"DrillDownLeavesMemberIds":null,"DimensionId":2,"DataModelId":632005309942726656,"Value":"Reference"},"staticPageMembers":[]},"e5201e0c":{"guid":"e5201e0c","dimension":2,"member":632005310794170372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]},"84845bd0":{"guid":"84845bd0","dimension":2,"member":632005310773198848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]},"5ed47fef":{"guid":"5ed47fef","dimension":4,"member":671960299251302400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]},"e2d2b4f9":{"guid":"e2d2b4f9","dimension":2,"member":632005310769004550,"filter":7,"referenceGlobalVariable":false,"globalVaribleId":"00000000-0000-0000-0000-000000000000","globalVaribleSnowflake":-1,"referenceFormVariable":false,"formVaribleId":"00000000-0000-0000-0000-000000000000","sorted":false,"dynamicExpression":"H4sIAAAAAAAEAG1QQU7DMBD8y56DlLqJi3OryCUSLQgQF8Rh22yFpY0T2Rugqvp3bJJKPfS24xnP7M4JXN9SgOrjBBvqduSbFqq7RQY1CVqGSi9VnpfL3JhCrZTWpY6c7ZJMZbAW8XY3CiWstVmuikVpcqOKwqj7PIOngTxK7yfTC1p7K8fp6YGYX+hAntyettgRVADZvEzCr4R+//V2HCITDbdx3xQ2j88YP0rjWvpNfufPDBiDXKlC74XieEAOFHf3lrnuf9yUEC5Xxw7cyHwleCT8phu87cgF27u5ghoFNzGO/yu40dY78piuatwwCpz/AP0i3+FzAQAA","DynamicExpressionObject":{"nodes":[{"MemberId":-1,"Detail":632005309942726656,"DimId":2,"AttributeId":669374159092449280,"Operator":-1,"OperatorArity":-1,"CellReferenceName":"","MemberNameSearchType":0,"NodeId":0,"NodeParentIndex":-1}],"lastNodeId":0,"sorted":false,"DrillDownMembersMemberIds":null,"DrillDownLeavesMemberIds":null,"DimensionId":2,"DataModelId":632005309942726656,"Value":"Input"},"staticPageMembers":[632005310785781764]},"eaa3ede8":{"guid":"eaa3ede8","dimension":2,"member":632005310769004550,"filter":7,"referenceGlobalVariable":false,"globalVaribleId":"00000000-0000-0000-0000-000000000000","globalVaribleSnowflake":-1,"referenceFormVariable":false,"formVaribleId":"00000000-0000-0000-0000-000000000000","sorted":false,"dynamicExpression":"H4sIAAAAAAAEAG1QwU7DMAz9F5+D1LU0XXub1sskNhAgLoiDt3oikptMiQtM0/6dhHZoh53iZ7/Y770TWNdRgOb9BGvqt+RXHTR3MwUtCRqGRhd5lpVFVtf3eZVrXeo4M32i5QoWIt5sB6GEdZWX82oWn0rPy7qoI+HxQB7F+XHpBS28kePYWhLzM+3Jk93RBnuCBkBNYhJ+IfS7z9fjIU4yBZuoNx2byieMH2VlO/pJ+84fChiDXLGC80Kx3CMHitq9YW7dtx0vhIvrmIEdmK8ID4RfdGNuerLBODtF0KLgOp7jvwhupPWGPCRX/y7h/As4S17PdwEAAA==","DynamicExpressionObject":{"nodes":[{"MemberId":-1,"Detail":632005309942726656,"DimId":2,"AttributeId":672587167276859392,"Operator":-1,"OperatorArity":-1,"CellReferenceName":"","MemberNameSearchType":0,"NodeId":0,"NodeParentIndex":-1}],"lastNodeId":0,"sorted":false,"DrillDownMembersMemberIds":null,"DrillDownLeavesMemberIds":null,"DimensionId":2,"DataModelId":632005309942726656,"Value":"Reference"},"staticPageMembers":[632005310785781764]},"ae8d513":{"guid":"ae8d513","dimension":2,"member":632005310794170372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[632005310785781764]},"166f86c7":{"guid":"166f86c7","dimension":2,"member":632005310773198848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[632005310785781764]},"b91fd4c4":{"guid":"b91fd4c4","dimension":1,"member":688212134459473920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[632005310370545664,632005310110498820,632382508893863937,632382508927418369]},"815e75d0":{"guid":"815e75d0","dimension":1,"member":632005310437654536,"filter":7,"referenceGlobalVariable":false,"globalVaribleId":"00000000-0000-0000-0000-000000000000","globalVaribleSnowflake":-1,"referenceFormVariable":false,"formVaribleId":"00000000-0000-0000-0000-000000000000","sorted":false,"dynamicExpression":"H4sIAAAAAAAEALWSTWvCQBCG/8ueFFJYE01rbmpyEPJRNHgppWzMSBc2G9ndtA2S/97ZqhhKerO3+Xhn5nmXPRFZl6BJ8HIiCVQFqHVJgoeJQ0IwjAsS+J5L6cyj8/nUfXR9f+Zjj1dWhqqFMYoXjYHrWHYExUytsEspveULxU37U3TICoTYwAEUyD2krAISEOJc7tt8C0zt3/P2iB3Up4ho93vn8JnhoFnLEr7szc65O/qUuvcl9wfIvX8A72cXblsawt42heYlZ6pNG8vwp43JzcbTgA2/e3WIYNr0RLpWBjA8MKEB0RUXIqw/5fmAvprGbycbIXqCGNgHDPR5BVLzWtr9+KwhMyzBc8LmZ8mOicbaWmZ5niVxtIviURIly2jztoriePTbbmBtZlK04zHpvgHvC4FEBgMAAA==","DynamicExpressionObject":{"nodes":[{"MemberId":-1,"Detail":632005309942726656,"DimId":1,"AttributeId":-1,"Operator":1000,"OperatorArity":100,"CellReferenceName":"","MemberNameSearchType":0,"NodeId":3,"NodeParentIndex":-1},{"MemberId":-1,"Detail":632005309942726656,"DimId":1,"AttributeId":-1,"Operator":402,"OperatorArity":100,"CellReferenceName":"","MemberNameSearchType":0,"NodeId":6,"NodeParentIndex":3},{"MemberId":-1,"Detail":632005309942726656,"DimId":1,"AttributeId":-1,"Operator":-1,"OperatorArity":-1,"CellReferenceName":"SubsidiaryNumber","MemberNameSearchType":1,"NodeId":8,"NodeParentIndex":6}],"lastNodeId":8,"sorted":false,"DrillDownMembersMemberIds":null,"DrillDownLeavesMemberIds":null,"DimensionId":0,"DataModelId":null,"Value":"BOTTOMLEVEL(MEMBER_CELL(SubsidiaryNumber:NameOnly))"},"staticPageMembers":null},"8131720f":{"guid":"8131720f","dimension":1,"member":632005310437654536,"filter":7,"referenceGlobalVariable":false,"globalVaribleId":"00000000-0000-0000-0000-000000000000","globalVaribleSnowflake":-1,"referenceFormVariable":false,"formVaribleId":"00000000-0000-0000-0000-000000000000","sorted":false,"dynamicExpression":"H4sIAAAAAAAEALWSTWvCQBCG/8ueFFJYE01rbmpyEPJRNHgppWzMSBc2G9ndtA2S/97ZqhhKerO3+Xhn5nmXPRFZl6BJ8HIiCVQFqHVJgoeJQ0IwjAsS+J5L6cyj8/nUfXR9f+Zjj1dWhqqFMYoXjYHrWHYExUytsEspveULxU37U3TICoTYwAEUyD2krAISEOJc7tt8C0zt3/P2iB3Up4ho93vn8JnhoFnLEr7szc65O/qUuvcl9wfIvX8A72cXblsawt42heYlZ6pNG8vwp43JzcbTgA2/e3WIYNr0RLpWBjA8MKEB0RUXIqw/5fmAvprGbycbIXqCGNgHDPR5BVLzWtr9+KwhMyzBc8LmZ8mOicbaWmZ5niVxtIviURIly2jztoriePTbbmBtZlK04zHpvgHvC4FEBgMAAA==","DynamicExpressionObject":{"nodes":[{"MemberId":-1,"Detail":632005309942726656,"DimId":1,"AttributeId":-1,"Operator":1000,"OperatorArity":100,"CellReferenceName":"","MemberNameSearchType":0,"NodeId":3,"NodeParentIndex":-1},{"MemberId":-1,"Detail":632005309942726656,"DimId":1,"AttributeId":-1,"Operator":402,"OperatorArity":100,"CellReferenceName":"","MemberNameSearchType":0,"NodeId":6,"NodeParentIndex":3},{"MemberId":-1,"Detail":632005309942726656,"DimId":1,"AttributeId":-1,"Operator":-1,"OperatorArity":-1,"CellReferenceName":"SubsidiaryNumber","MemberNameSearchType":1,"NodeId":8,"NodeParentIndex":6}],"lastNodeId":8,"sorted":false,"DrillDownMembersMemberIds":null,"DrillDownLeavesMemberIds":null,"DimensionId":0,"DataModelId":null,"Value":"BOTTOMLEVEL(MEMBER_CELL(SubsidiaryNumber:NameOnly))"},"staticPageMembers":null},"e6934d95":{"guid":"e6934d95","dimension":1,"member":632005310437654536,"filter":7,"referenceGlobalVariable":false,"globalVaribleId":"00000000-0000-0000-0000-000000000000","globalVaribleSnowflake":-1,"referenceFormVariable":false,"formVaribleId":"00000000-0000-0000-0000-000000000000","sorted":false,"dynamicExpression":"H4sIAAAAAAAEALWSTWvCQBCG/8ueFFJYE01rbmpyEPJRNHgppWzMSBc2G9ndtA2S/97ZqhhKerO3+Xhn5nmXPRFZl6BJ8HIiCVQFqHVJgoeJQ0IwjAsS+J5L6cyj8/nUfXR9f+Zjj1dWhqqFMYoXjYHrWHYExUytsEspveULxU37U3TICoTYwAEUyD2krAISEOJc7tt8C0zt3/P2iB3Up4ho93vn8JnhoFnLEr7szc65O/qUuvcl9wfIvX8A72cXblsawt42heYlZ6pNG8vwp43JzcbTgA2/e3WIYNr0RLpWBjA8MKEB0RUXIqw/5fmAvprGbycbIXqCGNgHDPR5BVLzWtr9+KwhMyzBc8LmZ8mOicbaWmZ5niVxtIviURIly2jztoriePTbbmBtZlK04zHpvgHvC4FEBgMAAA==","DynamicExpressionObject":{"nodes":[{"MemberId":-1,"Detail":632005309942726656,"DimId":1,"AttributeId":-1,"Operator":1000,"OperatorArity":100,"CellReferenceName":"","MemberNameSearchType":0,"NodeId":3,"NodeParentIndex":-1},{"MemberId":-1,"Detail":632005309942726656,"DimId":1,"AttributeId":-1,"Operator":402,"OperatorArity":100,"CellReferenceName":"","MemberNameSearchType":0,"NodeId":6,"NodeParentIndex":3},{"MemberId":-1,"Detail":632005309942726656,"DimId":1,"AttributeId":-1,"Operator":-1,"OperatorArity":-1,"CellReferenceName":"SubsidiaryNumber","MemberNameSearchType":1,"NodeId":8,"NodeParentIndex":6}],"lastNodeId":8,"sorted":false,"DrillDownMembersMemberIds":null,"DrillDownLeavesMemberIds":null,"DimensionId":0,"DataModelId":null,"Value":"BOTTOMLEVEL(MEMBER_CELL(SubsidiaryNumber:NameOnly))"},"staticPageMembers":null},"787c5845":{"guid":"787c5845","dimension":1,"member":632005310437654536,"filter":7,"referenceGlobalVariable":false,"globalVaribleId":"00000000-0000-0000-0000-000000000000","globalVaribleSnowflake":-1,"referenceFormVariable":false,"formVaribleId":"00000000-0000-0000-0000-000000000000","sorted":false,"dynamicExpression":"H4sIAAAAAAAEALWSTWvCQBCG/8ueFFJYE01rbmpyEPJRNHgppWzMSBc2G9ndtA2S/97ZqhhKerO3+Xhn5nmXPRFZl6BJ8HIiCVQFqHVJgoeJQ0IwjAsS+J5L6cyj8/nUfXR9f+Zjj1dWhqqFMYoXjYHrWHYExUytsEspveULxU37U3TICoTYwAEUyD2krAISEOJc7tt8C0zt3/P2iB3Up4ho93vn8JnhoFnLEr7szc65O/qUuvcl9wfIvX8A72cXblsawt42heYlZ6pNG8vwp43JzcbTgA2/e3WIYNr0RLpWBjA8MKEB0RUXIqw/5fmAvprGbycbIXqCGNgHDPR5BVLzWtr9+KwhMyzBc8LmZ8mOicbaWmZ5niVxtIviURIly2jztoriePTbbmBtZlK04zHpvgHvC4FEBgMAAA==","DynamicExpressionObject":{"nodes":[{"MemberId":-1,"Detail":632005309942726656,"DimId":1,"AttributeId":-1,"Operator":1000,"OperatorArity":100,"CellReferenceName":"","MemberNameSearchType":0,"NodeId":3,"NodeParentIndex":-1},{"MemberId":-1,"Detail":632005309942726656,"DimId":1,"AttributeId":-1,"Operator":402,"OperatorArity":100,"CellReferenceName":"","MemberNameSearchType":0,"NodeId":6,"NodeParentIndex":3},{"MemberId":-1,"Detail":632005309942726656,"DimId":1,"AttributeId":-1,"Operator":-1,"OperatorArity":-1,"CellReferenceName":"SubsidiaryNumber","MemberNameSearchType":1,"NodeId":8,"NodeParentIndex":6}],"lastNodeId":8,"sorted":false,"DrillDownMembersMemberIds":null,"DrillDownLeavesMemberIds":null,"DimensionId":0,"DataModelId":null,"Value":"BOTTOMLEVEL(MEMBER_CELL(SubsidiaryNumber:NameOnly))"},"staticPageMembers":null},"168c83dd":{"guid":"168c83dd","dimension":1,"member":632005310437654536,"filter":7,"referenceGlobalVariable":false,"globalVaribleId":"00000000-0000-0000-0000-000000000000","globalVaribleSnowflake":-1,"referenceFormVariable":false,"formVaribleId":"00000000-0000-0000-0000-000000000000","sorted":false,"dynamicExpression":"H4sIAAAAAAAEALWSTWvCQBCG/8ueFFJYE01rbmpyEPJRNHgppWzMSBc2G9ndtA2S/97ZqhhKerO3+Xhn5nmXPRFZl6BJ8HIiCVQFqHVJgoeJQ0IwjAsS+J5L6cyj8/nUfXR9f+Zjj1dWhqqFMYoXjYHrWHYExUytsEspveULxU37U3TICoTYwAEUyD2krAISEOJc7tt8C0zt3/P2iB3Up4ho93vn8JnhoFnLEr7szc65O/qUuvcl9wfIvX8A72cXblsawt42heYlZ6pNG8vwp43JzcbTgA2/e3WIYNr0RLpWBjA8MKEB0RUXIqw/5fmAvprGbycbIXqCGNgHDPR5BVLzWtr9+KwhMyzBc8LmZ8mOicbaWmZ5niVxtIviURIly2jztoriePTbbmBtZlK04zHpvgHvC4FEBgMAAA==","DynamicExpressionObject":{"nodes":[{"MemberId":-1,"Detail":632005309942726656,"DimId":1,"AttributeId":-1,"Operator":1000,"OperatorArity":100,"CellReferenceName":"","MemberNameSearchType":0,"NodeId":3,"NodeParentIndex":-1},{"MemberId":-1,"Detail":632005309942726656,"DimId":1,"AttributeId":-1,"Operator":402,"OperatorArity":100,"CellReferenceName":"","MemberNameSearchType":0,"NodeId":6,"NodeParentIndex":3},{"MemberId":-1,"Detail":632005309942726656,"DimId":1,"AttributeId":-1,"Operator":-1,"OperatorArity":-1,"CellReferenceName":"SubsidiaryNumber","MemberNameSearchType":1,"NodeId":8,"NodeParentIndex":6}],"lastNodeId":8,"sorted":false,"DrillDownMembersMemberIds":null,"DrillDownLeavesMemberIds":null,"DimensionId":0,"DataModelId":null,"Value":"BOTTOMLEVEL(MEMBER_CELL(SubsidiaryNumber:NameOnly))"},"staticPageMembers":null},"355cbf47":{"guid":"355cbf47","dimension":1,"member":632005310437654536,"filter":7,"referenceGlobalVariable":false,"globalVaribleId":"00000000-0000-0000-0000-000000000000","globalVaribleSnowflake":-1,"referenceFormVariable":false,"formVaribleId":"00000000-0000-0000-0000-000000000000","sorted":false,"dynamicExpression":"H4sIAAAAAAAEALWSTWvCQBCG/8ueFFJYE01rbmpyEPJRNHgppWzMSBc2G9ndtA2S/97ZqhhKerO3+Xhn5nmXPRFZl6BJ8HIiCVQFqHVJgoeJQ0IwjAsS+J5L6cyj8/nUfXR9f+Zjj1dWhqqFMYoXjYHrWHYExUytsEspveULxU37U3TICoTYwAEUyD2krAISEOJc7tt8C0zt3/P2iB3Up4ho93vn8JnhoFnLEr7szc65O/qUuvcl9wfIvX8A72cXblsawt42heYlZ6pNG8vwp43JzcbTgA2/e3WIYNr0RLpWBjA8MKEB0RUXIqw/5fmAvprGbycbIXqCGNgHDPR5BVLzWtr9+KwhMyzBc8LmZ8mOicbaWmZ5niVxtIviURIly2jztoriePTbbmBtZlK04zHpvgHvC4FEBgMAAA==","DynamicExpressionObject":{"nodes":[{"MemberId":-1,"Detail":632005309942726656,"DimId":1,"AttributeId":-1,"Operator":1000,"OperatorArity":100,"CellReferenceName":"","MemberNameSearchType":0,"NodeId":3,"NodeParentIndex":-1},{"MemberId":-1,"Detail":632005309942726656,"DimId":1,"AttributeId":-1,"Operator":402,"OperatorArity":100,"CellReferenceName":"","MemberNameSearchType":0,"NodeId":6,"NodeParentIndex":3},{"MemberId":-1,"Detail":632005309942726656,"DimId":1,"AttributeId":-1,"Operator":-1,"OperatorArity":-1,"CellReferenceName":"SubsidiaryNumber","MemberNameSearchType":1,"NodeId":8,"NodeParentIndex":6}],"lastNodeId":8,"sorted":false,"DrillDownMembersMemberIds":null,"DrillDownLeavesMemberIds":null,"DimensionId":0,"DataModelId":null,"Value":"BOTTOMLEVEL(MEMBER_CELL(SubsidiaryNumber:NameOnly))"},"staticPageMembers":null},"4a29fae4":{"guid":"4a29fae4","dimension":5,"member":632005311846940676,"filter":7,"referenceGlobalVariable":false,"globalVaribleId":"00000000-0000-0000-0000-000000000000","globalVaribleSnowflake":-1,"referenceFormVariable":false,"formVaribleId":"00000000-0000-0000-0000-000000000000","sorted":true,"dynamicExpression":"H4sIAAAAAAAEAK2RTW+CQBCG/4qZkyY0WdAF4WaLaUxQGiRemh5WmaabLAtZdm2N4b93sZhy4NT0Nh/vzrzP7BVkVWAD0esVtlgeUW0KiB5cB2LUjAuI/LlHCJ2TMFx4gef71Lc9XnYy6sBKa8WPRuP9WVqjYrpSELmEkN98pbi+3IoOPKEQGb6jQnnCHSsRIgCn39/le2Tq9JFfatux+p212M3vwxdmH+qNLPCr29k6Q+v+ckkD37WuQ5eGi4B6/4AyzHqQrvRXDm+Eg7RvDgjW6IGoqZRGG2pl0DpVXIi4+pQ/85s7s/08aYQYCBJkZxzp8xJlwyvZA8dMs63dJm53G7nNgQnTMe3TLJ8+pnmebpP1YZ1MMzyjNDh5VpWpJ+5sBu033XOYTkkCAAA=","DynamicExpressionObject":{"nodes":[{"MemberId":-1,"Detail":632005309942726656,"DimId":5,"AttributeId":-1,"Operator":1000,"OperatorArity":100,"CellReferenceName":"","MemberNameSearchType":0,"NodeId":0,"NodeParentIndex":-1},{"MemberId":688576163291594752,"Detail":632005309942726656,"DimId":5,"AttributeId":-1,"Operator":-1,"OperatorArity":-1,"CellReferenceName":"","MemberNameSearchType":0,"NodeId":2,"NodeParentIndex":0}],"lastNodeId":2,"sorted":true,"DrillDownMembersMemberIds":null,"DrillDownLeavesMemberIds":null,"DimensionId":5,"DataModelId":632005309942726656,"Value":"SORT(BOTTOMLEVEL(Revenue Group 1))"},"staticPageMembers":null},"1a7f522f":{"guid":"1a7f522f","dimension":5,"member":632005311846940676,"filter":7,"referenceGlobalVariable":false,"globalVaribleId":"00000000-0000-0000-0000-000000000000","globalVaribleSnowflake":-1,"referenceFormVariable":false,"formVaribleId":"00000000-0000-0000-0000-000000000000","sorted":true,"dynamicExpression":"H4sIAAAAAAAEAK2RTWvCQBCG/4rMSWELm9VsYm62kSJEU2LwUnpYzZQubDay2diK+N+7sZHmkFPpbT7e+XhmLqCrAmuIXi+wxnKPZlVA9OARiNEKqSDiU0apP6Xz+YwFjHOfu5wsW5lPYGGtkfvG4r0sPaIRtjIQeZTSX39hpD3fggSeUKkM39GgPuBGlAgRAOnmt/4WhTl85Oejyzj9xq3Y9u/MF+EK7UoX+NXOvJL+6jwM/YCzKeNByJnnhbN/QOl7HUgb+iuHN8BBr28ElKhtT1RXxqIzrWnQbWqkUnH1qX/613dm9zzdKNUTJChOOJCXJepaVroDjoUVazdN3e42cJudUE3LtE2zfPyY5nm6Tpa7ZTLO8IS6wdGzqZrjiE0mcP0GM8tWkUkCAAA=","DynamicExpressionObject":{"nodes":[{"MemberId":-1,"Detail":632005309942726656,"DimId":5,"AttributeId":-1,"Operator":1000,"OperatorArity":100,"CellReferenceName":"","MemberNameSearchType":0,"NodeId":0,"NodeParentIndex":-1},{"MemberId":688576232678621184,"Detail":632005309942726656,"DimId":5,"AttributeId":-1,"Operator":-1,"OperatorArity":-1,"CellReferenceName":"","MemberNameSearchType":0,"NodeId":1,"NodeParentIndex":0}],"lastNodeId":1,"sorted":true,"DrillDownMembersMemberIds":null,"DrillDownLeavesMemberIds":null,"DimensionId":5,"DataModelId":632005309942726656,"Value":"SORT(BOTTOMLEVEL(Revenue Group 2))"},"staticPageMembers":null},"8e076ab7":{"guid":"8e076ab7","dimension":5,"member":632005311846940676,"filter":7,"referenceGlobalVariable":false,"globalVaribleId":"00000000-0000-0000-0000-000000000000","globalVaribleSnowflake":-1,"referenceFormVariable":false,"formVaribleId":"00000000-0000-0000-0000-000000000000","sorted":true,"dynamicExpression":"H4sIAAAAAAAEAK2RTWvCQBCG/4rMSWELm081N9tIEaIpMXgpPaxmShc2u2GzsRXJf+/GRppDTqW3+Xh35n1mryBVgTVEr1fYYnlEvSkgenAIxGgYFxCFnktp4NHl0nfnbhgGoe3xspMFBFbGaH5sDN6fpRVqZpSGyKGU/uYrzc3lViTwhEJk+I4a5Ql3rESIAEi/v8v3yPTpI79UtmP1O2uxm9+HL8w+NBtZ4Fe3syVD6+FiEcxDj1LXt34dh/r/gDLMepCu9FcOZ4SDtm8EBKvNQFQrbdCGRjdonWouRKw+5c/8+s5sP082QgwECbIzjvR5ibLmSvbAMTNsa7eJ291GbnNgoumY9mmWTx/TPE+3yfqwTqYZnlE2OHnWqqkm3mwG7Tf3inijSQIAAA==","DynamicExpressionObject":{"nodes":[{"MemberId":-1,"Detail":632005309942726656,"DimId":5,"AttributeId":-1,"Operator":1000,"OperatorArity":100,"CellReferenceName":"","MemberNameSearchType":0,"NodeId":0,"NodeParentIndex":-1},{"MemberId":688576300244271104,"Detail":632005309942726656,"DimId":5,"AttributeId":-1,"Operator":-1,"OperatorArity":-1,"CellReferenceName":"","MemberNameSearchType":0,"NodeId":1,"NodeParentIndex":0}],"lastNodeId":1,"sorted":true,"DrillDownMembersMemberIds":null,"DrillDownLeavesMemberIds":null,"DimensionId":5,"DataModelId":632005309942726656,"Value":"SORT(BOTTOMLEVEL(Revenue Group 3))"},"staticPageMembers":null},"f1aeab7c":{"guid":"f1aeab7c","dimension":5,"member":632005311846940676,"filter":7,"referenceGlobalVariable":false,"globalVaribleId":"00000000-0000-0000-0000-000000000000","globalVaribleSnowflake":-1,"referenceFormVariable":false,"formVaribleId":"00000000-0000-0000-0000-000000000000","sorted":true,"dynamicExpression":"H4sIAAAAAAAEAK2RS2uDQBDHv0qYUwIW1rfxltZQAhpLIrmUHjZxShfWVdbdtCH43bumhnrwVHqbx38ev5kriLrEFuLXK2RYHVFuSogfbAsSVJRxiAPXIcR3yXLpOaETBH5gcqzqZb4FK6UkO2qF97K8QUlVLSG2CSG//koydbkFLXhCznf4jhLFCbe0QogBrGF+7++RytNHcWlMxui3ZsW+/2C+UFOoNqLEr35mZ41XD6LIDwM3JH7kEtsOvegfUMbeANKH/sphT3CQ7s0CTls1ErW1VGhMJTWaTSXjPKk/xU//9s5snic05yNBivSME3lWoWhZLQbghCqamWn8dreJ2xwo1z3TPt8V88e8KPIsXR/W6XyHZxQaZ8+y1s3MWyyg+wa7sj4fSQIAAA==","DynamicExpressionObject":{"nodes":[{"MemberId":-1,"Detail":632005309942726656,"DimId":5,"AttributeId":-1,"Operator":1000,"OperatorArity":100,"CellReferenceName":"","MemberNameSearchType":0,"NodeId":0,"NodeParentIndex":-1},{"MemberId":688576370583011748,"Detail":632005309942726656,"DimId":5,"AttributeId":-1,"Operator":-1,"OperatorArity":-1,"CellReferenceName":"","MemberNameSearchType":0,"NodeId":1,"NodeParentIndex":0}],"lastNodeId":1,"sorted":true,"DrillDownMembersMemberIds":null,"DrillDownLeavesMemberIds":null,"DimensionId":5,"DataModelId":632005309942726656,"Value":"SORT(BOTTOMLEVEL(Revenue Group 4))"},"staticPageMembers":null},"bd9b371f":{"guid":"bd9b371f","dimension":5,"member":632005311846940676,"filter":7,"referenceGlobalVariable":false,"globalVaribleId":"00000000-0000-0000-0000-000000000000","globalVaribleSnowflake":-1,"referenceFormVariable":false,"formVaribleId":"00000000-0000-0000-0000-000000000000","sorted":true,"dynamicExpression":"H4sIAAAAAAAEAK2RS2uDQBDHv0qYUwIW1tfGeEtrKAGNxUgupYdNnNKFdZV1TRuC371raqgHT6W3efzn8Zu5gqwKbCB8vUKC5RHVtoDwwbYgQs24gJC6DiG+S1Yrz1k6lPrU5HjZy3wL1lorfmw13svSGhXTlYLQJoT8+mvF9eUWtOAJhcjwHRXKE+5YiRACWMP83t8jU6eP/FKbjNHvzIp9/8F8YaZQb2WBX/3MzhqvToPAX1LP8V1KHCeggfcPKGNvAOlDf+WwJzhI92aBYI0eiZpKaTSmVi2aTRUXIqo+5U//5s5snidbIUaCGNkZJ/K8RNnwSg7AEdMsMdPE7W4Ttzkw0fZM+zTL549pnqdJvDls4nmGZ5Qtzp5V1dYzf7GA7huWS9XJSQIAAA==","DynamicExpressionObject":{"nodes":[{"MemberId":-1,"Detail":632005309942726656,"DimId":5,"AttributeId":-1,"Operator":1000,"OperatorArity":100,"CellReferenceName":"","MemberNameSearchType":0,"NodeId":0,"NodeParentIndex":-1},{"MemberId":688576425360228684,"Detail":632005309942726656,"DimId":5,"AttributeId":-1,"Operator":-1,"OperatorArity":-1,"CellReferenceName":"","MemberNameSearchType":0,"NodeId":1,"NodeParentIndex":0}],"lastNodeId":1,"sorted":true,"DrillDownMembersMemberIds":null,"DrillDownLeavesMemberIds":null,"DimensionId":5,"DataModelId":632005309942726656,"Value":"SORT(BOTTOMLEVEL(Revenue Group 5))"},"staticPageMembers":null},"31e0af96":{"guid":"31e0af96","dimension":5,"member":632005311846940676,"filter":7,"referenceGlobalVariable":false,"globalVaribleId":"00000000-0000-0000-0000-000000000000","globalVaribleSnowflake":-1,"referenceFormVariable":false,"formVaribleId":"00000000-0000-0000-0000-000000000000","sorted":true,"dynamicExpression":"H4sIAAAAAAAEAK2RS2uDQBDHv0qYUwIW1vfjllYpAY0lkVxKD5s4pQvrKuvaJgS/e9fUUA+eSm/z+M/jN3MFUZfYQvR6hQyrI8pNCdGDaUCMijIOkWdbhLg2CUPH8i3Pcz2dY9Ugcw1YKyXZsVN4L8sblFTVEiKTEPLrryVTl1vQgCfkfIfvKFGccEsrhAjAGOcP/h6pPH0Ul0ZntH6rVxz6j+YL1YVqI0o8DzN7Y7q6FwSu7/l24JhO6FqOE/wDytQbQYbQXznMGQ7SvxnAaasmoraWCrWpZId6U8k4j+sv8dO/vTPr54mO84kgRfqJM3lWoWhZLUbgmCqa6Wn8dreZ2xwo7wamfb4rlo95UeRZmhySdJmcG90JF8+y7pqFuVpB/w35jKLUSQIAAA==","DynamicExpressionObject":{"nodes":[{"MemberId":-1,"Detail":632005309942726656,"DimId":5,"AttributeId":-1,"Operator":1000,"OperatorArity":100,"CellReferenceName":"","MemberNameSearchType":0,"NodeId":0,"NodeParentIndex":-1},{"MemberId":688576738414952448,"Detail":632005309942726656,"DimId":5,"AttributeId":-1,"Operator":-1,"OperatorArity":-1,"CellReferenceName":"","MemberNameSearchType":0,"NodeId":1,"NodeParentIndex":0}],"lastNodeId":1,"sorted":true,"DrillDownMembersMemberIds":null,"DrillDownLeavesMemberIds":null,"DimensionId":5,"DataModelId":632005309942726656,"Value":"SORT(BOTTOMLEVEL(Expense Group 1))"},"staticPageMembers":null},"224038a1":{"guid":"224038a1","dimension":5,"member":632005311846940676,"filter":7,"referenceGlobalVariable":false,"globalVaribleId":"00000000-0000-0000-0000-000000000000","globalVaribleSnowflake":-1,"referenceFormVariable":false,"formVaribleId":"00000000-0000-0000-0000-000000000000","sorted":true,"dynamicExpression":"H4sIAAAAAAAEAK2RTWuDQBCG/0qYUwIWVqMb9ZZWKQGNJZFcSg+bOKUL6yrr2iYE/3vX1FAPnkpv8/HOxzNzBVkV2ED4eoUUyyOqTQHhg21BhJpxASFdOoR4SxIErrNyKPWoyfGyl3kWrLVW/NhqvJdlNSqmKwWhTQj59deK68staMETCrHDd1QoT7hlJUIIYA3ze3+PTJ0+8kttMka/NSv2/QfzhZlCvZEFnvuZnTVenfq+t6Irn7o0cBzX99x/QBl7A0gf+iuHPcFBujcLBGv0SNRUSqMxtWrRbKq4EFH1JX/6N3dm8zzZCjESJMg+cSLPS5QNr+QAHDHNUjNN3O42cZsDE23PtM92+fwxy/MsTeJDnMzjc2064exZVW09cxYL6L4Bui6ai0kCAAA=","DynamicExpressionObject":{"nodes":[{"MemberId":-1,"Detail":632005309942726656,"DimId":5,"AttributeId":-1,"Operator":1000,"OperatorArity":100,"CellReferenceName":"","MemberNameSearchType":0,"NodeId":0,"NodeParentIndex":-1},{"MemberId":688576786469224854,"Detail":632005309942726656,"DimId":5,"AttributeId":-1,"Operator":-1,"OperatorArity":-1,"CellReferenceName":"","MemberNameSearchType":0,"NodeId":1,"NodeParentIndex":0}],"lastNodeId":1,"sorted":true,"DrillDownMembersMemberIds":null,"DrillDownLeavesMemberIds":null,"DimensionId":5,"DataModelId":632005309942726656,"Value":"SORT(BOTTOMLEVEL(Expense Group 2))"},"staticPageMembers":null},"db9999c3":{"guid":"db9999c3","dimension":5,"member":632005311846940676,"filter":7,"referenceGlobalVariable":false,"globalVaribleId":"00000000-0000-0000-0000-000000000000","globalVaribleSnowflake":-1,"referenceFormVariable":false,"formVaribleId":"00000000-0000-0000-0000-000000000000","sorted":true,"dynamicExpression":"H4sIAAAAAAAEAK2RTWuDQBCG/0qYUwIWVo0b9ZZWKQGNJZFcSg+bOKUL6yrr2iYE/3vX1FAPnkpv8/HOxzNzBVkV2ED4eoUUyyOqTQHhg21BhJpxASF1HUI8lwTB0lk5lHrU5HjZyzwL1lorfmw13suyGhXTlYLQJoT8+mvF9eUWtOAJhdjhOyqUJ9yyEiEEsIb5vb9Hpk4f+aU2GaPfmhX7/oP5wkyh3sgCz/3MzhqvTn3fW1GfUpfagev6zvIfUMbeANKH/sphT3CQ7s0CwRo9EjWV0mhMrVo0myouRFR9yZ/+zZ3ZPE+2QowECbJPnMjzEmXDKzkAR0yz1EwTt7tN3ObARNsz7bNdPn/M8jxLk/gQJ/P4XJtOOHtWVVvP3MUCum8ovRauSQIAAA==","DynamicExpressionObject":{"nodes":[{"MemberId":-1,"Detail":632005309942726656,"DimId":5,"AttributeId":-1,"Operator":1000,"OperatorArity":100,"CellReferenceName":"","MemberNameSearchType":0,"NodeId":0,"NodeParentIndex":-1},{"MemberId":688576866361933824,"Detail":632005309942726656,"DimId":5,"AttributeId":-1,"Operator":-1,"OperatorArity":-1,"CellReferenceName":"","MemberNameSearchType":0,"NodeId":1,"NodeParentIndex":0}],"lastNodeId":1,"sorted":true,"DrillDownMembersMemberIds":null,"DrillDownLeavesMemberIds":null,"DimensionId":5,"DataModelId":632005309942726656,"Value":"SORT(BOTTOMLEVEL(Expense Group 3))"},"staticPageMembers":null},"688f7f8f":{"guid":"688f7f8f","dimension":5,"member":632005311846940676,"filter":7,"referenceGlobalVariable":false,"globalVaribleId":"00000000-0000-0000-0000-000000000000","globalVaribleSnowflake":-1,"referenceFormVariable":false,"formVaribleId":"00000000-0000-0000-0000-000000000000","sorted":true,"dynamicExpression":"H4sIAAAAAAAEAK2RTW+CQBCG/4qZkyY0WVAW4WYLaUxAGiVemh5WmaabLAtZllZj/O/dtZhy4NT0Nh/vzrzP7AVkXWIL0esFMqwOqNYlRA+uAzFqxgVEdO4R4s9JGC68wKPUp6bHKyvzHVhprfih03h/ljeomK4VRC4h5DdfKa7Pt6IDTyjEFt9RoTzihlUIEYDT77f5Dpk6fhTnxnSMfmMs2vl9+MLMQ72WJZ7szqsztE6XSz+goRtYs34QeuQfUIZZD2JLf+VwRzjI9c0BwVo9ELW10mhCrTo0ThUXIq6/5M/89s5sPk92QgwEKbJPHOnzCmXLa9kDx0yzzGwTt7uN3GbPRGeZdvm2mD7mRZFnabJP0mlyaswknDyrumsmi9kMrt/EuTvOSQIAAA==","DynamicExpressionObject":{"nodes":[{"MemberId":-1,"Detail":632005309942726656,"DimId":5,"AttributeId":-1,"Operator":1000,"OperatorArity":100,"CellReferenceName":"","MemberNameSearchType":0,"NodeId":0,"NodeParentIndex":-1},{"MemberId":688576917272657920,"Detail":632005309942726656,"DimId":5,"AttributeId":-1,"Operator":-1,"OperatorArity":-1,"CellReferenceName":"","MemberNameSearchType":0,"NodeId":1,"NodeParentIndex":0}],"lastNodeId":1,"sorted":true,"DrillDownMembersMemberIds":null,"DrillDownLeavesMemberIds":null,"DimensionId":5,"DataModelId":632005309942726656,"Value":"SORT(BOTTOMLEVEL(Expense Group 4))"},"staticPageMembers":null},"53be4ed6":{"guid":"53be4ed6","dimension":5,"member":632005311846940676,"filter":7,"referenceGlobalVariable":false,"globalVaribleId":"00000000-0000-0000-0000-000000000000","globalVaribleSnowflake":-1,"referenceFormVariable":false,"formVaribleId":"00000000-0000-0000-0000-000000000000","sorted":true,"dynamicExpression":"H4sIAAAAAAAEAK2RTWuDQBCG/0qYUwIWVq0b9ZZWKQGNJZFcSg+bOKUL6yrr2iYE/3vX1BAPnkpv8/HOxzNzAVkV2ED4doEUywOqdQHhg21BhJpxASF1HUI8lwTBo7N0KPWoyfGyl3kWrLRW/NBqvJVlNSqmKwWhTQi5+yvF9fkatOAZhdjiByqUR9ywEiEEsIb5vb9Dpo6f+bk2GaPfmBX7/oP5ykyhXssCT/3MzhqvTn3fW9KAujSwiUMc3/8HlLE3gPShv3LYExyke7dAsEaPRE2lNBpTqxbNpooLEVXf8rd/c2M2z5OtECNBguwLJ/K8RNnwSg7AEdMsNdPE9W4Tt9kz0fZMu2ybz5+yPM/SJN7HyTw+1aYTzl5U1dYzb7GA7geQxwuYSQIAAA==","DynamicExpressionObject":{"nodes":[{"MemberId":-1,"Detail":632005309942726656,"DimId":5,"AttributeId":-1,"Operator":1000,"OperatorArity":100,"CellReferenceName":"","MemberNameSearchType":0,"NodeId":0,"NodeParentIndex":-1},{"MemberId":688576963691020288,"Detail":632005309942726656,"DimId":5,"AttributeId":-1,"Operator":-1,"OperatorArity":-1,"CellReferenceName":"","MemberNameSearchType":0,"NodeId":1,"NodeParentIndex":0}],"lastNodeId":1,"sorted":true,"DrillDownMembersMemberIds":null,"DrillDownLeavesMemberIds":null,"DimensionId":5,"DataModelId":632005309942726656,"Value":"SORT(BOTTOMLEVEL(Expense Group 5))"},"staticPageMembers":null},"1bc2f789":{"guid":"1bc2f789","dimension":5,"member":632005311846940676,"filter":7,"referenceGlobalVariable":false,"globalVaribleId":"00000000-0000-0000-0000-000000000000","globalVaribleSnowflake":-1,"referenceFormVariable":false,"formVaribleId":"00000000-0000-0000-0000-000000000000","sorted":true,"dynamicExpression":"H4sIAAAAAAAEAK2RTW+CQBCG/4qZkyY0WVZZlJstpDEBaZR4aXpYZZpusixkWVqN4b93sZhy4NT0Nh/vfDwzV1BljjUEr1dIsDii3uQQPLgOhGi4kBCwOSXEm5PVakF9ypjHbE4UncxzYG2MFsfG4L0srVBzU2oIXELIr7/WwlxuQQeeUModvqNGdcItLxACAKef3/l75Pr0kV0qm7H6rV2x69+bL9wWmo3K8dzNbJ3h6my59HyfLD3qMo9SuiD/gDL0epAu9FcOd4SDtG8OSF6bgagutUFrGt2g3VQLKcPyS/30r+/M9nmqkXIgiJF/4kheFKhqUaoeOOSGJ3aavN1t5DYHLpuOaZ/usuljmmVpEkeHKJ5G58p2wsmzLptq4s9m0H4D2qibMUkCAAA=","DynamicExpressionObject":{"nodes":[{"MemberId":-1,"Detail":632005309942726656,"DimId":5,"AttributeId":-1,"Operator":1000,"OperatorArity":100,"CellReferenceName":"","MemberNameSearchType":0,"NodeId":0,"NodeParentIndex":-1},{"MemberId":688577085216522240,"Detail":632005309942726656,"DimId":5,"AttributeId":-1,"Operator":-1,"OperatorArity":-1,"CellReferenceName":"","MemberNameSearchType":0,"NodeId":1,"NodeParentIndex":0}],"lastNodeId":1,"sorted":true,"DrillDownMembersMemberIds":null,"DrillDownLeavesMemberIds":null,"DimensionId":5,"DataModelId":632005309942726656,"Value":"SORT(BOTTOMLEVEL(Expense Group 7))"},"staticPageMembers":null},"b6e56aef":{"guid":"b6e56aef","dimension":5,"member":632005311846940676,"filter":7,"referenceGlobalVariable":false,"globalVaribleId":"00000000-0000-0000-0000-000000000000","globalVaribleSnowflake":-1,"referenceFormVariable":false,"formVaribleId":"00000000-0000-0000-0000-000000000000","sorted":true,"dynamicExpression":"H4sIAAAAAAAEAK2RTW+CQBCG/4qZkyY0WZayKDdbSGMC0ijx0vSw6jTdZFnIsrQaw3/vYjFy4NT0Nh/vfDwzF1DlEWsI3y6QYrFHvTpC+OA6EKHhQkLIPEqI75HF4pEGlDGf2ZwoOpnvwNIYLfaNwVtZVqHmptQQuoSQu7/UwpyvQQeeUcoNfqBGdcA1LxBCAKef3/lb5PrwmZ8rm7H6tV2x69+br9wWmpU64qmb2TrD1dl87gcBoWTuL1xKXeb9A8rQ60G60F856AgHad8dkLw2A1FdaoPWNLpBu6kWUkblt/rtX9+Y7fNUI+VAkCD/wpG8KFDVolQ9cMQNT+00eb3byG12XDYd0zbb5NOnLM+zNIl3cTKNT5XthJMXXTbVhM1m0P4AjfEwI0kCAAA=","DynamicExpressionObject":{"nodes":[{"MemberId":-1,"Detail":632005309942726656,"DimId":5,"AttributeId":-1,"Operator":1000,"OperatorArity":100,"CellReferenceName":"","MemberNameSearchType":0,"NodeId":0,"NodeParentIndex":-1},{"MemberId":688577020859122163,"Detail":632005309942726656,"DimId":5,"AttributeId":-1,"Operator":-1,"OperatorArity":-1,"CellReferenceName":"","MemberNameSearchType":0,"NodeId":2,"NodeParentIndex":0}],"lastNodeId":2,"sorted":true,"DrillDownMembersMemberIds":null,"DrillDownLeavesMemberIds":null,"DimensionId":5,"DataModelId":632005309942726656,"Value":"SORT(BOTTOMLEVEL(Expense Group 6))"},"staticPageMembers":null},"f834db7f":{"guid":"f834db7f","dimension":5,"member":632005311846940676,"filter":7,"referenceGlobalVariable":false,"globalVaribleId":"00000000-0000-0000-0000-000000000000","globalVaribleSnowflake":-1,"referenceFormVariable":false,"formVaribleId":"00000000-0000-0000-0000-000000000000","sorted":true,"dynamicExpression":"H4sIAAAAAAAEAK2RTW+CQBCG/4qZkybbZEEB4WaLaUxQGiRemh5WmaabLAtZFltj+O/dtZhy4NT0Nh/vzrzP7BVkVWAD0esVtlgeUW0KiB4cAjFqxgVE/tyl1JvTMFy4gev7nm96vLQyj8BKa8WPrcb7s7RGxXSlIHIopb/5SnF9uRUJPKEQGb6jQnnCHSsRIgDS77f5Hpk6feSX2nSMfmcs2vl9+MLMQ72RBX7ZnR0ZWveXSy/wHeM6dLxwEXjuP6AMsx7Elv7K4Yxw0O6NgGCNHoiaSmk0oVYtGqeKCxFXn/JnfnNnNp8nWyEGggTZGUf6vETZ8Er2wDHTbGu2idvdRm5zYKK1TPs0y6ePaZ6n22R9WCfTDM8oW5w8q6qtJ85sBt03wrZp+UkCAAA=","DynamicExpressionObject":{"nodes":[{"MemberId":-1,"Detail":632005309942726656,"DimId":5,"AttributeId":-1,"Operator":1000,"OperatorArity":100,"CellReferenceName":"","MemberNameSearchType":0,"NodeId":0,"NodeParentIndex":-1},{"MemberId":688576163291594752,"Detail":632005309942726656,"DimId":5,"AttributeId":-1,"Operator":-1,"OperatorArity":-1,"CellReferenceName":"","MemberNameSearchType":0,"NodeId":1,"NodeParentIndex":0}],"lastNodeId":1,"sorted":true,"DrillDownMembersMemberIds":null,"DrillDownLeavesMemberIds":null,"DimensionId":5,"DataModelId":632005309942726656,"Value":"SORT(BOTTOMLEVEL(Revenue Group 1))"},"staticPageMembers":null},"dc53a484":{"guid":"dc53a484","dimension":5,"member":632005311846940676,"filter":7,"referenceGlobalVariable":false,"globalVaribleId":"00000000-0000-0000-0000-000000000000","globalVaribleSnowflake":-1,"referenceFormVariable":false,"formVaribleId":"00000000-0000-0000-0000-000000000000","sorted":true,"dynamicExpression":"H4sIAAAAAAAEAK2RTWvCQBCG/4rMSWELm9VsYm62kSJEU2LwUnpYzZQubDay2diK+N+7sZHmkFPpbT7e+XhmLqCrAmuIXi+wxnKPZlVA9OARiNEKqSDiU0apP6Xz+YwFjHOfu5wsW5lPYGGtkfvG4r0sPaIRtjIQeZTSX39hpD3fggSeUKkM39GgPuBGlAgRAOnmt/4WhTl85Oejyzj9xq3Y9u/MF+EK7UoX+NXOvJL+6jwM/YCzKeNByJnnhbN/QOl7HUgb+iuHN8BBr28ElKhtT1RXxqIzrWnQbWqkUnH1qX/613dm9zzdKNUTJChOOJCXJepaVroDjoUVazdN3e42cJudUE3LtE2zfPyY5nm6Tpa7ZTLO8IS6wdGzqZrjiE0mcP0GM8tWkUkCAAA=","DynamicExpressionObject":{"nodes":[{"MemberId":-1,"Detail":632005309942726656,"DimId":5,"AttributeId":-1,"Operator":1000,"OperatorArity":100,"CellReferenceName":"","MemberNameSearchType":0,"NodeId":0,"NodeParentIndex":-1},{"MemberId":688576232678621184,"Detail":632005309942726656,"DimId":5,"AttributeId":-1,"Operator":-1,"OperatorArity":-1,"CellReferenceName":"","MemberNameSearchType":0,"NodeId":1,"NodeParentIndex":0}],"lastNodeId":1,"sorted":true,"DrillDownMembersMemberIds":null,"DrillDownLeavesMemberIds":null,"DimensionId":5,"DataModelId":632005309942726656,"Value":"SORT(BOTTOMLEVEL(Revenue Group 2))"},"staticPageMembers":null},"39e5a299":{"guid":"39e5a299","dimension":5,"member":632005311846940676,"filter":7,"referenceGlobalVariable":false,"globalVaribleId":"00000000-0000-0000-0000-000000000000","globalVaribleSnowflake":-1,"referenceFormVariable":false,"formVaribleId":"00000000-0000-0000-0000-000000000000","sorted":true,"dynamicExpression":"H4sIAAAAAAAEAK2RTWvCQBCG/4rMSWELm081N9tIEaIpMXgpPaxmShc2u2GzsRXJf+/GRppDTqW3+Xh35n1mryBVgTVEr1fYYnlEvSkgenAIxGgYFxCFnktp4NHl0nfnbhgGoe3xspMFBFbGaH5sDN6fpRVqZpSGyKGU/uYrzc3lViTwhEJk+I4a5Ql3rESIAEi/v8v3yPTpI79UtmP1O2uxm9+HL8w+NBtZ4Fe3syVD6+FiEcxDj1LXt34dh/r/gDLMepCu9FcOZ4SDtm8EBKvNQFQrbdCGRjdonWouRKw+5c/8+s5sP082QgwECbIzjvR5ibLmSvbAMTNsa7eJ291GbnNgoumY9mmWTx/TPE+3yfqwTqYZnlE2OHnWqqkm3mwG7Tf3inijSQIAAA==","DynamicExpressionObject":{"nodes":[{"MemberId":-1,"Detail":632005309942726656,"DimId":5,"AttributeId":-1,"Operator":1000,"OperatorArity":100,"CellReferenceName":"","MemberNameSearchType":0,"NodeId":0,"NodeParentIndex":-1},{"MemberId":688576300244271104,"Detail":632005309942726656,"DimId":5,"AttributeId":-1,"Operator":-1,"OperatorArity":-1,"CellReferenceName":"","MemberNameSearchType":0,"NodeId":1,"NodeParentIndex":0}],"lastNodeId":1,"sorted":true,"DrillDownMembersMemberIds":null,"DrillDownLeavesMemberIds":null,"DimensionId":5,"DataModelId":632005309942726656,"Value":"SORT(BOTTOMLEVEL(Revenue Group 3))"},"staticPageMembers":null},"8a9b164":{"guid":"8a9b164","dimension":5,"member":632005311846940676,"filter":7,"referenceGlobalVariable":false,"globalVaribleId":"00000000-0000-0000-0000-000000000000","globalVaribleSnowflake":-1,"referenceFormVariable":false,"formVaribleId":"00000000-0000-0000-0000-000000000000","sorted":true,"dynamicExpression":"H4sIAAAAAAAEAK2RS2uDQBDHv0qYUwIW1rfxltZQAhpLIrmUHjZxShfWVdbdtCH43bumhnrwVHqbx38ev5kriLrEFuLXK2RYHVFuSogfbAsSVJRxiAPXIcR3yXLpOaETBH5gcqzqZb4FK6UkO2qF97K8QUlVLSG2CSG//koydbkFLXhCznf4jhLFCbe0QogBrGF+7++RytNHcWlMxui3ZsW+/2C+UFOoNqLEr35mZ41XD6LIDwM3JH7kEtsOvegfUMbeANKH/sphT3CQ7s0CTls1ErW1VGhMJTWaTSXjPKk/xU//9s5snic05yNBivSME3lWoWhZLQbghCqamWn8dreJ2xwo1z3TPt8V88e8KPIsXR/W6XyHZxQaZ8+y1s3MWyyg+wa7sj4fSQIAAA==","DynamicExpressionObject":{"nodes":[{"MemberId":-1,"Detail":632005309942726656,"DimId":5,"AttributeId":-1,"Operator":1000,"OperatorArity":100,"CellReferenceName":"","MemberNameSearchType":0,"NodeId":0,"NodeParentIndex":-1},{"MemberId":688576370583011748,"Detail":632005309942726656,"DimId":5,"AttributeId":-1,"Operator":-1,"OperatorArity":-1,"CellReferenceName":"","MemberNameSearchType":0,"NodeId":1,"NodeParentIndex":0}],"lastNodeId":1,"sorted":true,"DrillDownMembersMemberIds":null,"DrillDownLeavesMemberIds":null,"DimensionId":5,"DataModelId":632005309942726656,"Value":"SORT(BOTTOMLEVEL(Revenue Group 4))"},"staticPageMembers":null},"92e0c976":{"guid":"92e0c976","dimension":5,"member":632005311846940676,"filter":7,"referenceGlobalVariable":false,"globalVaribleId":"00000000-0000-0000-0000-000000000000","globalVaribleSnowflake":-1,"referenceFormVariable":false,"formVaribleId":"00000000-0000-0000-0000-000000000000","sorted":true,"dynamicExpression":"H4sIAAAAAAAEAK2RS2uDQBDHv0qYUwIW1tfGeEtrKAGNxUgupYdNnNKFdZV1TRuC371raqgHT6W3efzn8Zu5gqwKbCB8vUKC5RHVtoDwwbYgQs24gJC6DiG+S1Yrz1k6lPrU5HjZy3wL1lorfmw13svSGhXTlYLQJoT8+mvF9eUWtOAJhcjwHRXKE+5YiRACWMP83t8jU6eP/FKbjNHvzIp9/8F8YaZQb2WBX/3MzhqvToPAX1LP8V1KHCeggfcPKGNvAOlDf+WwJzhI92aBYI0eiZpKaTSmVi2aTRUXIqo+5U//5s5snidbIUaCGNkZJ/K8RNnwSg7AEdMsMdPE7W4Ttzkw0fZM+zTL549pnqdJvDls4nmGZ5Qtzp5V1dYzf7GA7huWS9XJSQIAAA==","DynamicExpressionObject":{"nodes":[{"MemberId":-1,"Detail":632005309942726656,"DimId":5,"AttributeId":-1,"Operator":1000,"OperatorArity":100,"CellReferenceName":"","MemberNameSearchType":0,"NodeId":0,"NodeParentIndex":-1},{"MemberId":688576425360228684,"Detail":632005309942726656,"DimId":5,"AttributeId":-1,"Operator":-1,"OperatorArity":-1,"CellReferenceName":"","MemberNameSearchType":0,"NodeId":1,"NodeParentIndex":0}],"lastNodeId":1,"sorted":true,"DrillDownMembersMemberIds":null,"DrillDownLeavesMemberIds":null,"DimensionId":5,"DataModelId":632005309942726656,"Value":"SORT(BOTTOMLEVEL(Revenue Group 5))"},"staticPageMembers":null},"3fd3652d":{"guid":"3fd3652d","dimension":5,"member":632005311846940676,"filter":7,"referenceGlobalVariable":false,"globalVaribleId":"00000000-0000-0000-0000-000000000000","globalVaribleSnowflake":-1,"referenceFormVariable":false,"formVaribleId":"00000000-0000-0000-0000-000000000000","sorted":true,"dynamicExpression":"H4sIAAAAAAAEAK2RS2uDQBDHv0qYUwIW1vfjllYpAY0lkVxKD5s4pQvrKuvaJgS/e9fUUA+eSm/z+M/jN3MFUZfYQvR6hQyrI8pNCdGDaUCMijIOkWdbhLg2CUPH8i3Pcz2dY9Ugcw1YKyXZsVN4L8sblFTVEiKTEPLrryVTl1vQgCfkfIfvKFGccEsrhAjAGOcP/h6pPH0Ul0ZntH6rVxz6j+YL1YVqI0o8DzN7Y7q6FwSu7/l24JhO6FqOE/wDytQbQYbQXznMGQ7SvxnAaasmoraWCrWpZId6U8k4j+sv8dO/vTPr54mO84kgRfqJM3lWoWhZLUbgmCqa6Wn8dreZ2xwo7wamfb4rlo95UeRZmhySdJmcG90JF8+y7pqFuVpB/w35jKLUSQIAAA==","DynamicExpressionObject":{"nodes":[{"MemberId":-1,"Detail":632005309942726656,"DimId":5,"AttributeId":-1,"Operator":1000,"OperatorArity":100,"CellReferenceName":"","MemberNameSearchType":0,"NodeId":0,"NodeParentIndex":-1},{"MemberId":688576738414952448,"Detail":632005309942726656,"DimId":5,"AttributeId":-1,"Operator":-1,"OperatorArity":-1,"CellReferenceName":"","MemberNameSearchType":0,"NodeId":1,"NodeParentIndex":0}],"lastNodeId":1,"sorted":true,"DrillDownMembersMemberIds":null,"DrillDownLeavesMemberIds":null,"DimensionId":5,"DataModelId":632005309942726656,"Value":"SORT(BOTTOMLEVEL(Expense Group 1))"},"staticPageMembers":null},"42d588af":{"guid":"42d588af","dimension":5,"member":632005311846940676,"filter":7,"referenceGlobalVariable":false,"globalVaribleId":"00000000-0000-0000-0000-000000000000","globalVaribleSnowflake":-1,"referenceFormVariable":false,"formVaribleId":"00000000-0000-0000-0000-000000000000","sorted":true,"dynamicExpression":"H4sIAAAAAAAEAK2RTWuDQBCG/0qYUwIWVqMb9ZZWKQGNJZFcSg+bOKUL6yrr2iYE/3vX1FAPnkpv8/HOxzNzBVkV2ED4eoUUyyOqTQHhg21BhJpxASFdOoR4SxIErrNyKPWoyfGyl3kWrLVW/NhqvJdlNSqmKwWhTQj59deK68staMETCrHDd1QoT7hlJUIIYA3ze3+PTJ0+8kttMka/NSv2/QfzhZlCvZEFnvuZnTVenfq+t6Irn7o0cBzX99x/QBl7A0gf+iuHPcFBujcLBGv0SNRUSqMxtWrRbKq4EFH1JX/6N3dm8zzZCjESJMg+cSLPS5QNr+QAHDHNUjNN3O42cZsDE23PtM92+fwxy/MsTeJDnMzjc2064exZVW09cxYL6L4Bui6ai0kCAAA=","DynamicExpressionObject":{"nodes":[{"MemberId":-1,"Detail":632005309942726656,"DimId":5,"AttributeId":-1,"Operator":1000,"OperatorArity":100,"CellReferenceName":"","MemberNameSearchType":0,"NodeId":0,"NodeParentIndex":-1},{"MemberId":688576786469224854,"Detail":632005309942726656,"DimId":5,"AttributeId":-1,"Operator":-1,"OperatorArity":-1,"CellReferenceName":"","MemberNameSearchType":0,"NodeId":1,"NodeParentIndex":0}],"lastNodeId":1,"sorted":true,"DrillDownMembersMemberIds":null,"DrillDownLeavesMemberIds":null,"DimensionId":5,"DataModelId":632005309942726656,"Value":"SORT(BOTTOMLEVEL(Expense Group 2))"},"staticPageMembers":null},"8dde5a83":{"guid":"8dde5a83","dimension":5,"member":632005311846940676,"filter":7,"referenceGlobalVariable":false,"globalVaribleId":"00000000-0000-0000-0000-000000000000","globalVaribleSnowflake":-1,"referenceFormVariable":false,"formVaribleId":"00000000-0000-0000-0000-000000000000","sorted":true,"dynamicExpression":"H4sIAAAAAAAEAK2RTWuDQBCG/0qYUwIWVo0b9ZZWKQGNJZFcSg+bOKUL6yrr2iYE/3vX1FAPnkpv8/HOxzNzBVkV2ED4eoUUyyOqTQHhg21BhJpxASF1HUI8lwTB0lk5lHrU5HjZyzwL1lorfmw13suyGhXTlYLQJoT8+mvF9eUWtOAJhdjhOyqUJ9yyEiEEsIb5vb9Hpk4f+aU2GaPfmhX7/oP5wkyh3sgCz/3MzhqvTn3fW1GfUpfagev6zvIfUMbeANKH/sphT3CQ7s0CwRo9EjWV0mhMrVo0myouRFR9yZ/+zZ3ZPE+2QowECbJPnMjzEmXDKzkAR0yz1EwTt7tN3ObARNsz7bNdPn/M8jxLk/gQJ/P4XJtOOHtWVVvP3MUCum8ovRauSQIAAA==","DynamicExpressionObject":{"nodes":[{"MemberId":-1,"Detail":632005309942726656,"DimId":5,"AttributeId":-1,"Operator":1000,"OperatorArity":100,"CellReferenceName":"","MemberNameSearchType":0,"NodeId":0,"NodeParentIndex":-1},{"MemberId":688576866361933824,"Detail":632005309942726656,"DimId":5,"AttributeId":-1,"Operator":-1,"OperatorArity":-1,"CellReferenceName":"","MemberNameSearchType":0,"NodeId":1,"NodeParentIndex":0}],"lastNodeId":1,"sorted":true,"DrillDownMembersMemberIds":null,"DrillDownLeavesMemberIds":null,"DimensionId":5,"DataModelId":632005309942726656,"Value":"SORT(BOTTOMLEVEL(Expense Group 3))"},"staticPageMembers":null},"390cca9a":{"guid":"390cca9a","dimension":5,"member":632005311846940676,"filter":7,"referenceGlobalVariable":false,"globalVaribleId":"00000000-0000-0000-0000-000000000000","globalVaribleSnowflake":-1,"referenceFormVariable":false,"formVaribleId":"00000000-0000-0000-0000-000000000000","sorted":true,"dynamicExpression":"H4sIAAAAAAAEAK2RTW+CQBCG/4qZkyY0WVAW4WYLaUxAGiVemh5WmaabLAtZllZj/O/dtZhy4NT0Nh/vzrzP7AVkXWIL0esFMqwOqNYlRA+uAzFqxgVEdO4R4s9JGC68wKPUp6bHKyvzHVhprfih03h/ljeomK4VRC4h5DdfKa7Pt6IDTyjEFt9RoTzihlUIEYDT77f5Dpk6fhTnxnSMfmMs2vl9+MLMQ72WJZ7szqsztE6XSz+goRtYs34QeuQfUIZZD2JLf+VwRzjI9c0BwVo9ELW10mhCrTo0ThUXIq6/5M/89s5sPk92QgwEKbJPHOnzCmXLa9kDx0yzzGwTt7uN3GbPRGeZdvm2mD7mRZFnabJP0mlyaswknDyrumsmi9kMrt/EuTvOSQIAAA==","DynamicExpressionObject":{"nodes":[{"MemberId":-1,"Detail":632005309942726656,"DimId":5,"AttributeId":-1,"Operator":1000,"OperatorArity":100,"CellReferenceName":"","MemberNameSearchType":0,"NodeId":0,"NodeParentIndex":-1},{"MemberId":688576917272657920,"Detail":632005309942726656,"DimId":5,"AttributeId":-1,"Operator":-1,"OperatorArity":-1,"CellReferenceName":"","MemberNameSearchType":0,"NodeId":1,"NodeParentIndex":0}],"lastNodeId":1,"sorted":true,"DrillDownMembersMemberIds":null,"DrillDownLeavesMemberIds":null,"DimensionId":5,"DataModelId":632005309942726656,"Value":"SORT(BOTTOMLEVEL(Expense Group 4))"},"staticPageMembers":null},"ddfb50e7":{"guid":"ddfb50e7","dimension":5,"member":632005311846940676,"filter":7,"referenceGlobalVariable":false,"globalVaribleId":"00000000-0000-0000-0000-000000000000","globalVaribleSnowflake":-1,"referenceFormVariable":false,"formVaribleId":"00000000-0000-0000-0000-000000000000","sorted":true,"dynamicExpression":"H4sIAAAAAAAEAK2RTWuDQBCG/0qYUwIWVq0b9ZZWKQGNJZFcSg+bOKUL6yrr2iYE/3vX1BAPnkpv8/HOxzNzAVkV2ED4doEUywOqdQHhg21BhJpxASF1HUI8lwTBo7N0KPWoyfGyl3kWrLRW/NBqvJVlNSqmKwWhTQi5+yvF9fkatOAZhdjiByqUR9ywEiEEsIb5vb9Dpo6f+bk2GaPfmBX7/oP5ykyhXssCT/3MzhqvTn3fW9KAujSwiUMc3/8HlLE3gPShv3LYExyke7dAsEaPRE2lNBpTqxbNpooLEVXf8rd/c2M2z5OtECNBguwLJ/K8RNnwSg7AEdMsNdPE9W4Tt9kz0fZMu2ybz5+yPM/SJN7HyTw+1aYTzl5U1dYzb7GA7geQxwuYSQIAAA==","DynamicExpressionObject":{"nodes":[{"MemberId":-1,"Detail":632005309942726656,"DimId":5,"AttributeId":-1,"Operator":1000,"OperatorArity":100,"CellReferenceName":"","MemberNameSearchType":0,"NodeId":0,"NodeParentIndex":-1},{"MemberId":688576963691020288,"Detail":632005309942726656,"DimId":5,"AttributeId":-1,"Operator":-1,"OperatorArity":-1,"CellReferenceName":"","MemberNameSearchType":0,"NodeId":1,"NodeParentIndex":0}],"lastNodeId":1,"sorted":true,"DrillDownMembersMemberIds":null,"DrillDownLeavesMemberIds":null,"DimensionId":5,"DataModelId":632005309942726656,"Value":"SORT(BOTTOMLEVEL(Expense Group 5))"},"staticPageMembers":null},"d521ab6e":{"guid":"d521ab6e","dimension":5,"member":632005311846940676,"filter":7,"referenceGlobalVariable":false,"globalVaribleId":"00000000-0000-0000-0000-000000000000","globalVaribleSnowflake":-1,"referenceFormVariable":false,"formVaribleId":"00000000-0000-0000-0000-000000000000","sorted":true,"dynamicExpression":"H4sIAAAAAAAEAK2RTWuDQBCG/0qYUwIWVq1r9JZWKQGNJZFcSg+bOKUL6yrr2iYE/3vX1BAPnkpv8/HOxzNzAVkV2ED4doEUywOqdQHhg21BhJpxASF1HUI8lwTBo+M7lHrU5HjZyzwLVlorfmg13sqyGhXTlYLQJoTc/ZXi+nwNWvCMQmzxAxXKI25YiRACWMP83t8hU8fP/FybjNFvzIp9/8F8ZaZQr2WBp35mZ41Xp8ul5/vEIUsvsB3Hpu4/oIy9AaQP/ZXDnuAg3bsFgjV6JGoqpdGYWrVoNlVciKj6lr/9mxuzeZ5shRgJEmRfOJHnJcqGV3IAjphmqZkmrnebuM2eibZn2mXbfP6U5XmWJvE+TubxqTadcPaiqrae0cUCuh+SNMGUSQIAAA==","DynamicExpressionObject":{"nodes":[{"MemberId":-1,"Detail":632005309942726656,"DimId":5,"AttributeId":-1,"Operator":1000,"OperatorArity":100,"CellReferenceName":"","MemberNameSearchType":0,"NodeId":0,"NodeParentIndex":-1},{"MemberId":688577020859122163,"Detail":632005309942726656,"DimId":5,"AttributeId":-1,"Operator":-1,"OperatorArity":-1,"CellReferenceName":"","MemberNameSearchType":0,"NodeId":1,"NodeParentIndex":0}],"lastNodeId":1,"sorted":true,"DrillDownMembersMemberIds":null,"DrillDownLeavesMemberIds":null,"DimensionId":5,"DataModelId":632005309942726656,"Value":"SORT(BOTTOMLEVEL(Expense Group 6))"},"staticPageMembers":null},"432b6e0d":{"guid":"432b6e0d","dimension":5,"member":632005311846940676,"filter":7,"referenceGlobalVariable":false,"globalVaribleId":"00000000-0000-0000-0000-000000000000","globalVaribleSnowflake":-1,"referenceFormVariable":false,"formVaribleId":"00000000-0000-0000-0000-000000000000","sorted":true,"dynamicExpression":"H4sIAAAAAAAEAK2RS2+CQBDHv4qZkyY0WVZ5yM0W0piANEq8ND2sMk03WRayLK3G8N27KEYOnJre5vGfx2/mArLMsYbg/QIJFgdU6xyCJ9uCEDXjAgJ3Tglx5mS5XFCPuq7jmhwvOpljwUprxQ+NxntZWqFiulQQ2ISQh79SXJ+vQQteUIgtfqJCecQNKxACAKuf3/k7ZOr4lZ0rkzH6jVmx62/fzDdmCvVa5njqZrbWcHXX9x3PI75DbdehlC7IP6AMvR6kC/2Vg45w2O2HBYLVeiCqS6XRmFo1aDZVXIiw/JG3/vWd2TxPNkIMBDGybxzJ8wJlzUvZA4dMs8RME9e7jdxmz0TTMe3SbTZ9TrMsTeJoH8XT6FSZTjh5VWVTTbzZDNpfW8NpH0kCAAA=","DynamicExpressionObject":{"nodes":[{"MemberId":-1,"Detail":632005309942726656,"DimId":5,"AttributeId":-1,"Operator":1000,"OperatorArity":100,"CellReferenceName":"","MemberNameSearchType":0,"NodeId":1,"NodeParentIndex":-1},{"MemberId":688577085216522240,"Detail":632005309942726656,"DimId":5,"AttributeId":-1,"Operator":-1,"OperatorArity":-1,"CellReferenceName":"","MemberNameSearchType":0,"NodeId":2,"NodeParentIndex":1}],"lastNodeId":2,"sorted":true,"DrillDownMembersMemberIds":null,"DrillDownLeavesMemberIds":null,"DimensionId":5,"DataModelId":632005309942726656,"Value":"SORT(BOTTOMLEVEL(Expense Group 7))"},"staticPageMembers":null},"c732c07c":{"guid":"c732c07c","dimension":1,"member":677324916521828352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[632005310370545664,632005310110498820,632382508893863937,632382508927418369]},"cc8c45c7":{"guid":"cc8c45c7","dimension":1,"member":677046740062699520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[632005310370545664,632005310110498820,632382508893863937,632382508927418369]},"d83709e6":{"guid":"d83709e6","dimension":1,"member":677323107577495552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[632005310370545664,632005310110498820,632382508893863937,632382508927418369]},"f6c420b7":{"guid":"f6c420b7","dimension":1,"member":677323354232193024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[632005310370545664,632005310110498820,632382508893863937,632382508927418369]},"2e04a48a":{"guid":"2e04a48a","dimension":1,"member":677323438814658560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[632005310370545664,632005310110498820,632382508893863937,632382508927418369]},"c0c8a6f8":{"guid":"c0c8a6f8","dimension":1,"member":677323498843406336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[632005310370545664,632005310110498820,632382508893863937,632382508927418369]},"13349b49":{"guid":"13349b49","dimension":1,"member":677323758684602368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[632005310370545664,632005310110498820,632382508893863937,632382508927418369]},"5b548f79":{"guid":"5b548f79","dimension":1,"member":677323893212446720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[632005310370545664,632005310110498820,632382508893863937,632382508927418369]},"a03de558":{"guid":"a03de558","dimension":1,"member":677323945066496000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[632005310370545664,632005310110498820,632382508893863937,632382508927418369]},"a2d52e5e":{"guid":"a2d52e5e","dimension":1,"member":677324022526902272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[632005310370545664,632005310110498820,632382508893863937,632382508927418369]},"8b3fd65e":{"guid":"8b3fd65e","dimension":1,"member":677324078739095552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[632005310370545664,632005310110498820,632382508893863937,632382508927418369]},"53f5fc08":{"guid":"53f5fc08","dimension":1,"member":677324137552019456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[632005310370545664,632005310110498820,632382508893863937,632382508927418369]},"dccd180e":{"guid":"dccd180e","dimension":1,"member":677324190223826944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[632005310370545664,632005310110498820,632382508893863937,632382508927418369]},"85266544":{"guid":"85266544","dimension":1,"member":677324436169818112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[632005310370545664,632005310110498820,632382508893863937,632382508927418369]},"534c5c2e":{"guid":"534c5c2e","dimension":1,"member":677324480713064448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[632005310370545664,632005310110498820,632382508893863937,632382508927418369]},"d13a9d25":{"guid":"d13a9d25","dimension":1,"member":677324547134324736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[632005310370545664,632005310110498820,632382508893863937,632382508927418369]},"6f07d6cc":{"guid":"6f07d6cc","dimension":1,"member":677324587521015808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[632005310370545664,632005310110498820,632382508893863937,632382508927418369]},"e9d5fc9d":{"guid":"e9d5fc9d","dimension":1,"member":677324632987402240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[632005310370545664,632005310110498820,632382508893863937,632382508927418369]},"4ee30aa0":{"guid":"4ee30aa0","dimension":1,"member":677325617536827392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[632005310370545664,632005310110498820,632382508893863937,632382508927418369]},"d9294d5f":{"guid":"d9294d5f","dimension":1,"member":677050335633866752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[632005310370545664,632005310110498820,632382508893863937,632382508927418369]},"9f321d2c":{"guid":"9f321d2c","dimension":1,"member":677325209804734464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[632005310370545664,632005310110498820,632382508893863937,632382508927418369]},"c5cbf8cf":{"guid":"c5cbf8cf","dimension":1,"member":677325240737857536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[632005310370545664,632005310110498820,632382508893863937,632382508927418369]},"b0ddecff":{"guid":"b0ddecff","dimension":1,"member":677325291941658624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[632005310370545664,632005310110498820,632382508893863937,632382508927418369]},"431b3134":{"guid":"431b3134","dimension":1,"member":677325331846397952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[632005310370545664,632005310110498820,632382508893863937,632382508927418369]},"e4a5ae99":{"guid":"e4a5ae99","dimension":1,"member":677325366411526144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[632005310370545664,632005310110498820,632382508893863937,632382508927418369]},"f358038":{"guid":"f358038","dimension":1,"member":677325408362692608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[632005310370545664,632005310110498820,632382508893863937,632382508927418369]},"d32b8749":{"guid":"d32b8749","dimension":1,"member":677325468177661952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[632005310370545664,632005310110498820,632382508893863937,632382508927418369]},"4b8b95":{"guid":"4b8b95","dimension":1,"member":677325526767894528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[632005310370545664,632005310110498820,632382508893863937,632382508927418369]},"f6f6121d":{"guid":"f6f6121d","dimension":1,"member":677325569604976640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[632005310370545664,632005310110498820,632382508893863937,632382508927418369]},"c0404e6b":{"guid":"c0404e6b","dimension":5,"member":632005311846940676,"filter":7,"referenceGlobalVariable":false,"globalVaribleId":"00000000-0000-0000-0000-000000000000","globalVaribleSnowflake":-1,"referenceFormVariable":false,"formVaribleId":"00000000-0000-0000-0000-000000000000","sorted":true,"dynamicExpression":"H4sIAAAAAAAEAK2RPW/CMBCG/0rkiUip5AQSSDYKqEICUkHEUnUwcBRLjo3ONi1C/PfaNKgZmKpu9/H67n3OFyLVDjQp3i5kDvUGcLojxVMckTEYxgUpsm5Cadqled5L+kmWpZnr8drL0ogMjUG+sQbuz8ojIDMKSRFTSn/zIXJzvhUjMgIhlrAHBLmFBauBFIREzX6fr4Dh9lCdj67j9Atn0c9vwlfmHpqp3MGX33mN2tazwSDtZ7Fzncdp3uunyT+gtLMGxJf+yhE/4KDX94gIpk1LpBUacKFBC84pciHG6lP+zNd3Zvd50grREsyAneBBn9cgNVeyAR4zw+Zum7jd7cFt1kxYz7Qql1Xnuayqcj6brCezzhJOIC0EL6jsMYiDzujA8AN0sFcYjCx6rmAFeOJb0GEYkus3uMCnQWgCAAA=","DynamicExpressionObject":{"nodes":[{"MemberId":-1,"Detail":632005309942726656,"DimId":5,"AttributeId":-1,"Operator":1000,"OperatorArity":100,"CellReferenceName":"","MemberNameSearchType":0,"NodeId":0,"NodeParentIndex":-1},{"MemberId":688576163291594752,"Detail":632005309942726656,"DimId":5,"AttributeId":-1,"Operator":-1,"OperatorArity":-1,"CellReferenceName":"","MemberNameSearchType":0,"NodeId":1,"NodeParentIndex":0}],"lastNodeId":1,"sorted":true,"DrillDownMembersMemberIds":null,"DrillDownLeavesMemberIds":null,"DimensionId":5,"DataModelId":632005309942726656,"Value":"SORT(BOTTOMLEVEL(Revenue Group 1 (Charges for Current Services)))"},"staticPageMembers":null},"6493c8c9":{"guid":"6493c8c9","dimension":5,"member":632005311846940676,"filter":7,"referenceGlobalVariable":false,"globalVaribleId":"00000000-0000-0000-0000-000000000000","globalVaribleSnowflake":-1,"referenceFormVariable":false,"formVaribleId":"00000000-0000-0000-0000-000000000000","sorted":true,"dynamicExpression":"H4sIAAAAAAAEAK2RwW7CMAyGX6XyCaROSlMaSm9soAmp0AkqLtMOgXoiUpqgNGVDqO++lBXRA6dpN9v/H9ufcwGlC6wgeb/AEssdmkUByVPgwwwtFxISFlJCopBMJiM6poxFzGmibG2RD1NrjdjVFm/PsiMabrWBJCCE3POpEfZ8LfrwglKu8RMNqj2ueImQAPjd/DbfIDf7Q34+OsX5V27Ftn8XvnH30C5Ugd/tzMbvr87iOBozGlI2jhkNgnj0Dyj9rANpS3/lCB5wkObDB8kr2zNV2lh0oTU1uk2NkHKmv9Rv/+rG7D5P1VL2DCnyEz7QRYmqElp1wDNu+dJNk9e7PbjNlsu6Zdpk63zwnOV5tkzn23k6WOMJVY3eq9H10aPeILMHNF6q91x6nVgNh0NofgBY+bauYAIAAA==","DynamicExpressionObject":{"nodes":[{"MemberId":-1,"Detail":632005309942726656,"DimId":5,"AttributeId":-1,"Operator":1000,"OperatorArity":100,"CellReferenceName":"","MemberNameSearchType":0,"NodeId":0,"NodeParentIndex":-1},{"MemberId":688576232678621184,"Detail":632005309942726656,"DimId":5,"AttributeId":-1,"Operator":-1,"OperatorArity":-1,"CellReferenceName":"","MemberNameSearchType":0,"NodeId":1,"NodeParentIndex":0}],"lastNodeId":1,"sorted":true,"DrillDownMembersMemberIds":null,"DrillDownLeavesMemberIds":null,"DimensionId":5,"DataModelId":632005309942726656,"Value":"SORT(BOTTOMLEVEL(Revenue Group 2 (Other Local Revenues)))"},"staticPageMembers":null},"a317d18c":{"guid":"a317d18c","dimension":5,"member":632005311846940676,"filter":7,"referenceGlobalVariable":false,"globalVaribleId":"00000000-0000-0000-0000-000000000000","globalVaribleSnowflake":-1,"referenceFormVariable":false,"formVaribleId":"00000000-0000-0000-0000-000000000000","sorted":true,"dynamicExpression":"H4sIAAAAAAAEAK2RT2vCQBDFv0qYk0IKm8REzc1WKYKaosFL6WHVJ13Y7MpmYyvid+/GRszBU+lt/rydeb/ZMym9Q0np+5nmKDYw0x2lT4FPY1guJKVJFDIWR2w47IX9MEnixPVEUctin0bWGrGpLG7PsgMMt9pQGjDG7vnICHu6Fn16gZRL7GGgtljwApQS+c3+Ol+Bm+1nfjq4jtMvnMV6fhO+cffQTtUO3/XOi9+2ngwGcT+JGAt7zm8QsN4/oLSzBqQu/ZUjeMDBLh8+SV7alqjUxsKF1lRwTo2Qcqy/1O/88sbsPk9VUrYEM/AjHvRFAVUKrRrgMbd87rbJ690e3GbNZVUzrbJl3nnO8jybzybryayzxBGqgvdqdHXwIq+zstzC03svh1IoS6Db7dLlB/+D8GNeAgAA","DynamicExpressionObject":{"nodes":[{"MemberId":-1,"Detail":632005309942726656,"DimId":5,"AttributeId":-1,"Operator":1000,"OperatorArity":100,"CellReferenceName":"","MemberNameSearchType":0,"NodeId":0,"NodeParentIndex":-1},{"MemberId":688576300244271104,"Detail":632005309942726656,"DimId":5,"AttributeId":-1,"Operator":-1,"OperatorArity":-1,"CellReferenceName":"","MemberNameSearchType":0,"NodeId":1,"NodeParentIndex":0}],"lastNodeId":1,"sorted":true,"DrillDownMembersMemberIds":null,"DrillDownLeavesMemberIds":null,"DimensionId":5,"DataModelId":632005309942726656,"Value":"SORT(BOTTOMLEVEL(Revenue Group 3 (State of Tennessee)))"},"staticPageMembers":null},"b7cb75f3":{"guid":"b7cb75f3","dimension":5,"member":632005311846940676,"filter":7,"referenceGlobalVariable":false,"globalVaribleId":"00000000-0000-0000-0000-000000000000","globalVaribleSnowflake":-1,"referenceFormVariable":false,"formVaribleId":"00000000-0000-0000-0000-000000000000","sorted":true,"dynamicExpression":"H4sIAAAAAAAEAK2RTWvCQBCG/0qYk0IKG/NpbraxIhhTNHgpPaxmShc2u2GzsRXJf+/GRppDTqW3+Xh33nlmryBkgTXEr1dIsTyiWhcQPzg2JKgp4xAH7owQ3yXzuTcLZ0HgB6bHyk7m27DQWrFjo/H+LKtQUS0VxA4h5DdfKKYvt6INT8j5Dt9RoTjhlpYIMYDd+3f5Hqk6feSXynSMfmtW7Ob34Qs1D/VaFPjVebb2cPUgivwwcEPiRy5xnNCL/gFlmPUgXemvHM4IB2nfbOC01gNRLZVGE2rVoNlUMc4T+Sl+5td3ZvN5ouF8INggPeNIn5UoaiZFD5xQTVPjxm93G7nNgfKmY9pnu3zymOV5lm6Wh+VmssMzigatlZJNZXnW5BkLcx1ureQZlTA2ejqdQvsNm+ZX1V4CAAA=","DynamicExpressionObject":{"nodes":[{"MemberId":-1,"Detail":632005309942726656,"DimId":5,"AttributeId":-1,"Operator":1000,"OperatorArity":100,"CellReferenceName":"","MemberNameSearchType":0,"NodeId":0,"NodeParentIndex":-1},{"MemberId":688576370583011748,"Detail":632005309942726656,"DimId":5,"AttributeId":-1,"Operator":-1,"OperatorArity":-1,"CellReferenceName":"","MemberNameSearchType":0,"NodeId":1,"NodeParentIndex":0}],"lastNodeId":1,"sorted":true,"DrillDownMembersMemberIds":null,"DrillDownLeavesMemberIds":null,"DimensionId":5,"DataModelId":632005309942726656,"Value":"SORT(BOTTOMLEVEL(Revenue Group 4 (Federal Government)))"},"staticPageMembers":null},"d1c7d975":{"guid":"d1c7d975","dimension":5,"member":632005311846940676,"filter":7,"referenceGlobalVariable":false,"globalVaribleId":"00000000-0000-0000-0000-000000000000","globalVaribleSnowflake":-1,"referenceFormVariable":false,"formVaribleId":"00000000-0000-0000-0000-000000000000","sorted":true,"dynamicExpression":"H4sIAAAAAAAEAK2RTWvCQBCG/8oyJ4UIm8SsMTdbpQhqigYvpYfVTHFhsyubXVsR/3s3NtIcPJXe5uOdj2fmAkqXWEP2doElVjs08xKyQRjAFC0XEjIWR5QmMR2Ph9EoYixhPieqRpYEMLHWiJ2zeC/Lj2i41QaykFL660+MsOdbMIBnlHKNH2hQ7XHFK4QMIGjnN/4GudkfivPRZ7x+5Vds+rfmK/eFdq5K/GpmXoPu6ixNkxEbRknMaBSlLB3+A0rXa0Ga0F85wgcc9PoegOS17YhqbSx60xqHflMjpJzqT/XTv74z++cpJ2VHsEB+wgd5UaGqhVYt8JRbvvTT5O1uD26z5dI1TJt8XfSe8qLIl4vZdrborfGEyiF5MdodSUJ6uT2gIRvtzB5rMiArrUgr6vf7cP0GVsMeYmcCAAA=","DynamicExpressionObject":{"nodes":[{"MemberId":-1,"Detail":632005309942726656,"DimId":5,"AttributeId":-1,"Operator":1000,"OperatorArity":100,"CellReferenceName":"","MemberNameSearchType":0,"NodeId":0,"NodeParentIndex":-1},{"MemberId":688576425360228684,"Detail":632005309942726656,"DimId":5,"AttributeId":-1,"Operator":-1,"OperatorArity":-1,"CellReferenceName":"","MemberNameSearchType":0,"NodeId":1,"NodeParentIndex":0}],"lastNodeId":1,"sorted":true,"DrillDownMembersMemberIds":null,"DrillDownLeavesMemberIds":null,"DimensionId":5,"DataModelId":632005309942726656,"Value":"SORT(BOTTOMLEVEL(Revenue Group 5 (Other Sources - Non Revenue)))"},"staticPageMembers":null},"ff276e47":{"guid":"ff276e47","dimension":5,"member":632005311846940676,"filter":7,"referenceGlobalVariable":false,"globalVaribleId":"00000000-0000-0000-0000-000000000000","globalVaribleSnowflake":-1,"referenceFormVariable":false,"formVaribleId":"00000000-0000-0000-0000-000000000000","sorted":true,"dynamicExpression":"H4sIAAAAAAAEAK2RTWvCQBCG/0qYU4QUNp/G3GwTihCNmOCl9LDqlC5sdsNmYxXxv3djI83BU+ltPt6deZ/ZCwh5wBaStwsssd6hWhwgeXIdSFFTxiGJfI+Q0CezWeBNvSgKI9NjdS8LHZhrrdiu03h/VjSoqJYKEpcQ8pvPFdPnW9GBF+R8gx+oUOxxRWuEBMAZ9vd5iVTtP6tzYzpGvzIW+/lDuKbmoV6IA576nVdnbD2K43AaTf04cINZ6AVB/A8o42wA6Ut/5XAfcJDruwOctnokaqXSaEKtOjROFeM8lV/iZ357ZzafJzrOR4Ic6REf9FmNomVSDMAp1XRptvHb3R7cZkt51zOVxaayn4uqKpZ5ts1yOzs1ZhJar0p2jeVa9tr4kYJyq0R1ZHtsJ5MJXL8BWRLxk10CAAA=","DynamicExpressionObject":{"nodes":[{"MemberId":-1,"Detail":632005309942726656,"DimId":5,"AttributeId":-1,"Operator":1000,"OperatorArity":100,"CellReferenceName":"","MemberNameSearchType":0,"NodeId":0,"NodeParentIndex":-1},{"MemberId":688576738414952448,"Detail":632005309942726656,"DimId":5,"AttributeId":-1,"Operator":-1,"OperatorArity":-1,"CellReferenceName":"","MemberNameSearchType":0,"NodeId":1,"NodeParentIndex":0}],"lastNodeId":1,"sorted":true,"DrillDownMembersMemberIds":null,"DrillDownLeavesMemberIds":null,"DimensionId":5,"DataModelId":632005309942726656,"Value":"SORT(BOTTOMLEVEL(Expense Group 1 (Personal Services)))"},"staticPageMembers":null},"7761c89a":{"guid":"7761c89a","dimension":5,"member":632005311846940676,"filter":7,"referenceGlobalVariable":false,"globalVaribleId":"00000000-0000-0000-0000-000000000000","globalVaribleSnowflake":-1,"referenceFormVariable":false,"formVaribleId":"00000000-0000-0000-0000-000000000000","sorted":true,"dynamicExpression":"H4sIAAAAAAAEAK2RTW+CQBCG/wqZkyY0WRFW4KaFNCYojRIvTQ+rjukmyy5ZllZj+O9dLKYcPDW9zcc7H8/MFaQ6Yg3x2xVWWO5RL48QP01cSNAwLiCmU4+QYEqiyPdmHqUBtTledrLAhbkxmu8bg/eyvELNjNIQTwghv/5cc3O5BV14RiE2eEKN8oBrViLEAG4/v/O3yPTho7hUNmP1a7ti1783X5ktNEt5xHM3s3WHq9MwDGZ0FlKfRp7nh4H/DyhDrwfpQn/lmDzgIO27C4LVZiCqlTZoTaMbtJtqLkSivuRP//rObJ8nGyEGggzZJz7I8xJlzZXsgRNm2MpOE7e7PbjNjommY9rmm2K0yIsiX2XpLs1G6bmyndB50aqpHM8ZpWUl1AXRWaDEEzf1eDyG9hvyVItvXQIAAA==","DynamicExpressionObject":{"nodes":[{"MemberId":-1,"Detail":632005309942726656,"DimId":5,"AttributeId":-1,"Operator":1000,"OperatorArity":100,"CellReferenceName":"","MemberNameSearchType":0,"NodeId":0,"NodeParentIndex":-1},{"MemberId":688576786469224854,"Detail":632005309942726656,"DimId":5,"AttributeId":-1,"Operator":-1,"OperatorArity":-1,"CellReferenceName":"","MemberNameSearchType":0,"NodeId":1,"NodeParentIndex":0}],"lastNodeId":1,"sorted":true,"DrillDownMembersMemberIds":null,"DrillDownLeavesMemberIds":null,"DimensionId":5,"DataModelId":632005309942726656,"Value":"SORT(BOTTOMLEVEL(Expense Group 2 (Employee Benefits)))"},"staticPageMembers":null},"de728d2c":{"guid":"de728d2c","dimension":5,"member":632005311846940676,"filter":7,"referenceGlobalVariable":false,"globalVaribleId":"00000000-0000-0000-0000-000000000000","globalVaribleSnowflake":-1,"referenceFormVariable":false,"formVaribleId":"00000000-0000-0000-0000-000000000000","sorted":true,"dynamicExpression":"H4sIAAAAAAAEAK2RTW+CQBCG/wqZkyY0WUBW4GaFNCYqjRIvTQ8rTtNNll2yLFZj/O9dLKYcPDW9zce7M+8zewGpDthA8naBFVZ71IsDJE+eCykaxgUkNPAJCQMSxxN/6lMaUtvjVScLXZgZo/m+NXh/lteomVEaEo8Q8pvPNDfnW9GFOQqxwQ/UKEtcswohAXD7/V2+RabLz+Jc247Vr63Fbn4fvjL70CzkAU/dzqs7tE6jKJzSiNKAenEQRP7kH1CGWQ/Slf7K4T3gINd3FwRrzEDUKG3Qhka3aJ1qLkSqvuTP/ObObD9PtkIMBEtkR3zQ5xXKhivZA6fMsJXdJm53e3CbHRNtx7TNN8XoOS+KfLXMdtlylJ1qOwmdF63a2gmc0VxJo1lp3Tpb1EdeYjMej+H6DQ+5fWtfAgAA","DynamicExpressionObject":{"nodes":[{"MemberId":-1,"Detail":632005309942726656,"DimId":5,"AttributeId":-1,"Operator":1000,"OperatorArity":100,"CellReferenceName":"","MemberNameSearchType":0,"NodeId":0,"NodeParentIndex":-1},{"MemberId":688576866361933824,"Detail":632005309942726656,"DimId":5,"AttributeId":-1,"Operator":-1,"OperatorArity":-1,"CellReferenceName":"","MemberNameSearchType":0,"NodeId":1,"NodeParentIndex":0}],"lastNodeId":1,"sorted":true,"DrillDownMembersMemberIds":null,"DrillDownLeavesMemberIds":null,"DimensionId":5,"DataModelId":632005309942726656,"Value":"SORT(BOTTOMLEVEL(Expense Group 3 (Contracted Services)))"},"staticPageMembers":null},"ce776b3f":{"guid":"ce776b3f","dimension":5,"member":632005311846940676,"filter":7,"referenceGlobalVariable":false,"globalVaribleId":"00000000-0000-0000-0000-000000000000","globalVaribleSnowflake":-1,"referenceFormVariable":false,"formVaribleId":"00000000-0000-0000-0000-000000000000","sorted":true,"dynamicExpression":"H4sIAAAAAAAEAK2RTW+CQBCG/wqZQyMJTRYUEG62mMZEpBHipelh1Wm6ybKQ3aXVGP97dxVTDp6a3ubj3Zn3mT2BaPaoIH07QY71FuViD+mj70GGmjIOaTQOCAnHJEkmQRxEURiZHqutLPRgprVk207j7VnRoqS6kZD6hJDffCaZPl6KHjwj52v8QIlihytaI6QAXr/f5iVSufusjq3pGP3KWLTz+/CVmod6IfZ4sDvP3tB6NJ2GcZT4sTUbxklA/gFlmPUgtvRXDv8OBzm/e8Cp0gORaqRGE2rZoXEqGedZ8y2u89WN2Xye6DgfCJZIv/BOn9UoFGtED5xRTXOzjV/uduc2G8o7y1QW62r0VFRVkS/nm/lyND+0ZhI6L7LpWmfijMqubTlD5Tw4OdUoGeXKdV04/wCiAzi/YAIAAA==","DynamicExpressionObject":{"nodes":[{"MemberId":-1,"Detail":632005309942726656,"DimId":5,"AttributeId":-1,"Operator":1000,"OperatorArity":100,"CellReferenceName":"","MemberNameSearchType":0,"NodeId":0,"NodeParentIndex":-1},{"MemberId":688576917272657920,"Detail":632005309942726656,"DimId":5,"AttributeId":-1,"Operator":-1,"OperatorArity":-1,"CellReferenceName":"","MemberNameSearchType":0,"NodeId":1,"NodeParentIndex":0}],"lastNodeId":1,"sorted":true,"DrillDownMembersMemberIds":null,"DrillDownLeavesMemberIds":null,"DimensionId":5,"DataModelId":632005309942726656,"Value":"SORT(BOTTOMLEVEL(Expense Group 4 (Supplies &amp; Materials)))"},"staticPageMembers":null},"d8050401":{"guid":"d8050401","dimension":5,"member":632005311846940676,"filter":7,"referenceGlobalVariable":false,"globalVaribleId":"00000000-0000-0000-0000-000000000000","globalVaribleSnowflake":-1,"referenceFormVariable":false,"formVaribleId":"00000000-0000-0000-0000-000000000000","sorted":true,"dynamicExpression":"H4sIAAAAAAAEAK2RTW+CQBCG/wqZkyY0WbCswM2KaUxUGiVemh5WndZNloUMS6sx/vcuFlMOnJre5uOdj2fmAro4YAXx6wWWmO+Q5geIHzwXEjRCKoj5yGcsGLEoevTHPucBtzmZN7LAhYkxJHe1wXtZWiIJUxDEHmPs15+QNOdb0IUpKrXGdyTUe1yJHCEGcNv5jb9BQftjdi5txupXdsWmf2u+CFto5vqAp2bm1e2uzsMwGPOIj3jkMZ/5YfgPKF2vBWlCf+XwejjY9c0FJSrTEVUFGbSmoRrtpiSVSoov/dO/ujPb5+laqY5ggeITe/IyR13JQrfAiTBiaaep2916brMVqm6YNuk6GzylWZYuF7PtbDGYnUrbCZ1nKurSCZxBao5IzvQo6AOr4XAI12859Kv9WQIAAA==","DynamicExpressionObject":{"nodes":[{"MemberId":-1,"Detail":632005309942726656,"DimId":5,"AttributeId":-1,"Operator":1000,"OperatorArity":100,"CellReferenceName":"","MemberNameSearchType":0,"NodeId":0,"NodeParentIndex":-1},{"MemberId":688576963691020288,"Detail":632005309942726656,"DimId":5,"AttributeId":-1,"Operator":-1,"OperatorArity":-1,"CellReferenceName":"","MemberNameSearchType":0,"NodeId":1,"NodeParentIndex":0}],"lastNodeId":1,"sorted":true,"DrillDownMembersMemberIds":null,"DrillDownLeavesMemberIds":null,"DimensionId":5,"DataModelId":632005309942726656,"Value":"SORT(BOTTOMLEVEL(Expense Group 5 (Other Charges)))"},"staticPageMembers":null},"8b588541":{"guid":"8b588541","dimension":5,"member":632005311846940676,"filter":7,"referenceGlobalVariable":false,"globalVaribleId":"00000000-0000-0000-0000-000000000000","globalVaribleSnowflake":-1,"referenceFormVariable":false,"formVaribleId":"00000000-0000-0000-0000-000000000000","sorted":true,"dynamicExpression":"H4sIAAAAAAAEAK2RS2uDQBDHv4rMKYKF1dT1cUtrKAGNJZFcSg9rMqUL6yrrmiYEv3vX1FAPOZXe5vGfx2/mArI+YAvx2wUyrEpUqwPED64DCWrGBcR07hHiz0kUPXqBR6lPTY5Xg8x3YKG14mWn8VaWN6iYrhXELiHk118ors/XoAPPKMQGP1Ch3OOaVQgxgDPOH/wtMrX/LM6NyRj92qw49B/NV2YK9Uoe8DTM7J3p6jQM/SAgHgn9yPU8l87/AWXqjSBD6K8c7h0O0r87IFirJ6K2VhqNqVWHZlPFhUjqL/nTv70xm+fJToiJIEV2xDt5XqFseS1H4IRplplp4nq3O7fZMdENTNt8U8ye8qLIs3S5W6az5akxndB6UXXXWNSaJVhqa4vqyPdo2zb03zeeQitYAgAA","DynamicExpressionObject":{"nodes":[{"MemberId":-1,"Detail":632005309942726656,"DimId":5,"AttributeId":-1,"Operator":1000,"OperatorArity":100,"CellReferenceName":"","MemberNameSearchType":0,"NodeId":0,"NodeParentIndex":-1},{"MemberId":688577020859122163,"Detail":632005309942726656,"DimId":5,"AttributeId":-1,"Operator":-1,"OperatorArity":-1,"CellReferenceName":"","MemberNameSearchType":0,"NodeId":1,"NodeParentIndex":0}],"lastNodeId":1,"sorted":true,"DrillDownMembersMemberIds":null,"DrillDownLeavesMemberIds":null,"DimensionId":5,"DataModelId":632005309942726656,"Value":"SORT(BOTTOMLEVEL(Expense Group 6 (Debt Service)))"},"staticPageMembers":null},"4475109e":{"guid":"4475109e","dimension":5,"member":632005311846940676,"filter":7,"referenceGlobalVariable":false,"globalVaribleId":"00000000-0000-0000-0000-000000000000","globalVaribleSnowflake":-1,"referenceFormVariable":false,"formVaribleId":"00000000-0000-0000-0000-000000000000","sorted":true,"dynamicExpression":"H4sIAAAAAAAEAK2RTWvCQBCG/0qYk0IKm9UkmptVKYKaYoOX0sOoU7qw2YTNpFXE/96NjTQHT6W3+Xjn45k5gykOVEHyeoYV5TuyiwMkD4EPM2JUGpJoIIUIB2I8HspYRlEYuZzKG1now4TZql3NdCtLS7LIhYUkEEL8+hOr+HQN+jAlrTf0TpbMntaYEyQAfju/8V8I7f4jO5Uu4/Rrt2LTvzWf0RXywhzo2My8+N3Vo9EojGMxCmUQhVLKofgHlK7XgjShv3IEdzjE5c0HjRV3RFVhmZzJtia3qVVaz4ov89O/ujG755la645gSfhJd/IqJ1OpwrTAM2RcuWn6erc7t9mirhuml3ST9R7TLEtXy/l2vuzNj6XrRN6TLerSi73eFEvFqL20Zo2nfr8Pl2870njAWgIAAA==","DynamicExpressionObject":{"nodes":[{"MemberId":-1,"Detail":632005309942726656,"DimId":5,"AttributeId":-1,"Operator":1000,"OperatorArity":100,"CellReferenceName":"","MemberNameSearchType":0,"NodeId":0,"NodeParentIndex":-1},{"MemberId":688577085216522240,"Detail":632005309942726656,"DimId":5,"AttributeId":-1,"Operator":-1,"OperatorArity":-1,"CellReferenceName":"","MemberNameSearchType":0,"NodeId":1,"NodeParentIndex":0}],"lastNodeId":1,"sorted":true,"DrillDownMembersMemberIds":null,"DrillDownLeavesMemberIds":null,"DimensionId":5,"DataModelId":632005309942726656,"Value":"SORT(BOTTOMLEVEL(Expense Group 7 (Capital Outlay)))"},"staticPageMembers":null},"c92c7476":{"guid":"c92c7476","dimension":5,"member":688576738414952448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584fdb8a":{"guid":"584fdb8a","dimension":1,"member":632005310437654536,"filter":7,"referenceGlobalVariable":false,"globalVaribleId":"00000000-0000-0000-0000-000000000000","globalVaribleSnowflake":-1,"referenceFormVariable":false,"formVaribleId":"00000000-0000-0000-0000-000000000000","sorted":false,"dynamicExpression":"H4sIAAAAAAAEALWSTWvCQBCG/8ucFFLYRE0xNzU5CPkoGryUUjZmpAubjexu2gbJf+9uGzGU9GZv8/HOzvMOewFRl6ggeL5AglWBcltC8OA6EKKmjEPgzzxCFjOyXM69R8/3F77pscrKjGqltWRFo/E6lp1RUl1L0yWE3PKVZLr9LjqwQc53eEKJ4ogprRACAKffb/M9Unl8y9uz6Rh9ahDt+334RM2g3ooSP+3Ozrk7+px49yV3R8jJP4APs57blsaw902hWMmobNPGMvxpw73Z8EZsuN2LA5wqPRCpWmo04YlyhQZdMs7D+kP8LFBX0+bbiYbzgSBG+o4jfVahUKwW/QVCqmli1nGbjx3rQHljTa6zPM+SODpE8SSJknW0e91EcTz5bT6wpjPB2+kUui/9NPypFAMAAA==","DynamicExpressionObject":{"nodes":[{"MemberId":-1,"Detail":632005309942726656,"DimId":1,"AttributeId":-1,"Operator":1000,"OperatorArity":100,"CellReferenceName":"","MemberNameSearchType":0,"NodeId":0,"NodeParentIndex":-1},{"MemberId":-1,"Detail":632005309942726656,"DimId":1,"AttributeId":-1,"Operator":402,"OperatorArity":100,"CellReferenceName":"","MemberNameSearchType":0,"NodeId":1,"NodeParentIndex":0},{"MemberId":-1,"Detail":632005309942726656,"DimId":1,"AttributeId":-1,"Operator":-1,"OperatorArity":-1,"CellReferenceName":"SubsidiaryNumber","MemberNameSearchType":1,"NodeId":2,"NodeParentIndex":1}],"lastNodeId":2,"sorted":false,"DrillDownMembersMemberIds":null,"DrillDownLeavesMemberIds":null,"DimensionId":1,"DataModelId":632005309942726656,"Value":"BOTTOMLEVEL(MEMBER_CELL(SubsidiaryNumber:NameOnly))"},"staticPageMembers":null},"36d15da1":{"guid":"36d15da1","dimension":1,"member":632005310437654536,"filter":7,"referenceGlobalVariable":false,"globalVaribleId":"00000000-0000-0000-0000-000000000000","globalVaribleSnowflake":-1,"referenceFormVariable":false,"formVaribleId":"00000000-0000-0000-0000-000000000000","sorted":false,"dynamicExpression":"H4sIAAAAAAAEALWSTWvCQBCG/8ucFFLYRE0xNzU5CPkoGryUUjZmpAubjexu2gbJf+9uGzGU9GZv8/HOzvMOewFRl6ggeL5AglWBcltC8OA6EKKmjEPgzzxCFjOyXM69R8/3F77pscrKjGqltWRFo/E6lp1RUl1L0yWE3PKVZLr9LjqwQc53eEKJ4ogprRACAKffb/M9Unl8y9uz6Rh9ahDt+334RM2g3ooSP+3Ozrk7+px49yV3R8jJP4APs57blsaw902hWMmobNPGMvxpw73Z8EZsuN2LA5wqPRCpWmo04YlyhQZdMs7D+kP8LFBX0+bbiYbzgSBG+o4jfVahUKwW/QVCqmli1nGbjx3rQHljTa6zPM+SODpE8SSJknW0e91EcTz5bT6wpjPB2+kUui/9NPypFAMAAA==","DynamicExpressionObject":{"nodes":[{"MemberId":-1,"Detail":632005309942726656,"DimId":1,"AttributeId":-1,"Operator":1000,"OperatorArity":100,"CellReferenceName":"","MemberNameSearchType":0,"NodeId":0,"NodeParentIndex":-1},{"MemberId":-1,"Detail":632005309942726656,"DimId":1,"AttributeId":-1,"Operator":402,"OperatorArity":100,"CellReferenceName":"","MemberNameSearchType":0,"NodeId":1,"NodeParentIndex":0},{"MemberId":-1,"Detail":632005309942726656,"DimId":1,"AttributeId":-1,"Operator":-1,"OperatorArity":-1,"CellReferenceName":"SubsidiaryNumber","MemberNameSearchType":1,"NodeId":2,"NodeParentIndex":1}],"lastNodeId":2,"sorted":false,"DrillDownMembersMemberIds":null,"DrillDownLeavesMemberIds":null,"DimensionId":1,"DataModelId":632005309942726656,"Value":"BOTTOMLEVEL(MEMBER_CELL(SubsidiaryNumber:NameOnly))"},"staticPageMembers":null},"d7710b31":{"guid":"d7710b31","dimension":1,"member":632005310437654536,"filter":7,"referenceGlobalVariable":false,"globalVaribleId":"00000000-0000-0000-0000-000000000000","globalVaribleSnowflake":-1,"referenceFormVariable":false,"formVaribleId":"00000000-0000-0000-0000-000000000000","sorted":false,"dynamicExpression":"H4sIAAAAAAAEALWSTWvCQBCG/8ucFFLYRE0xNzU5CPkoGryUUjZmpAubjexu2gbJf+9uGzGU9GZv8/HOzvMOewFRl6ggeL5AglWBcltC8OA6EKKmjEPgzzxCFjOyXM69R8/3F77pscrKjGqltWRFo/E6lp1RUl1L0yWE3PKVZLr9LjqwQc53eEKJ4ogprRACAKffb/M9Unl8y9uz6Rh9ahDt+334RM2g3ooSP+3Ozrk7+px49yV3R8jJP4APs57blsaw902hWMmobNPGMvxpw73Z8EZsuN2LA5wqPRCpWmo04YlyhQZdMs7D+kP8LFBX0+bbiYbzgSBG+o4jfVahUKwW/QVCqmli1nGbjx3rQHljTa6zPM+SODpE8SSJknW0e91EcTz5bT6wpjPB2+kUui/9NPypFAMAAA==","DynamicExpressionObject":{"nodes":[{"MemberId":-1,"Detail":632005309942726656,"DimId":1,"AttributeId":-1,"Operator":1000,"OperatorArity":100,"CellReferenceName":"","MemberNameSearchType":0,"NodeId":0,"NodeParentIndex":-1},{"MemberId":-1,"Detail":632005309942726656,"DimId":1,"AttributeId":-1,"Operator":402,"OperatorArity":100,"CellReferenceName":"","MemberNameSearchType":0,"NodeId":1,"NodeParentIndex":0},{"MemberId":-1,"Detail":632005309942726656,"DimId":1,"AttributeId":-1,"Operator":-1,"OperatorArity":-1,"CellReferenceName":"SubsidiaryNumber","MemberNameSearchType":1,"NodeId":2,"NodeParentIndex":1}],"lastNodeId":2,"sorted":false,"DrillDownMembersMemberIds":null,"DrillDownLeavesMemberIds":null,"DimensionId":1,"DataModelId":632005309942726656,"Value":"BOTTOMLEVEL(MEMBER_CELL(SubsidiaryNumber:NameOnly))"},"staticPageMembers":null},"ff454d35":{"guid":"ff454d35","dimension":1,"member":632005310437654536,"filter":7,"referenceGlobalVariable":false,"globalVaribleId":"00000000-0000-0000-0000-000000000000","globalVaribleSnowflake":-1,"referenceFormVariable":false,"formVaribleId":"00000000-0000-0000-0000-000000000000","sorted":false,"dynamicExpression":"H4sIAAAAAAAEALWSTWvCQBCG/8ucFFLYRE0xNzU5CPkoGryUUjZmpAubjexu2gbJf+9uGzGU9GZv8/HOzvMOewFRl6ggeL5AglWBcltC8OA6EKKmjEPgzzxCFjOyXM69R8/3F77pscrKjGqltWRFo/E6lp1RUl1L0yWE3PKVZLr9LjqwQc53eEKJ4ogprRACAKffb/M9Unl8y9uz6Rh9ahDt+334RM2g3ooSP+3Ozrk7+px49yV3R8jJP4APs57blsaw902hWMmobNPGMvxpw73Z8EZsuN2LA5wqPRCpWmo04YlyhQZdMs7D+kP8LFBX0+bbiYbzgSBG+o4jfVahUKwW/QVCqmli1nGbjx3rQHljTa6zPM+SODpE8SSJknW0e91EcTz5bT6wpjPB2+kUui/9NPypFAMAAA==","DynamicExpressionObject":{"nodes":[{"MemberId":-1,"Detail":632005309942726656,"DimId":1,"AttributeId":-1,"Operator":1000,"OperatorArity":100,"CellReferenceName":"","MemberNameSearchType":0,"NodeId":0,"NodeParentIndex":-1},{"MemberId":-1,"Detail":632005309942726656,"DimId":1,"AttributeId":-1,"Operator":402,"OperatorArity":100,"CellReferenceName":"","MemberNameSearchType":0,"NodeId":1,"NodeParentIndex":0},{"MemberId":-1,"Detail":632005309942726656,"DimId":1,"AttributeId":-1,"Operator":-1,"OperatorArity":-1,"CellReferenceName":"SubsidiaryNumber","MemberNameSearchType":1,"NodeId":2,"NodeParentIndex":1}],"lastNodeId":2,"sorted":false,"DrillDownMembersMemberIds":null,"DrillDownLeavesMemberIds":null,"DimensionId":1,"DataModelId":632005309942726656,"Value":"BOTTOMLEVEL(MEMBER_CELL(SubsidiaryNumber:NameOnly))"},"staticPageMembers":null},"268a020b":{"guid":"268a020b","dimension":1,"member":632005310437654536,"filter":7,"referenceGlobalVariable":false,"globalVaribleId":"00000000-0000-0000-0000-000000000000","globalVaribleSnowflake":-1,"referenceFormVariable":false,"formVaribleId":"00000000-0000-0000-0000-000000000000","sorted":false,"dynamicExpression":"H4sIAAAAAAAEALWSTWvCQBCG/8ucFFLYRE0xNzU5CPkoGryUUjZmpAubjexu2gbJf+9uGzGU9GZv8/HOzvMOewFRl6ggeL5AglWBcltC8OA6EKKmjEPgzzxCFjOyXM69R8/3F77pscrKjGqltWRFo/E6lp1RUl1L0yWE3PKVZLr9LjqwQc53eEKJ4ogprRACAKffb/M9Unl8y9uz6Rh9ahDt+334RM2g3ooSP+3Ozrk7+px49yV3R8jJP4APs57blsaw902hWMmobNPGMvxpw73Z8EZsuN2LA5wqPRCpWmo04YlyhQZdMs7D+kP8LFBX0+bbiYbzgSBG+o4jfVahUKwW/QVCqmli1nGbjx3rQHljTa6zPM+SODpE8SSJknW0e91EcTz5bT6wpjPB2+kUui/9NPypFAMAAA==","DynamicExpressionObject":{"nodes":[{"MemberId":-1,"Detail":632005309942726656,"DimId":1,"AttributeId":-1,"Operator":1000,"OperatorArity":100,"CellReferenceName":"","MemberNameSearchType":0,"NodeId":0,"NodeParentIndex":-1},{"MemberId":-1,"Detail":632005309942726656,"DimId":1,"AttributeId":-1,"Operator":402,"OperatorArity":100,"CellReferenceName":"","MemberNameSearchType":0,"NodeId":1,"NodeParentIndex":0},{"MemberId":-1,"Detail":632005309942726656,"DimId":1,"AttributeId":-1,"Operator":-1,"OperatorArity":-1,"CellReferenceName":"SubsidiaryNumber","MemberNameSearchType":1,"NodeId":2,"NodeParentIndex":1}],"lastNodeId":2,"sorted":false,"DrillDownMembersMemberIds":null,"DrillDownLeavesMemberIds":null,"DimensionId":1,"DataModelId":632005309942726656,"Value":"BOTTOMLEVEL(MEMBER_CELL(SubsidiaryNumber:NameOnly))"},"staticPageMembers":null},"9f0891e2":{"guid":"9f0891e2","dimension":1,"member":632005310437654536,"filter":7,"referenceGlobalVariable":false,"globalVaribleId":"00000000-0000-0000-0000-000000000000","globalVaribleSnowflake":-1,"referenceFormVariable":false,"formVaribleId":"00000000-0000-0000-0000-000000000000","sorted":false,"dynamicExpression":"H4sIAAAAAAAEALWSTWvCQBCG/8ucFFLYRE0xNzU5CPkoGryUUjZmpAubjexu2gbJf+9uGzGU9GZv8/HOzvMOewFRl6ggeL5AglWBcltC8OA6EKKmjEPgzzxCFjOyXM69R8/3F77pscrKjGqltWRFo/E6lp1RUl1L0yWE3PKVZLr9LjqwQc53eEKJ4ogprRACAKffb/M9Unl8y9uz6Rh9ahDt+334RM2g3ooSP+3Ozrk7+px49yV3R8jJP4APs57blsaw902hWMmobNPGMvxpw73Z8EZsuN2LA5wqPRCpWmo04YlyhQZdMs7D+kP8LFBX0+bbiYbzgSBG+o4jfVahUKwW/QVCqmli1nGbjx3rQHljTa6zPM+SODpE8SSJknW0e91EcTz5bT6wpjPB2+kUui/9NPypFAMAAA==","DynamicExpressionObject":{"nodes":[{"MemberId":-1,"Detail":632005309942726656,"DimId":1,"AttributeId":-1,"Operator":1000,"OperatorArity":100,"CellReferenceName":"","MemberNameSearchType":0,"NodeId":0,"NodeParentIndex":-1},{"MemberId":-1,"Detail":632005309942726656,"DimId":1,"AttributeId":-1,"Operator":402,"OperatorArity":100,"CellReferenceName":"","MemberNameSearchType":0,"NodeId":1,"NodeParentIndex":0},{"MemberId":-1,"Detail":632005309942726656,"DimId":1,"AttributeId":-1,"Operator":-1,"OperatorArity":-1,"CellReferenceName":"SubsidiaryNumber","MemberNameSearchType":1,"NodeId":2,"NodeParentIndex":1}],"lastNodeId":2,"sorted":false,"DrillDownMembersMemberIds":null,"DrillDownLeavesMemberIds":null,"DimensionId":1,"DataModelId":632005309942726656,"Value":"BOTTOMLEVEL(MEMBER_CELL(SubsidiaryNumber:NameOnly))"},"staticPageMembers":null},"c5d9ae0b":{"guid":"c5d9ae0b","dimension":1,"member":632005310437654536,"filter":7,"referenceGlobalVariable":false,"globalVaribleId":"00000000-0000-0000-0000-000000000000","globalVaribleSnowflake":-1,"referenceFormVariable":false,"formVaribleId":"00000000-0000-0000-0000-000000000000","sorted":false,"dynamicExpression":"H4sIAAAAAAAEALWSTWvCQBCG/8ucFFLYRE0xNzU5CPkoGryUUjZmpAubjexu2gbJf+9uGzGU9GZv8/HOzvMOewFRl6ggeL5AglWBcltC8OA6EKKmjEPgzzxCFjOyXM69R8/3F77pscrKjGqltWRFo/E6lp1RUl1L0yWE3PKVZLr9LjqwQc53eEKJ4ogprRACAKffb/M9Unl8y9uz6Rh9ahDt+334RM2g3ooSP+3Ozrk7+px49yV3R8jJP4APs57blsaw902hWMmobNPGMvxpw73Z8EZsuN2LA5wqPRCpWmo04YlyhQZdMs7D+kP8LFBX0+bbiYbzgSBG+o4jfVahUKwW/QVCqmli1nGbjx3rQHljTa6zPM+SODpE8SSJknW0e91EcTz5bT6wpjPB2+kUui/9NPypFAMAAA==","DynamicExpressionObject":{"nodes":[{"MemberId":-1,"Detail":632005309942726656,"DimId":1,"AttributeId":-1,"Operator":1000,"OperatorArity":100,"CellReferenceName":"","MemberNameSearchType":0,"NodeId":0,"NodeParentIndex":-1},{"MemberId":-1,"Detail":632005309942726656,"DimId":1,"AttributeId":-1,"Operator":402,"OperatorArity":100,"CellReferenceName":"","MemberNameSearchType":0,"NodeId":1,"NodeParentIndex":0},{"MemberId":-1,"Detail":632005309942726656,"DimId":1,"AttributeId":-1,"Operator":-1,"OperatorArity":-1,"CellReferenceName":"SubsidiaryNumber","MemberNameSearchType":1,"NodeId":2,"NodeParentIndex":1}],"lastNodeId":2,"sorted":false,"DrillDownMembersMemberIds":null,"DrillDownLeavesMemberIds":null,"DimensionId":1,"DataModelId":632005309942726656,"Value":"BOTTOMLEVEL(MEMBER_CELL(SubsidiaryNumber:NameOnly))"},"staticPageMembers":null},"b19167b4":{"guid":"b19167b4","dimension":1,"member":632005310437654536,"filter":7,"referenceGlobalVariable":false,"globalVaribleId":"00000000-0000-0000-0000-000000000000","globalVaribleSnowflake":-1,"referenceFormVariable":false,"formVaribleId":"00000000-0000-0000-0000-000000000000","sorted":false,"dynamicExpression":"H4sIAAAAAAAEALWSTWvCQBCG/8ucFFLYRE0xNzU5CPkoGryUUjZmpAubjexu2gbJf+9uGzGU9GZv8/HOzvMOewFRl6ggeL5AglWBcltC8OA6EKKmjEPgzzxCFjOyXM69R8/3F77pscrKjGqltWRFo/E6lp1RUl1L0yWE3PKVZLr9LjqwQc53eEKJ4ogprRACAKffb/M9Unl8y9uz6Rh9ahDt+334RM2g3ooSP+3Ozrk7+px49yV3R8jJP4APs57blsaw902hWMmobNPGMvxpw73Z8EZsuN2LA5wqPRCpWmo04YlyhQZdMs7D+kP8LFBX0+bbiYbzgSBG+o4jfVahUKwW/QVCqmli1nGbjx3rQHljTa6zPM+SODpE8SSJknW0e91EcTz5bT6wpjPB2+kUui/9NPypFAMAAA==","DynamicExpressionObject":{"nodes":[{"MemberId":-1,"Detail":632005309942726656,"DimId":1,"AttributeId":-1,"Operator":1000,"OperatorArity":100,"CellReferenceName":"","MemberNameSearchType":0,"NodeId":0,"NodeParentIndex":-1},{"MemberId":-1,"Detail":632005309942726656,"DimId":1,"AttributeId":-1,"Operator":402,"OperatorArity":100,"CellReferenceName":"","MemberNameSearchType":0,"NodeId":1,"NodeParentIndex":0},{"MemberId":-1,"Detail":632005309942726656,"DimId":1,"AttributeId":-1,"Operator":-1,"OperatorArity":-1,"CellReferenceName":"SubsidiaryNumber","MemberNameSearchType":1,"NodeId":2,"NodeParentIndex":1}],"lastNodeId":2,"sorted":false,"DrillDownMembersMemberIds":null,"DrillDownLeavesMemberIds":null,"DimensionId":1,"DataModelId":632005309942726656,"Value":"BOTTOMLEVEL(MEMBER_CELL(SubsidiaryNumber:NameOnly))"},"staticPageMembers":null},"9c93ef3e":{"guid":"9c93ef3e","dimension":1,"member":632005310437654536,"filter":7,"referenceGlobalVariable":false,"globalVaribleId":"00000000-0000-0000-0000-000000000000","globalVaribleSnowflake":-1,"referenceFormVariable":false,"formVaribleId":"00000000-0000-0000-0000-000000000000","sorted":false,"dynamicExpression":"H4sIAAAAAAAEALWSTWvCQBCG/8ucFFLYRE0xNzU5CPkoGryUUjZmpAubjexu2gbJf+9uGzGU9GZv8/HOzvMOewFRl6ggeL5AglWBcltC8OA6EKKmjEPgzzxCFjOyXM69R8/3F77pscrKjGqltWRFo/E6lp1RUl1L0yWE3PKVZLr9LjqwQc53eEKJ4ogprRACAKffb/M9Unl8y9uz6Rh9ahDt+334RM2g3ooSP+3Ozrk7+px49yV3R8jJP4APs57blsaw902hWMmobNPGMvxpw73Z8EZsuN2LA5wqPRCpWmo04YlyhQZdMs7D+kP8LFBX0+bbiYbzgSBG+o4jfVahUKwW/QVCqmli1nGbjx3rQHljTa6zPM+SODpE8SSJknW0e91EcTz5bT6wpjPB2+kUui/9NPypFAMAAA==","DynamicExpressionObject":{"nodes":[{"MemberId":-1,"Detail":632005309942726656,"DimId":1,"AttributeId":-1,"Operator":1000,"OperatorArity":100,"CellReferenceName":"","MemberNameSearchType":0,"NodeId":0,"NodeParentIndex":-1},{"MemberId":-1,"Detail":632005309942726656,"DimId":1,"AttributeId":-1,"Operator":402,"OperatorArity":100,"CellReferenceName":"","MemberNameSearchType":0,"NodeId":1,"NodeParentIndex":0},{"MemberId":-1,"Detail":632005309942726656,"DimId":1,"AttributeId":-1,"Operator":-1,"OperatorArity":-1,"CellReferenceName":"SubsidiaryNumber","MemberNameSearchType":1,"NodeId":2,"NodeParentIndex":1}],"lastNodeId":2,"sorted":false,"DrillDownMembersMemberIds":null,"DrillDownLeavesMemberIds":null,"DimensionId":1,"DataModelId":632005309942726656,"Value":"BOTTOMLEVEL(MEMBER_CELL(SubsidiaryNumber:NameOnly))"},"staticPageMembers":null},"d6cfc760":{"guid":"d6cfc760","dimension":1,"member":632005310437654536,"filter":7,"referenceGlobalVariable":false,"globalVaribleId":"00000000-0000-0000-0000-000000000000","globalVaribleSnowflake":-1,"referenceFormVariable":false,"formVaribleId":"00000000-0000-0000-0000-000000000000","sorted":false,"dynamicExpression":"H4sIAAAAAAAEALWSTWvCQBCG/8ucFFLYRE0xNzU5CPkoGryUUjZmpAubjexu2gbJf+9uGzGU9GZv8/HOzvMOewFRl6ggeL5AglWBcltC8OA6EKKmjEPgzzxCFjOyXM69R8/3F77pscrKjGqltWRFo/E6lp1RUl1L0yWE3PKVZLr9LjqwQc53eEKJ4ogprRACAKffb/M9Unl8y9uz6Rh9ahDt+334RM2g3ooSP+3Ozrk7+px49yV3R8jJP4APs57blsaw902hWMmobNPGMvxpw73Z8EZsuN2LA5wqPRCpWmo04YlyhQZdMs7D+kP8LFBX0+bbiYbzgSBG+o4jfVahUKwW/QVCqmli1nGbjx3rQHljTa6zPM+SODpE8SSJknW0e91EcTz5bT6wpjPB2+kUui/9NPypFAMAAA==","DynamicExpressionObject":{"nodes":[{"MemberId":-1,"Detail":632005309942726656,"DimId":1,"AttributeId":-1,"Operator":1000,"OperatorArity":100,"CellReferenceName":"","MemberNameSearchType":0,"NodeId":0,"NodeParentIndex":-1},{"MemberId":-1,"Detail":632005309942726656,"DimId":1,"AttributeId":-1,"Operator":402,"OperatorArity":100,"CellReferenceName":"","MemberNameSearchType":0,"NodeId":1,"NodeParentIndex":0},{"MemberId":-1,"Detail":632005309942726656,"DimId":1,"AttributeId":-1,"Operator":-1,"OperatorArity":-1,"CellReferenceName":"SubsidiaryNumber","MemberNameSearchType":1,"NodeId":2,"NodeParentIndex":1}],"lastNodeId":2,"sorted":false,"DrillDownMembersMemberIds":null,"DrillDownLeavesMemberIds":null,"DimensionId":1,"DataModelId":632005309942726656,"Value":"BOTTOMLEVEL(MEMBER_CELL(SubsidiaryNumber:NameOnly))"},"staticPageMembers":null},"65345a82":{"guid":"65345a82","dimension":1,"member":632005310437654536,"filter":7,"referenceGlobalVariable":false,"globalVaribleId":"00000000-0000-0000-0000-000000000000","globalVaribleSnowflake":-1,"referenceFormVariable":false,"formVaribleId":"00000000-0000-0000-0000-000000000000","sorted":false,"dynamicExpression":"H4sIAAAAAAAEALWSTWvCQBCG/8ucFFLYRE0xNzU5CPkoGryUUjZmpAubjexu2gbJf+9uGzGU9GZv8/HOzvMOewFRl6ggeL5AglWBcltC8OA6EKKmjEPgzzxCFjOyXM69R8/3F77pscrKjGqltWRFo/E6lp1RUl1L0yWE3PKVZLr9LjqwQc53eEKJ4ogprRACAKffb/M9Unl8y9uz6Rh9ahDt+334RM2g3ooSP+3Ozrk7+px49yV3R8jJP4APs57blsaw902hWMmobNPGMvxpw73Z8EZsuN2LA5wqPRCpWmo04YlyhQZdMs7D+kP8LFBX0+bbiYbzgSBG+o4jfVahUKwW/QVCqmli1nGbjx3rQHljTa6zPM+SODpE8SSJknW0e91EcTz5bT6wpjPB2+kUui/9NPypFAMAAA==","DynamicExpressionObject":{"nodes":[{"MemberId":-1,"Detail":632005309942726656,"DimId":1,"AttributeId":-1,"Operator":1000,"OperatorArity":100,"CellReferenceName":"","MemberNameSearchType":0,"NodeId":0,"NodeParentIndex":-1},{"MemberId":-1,"Detail":632005309942726656,"DimId":1,"AttributeId":-1,"Operator":402,"OperatorArity":100,"CellReferenceName":"","MemberNameSearchType":0,"NodeId":1,"NodeParentIndex":0},{"MemberId":-1,"Detail":632005309942726656,"DimId":1,"AttributeId":-1,"Operator":-1,"OperatorArity":-1,"CellReferenceName":"SubsidiaryNumber","MemberNameSearchType":1,"NodeId":2,"NodeParentIndex":1}],"lastNodeId":2,"sorted":false,"DrillDownMembersMemberIds":null,"DrillDownLeavesMemberIds":null,"DimensionId":1,"DataModelId":632005309942726656,"Value":"BOTTOMLEVEL(MEMBER_CELL(SubsidiaryNumber:NameOnly))"},"staticPageMembers":null},"6f9dfc5f":{"guid":"6f9dfc5f","dimension":1,"member":632005310437654536,"filter":7,"referenceGlobalVariable":false,"globalVaribleId":"00000000-0000-0000-0000-000000000000","globalVaribleSnowflake":-1,"referenceFormVariable":false,"formVaribleId":"00000000-0000-0000-0000-000000000000","sorted":false,"dynamicExpression":"H4sIAAAAAAAEALWSTWvCQBCG/8ucFFLYRE0xNzU5CPkoGryUUjZmpAubjexu2gbJf+9uGzGU9GZv8/HOzvMOewFRl6ggeL5AglWBcltC8OA6EKKmjEPgzzxCFjOyXM69R8/3F77pscrKjGqltWRFo/E6lp1RUl1L0yWE3PKVZLr9LjqwQc53eEKJ4ogprRACAKffb/M9Unl8y9uz6Rh9ahDt+334RM2g3ooSP+3Ozrk7+px49yV3R8jJP4APs57blsaw902hWMmobNPGMvxpw73Z8EZsuN2LA5wqPRCpWmo04YlyhQZdMs7D+kP8LFBX0+bbiYbzgSBG+o4jfVahUKwW/QVCqmli1nGbjx3rQHljTa6zPM+SODpE8SSJknW0e91EcTz5bT6wpjPB2+kUui/9NPypFAMAAA==","DynamicExpressionObject":{"nodes":[{"MemberId":-1,"Detail":632005309942726656,"DimId":1,"AttributeId":-1,"Operator":1000,"OperatorArity":100,"CellReferenceName":"","MemberNameSearchType":0,"NodeId":0,"NodeParentIndex":-1},{"MemberId":-1,"Detail":632005309942726656,"DimId":1,"AttributeId":-1,"Operator":402,"OperatorArity":100,"CellReferenceName":"","MemberNameSearchType":0,"NodeId":1,"NodeParentIndex":0},{"MemberId":-1,"Detail":632005309942726656,"DimId":1,"AttributeId":-1,"Operator":-1,"OperatorArity":-1,"CellReferenceName":"SubsidiaryNumber","MemberNameSearchType":1,"NodeId":2,"NodeParentIndex":1}],"lastNodeId":2,"sorted":false,"DrillDownMembersMemberIds":null,"DrillDownLeavesMemberIds":null,"DimensionId":1,"DataModelId":632005309942726656,"Value":"BOTTOMLEVEL(MEMBER_CELL(SubsidiaryNumber:NameOnly))"},"staticPageMembers":null},"ccfdb71c":{"guid":"ccfdb71c","dimension":1,"member":632005310437654536,"filter":7,"referenceGlobalVariable":false,"globalVaribleId":"00000000-0000-0000-0000-000000000000","globalVaribleSnowflake":-1,"referenceFormVariable":false,"formVaribleId":"00000000-0000-0000-0000-000000000000","sorted":false,"dynamicExpression":"H4sIAAAAAAAEALWSTWvCQBCG/8ueFFJYE01rbmpyEPJRNHgppWzMSBc2G9ndtA2S/97ZqhhKerO3+Xhn5nmXPRFZl6BJ8HIiCVQFqHVJgoeJQ0IwjAsS+J5L6cyj8/nUfXR9f+Zjj1dWhqqFMYoXjYHrWHYExUytsEspveULxU37U3TICoTYwAEUyD2krAISEOJc7tt8C0zt3/P2iB3Up4ho93vn8JnhoFnLEr7szc65O/qUuvcl9wfIvX8A72cXblsawt42heYlZ6pNG8vwp43JzcbTgA2/e3WIYNr0RLpWBjA8MKEB0RUXIqw/5fmAvprGbycbIXqCGNgHDPR5BVLzWtr9+KwhMyzBc8LmZ8mOicbaWmZ5niVxtIviURIly2jztoriePTbbmBtZlK04zHpvgHvC4FEBgMAAA==","DynamicExpressionObject":{"nodes":[{"MemberId":-1,"Detail":632005309942726656,"DimId":1,"AttributeId":-1,"Operator":1000,"OperatorArity":100,"CellReferenceName":"","MemberNameSearchType":0,"NodeId":3,"NodeParentIndex":-1},{"MemberId":-1,"Detail":632005309942726656,"DimId":1,"AttributeId":-1,"Operator":402,"OperatorArity":100,"CellReferenceName":"","MemberNameSearchType":0,"NodeId":6,"NodeParentIndex":3},{"MemberId":-1,"Detail":632005309942726656,"DimId":1,"AttributeId":-1,"Operator":-1,"OperatorArity":-1,"CellReferenceName":"SubsidiaryNumber","MemberNameSearchType":1,"NodeId":8,"NodeParentIndex":6}],"lastNodeId":8,"sorted":false,"DrillDownMembersMemberIds":null,"DrillDownLeavesMemberIds":null,"DimensionId":0,"DataModelId":null,"Value":"BOTTOMLEVEL(MEMBER_CELL(SubsidiaryNumber:NameOnly))"},"staticPageMembers":null},"e81ff100":{"guid":"e81ff100","dimension":1,"member":632005310437654536,"filter":7,"referenceGlobalVariable":false,"globalVaribleId":"00000000-0000-0000-0000-000000000000","globalVaribleSnowflake":-1,"referenceFormVariable":false,"formVaribleId":"00000000-0000-0000-0000-000000000000","sorted":false,"dynamicExpression":"H4sIAAAAAAAEALWSTWvCQBCG/8ueFFJYE01rbmpyEPJRNHgppWzMSBc2G9ndtA2S/97ZqhhKerO3+Xhn5nmXPRFZl6BJ8HIiCVQFqHVJgoeJQ0IwjAsS+J5L6cyj8/nUfXR9f+Zjj1dWhqqFMYoXjYHrWHYExUytsEspveULxU37U3TICoTYwAEUyD2krAISEOJc7tt8C0zt3/P2iB3Up4ho93vn8JnhoFnLEr7szc65O/qUuvcl9wfIvX8A72cXblsawt42heYlZ6pNG8vwp43JzcbTgA2/e3WIYNr0RLpWBjA8MKEB0RUXIqw/5fmAvprGbycbIXqCGNgHDPR5BVLzWtr9+KwhMyzBc8LmZ8mOicbaWmZ5niVxtIviURIly2jztoriePTbbmBtZlK04zHpvgHvC4FEBgMAAA==","DynamicExpressionObject":{"nodes":[{"MemberId":-1,"Detail":632005309942726656,"DimId":1,"AttributeId":-1,"Operator":1000,"OperatorArity":100,"CellReferenceName":"","MemberNameSearchType":0,"NodeId":3,"NodeParentIndex":-1},{"MemberId":-1,"Detail":632005309942726656,"DimId":1,"AttributeId":-1,"Operator":402,"OperatorArity":100,"CellReferenceName":"","MemberNameSearchType":0,"NodeId":6,"NodeParentIndex":3},{"MemberId":-1,"Detail":632005309942726656,"DimId":1,"AttributeId":-1,"Operator":-1,"OperatorArity":-1,"CellReferenceName":"SubsidiaryNumber","MemberNameSearchType":1,"NodeId":8,"NodeParentIndex":6}],"lastNodeId":8,"sorted":false,"DrillDownMembersMemberIds":null,"DrillDownLeavesMemberIds":null,"DimensionId":0,"DataModelId":null,"Value":"BOTTOMLEVEL(MEMBER_CELL(SubsidiaryNumber:NameOnly))"},"staticPageMembers":null},"543559ce":{"guid":"543559ce","dimension":1,"member":632005310437654536,"filter":7,"referenceGlobalVariable":false,"globalVaribleId":"00000000-0000-0000-0000-000000000000","globalVaribleSnowflake":-1,"referenceFormVariable":false,"formVaribleId":"00000000-0000-0000-0000-000000000000","sorted":false,"dynamicExpression":"H4sIAAAAAAAEALWSTWvCQBCG/8ueFFJYE01rbmpyEPJRNHgppWzMSBc2G9ndtA2S/97ZqhhKerO3+Xhn5nmXPRFZl6BJ8HIiCVQFqHVJgoeJQ0IwjAsS+J5L6cyj8/nUfXR9f+Zjj1dWhqqFMYoXjYHrWHYExUytsEspveULxU37U3TICoTYwAEUyD2krAISEOJc7tt8C0zt3/P2iB3Up4ho93vn8JnhoFnLEr7szc65O/qUuvcl9wfIvX8A72cXblsawt42heYlZ6pNG8vwp43JzcbTgA2/e3WIYNr0RLpWBjA8MKEB0RUXIqw/5fmAvprGbycbIXqCGNgHDPR5BVLzWtr9+KwhMyzBc8LmZ8mOicbaWmZ5niVxtIviURIly2jztoriePTbbmBtZlK04zHpvgHvC4FEBgMAAA==","DynamicExpressionObject":{"nodes":[{"MemberId":-1,"Detail":632005309942726656,"DimId":1,"AttributeId":-1,"Operator":1000,"OperatorArity":100,"CellReferenceName":"","MemberNameSearchType":0,"NodeId":3,"NodeParentIndex":-1},{"MemberId":-1,"Detail":632005309942726656,"DimId":1,"AttributeId":-1,"Operator":402,"OperatorArity":100,"CellReferenceName":"","MemberNameSearchType":0,"NodeId":6,"NodeParentIndex":3},{"MemberId":-1,"Detail":632005309942726656,"DimId":1,"AttributeId":-1,"Operator":-1,"OperatorArity":-1,"CellReferenceName":"SubsidiaryNumber","MemberNameSearchType":1,"NodeId":8,"NodeParentIndex":6}],"lastNodeId":8,"sorted":false,"DrillDownMembersMemberIds":null,"DrillDownLeavesMemberIds":null,"DimensionId":0,"DataModelId":null,"Value":"BOTTOMLEVEL(MEMBER_CELL(SubsidiaryNumber:NameOnly))"},"staticPageMembers":null},"e90eabe":{"guid":"e90eabe","dimension":1,"member":632005310437654536,"filter":7,"referenceGlobalVariable":false,"globalVaribleId":"00000000-0000-0000-0000-000000000000","globalVaribleSnowflake":-1,"referenceFormVariable":false,"formVaribleId":"00000000-0000-0000-0000-000000000000","sorted":false,"dynamicExpression":"H4sIAAAAAAAEALWSTWvCQBCG/8ueFFJYE01rbmpyEPJRNHgppWzMSBc2G9ndtA2S/97ZqhhKerO3+Xhn5nmXPRFZl6BJ8HIiCVQFqHVJgoeJQ0IwjAsS+J5L6cyj8/nUfXR9f+Zjj1dWhqqFMYoXjYHrWHYExUytsEspveULxU37U3TICoTYwAEUyD2krAISEOJc7tt8C0zt3/P2iB3Up4ho93vn8JnhoFnLEr7szc65O/qUuvcl9wfIvX8A72cXblsawt42heYlZ6pNG8vwp43JzcbTgA2/e3WIYNr0RLpWBjA8MKEB0RUXIqw/5fmAvprGbycbIXqCGNgHDPR5BVLzWtr9+KwhMyzBc8LmZ8mOicbaWmZ5niVxtIviURIly2jztoriePTbbmBtZlK04zHpvgHvC4FEBgMAAA==","DynamicExpressionObject":{"nodes":[{"MemberId":-1,"Detail":632005309942726656,"DimId":1,"AttributeId":-1,"Operator":1000,"OperatorArity":100,"CellReferenceName":"","MemberNameSearchType":0,"NodeId":3,"NodeParentIndex":-1},{"MemberId":-1,"Detail":632005309942726656,"DimId":1,"AttributeId":-1,"Operator":402,"OperatorArity":100,"CellReferenceName":"","MemberNameSearchType":0,"NodeId":6,"NodeParentIndex":3},{"MemberId":-1,"Detail":632005309942726656,"DimId":1,"AttributeId":-1,"Operator":-1,"OperatorArity":-1,"CellReferenceName":"SubsidiaryNumber","MemberNameSearchType":1,"NodeId":8,"NodeParentIndex":6}],"lastNodeId":8,"sorted":false,"DrillDownMembersMemberIds":null,"DrillDownLeavesMemberIds":null,"DimensionId":0,"DataModelId":null,"Value":"BOTTOMLEVEL(MEMBER_CELL(SubsidiaryNumber:NameOnly))"},"staticPageMembers":null}},"FormVariables":{"GroupMembers":{},"Groups":{"56493ffe-ce78-4c5d-b4cd-0fd3b40a250d":{"Name":"*fvSubsidiary-Location","DynamicMemberType":6,"DynamicMatchField":3,"DynamicMemberDimensionId":1,"DynamicMemberDimensionMemberId":632005310437654536,"DataModelId":632005309942726656,"Id":"56493ffe-ce78-4c5d-b4cd-0fd3b40a250d"},"e3545e3d-cc52-420a-84dc-dae3a23a4597":{"Name":"*fvScenario","DynamicMemberType":6,"DynamicMatchField":3,"DynamicMemberDimensionId":2,"DynamicMemberDimensionMemberId":632005310769004550,"DataModelId":632005309942726656,"Id":"e3545e3d-cc52-420a-84dc-dae3a23a4597"},"a398e917-565c-475b-8f0c-5e9ebb5e002d":{"Name":"*fvPeriod","DynamicMemberType":6,"DynamicMatchField":3,"DynamicMemberDimensionId":3,"DynamicMemberDimensionMemberId":632005310026612740,"DataModelId":632005309942726656,"Id":"a398e917-565c-475b-8f0c-5e9ebb5e002d"},"e1c3a244-dc3d-4f14-9ecd-f7d748811086":{"Name":"*fvYear","DynamicMemberType":6,"DynamicMatchField":3,"DynamicMemberDimensionId":4,"DynamicMemberDimensionMemberId":632005309972086786,"DataModelId":632005309942726656,"Id":"e1c3a244-dc3d-4f14-9ecd-f7d748811086"},"42f34b52-efc1-4701-904e-2bd69b949ebb":{"Name":"*fvAccount","DynamicMemberType":6,"DynamicMatchField":3,"DynamicMemberDimensionId":5,"DynamicMemberDimensionMemberId":632005311846940676,"DataModelId":632005309942726656,"Id":"42f34b52-efc1-4701-904e-2bd69b949ebb"},"ef23d2b3-9fcb-45a7-9097-ef2da4b3400e":{"Name":"*fvResource","DynamicMemberType":6,"DynamicMatchField":3,"DynamicMemberDimensionId":6,"DynamicMemberDimensionMemberId":632005313059094533,"DataModelId":632005309942726656,"Id":"ef23d2b3-9fcb-45a7-9097-ef2da4b3400e"},"b530dfa8-c0ca-4d07-b43c-3eef40a6b100":{"Name":"*fvFunction","DynamicMemberType":6,"DynamicMatchField":3,"DynamicMemberDimensionId":7,"DynamicMemberDimensionMemberId":632005313260421126,"DataModelId":632005309942726656,"Id":"b530dfa8-c0ca-4d07-b43c-3eef40a6b100"},"a7015286-194d-4cc6-a0af-6b4fcbd8ce6b":{"Name":"*fvMeasure","DynamicMemberType":6,"DynamicMatchField":3,"DynamicMemberDimensionId":8,"DynamicMemberDimensionMemberId":632005313679851520,"DataModelId":632005309942726656,"Id":"a7015286-194d-4cc6-a0af-6b4fcbd8ce6b"}}},"LoadedDataModels":[632005309942726656],"DefaultDataModel":632005309942726656,"DynamicBindingStoreDataList":{"BindList":[{"TaskID":685101923048882177,"DynIDs":["b91fd4c4"]},{"TaskID":685101966069727233,"DynIDs":["b91fd4c4"]},{"TaskID":685101877985542145,"DynIDs":["b91fd4c4"]},{"TaskID":685101842144821249,"DynIDs":["b91fd4c4"]},{"TaskID":685101788051275777,"DynIDs":["b91fd4c4"]},{"TaskID":685101745311186945,"DynIDs":["b91fd4c4"]},{"TaskID":632008535145055267,"DynIDs":["c732c07c"]},{"TaskID":632008535145055087,"DynIDs":["cc8c45c7"]},{"TaskID":632008535145054559,"DynIDs":["d83709e6"]},{"TaskID":632008535145054981,"DynIDs":["f6c420b7"]},{"TaskID":632008535145055081,"DynIDs":["dccd180e"]},{"TaskID":632008535145055178,"DynIDs":["2e04a48a"]},{"TaskID":632008535145054443,"DynIDs":["c0c8a6f8"]},{"TaskID":632008535145055356,"DynIDs":["13349b49"]},{"TaskID":632008535145054626,"DynIDs":["5b548f79"]},{"TaskID":632008535145054405,"DynIDs":["a03de558"]},{"TaskID":632008535145055157,"DynIDs":["a2d52e5e"]},{"TaskID":632443441007689728,"DynIDs":["8b3fd65e"]},{"TaskID":632008535145054933,"DynIDs":["53f5fc08"]},{"TaskID":632008535145055256,"DynIDs":["85266544"]},{"TaskID":632443232046940160,"DynIDs":["534c5c2e"]},{"TaskID":632008535145054468,"DynIDs":["d13a9d25"]},{"TaskID":632008535145054420,"DynIDs":["e9d5fc9d"]},{"TaskID":632008535145054871,"DynIDs":["6f07d6cc"]},{"TaskID":632443251420692480,"DynIDs":["d9294d5f"]},{"TaskID":632444423891976192,"DynIDs":["9f321d2c"]},{"TaskID":685813065316958209,"DynIDs":["c5cbf8cf"]},{"TaskID":685813196279513089,"DynIDs":["b0ddecff"]},{"TaskID":685813237987803137,"DynIDs":["431b3134"]},{"TaskID":685813272808652801,"DynIDs":["e4a5ae99"]},{"TaskID":685813305746391041,"DynIDs":["f358038"]},{"TaskID":685813333152497664,"DynIDs":["d32b8749"]},{"TaskID":685813366140698625,"DynIDs":["4b8b95"]},{"TaskID":685813514111549441,"DynIDs":["f6f6121d"]},{"TaskID":685813553617305600,"DynIDs":["4ee30aa0"]},{"TaskID":632008535145054522,"DynIDs":["c732c07c"]},{"TaskID":632008535145054983,"DynIDs":["c732c07c"]},{"TaskID":632008535145055092,"DynIDs":["c732c07c"]},{"TaskID":632008535145055155,"DynIDs":["c732c07c"]}]},"LineItemEnabledSectionBlockPairs":[{"section":"PayrollS1","block":"PayrollB1"},{"section":"PayrollS1","block":"PayrollB2"},{"section":"RatesS1","block":"RatesB2"}],"LineItemDetailsRowMap":{"_vena_LI_SRatesS1_BRatesB2_95c3f711_1":"888947119025423429","_vena_LI_SRatesS1_BRatesB2_95c3f711_2":"888947119025423431","_vena_LI_SPayrollS1_BPayrollB2_80f7cbbe_1":"888947098041319530","_vena_LI_SPayrollS1_BPayrollB2_80f7cbbe_2":"888947098041319532","_vena_LI_SPayrollS1_BPayrollB1_65bf0cd0_1":"888947098041320015","_vena_LI_SPayrollS1_BPayrollB1_65bf0cd0_2":"888947098041319997","_vena_LI_SPayrollS1_BPayrollB1_65bf0cd0_3":"888947098041320017","_vena_LI_SPayrollS1_BPayrollB1_65bf0cd0_4":"888947098041319959","_vena_LI_SPayrollS1_BPayrollB1_65bf0cd0_5":"888947098041319874","_vena_LI_SPayrollS1_BPayrollB1_65bf0cd0_6":"888947098041320005","_vena_LI_SPayrollS1_BPayrollB1_65bf0cd0_7":"888947098041319999","_vena_LI_SPayrollS1_BPayrollB1_65bf0cd0_8":"888947098041320001","_vena_LI_SPayrollS1_BPayrollB1_65bf0cd0_9":"888947098041319876","_vena_LI_SPayrollS1_BPayrollB1_65bf0cd0_10":"888947098041319878","_vena_LI_SPayrollS1_BPayrollB1_65bf0cd0_11":"888947098041320019","_vena_LI_SPayrollS1_BPayrollB1_65bf0cd0_12":"888947098041319963","_vena_LI_SPayrollS1_BPayrollB1_65bf0cd0_13":"888947098041320021","_vena_LI_SPayrollS1_BPayrollB1_65bf0cd0_14":"888947098041320039","_vena_LI_SPayrollS1_BPayrollB1_65bf0cd0_15":"888947098041319880","_vena_LI_SPayrollS1_BPayrollB1_65bf0cd0_16":"888947098041319882","_vena_LI_SPayrollS1_BPayrollB1_65bf0cd0_17":"888947098041319965","_vena_LI_SPayrollS1_BPayrollB1_65bf0cd0_18":"888947098041320023","_vena_LI_SPayrollS1_BPayrollB1_65bf0cd0_19":"888947098041319884","_vena_LI_SPayrollS1_BPayrollB1_65bf0cd0_20":"888947098041320003","_vena_LI_SPayrollS1_BPayrollB1_65bf0cd0_21":"888947098041319886","_vena_LI_SPayrollS1_BPayrollB1_65bf0cd0_22":"888947098041319993","_vena_LI_SPayrollS1_BPayrollB1_65bf0cd0_23":"888947098041319890","_vena_LI_SPayrollS1_BPayrollB1_65bf0cd0_24":"888947098041319892","_vena_LI_SPayrollS1_BPayrollB1_65bf0cd0_25":"888947098041320007","_vena_LI_SPayrollS1_BPayrollB1_65bf0cd0_26":"888947098041319955","_vena_LI_SPayrollS1_BPayrollB1_65bf0cd0_27":"888947098041319894","_vena_LI_SPayrollS1_BPayrollB1_65bf0cd0_28":"888947098041319897","_vena_LI_SPayrollS1_BPayrollB1_65bf0cd0_29":"888947098041319899","_vena_LI_SPayrollS1_BPayrollB1_65bf0cd0_30":"888947098041319901","_vena_LI_SPayrollS1_BPayrollB1_65bf0cd0_31":"888947098041319903","_vena_LI_SPayrollS1_BPayrollB1_65bf0cd0_32":"888947098041319905","_vena_LI_SPayrollS1_BPayrollB1_65bf0cd0_33":"888947098041319907","_vena_LI_SPayrollS1_BPayrollB1_65bf0cd0_34":"888947098041319909","_vena_LI_SPayrollS1_BPayrollB1_65bf0cd0_35":"888947098041320025","_vena_LI_SPayrollS1_BPayrollB1_65bf0cd0_36":"888947098041319911","_vena_LI_SPayrollS1_BPayrollB1_65bf0cd0_37":"888947098041319913","_vena_LI_SPayrollS1_BPayrollB1_65bf0cd0_38":"888947098041319971","_vena_LI_SPayrollS1_BPayrollB1_65bf0cd0_39":"888947098041319915","_vena_LI_SPayrollS1_BPayrollB1_65bf0cd0_40":"888947098041320043","_vena_LI_SPayrollS1_BPayrollB1_65bf0cd0_41":"888947098041319917","_vena_LI_SPayrollS1_BPayrollB1_65bf0cd0_42":"888947098041320027","_vena_LI_SPayrollS1_BPayrollB1_65bf0cd0_43":"888947098041319919","_vena_LI_SPayrollS1_BPayrollB1_65bf0cd0_44":"888947098041319985","_vena_LI_SPayrollS1_BPayrollB1_65bf0cd0_45":"888947098041319921","_vena_LI_SPayrollS1_BPayrollB1_65bf0cd0_46":"888947098041319923","_vena_LI_SPayrollS1_BPayrollB1_65bf0cd0_47":"888947098041319925","_vena_LI_SPayrollS1_BPayrollB1_65bf0cd0_48":"888947098041319927","_vena_LI_SPayrollS1_BPayrollB1_65bf0cd0_49":"888947098041319929","_vena_LI_SPayrollS1_BPayrollB1_65bf0cd0_50":"888947098041320029","_vena_LI_SPayrollS1_BPayrollB1_65bf0cd0_51":"888947098041319931","_vena_LI_SPayrollS1_BPayrollB1_65bf0cd0_52":"888947098041319983","_vena_LI_SPayrollS1_BPayrollB1_65bf0cd0_53":"888947098041319933","_vena_LI_SPayrollS1_BPayrollB1_65bf0cd0_54":"888947098041319935","_vena_LI_SPayrollS1_BPayrollB1_65bf0cd0_55":"888947098041319937","_vena_LI_SPayrollS1_BPayrollB1_65bf0cd0_56":"888947098041319987","_vena_LI_SPayrollS1_BPayrollB1_65bf0cd0_57":"888947098041319939","_vena_LI_SPayrollS1_BPayrollB1_65bf0cd0_58":"888947098041319941","_vena_LI_SPayrollS1_BPayrollB1_65bf0cd0_59":"888947098041319943","_vena_LI_SPayrollS1_BPayrollB1_65bf0cd0_60":"888947098041319945","_vena_LI_SPayrollS1_BPayrollB1_65bf0cd0_61":"888947098041319947","_vena_LI_SPayrollS1_BPayrollB1_65bf0cd0_62":"888947098041320045","_vena_LI_SPayrollS1_BPayrollB1_65bf0cd0_63":"888947098041319949","_vena_LI_SPayrollS1_BPayrollB1_65bf0cd0_64":"888947098041319967","_vena_LI_SPayrollS1_BPayrollB1_65bf0cd0_65":"888947098041319989","_vena_LI_SPayrollS1_BPayrollB1_65bf0cd0_66":"888947098041320037","_vena_LI_SPayrollS1_BPayrollB1_65bf0cd0_67":"888947098041319951","_vena_LI_SPayrollS1_BPayrollB1_65bf0cd0_68":"888947098041320009","_vena_LI_SPayrollS1_BPayrollB1_65bf0cd0_69":"888947098041320031","_vena_LI_SPayrollS1_BPayrollB1_65bf0cd0_70":"888947098041319975","_vena_LI_SPayrollS1_BPayrollB1_65bf0cd0_71":"888947098041320033","_vena_LI_SPayrollS1_BPayrollB1_65bf0cd0_72":"888947098041319961","_vena_LI_SPayrollS1_BPayrollB1_65bf0cd0_73":"888947098041320035","_vena_LI_SPayrollS1_BPayrollB1_65bf0cd0_74":"888947098041319953","_vena_LI_SPayrollS1_BPayrollB1_65bf0cd0_75":"888947098041320011","_vena_LI_SPayrollS1_BPayrollB1_65bf0cd0_76":"888947098041319957","_vena_LI_SPayrollS1_BPayrollB1_65bf0cd0_77":"888947098041320013","_vena_LI_SPayrollS1_BPayrollB1_65bf0cd0_78":"888947098041320041","_vena_LI_SPayrollS1_BPayrollB1_65bf0cd0_79":"888947098041319991","_vena_LI_SPayrollS1_BPayrollB1_65bf0cd0_80":"888947098041319973","_vena_LI_SPayrollS1_BPayrollB1_65bf0cd0_81":"888947098041319888","_vena_LI_SPayrollS1_BPayrollB1_65bf0cd0_82":"888947098041319969","_vena_LI_SPayrollS1_BPayrollB1_65bf0cd0_83":"888947098041319995","_vena_LI_SPayrollS1_BPayrollB1_65bf0cd0_84":"888947098041319977","_vena_LI_SPayrollS1_BPayrollB1_65bf0cd0_85":"888947098041319979","_vena_LI_SPayrollS1_BPayrollB1_65bf0cd0_86":"888947098041319981"},"VenaWorkbookSettings":{"PerBlockRefreshNodes":{},"FullRefreshAfterPerBlockList":false,"LoadedSuccessfully":true,"FastChooseEnabled":false,"FastFormulaScanEnabled":false,"CheckProtectedOverride":false,"RibbonButtonMap":{"WorkOffline":{"TagId":"WorkOffline","ManagerHidden":false,"ContributorHidden":false},"Cascade":{"TagId":"Cascade","ManagerHidden":false,"ContributorHidden":false},"InsertLID":{"TagId":"InsertLID","ManagerHidden":false,"ContributorHidden":false},"RemoveLID":{"TagId":"RemoveLID","ManagerHidden":false,"ContributorHidden":false},"MultiInsertLID":{"TagId":"MultiInsertLID","ManagerHidden":false,"ContributorHidden":false},"SelectLID":{"TagId":"SelectLID","ManagerHidden":false,"ContributorHidden":false},"MoveLID":{"TagId":"MoveLID","ManagerHidden":false,"ContributorHidden":false},"DrillMenu":{"TagId":"DrillMenu","ManagerHidden":false,"ContributorHidden":false},"AuditTrail":{"TagId":"AuditTrail","ManagerHidden":false,"ContributorHidden":false},"Comments":{"TagId":"Comments","ManagerHidden":false,"ContributorHidden":false},"IntersectionFiles":{"TagId":"IntersectionFiles","ManagerHidden":false,"ContributorHidden":false},"MyFunctions":{"TagId":"MyFunctions","ManagerHidden":false,"ContributorHidden":false},"KeyInfo":{"TagId":"KeyInfo","ManagerHidden":false,"ContributorHidden":false},"ZoomOut":{"TagId":"ZoomOut","ManagerHidden":false,"ContributorHidden":false},"ZoomIn":{"TagId":"ZoomIn","ManagerHidden":false,"ContributorHidden":false}},"RibbonButtons":[{"TagId":"WorkOffline","ManagerHidden":false,"ContributorHidden":false},{"TagId":"Cascade","ManagerHidden":false,"ContributorHidden":false},{"TagId":"InsertLID","ManagerHidden":false,"ContributorHidden":false},{"TagId":"RemoveLID","ManagerHidden":false,"ContributorHidden":false},{"TagId":"MultiInsertLID","ManagerHidden":false,"ContributorHidden":false},{"TagId":"SelectLID","ManagerHidden":false,"ContributorHidden":false},{"TagId":"MoveLID","ManagerHidden":false,"ContributorHidden":false},{"TagId":"DrillMenu","ManagerHidden":false,"ContributorHidden":false},{"TagId":"AuditTrail","ManagerHidden":false,"ContributorHidden":false},{"TagId":"Comments","ManagerHidden":false,"ContributorHidden":false},{"TagId":"IntersectionFiles","ManagerHidden":false,"ContributorHidden":false},{"TagId":"MyFunctions","ManagerHidden":false,"ContributorHidden":false},{"TagId":"KeyInfo","ManagerHidden":false,"ContributorHidden":false},{"TagId":"ZoomOut","ManagerHidden":false,"ContributorHidden":false},{"TagId":"ZoomIn","ManagerHidden":false,"ContributorHidden":false}],"DisableClearingBrokenFVIntersections":false,"HideDynamicsOnSaveTemplate":false,"MaximumColumnsBeforeWarning":1000,"MaximumRowsBeforeWarning":10000,"PreventBrokenFVDoubleRefresh":true,"ExternalDataSourceURL":null,"UpdateStaticMappings":true,"UseTextFormatForDrillTransaction":false,"AllowMultiChoose":false,"PreventCellReferenceUpdatesOnCascade":false,"MDRRowInsertSectionName":"Select combination for data entry","CollapseChooseBoxMembers":false,"UISettings":{"ManagerMappingScreenSize":"1000,600","ManagerMappingBlock":null,"ManagerMappingSection":null}},"VenaSqlQueries":null}</venadatastore>
</file>

<file path=customXml/item3.xml><?xml version="1.0" encoding="utf-8"?>
<venadatastore xmlns="http://venasolutions.com/VenaSPMAddin/DataModelSectionStore_V1">{"MultiSiteMYP":{"Id":632005309942726656,"Name":"EdTec - TN"},"CharterCashFlow":{"Id":632005309942726656,"Name":"EdTec - TN"},"CharterMYP":{"Id":632005309942726656,"Name":"EdTec - TN"},"Budget":{"Id":632005309942726656,"Name":"EdTec - TN"},"CurrentForecast":{"Id":632005309942726656,"Name":"EdTec - TN"},"CharterCashFlow2":{"Id":632005309942726656,"Name":"EdTec - TN"},"ComparisonScenario":{"Id":632005309942726656,"Name":"EdTec - TN"},"Org":{"Id":632005309942726656,"Name":"EdTec - TN"},"ClosedMonth":{"Id":632005309942726656,"Name":"EdTec - TN"},"ClosedMonthS1":{"Id":632005309942726656,"Name":"EdTec - TN"},"CashFlowS1":{"Id":632005309942726656,"Name":"EdTec - TN"},"CashFlowS2":{"Id":632005309942726656,"Name":"EdTec - TN"},"CashFlowS3":{"Id":632005309942726656,"Name":"EdTec - TN"},"MYPS1":{"Id":632005309942726656,"Name":"EdTec - TN"},"MultiSiteS1":{"Id":632005309942726656,"Name":"EdTec - TN"},"PayrollS1":{"Id":632005309942726656,"Name":"EdTec - TN"},"RatesS1":{"Id":632005309942726656,"Name":"EdTec - TN"},"GraphsS1":{"Id":632005309942726656,"Name":"EdTec - TN"},"GraphsS2":{"Id":632005309942726656,"Name":"EdTec - TN"},"GraphsS3":{"Id":632005309942726656,"Name":"EdTec - TN"}}</venadatastore>
</file>

<file path=customXml/item4.xml><?xml version="1.0" encoding="utf-8"?>
<solutionPackageMetadata xmlns="http://venasolutions.com/VenaTemplate/SolutionPackageMetadata/V1">
  <lastSaved>2020-06-29T17:04:08.0626583-05:00</lastSaved>
</solutionPackageMetadata>
</file>

<file path=customXml/item5.xml><?xml version="1.0" encoding="utf-8"?>
<venadatastore xmlns="http://venasolutions.com/VenaSPMAddin/ExcelCustomMultiDynamicCollectionStore_V1">[]</venadatastore>
</file>

<file path=customXml/item6.xml><?xml version="1.0" encoding="utf-8"?>
<venadatastore xmlns="http://venasolutions.com/VenaSPMAddin/VenaWorkbookProperties">{"LoadedSuccessfully":false,"ConnectionContext":null,"Replay":false,"OfflineGuid":"00000000-0000-0000-0000-000000000000","ServiceUrl":null,"WorkbookIsOffline":false,"DocPropertiesJson":null,"Filename":null,"WP":null,"Subdomain":null}</venadatastore>
</file>

<file path=customXml/item7.xml><?xml version="1.0" encoding="utf-8"?>
<venadatastore xmlns="http://venasolutions.com/VenaSPMAddin/ServerSideBlobV2"/>
</file>

<file path=customXml/item8.xml><?xml version="1.0" encoding="utf-8"?>
<venadatastore xmlns="http://venasolutions.com/VenaSPMAddin/DefaultDataModel_V1">632005309942726656</venadatastore>
</file>

<file path=customXml/itemProps1.xml><?xml version="1.0" encoding="utf-8"?>
<ds:datastoreItem xmlns:ds="http://schemas.openxmlformats.org/officeDocument/2006/customXml" ds:itemID="{DFCAC6E3-07D9-437F-AE8A-A889F6307DA3}">
  <ds:schemaRefs>
    <ds:schemaRef ds:uri="http://venasolutions.com/VenaSPMAddin/DrillThroughTableInfo_V1"/>
  </ds:schemaRefs>
</ds:datastoreItem>
</file>

<file path=customXml/itemProps2.xml><?xml version="1.0" encoding="utf-8"?>
<ds:datastoreItem xmlns:ds="http://schemas.openxmlformats.org/officeDocument/2006/customXml" ds:itemID="{627C7904-45E4-4042-8BCA-CEFB0C35277D}">
  <ds:schemaRefs>
    <ds:schemaRef ds:uri="http://venasolutions.com/VenaSPMAddin/ServerSideBlobV1"/>
  </ds:schemaRefs>
</ds:datastoreItem>
</file>

<file path=customXml/itemProps3.xml><?xml version="1.0" encoding="utf-8"?>
<ds:datastoreItem xmlns:ds="http://schemas.openxmlformats.org/officeDocument/2006/customXml" ds:itemID="{A661181E-9C3C-4591-B83C-CBA297E246E8}">
  <ds:schemaRefs>
    <ds:schemaRef ds:uri="http://venasolutions.com/VenaSPMAddin/DataModelSectionStore_V1"/>
  </ds:schemaRefs>
</ds:datastoreItem>
</file>

<file path=customXml/itemProps4.xml><?xml version="1.0" encoding="utf-8"?>
<ds:datastoreItem xmlns:ds="http://schemas.openxmlformats.org/officeDocument/2006/customXml" ds:itemID="{A3A906E2-CF0C-4F30-BB6C-A97A114DCE97}">
  <ds:schemaRefs>
    <ds:schemaRef ds:uri="http://venasolutions.com/VenaTemplate/SolutionPackageMetadata/V1"/>
  </ds:schemaRefs>
</ds:datastoreItem>
</file>

<file path=customXml/itemProps5.xml><?xml version="1.0" encoding="utf-8"?>
<ds:datastoreItem xmlns:ds="http://schemas.openxmlformats.org/officeDocument/2006/customXml" ds:itemID="{27C5652E-A3C7-4473-91F7-3DB24FB65076}">
  <ds:schemaRefs>
    <ds:schemaRef ds:uri="http://venasolutions.com/VenaSPMAddin/ExcelCustomMultiDynamicCollectionStore_V1"/>
  </ds:schemaRefs>
</ds:datastoreItem>
</file>

<file path=customXml/itemProps6.xml><?xml version="1.0" encoding="utf-8"?>
<ds:datastoreItem xmlns:ds="http://schemas.openxmlformats.org/officeDocument/2006/customXml" ds:itemID="{C2C64AA9-AAEB-4747-ADE5-A3AF6D6749E8}">
  <ds:schemaRefs>
    <ds:schemaRef ds:uri="http://venasolutions.com/VenaSPMAddin/VenaWorkbookProperties"/>
  </ds:schemaRefs>
</ds:datastoreItem>
</file>

<file path=customXml/itemProps7.xml><?xml version="1.0" encoding="utf-8"?>
<ds:datastoreItem xmlns:ds="http://schemas.openxmlformats.org/officeDocument/2006/customXml" ds:itemID="{AF2BEEBC-4252-4E71-862E-355D29584094}">
  <ds:schemaRefs>
    <ds:schemaRef ds:uri="http://venasolutions.com/VenaSPMAddin/ServerSideBlobV2"/>
  </ds:schemaRefs>
</ds:datastoreItem>
</file>

<file path=customXml/itemProps8.xml><?xml version="1.0" encoding="utf-8"?>
<ds:datastoreItem xmlns:ds="http://schemas.openxmlformats.org/officeDocument/2006/customXml" ds:itemID="{49CCD7D0-3E4A-4AFE-AED4-01311631D2D2}">
  <ds:schemaRefs>
    <ds:schemaRef ds:uri="http://venasolutions.com/VenaSPMAddin/DefaultDataModel_V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21</vt:i4>
      </vt:variant>
    </vt:vector>
  </HeadingPairs>
  <TitlesOfParts>
    <vt:vector size="27" baseType="lpstr">
      <vt:lpstr>MYP</vt:lpstr>
      <vt:lpstr>MYP-Multisite</vt:lpstr>
      <vt:lpstr>Cash Flow</vt:lpstr>
      <vt:lpstr>Payroll</vt:lpstr>
      <vt:lpstr>Rates</vt:lpstr>
      <vt:lpstr>Graphs</vt:lpstr>
      <vt:lpstr>Certificated</vt:lpstr>
      <vt:lpstr>DV_HW</vt:lpstr>
      <vt:lpstr>EmployeeType</vt:lpstr>
      <vt:lpstr>ERS</vt:lpstr>
      <vt:lpstr>FUTA</vt:lpstr>
      <vt:lpstr>Index_FUTA_Rate</vt:lpstr>
      <vt:lpstr>Index_SUTA_Rate</vt:lpstr>
      <vt:lpstr>IndexBenefits</vt:lpstr>
      <vt:lpstr>IndexInLieuMedical</vt:lpstr>
      <vt:lpstr>IndexPayIncrease</vt:lpstr>
      <vt:lpstr>MatchBenefits</vt:lpstr>
      <vt:lpstr>MatchRatesYear</vt:lpstr>
      <vt:lpstr>Medicare</vt:lpstr>
      <vt:lpstr>MedInLieu</vt:lpstr>
      <vt:lpstr>'Cash Flow'!Print_Area</vt:lpstr>
      <vt:lpstr>MYP!Print_Area</vt:lpstr>
      <vt:lpstr>'MYP-Multisite'!Print_Area</vt:lpstr>
      <vt:lpstr>'Cash Flow'!Print_Titles</vt:lpstr>
      <vt:lpstr>MYP!Print_Titles</vt:lpstr>
      <vt:lpstr>'MYP-Multisite'!Print_Titles</vt:lpstr>
      <vt:lpstr>SocialSecurity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Kelsey Wrobel</dc:creator>
  <cp:lastModifiedBy>Nida Rab</cp:lastModifiedBy>
  <cp:lastPrinted>2018-04-04T16:53:26Z</cp:lastPrinted>
  <dcterms:created xsi:type="dcterms:W3CDTF">2017-01-06T19:00:00Z</dcterms:created>
  <dcterms:modified xsi:type="dcterms:W3CDTF">2020-06-29T22:05:39Z</dcterms:modified>
</cp:coreProperties>
</file>