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335" yWindow="2325" windowWidth="21600" windowHeight="11115"/>
  </bookViews>
  <sheets>
    <sheet name="Statement of Activi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29" i="1"/>
  <c r="B44" i="1"/>
  <c r="B42" i="1"/>
  <c r="B41" i="1"/>
  <c r="B43" i="1" s="1"/>
  <c r="B38" i="1"/>
  <c r="B39" i="1" s="1"/>
  <c r="B35" i="1"/>
  <c r="B34" i="1"/>
  <c r="B33" i="1"/>
  <c r="B36" i="1" s="1"/>
  <c r="B30" i="1"/>
  <c r="B31" i="1" s="1"/>
  <c r="B29" i="1"/>
  <c r="B27" i="1"/>
  <c r="B26" i="1"/>
  <c r="B23" i="1"/>
  <c r="B24" i="1" s="1"/>
  <c r="B20" i="1"/>
  <c r="B21" i="1" s="1"/>
  <c r="B15" i="1"/>
  <c r="B14" i="1"/>
  <c r="B13" i="1"/>
  <c r="B12" i="1"/>
  <c r="B9" i="1"/>
  <c r="B10" i="1" s="1"/>
  <c r="B7" i="1"/>
  <c r="B16" i="1" s="1"/>
  <c r="B17" i="1" s="1"/>
  <c r="B45" i="1" l="1"/>
  <c r="B46" i="1" s="1"/>
  <c r="B47" i="1" s="1"/>
</calcChain>
</file>

<file path=xl/sharedStrings.xml><?xml version="1.0" encoding="utf-8"?>
<sst xmlns="http://schemas.openxmlformats.org/spreadsheetml/2006/main" count="46" uniqueCount="46">
  <si>
    <t>Total</t>
  </si>
  <si>
    <t>Revenue</t>
  </si>
  <si>
    <t xml:space="preserve">   Chapter Dues</t>
  </si>
  <si>
    <t xml:space="preserve">   Direct Public Support</t>
  </si>
  <si>
    <t xml:space="preserve">      Donations, Love Gifts, etc</t>
  </si>
  <si>
    <t xml:space="preserve">   Total Direct Public Support</t>
  </si>
  <si>
    <t xml:space="preserve">   Ways and Means</t>
  </si>
  <si>
    <t xml:space="preserve">      Amazon Smile Foundation</t>
  </si>
  <si>
    <t xml:space="preserve">      Bank Interest</t>
  </si>
  <si>
    <t xml:space="preserve">      Big Payback</t>
  </si>
  <si>
    <t xml:space="preserve">   Total Ways and Means</t>
  </si>
  <si>
    <t>Total Revenue</t>
  </si>
  <si>
    <t>Gross Profit</t>
  </si>
  <si>
    <t>Expenditures</t>
  </si>
  <si>
    <t xml:space="preserve">   Admin/Board Operations</t>
  </si>
  <si>
    <t xml:space="preserve">      Quickbooks Online Monthly Subscription</t>
  </si>
  <si>
    <t xml:space="preserve">   Total Admin/Board Operations</t>
  </si>
  <si>
    <t xml:space="preserve">   Business Expenses</t>
  </si>
  <si>
    <t xml:space="preserve">      Bank Charges &amp; Fees</t>
  </si>
  <si>
    <t xml:space="preserve">   Total Business Expenses</t>
  </si>
  <si>
    <t xml:space="preserve">   Communicatons</t>
  </si>
  <si>
    <t xml:space="preserve">      Web Hosting</t>
  </si>
  <si>
    <t xml:space="preserve">   Total Communicatons</t>
  </si>
  <si>
    <t xml:space="preserve">   Director Expenses</t>
  </si>
  <si>
    <t xml:space="preserve">      Compensation</t>
  </si>
  <si>
    <t xml:space="preserve">      Travel</t>
  </si>
  <si>
    <t xml:space="preserve">   Total Director Expenses</t>
  </si>
  <si>
    <t xml:space="preserve">   Facilities</t>
  </si>
  <si>
    <t xml:space="preserve">      Purifier</t>
  </si>
  <si>
    <t xml:space="preserve">      Rehearsal Hall Rent</t>
  </si>
  <si>
    <t xml:space="preserve">      Storage Units</t>
  </si>
  <si>
    <t xml:space="preserve">   Total Facilities</t>
  </si>
  <si>
    <t xml:space="preserve">   Hospitality &amp; Social</t>
  </si>
  <si>
    <t xml:space="preserve">      Love Gifts</t>
  </si>
  <si>
    <t xml:space="preserve">   Total Hospitality &amp; Social</t>
  </si>
  <si>
    <t xml:space="preserve">   Music</t>
  </si>
  <si>
    <t xml:space="preserve">      Arranger Fees/Sheet Music</t>
  </si>
  <si>
    <t xml:space="preserve">      Coaching Fees</t>
  </si>
  <si>
    <t xml:space="preserve">   Total Music</t>
  </si>
  <si>
    <t xml:space="preserve">   Taxes &amp; Licenses</t>
  </si>
  <si>
    <t>Total Expenditures</t>
  </si>
  <si>
    <t>Net Operating Revenue</t>
  </si>
  <si>
    <t>Net Revenue</t>
  </si>
  <si>
    <t>TuneTown Show Chorus</t>
  </si>
  <si>
    <t>Statement of Activity</t>
  </si>
  <si>
    <t>May - December,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</si>
</sst>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E35" sqref="E35"/>
    </sheetView>
  </sheetViews>
  <sheetFormatPr defaultRowHeight="15" x14ac:dyDescent="0.25"/>
  <cols>
    <col min="1" max="1" width="38.7109375" customWidth="1"/>
    <col min="2" max="2" width="18.85546875" customWidth="1"/>
  </cols>
  <sheetData>
    <row r="1" spans="1:2" ht="18" x14ac:dyDescent="0.25">
      <c r="A1" s="10" t="s">
        <v>43</v>
      </c>
      <c r="B1" s="9"/>
    </row>
    <row r="2" spans="1:2" ht="18" x14ac:dyDescent="0.25">
      <c r="A2" s="10" t="s">
        <v>44</v>
      </c>
      <c r="B2" s="9"/>
    </row>
    <row r="3" spans="1:2" x14ac:dyDescent="0.25">
      <c r="A3" s="11" t="s">
        <v>45</v>
      </c>
      <c r="B3" s="9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5">
        <f>3511.02</f>
        <v>3511.02</v>
      </c>
    </row>
    <row r="8" spans="1:2" x14ac:dyDescent="0.25">
      <c r="A8" s="3" t="s">
        <v>3</v>
      </c>
      <c r="B8" s="4"/>
    </row>
    <row r="9" spans="1:2" x14ac:dyDescent="0.25">
      <c r="A9" s="3" t="s">
        <v>4</v>
      </c>
      <c r="B9" s="5">
        <f>134.31</f>
        <v>134.31</v>
      </c>
    </row>
    <row r="10" spans="1:2" x14ac:dyDescent="0.25">
      <c r="A10" s="3" t="s">
        <v>5</v>
      </c>
      <c r="B10" s="6">
        <f>(B8)+(B9)</f>
        <v>134.31</v>
      </c>
    </row>
    <row r="11" spans="1:2" x14ac:dyDescent="0.25">
      <c r="A11" s="3" t="s">
        <v>6</v>
      </c>
      <c r="B11" s="4"/>
    </row>
    <row r="12" spans="1:2" x14ac:dyDescent="0.25">
      <c r="A12" s="3" t="s">
        <v>7</v>
      </c>
      <c r="B12" s="5">
        <f>123.44</f>
        <v>123.44</v>
      </c>
    </row>
    <row r="13" spans="1:2" x14ac:dyDescent="0.25">
      <c r="A13" s="3" t="s">
        <v>8</v>
      </c>
      <c r="B13" s="5">
        <f>0.02</f>
        <v>0.02</v>
      </c>
    </row>
    <row r="14" spans="1:2" x14ac:dyDescent="0.25">
      <c r="A14" s="3" t="s">
        <v>9</v>
      </c>
      <c r="B14" s="5">
        <f>4961.29</f>
        <v>4961.29</v>
      </c>
    </row>
    <row r="15" spans="1:2" x14ac:dyDescent="0.25">
      <c r="A15" s="3" t="s">
        <v>10</v>
      </c>
      <c r="B15" s="6">
        <f>(((B11)+(B12))+(B13))+(B14)</f>
        <v>5084.75</v>
      </c>
    </row>
    <row r="16" spans="1:2" x14ac:dyDescent="0.25">
      <c r="A16" s="3" t="s">
        <v>11</v>
      </c>
      <c r="B16" s="6">
        <f>((B7)+(B10))+(B15)</f>
        <v>8730.08</v>
      </c>
    </row>
    <row r="17" spans="1:5" x14ac:dyDescent="0.25">
      <c r="A17" s="3" t="s">
        <v>12</v>
      </c>
      <c r="B17" s="6">
        <f>(B16)-(0)</f>
        <v>8730.08</v>
      </c>
    </row>
    <row r="18" spans="1:5" x14ac:dyDescent="0.25">
      <c r="A18" s="3" t="s">
        <v>13</v>
      </c>
      <c r="B18" s="4"/>
    </row>
    <row r="19" spans="1:5" x14ac:dyDescent="0.25">
      <c r="A19" s="3" t="s">
        <v>14</v>
      </c>
      <c r="B19" s="4"/>
    </row>
    <row r="20" spans="1:5" x14ac:dyDescent="0.25">
      <c r="A20" s="3" t="s">
        <v>15</v>
      </c>
      <c r="B20" s="5">
        <f>666.44</f>
        <v>666.44</v>
      </c>
    </row>
    <row r="21" spans="1:5" x14ac:dyDescent="0.25">
      <c r="A21" s="3" t="s">
        <v>16</v>
      </c>
      <c r="B21" s="6">
        <f>(B19)+(B20)</f>
        <v>666.44</v>
      </c>
    </row>
    <row r="22" spans="1:5" x14ac:dyDescent="0.25">
      <c r="A22" s="3" t="s">
        <v>17</v>
      </c>
      <c r="B22" s="4"/>
    </row>
    <row r="23" spans="1:5" x14ac:dyDescent="0.25">
      <c r="A23" s="3" t="s">
        <v>18</v>
      </c>
      <c r="B23" s="5">
        <f>101.96</f>
        <v>101.96</v>
      </c>
    </row>
    <row r="24" spans="1:5" x14ac:dyDescent="0.25">
      <c r="A24" s="3" t="s">
        <v>19</v>
      </c>
      <c r="B24" s="6">
        <f>(B22)+(B23)</f>
        <v>101.96</v>
      </c>
    </row>
    <row r="25" spans="1:5" x14ac:dyDescent="0.25">
      <c r="A25" s="3" t="s">
        <v>20</v>
      </c>
      <c r="B25" s="4"/>
    </row>
    <row r="26" spans="1:5" x14ac:dyDescent="0.25">
      <c r="A26" s="3" t="s">
        <v>21</v>
      </c>
      <c r="B26" s="5">
        <f>423.36</f>
        <v>423.36</v>
      </c>
    </row>
    <row r="27" spans="1:5" x14ac:dyDescent="0.25">
      <c r="A27" s="3" t="s">
        <v>22</v>
      </c>
      <c r="B27" s="6">
        <f>(B25)+(B26)</f>
        <v>423.36</v>
      </c>
    </row>
    <row r="28" spans="1:5" x14ac:dyDescent="0.25">
      <c r="A28" s="3" t="s">
        <v>23</v>
      </c>
      <c r="B28" s="4"/>
    </row>
    <row r="29" spans="1:5" x14ac:dyDescent="0.25">
      <c r="A29" s="3" t="s">
        <v>24</v>
      </c>
      <c r="B29" s="5">
        <f>2660</f>
        <v>2660</v>
      </c>
      <c r="E29">
        <f>600*4</f>
        <v>2400</v>
      </c>
    </row>
    <row r="30" spans="1:5" x14ac:dyDescent="0.25">
      <c r="A30" s="3" t="s">
        <v>25</v>
      </c>
      <c r="B30" s="5">
        <f>240</f>
        <v>240</v>
      </c>
    </row>
    <row r="31" spans="1:5" x14ac:dyDescent="0.25">
      <c r="A31" s="3" t="s">
        <v>26</v>
      </c>
      <c r="B31" s="6">
        <f>((B28)+(B29))+(B30)</f>
        <v>2900</v>
      </c>
    </row>
    <row r="32" spans="1:5" x14ac:dyDescent="0.25">
      <c r="A32" s="3" t="s">
        <v>27</v>
      </c>
      <c r="B32" s="4"/>
    </row>
    <row r="33" spans="1:5" x14ac:dyDescent="0.25">
      <c r="A33" s="3" t="s">
        <v>28</v>
      </c>
      <c r="B33" s="5">
        <f>262.47</f>
        <v>262.47000000000003</v>
      </c>
    </row>
    <row r="34" spans="1:5" x14ac:dyDescent="0.25">
      <c r="A34" s="3" t="s">
        <v>29</v>
      </c>
      <c r="B34" s="5">
        <f>2100</f>
        <v>2100</v>
      </c>
      <c r="E34">
        <f>2100+1200</f>
        <v>3300</v>
      </c>
    </row>
    <row r="35" spans="1:5" x14ac:dyDescent="0.25">
      <c r="A35" s="3" t="s">
        <v>30</v>
      </c>
      <c r="B35" s="5">
        <f>1840</f>
        <v>1840</v>
      </c>
    </row>
    <row r="36" spans="1:5" x14ac:dyDescent="0.25">
      <c r="A36" s="3" t="s">
        <v>31</v>
      </c>
      <c r="B36" s="6">
        <f>(((B32)+(B33))+(B34))+(B35)</f>
        <v>4202.47</v>
      </c>
    </row>
    <row r="37" spans="1:5" x14ac:dyDescent="0.25">
      <c r="A37" s="3" t="s">
        <v>32</v>
      </c>
      <c r="B37" s="4"/>
    </row>
    <row r="38" spans="1:5" x14ac:dyDescent="0.25">
      <c r="A38" s="3" t="s">
        <v>33</v>
      </c>
      <c r="B38" s="5">
        <f>300</f>
        <v>300</v>
      </c>
    </row>
    <row r="39" spans="1:5" x14ac:dyDescent="0.25">
      <c r="A39" s="3" t="s">
        <v>34</v>
      </c>
      <c r="B39" s="6">
        <f>(B37)+(B38)</f>
        <v>300</v>
      </c>
    </row>
    <row r="40" spans="1:5" x14ac:dyDescent="0.25">
      <c r="A40" s="3" t="s">
        <v>35</v>
      </c>
      <c r="B40" s="4"/>
    </row>
    <row r="41" spans="1:5" x14ac:dyDescent="0.25">
      <c r="A41" s="3" t="s">
        <v>36</v>
      </c>
      <c r="B41" s="5">
        <f>95</f>
        <v>95</v>
      </c>
    </row>
    <row r="42" spans="1:5" x14ac:dyDescent="0.25">
      <c r="A42" s="3" t="s">
        <v>37</v>
      </c>
      <c r="B42" s="5">
        <f>150</f>
        <v>150</v>
      </c>
    </row>
    <row r="43" spans="1:5" x14ac:dyDescent="0.25">
      <c r="A43" s="3" t="s">
        <v>38</v>
      </c>
      <c r="B43" s="6">
        <f>((B40)+(B41))+(B42)</f>
        <v>245</v>
      </c>
    </row>
    <row r="44" spans="1:5" x14ac:dyDescent="0.25">
      <c r="A44" s="3" t="s">
        <v>39</v>
      </c>
      <c r="B44" s="5">
        <f>60</f>
        <v>60</v>
      </c>
    </row>
    <row r="45" spans="1:5" x14ac:dyDescent="0.25">
      <c r="A45" s="3" t="s">
        <v>40</v>
      </c>
      <c r="B45" s="6">
        <f>(((((((B21)+(B24))+(B27))+(B31))+(B36))+(B39))+(B43))+(B44)</f>
        <v>8899.23</v>
      </c>
    </row>
    <row r="46" spans="1:5" x14ac:dyDescent="0.25">
      <c r="A46" s="3" t="s">
        <v>41</v>
      </c>
      <c r="B46" s="6">
        <f>(B17)-(B45)</f>
        <v>-169.14999999999964</v>
      </c>
    </row>
    <row r="47" spans="1:5" x14ac:dyDescent="0.25">
      <c r="A47" s="3" t="s">
        <v>42</v>
      </c>
      <c r="B47" s="7">
        <f>(B46)+(0)</f>
        <v>-169.14999999999964</v>
      </c>
    </row>
    <row r="48" spans="1:5" x14ac:dyDescent="0.25">
      <c r="A48" s="3"/>
      <c r="B48" s="4"/>
    </row>
    <row r="51" spans="1:2" x14ac:dyDescent="0.25">
      <c r="A51" s="8"/>
      <c r="B51" s="9"/>
    </row>
  </sheetData>
  <mergeCells count="4">
    <mergeCell ref="A51:B51"/>
    <mergeCell ref="A1:B1"/>
    <mergeCell ref="A2:B2"/>
    <mergeCell ref="A3:B3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Activity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Nicole Rose</cp:lastModifiedBy>
  <dcterms:created xsi:type="dcterms:W3CDTF">2022-01-24T20:04:58Z</dcterms:created>
  <dcterms:modified xsi:type="dcterms:W3CDTF">2022-01-24T23:05:06Z</dcterms:modified>
</cp:coreProperties>
</file>