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budget" sheetId="1" r:id="rId4"/>
    <sheet state="visible" name="Simplified view" sheetId="2" r:id="rId5"/>
  </sheets>
  <definedNames/>
  <calcPr/>
  <extLst>
    <ext uri="GoogleSheetsCustomDataVersion1">
      <go:sheetsCustomData xmlns:go="http://customooxmlschemas.google.com/" r:id="rId6" roundtripDataSignature="AMtx7mjyDLe4eCO7pDhednjXJ1TuWwdRLA=="/>
    </ext>
  </extLst>
</workbook>
</file>

<file path=xl/sharedStrings.xml><?xml version="1.0" encoding="utf-8"?>
<sst xmlns="http://schemas.openxmlformats.org/spreadsheetml/2006/main" count="188" uniqueCount="105">
  <si>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</si>
  <si>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</si>
  <si>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</si>
  <si>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</si>
  <si>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</si>
  <si>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</si>
  <si>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</si>
  <si>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</si>
  <si>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</si>
  <si>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</si>
  <si>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</si>
  <si>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</si>
  <si>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$$</t>
  </si>
  <si>
    <t>members &amp; sponsors</t>
  </si>
  <si>
    <t>INCOME</t>
  </si>
  <si>
    <t>Memberships</t>
  </si>
  <si>
    <t>Basic  (25)</t>
  </si>
  <si>
    <t>Student  (10)</t>
  </si>
  <si>
    <t>ind sponsor  (50)</t>
  </si>
  <si>
    <t>Individual Sponsor II  (100)</t>
  </si>
  <si>
    <t>Individual Sponsor III  (150)</t>
  </si>
  <si>
    <t>Sponsorships</t>
  </si>
  <si>
    <t>Non-Profit (100)</t>
  </si>
  <si>
    <t>Basic (150)</t>
  </si>
  <si>
    <t>Sustaining (300)</t>
  </si>
  <si>
    <t>Platinum  (500)</t>
  </si>
  <si>
    <t>Roots  (1000)</t>
  </si>
  <si>
    <t>Branch  (1500)</t>
  </si>
  <si>
    <t>Big Payback</t>
  </si>
  <si>
    <t>T-shirts sales</t>
  </si>
  <si>
    <t>Misc</t>
  </si>
  <si>
    <t>*</t>
  </si>
  <si>
    <t>Outside contributions</t>
  </si>
  <si>
    <t>Kroger</t>
  </si>
  <si>
    <t>Amazon smile</t>
  </si>
  <si>
    <t>Network for good</t>
  </si>
  <si>
    <t>Facebook</t>
  </si>
  <si>
    <t>Dragon Boat</t>
  </si>
  <si>
    <t>Donations</t>
  </si>
  <si>
    <t>Nissan emp match</t>
  </si>
  <si>
    <t>Sounds game</t>
  </si>
  <si>
    <t>USGBC</t>
  </si>
  <si>
    <t>Grant money</t>
  </si>
  <si>
    <t>Money Market Interest</t>
  </si>
  <si>
    <t>TOTAL</t>
  </si>
  <si>
    <t>check total</t>
  </si>
  <si>
    <t>PROPOSED  Q1</t>
  </si>
  <si>
    <t>EXPENSES</t>
  </si>
  <si>
    <t>BUDGET</t>
  </si>
  <si>
    <t xml:space="preserve"> </t>
  </si>
  <si>
    <t>CRC Room</t>
  </si>
  <si>
    <t>Repeating fees</t>
  </si>
  <si>
    <t xml:space="preserve">Wild Apricot </t>
  </si>
  <si>
    <t>WA International Fee</t>
  </si>
  <si>
    <t>PO Box</t>
  </si>
  <si>
    <t>Paypal %s</t>
  </si>
  <si>
    <t>Domaine name - Go Daddy</t>
  </si>
  <si>
    <t xml:space="preserve">   </t>
  </si>
  <si>
    <t>Sec of State TN</t>
  </si>
  <si>
    <t>Internet hosting - WIX</t>
  </si>
  <si>
    <t>AhaSlides</t>
  </si>
  <si>
    <t>Hospitality expenses</t>
  </si>
  <si>
    <t>ZOOM</t>
  </si>
  <si>
    <t>Monthly Meeting Snacks</t>
  </si>
  <si>
    <t>Center for Nonprofit Mangement</t>
  </si>
  <si>
    <t>Networking Mixer appetizers</t>
  </si>
  <si>
    <t>Bookckub snacks</t>
  </si>
  <si>
    <t>Sponsorships/Grants</t>
  </si>
  <si>
    <t>Events/sponsorships</t>
  </si>
  <si>
    <t>**</t>
  </si>
  <si>
    <t>3000 table</t>
  </si>
  <si>
    <t>Speaker</t>
  </si>
  <si>
    <t>5000 grants</t>
  </si>
  <si>
    <t>Thank you gifts</t>
  </si>
  <si>
    <t>Individual Grants</t>
  </si>
  <si>
    <t>Office Supplies</t>
  </si>
  <si>
    <t>Event sponsorships</t>
  </si>
  <si>
    <t>Professional fees</t>
  </si>
  <si>
    <t>Grants</t>
  </si>
  <si>
    <t>SWAG</t>
  </si>
  <si>
    <t>Board Team Building</t>
  </si>
  <si>
    <t>Tshirts</t>
  </si>
  <si>
    <t>Speaker Gifts</t>
  </si>
  <si>
    <t xml:space="preserve">Misc </t>
  </si>
  <si>
    <t>SWAG/Mkt</t>
  </si>
  <si>
    <t>Tshirts (DB)</t>
  </si>
  <si>
    <t>Professional head shot</t>
  </si>
  <si>
    <t>12% increase</t>
  </si>
  <si>
    <t xml:space="preserve">Office supplies, Misc </t>
  </si>
  <si>
    <t>April SWAG  Gardens of Babylon</t>
  </si>
  <si>
    <t>*Movie night</t>
  </si>
  <si>
    <t>18% increase</t>
  </si>
  <si>
    <t>**Owl's Hill Nature Sanctuary</t>
  </si>
  <si>
    <t>2021(proposed)</t>
  </si>
  <si>
    <t>Quickbooks budget categories</t>
  </si>
  <si>
    <t>Q1 2021 (proposed)</t>
  </si>
  <si>
    <t>Rent and Lease</t>
  </si>
  <si>
    <t>Other Business Expenses</t>
  </si>
  <si>
    <t>Paypal Fees</t>
  </si>
  <si>
    <t>Meals and Entertainment</t>
  </si>
  <si>
    <t>Legal and Professional Services</t>
  </si>
  <si>
    <t>Uncategorized</t>
  </si>
  <si>
    <t>Speaker Gifts (pearls)</t>
  </si>
  <si>
    <t>Advertising and Marketing</t>
  </si>
  <si>
    <t>Office Supplies and Software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</si>
</sst>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19">
    <font>
      <sz val="12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2.0"/>
      <color theme="1"/>
      <name val="Arial"/>
    </font>
    <font>
      <sz val="10.0"/>
      <color theme="1"/>
      <name val="Arial"/>
    </font>
    <font>
      <sz val="11.0"/>
      <color rgb="FF000000"/>
      <name val="Arial"/>
    </font>
    <font>
      <b/>
      <sz val="12.0"/>
      <color rgb="FF000000"/>
      <name val="Arial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rgb="FFFF0000"/>
      <name val="Arial"/>
    </font>
    <font>
      <sz val="12.0"/>
      <color rgb="FFFF0000"/>
      <name val="Arial"/>
    </font>
    <font>
      <sz val="12.0"/>
      <color rgb="FF178419"/>
      <name val="Arial"/>
    </font>
    <font>
      <sz val="12.0"/>
      <color rgb="FF178F4F"/>
      <name val="Arial"/>
    </font>
    <font>
      <b/>
      <sz val="10.0"/>
      <color rgb="FF178F4F"/>
      <name val="Arial"/>
    </font>
    <font>
      <b/>
      <sz val="10.0"/>
      <color theme="1"/>
      <name val="Arial"/>
    </font>
    <font>
      <sz val="10.0"/>
      <color rgb="FF178F4F"/>
      <name val="Arial"/>
    </font>
    <font>
      <sz val="10.0"/>
      <color rgb="FFFF00FF"/>
      <name val="Arial"/>
    </font>
    <font>
      <b/>
      <sz val="12.0"/>
      <color rgb="FF38761D"/>
      <name val="Arial"/>
    </font>
    <font>
      <b/>
      <sz val="12.0"/>
      <color rgb="FF178F4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</fills>
  <borders count="5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top style="thin">
        <color rgb="FF000000"/>
      </top>
      <bottom style="thin">
        <color rgb="FF000000"/>
      </bottom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</border>
    <border>
      <left style="thin">
        <color rgb="FF000000"/>
      </left>
      <bottom style="thin">
        <color rgb="FF000000"/>
      </bottom>
    </border>
    <border>
      <right style="thick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178419"/>
      </bottom>
    </border>
    <border>
      <bottom style="thin">
        <color rgb="FF178419"/>
      </bottom>
    </border>
    <border>
      <left style="thin">
        <color rgb="FF000000"/>
      </left>
      <top style="thin">
        <color rgb="FF000000"/>
      </top>
      <bottom style="thin">
        <color rgb="FF178419"/>
      </bottom>
    </border>
    <border>
      <left style="thin">
        <color rgb="FF000000"/>
      </left>
      <right style="thin">
        <color rgb="FF000000"/>
      </right>
      <top style="thin">
        <color rgb="FF178419"/>
      </top>
      <bottom style="thin">
        <color theme="1"/>
      </bottom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theme="1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</border>
    <border>
      <bottom style="medium">
        <color theme="1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theme="1"/>
      </bottom>
    </border>
    <border>
      <right style="thin">
        <color rgb="FF000000"/>
      </right>
      <top style="thin">
        <color rgb="FF000000"/>
      </top>
    </border>
    <border>
      <left style="medium">
        <color theme="1"/>
      </left>
      <right style="medium">
        <color theme="1"/>
      </right>
      <top style="medium">
        <color theme="1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theme="1"/>
      </left>
      <right style="medium">
        <color theme="1"/>
      </right>
      <bottom style="medium">
        <color theme="1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38761D"/>
      </left>
      <right style="thin">
        <color rgb="FF000000"/>
      </right>
      <top style="thick">
        <color rgb="FF38761D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38761D"/>
      </top>
      <bottom style="thin">
        <color rgb="FF000000"/>
      </bottom>
    </border>
    <border>
      <left style="thin">
        <color rgb="FF000000"/>
      </left>
      <top style="thick">
        <color rgb="FF38761D"/>
      </top>
      <bottom style="thin">
        <color rgb="FF000000"/>
      </bottom>
    </border>
    <border>
      <left style="thin">
        <color rgb="FF000000"/>
      </left>
      <right style="thick">
        <color rgb="FF38761D"/>
      </right>
      <top style="thick">
        <color rgb="FF38761D"/>
      </top>
      <bottom style="thin">
        <color rgb="FF000000"/>
      </bottom>
    </border>
    <border>
      <left style="thick">
        <color rgb="FF38761D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38761D"/>
      </right>
      <top style="thin">
        <color rgb="FF000000"/>
      </top>
      <bottom style="thin">
        <color rgb="FF000000"/>
      </bottom>
    </border>
    <border>
      <left style="thick">
        <color rgb="FF38761D"/>
      </left>
      <right style="thin">
        <color rgb="FF000000"/>
      </right>
      <top style="thin">
        <color rgb="FF000000"/>
      </top>
      <bottom style="thick">
        <color rgb="FF38761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38761D"/>
      </bottom>
    </border>
    <border>
      <left style="thin">
        <color rgb="FF000000"/>
      </left>
      <top style="thin">
        <color rgb="FF000000"/>
      </top>
      <bottom style="thick">
        <color rgb="FF38761D"/>
      </bottom>
    </border>
    <border>
      <left style="thin">
        <color rgb="FF000000"/>
      </left>
      <right style="thick">
        <color rgb="FF38761D"/>
      </right>
      <top style="thin">
        <color rgb="FF000000"/>
      </top>
      <bottom style="thick">
        <color rgb="FF38761D"/>
      </bottom>
    </border>
  </borders>
  <cellStyleXfs count="1">
    <xf borderId="0" fillId="0" fontId="0" numFmtId="0" applyAlignment="1" applyFont="1"/>
  </cellStyleXfs>
  <cellXfs count="16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49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0" numFmtId="0" xfId="0" applyFont="1"/>
    <xf borderId="1" fillId="0" fontId="0" numFmtId="0" xfId="0" applyBorder="1" applyFont="1"/>
    <xf borderId="2" fillId="0" fontId="2" numFmtId="49" xfId="0" applyBorder="1" applyFont="1" applyNumberFormat="1"/>
    <xf borderId="1" fillId="0" fontId="1" numFmtId="16" xfId="0" applyBorder="1" applyFont="1" applyNumberFormat="1"/>
    <xf borderId="3" fillId="0" fontId="2" numFmtId="49" xfId="0" applyBorder="1" applyFont="1" applyNumberFormat="1"/>
    <xf borderId="4" fillId="0" fontId="1" numFmtId="0" xfId="0" applyBorder="1" applyFont="1"/>
    <xf borderId="5" fillId="0" fontId="1" numFmtId="0" xfId="0" applyBorder="1" applyFont="1"/>
    <xf borderId="6" fillId="0" fontId="1" numFmtId="49" xfId="0" applyBorder="1" applyFont="1" applyNumberFormat="1"/>
    <xf borderId="6" fillId="0" fontId="1" numFmtId="0" xfId="0" applyBorder="1" applyFont="1"/>
    <xf borderId="6" fillId="0" fontId="1" numFmtId="0" xfId="0" applyAlignment="1" applyBorder="1" applyFont="1">
      <alignment horizontal="right"/>
    </xf>
    <xf borderId="1" fillId="0" fontId="1" numFmtId="49" xfId="0" applyBorder="1" applyFont="1" applyNumberFormat="1"/>
    <xf borderId="1" fillId="0" fontId="1" numFmtId="0" xfId="0" applyAlignment="1" applyBorder="1" applyFont="1">
      <alignment horizontal="right"/>
    </xf>
    <xf borderId="7" fillId="0" fontId="1" numFmtId="0" xfId="0" applyBorder="1" applyFont="1"/>
    <xf borderId="7" fillId="0" fontId="1" numFmtId="0" xfId="0" applyAlignment="1" applyBorder="1" applyFont="1">
      <alignment horizontal="right"/>
    </xf>
    <xf borderId="8" fillId="0" fontId="1" numFmtId="0" xfId="0" applyBorder="1" applyFont="1"/>
    <xf borderId="1" fillId="0" fontId="3" numFmtId="0" xfId="0" applyBorder="1" applyFont="1"/>
    <xf borderId="4" fillId="0" fontId="1" numFmtId="0" xfId="0" applyAlignment="1" applyBorder="1" applyFont="1">
      <alignment horizontal="right"/>
    </xf>
    <xf borderId="5" fillId="0" fontId="1" numFmtId="0" xfId="0" applyAlignment="1" applyBorder="1" applyFont="1">
      <alignment horizontal="right"/>
    </xf>
    <xf borderId="6" fillId="0" fontId="0" numFmtId="0" xfId="0" applyBorder="1" applyFont="1"/>
    <xf borderId="1" fillId="0" fontId="2" numFmtId="49" xfId="0" applyBorder="1" applyFont="1" applyNumberFormat="1"/>
    <xf borderId="1" fillId="0" fontId="1" numFmtId="49" xfId="0" applyAlignment="1" applyBorder="1" applyFont="1" applyNumberFormat="1">
      <alignment horizontal="right"/>
    </xf>
    <xf borderId="1" fillId="0" fontId="2" numFmtId="0" xfId="0" applyBorder="1" applyFont="1"/>
    <xf borderId="2" fillId="0" fontId="1" numFmtId="0" xfId="0" applyBorder="1" applyFont="1"/>
    <xf borderId="6" fillId="0" fontId="4" numFmtId="0" xfId="0" applyBorder="1" applyFont="1"/>
    <xf borderId="9" fillId="0" fontId="0" numFmtId="0" xfId="0" applyBorder="1" applyFont="1"/>
    <xf borderId="10" fillId="0" fontId="0" numFmtId="0" xfId="0" applyBorder="1" applyFont="1"/>
    <xf borderId="1" fillId="0" fontId="5" numFmtId="0" xfId="0" applyBorder="1" applyFont="1"/>
    <xf borderId="2" fillId="0" fontId="1" numFmtId="0" xfId="0" applyAlignment="1" applyBorder="1" applyFont="1">
      <alignment horizontal="right"/>
    </xf>
    <xf borderId="9" fillId="0" fontId="1" numFmtId="0" xfId="0" applyAlignment="1" applyBorder="1" applyFont="1">
      <alignment horizontal="right"/>
    </xf>
    <xf borderId="11" fillId="0" fontId="1" numFmtId="0" xfId="0" applyAlignment="1" applyBorder="1" applyFont="1">
      <alignment horizontal="right"/>
    </xf>
    <xf borderId="1" fillId="0" fontId="4" numFmtId="0" xfId="0" applyBorder="1" applyFont="1"/>
    <xf borderId="1" fillId="0" fontId="2" numFmtId="0" xfId="0" applyAlignment="1" applyBorder="1" applyFont="1">
      <alignment horizontal="right"/>
    </xf>
    <xf borderId="3" fillId="0" fontId="6" numFmtId="0" xfId="0" applyAlignment="1" applyBorder="1" applyFont="1">
      <alignment horizontal="right"/>
    </xf>
    <xf borderId="3" fillId="0" fontId="0" numFmtId="0" xfId="0" applyAlignment="1" applyBorder="1" applyFont="1">
      <alignment horizontal="center"/>
    </xf>
    <xf borderId="12" fillId="0" fontId="0" numFmtId="0" xfId="0" applyAlignment="1" applyBorder="1" applyFont="1">
      <alignment horizontal="center"/>
    </xf>
    <xf borderId="0" fillId="0" fontId="3" numFmtId="0" xfId="0" applyAlignment="1" applyFont="1">
      <alignment horizontal="center" vertical="center"/>
    </xf>
    <xf borderId="1" fillId="0" fontId="7" numFmtId="49" xfId="0" applyBorder="1" applyFont="1" applyNumberFormat="1"/>
    <xf borderId="1" fillId="0" fontId="8" numFmtId="0" xfId="0" applyBorder="1" applyFont="1"/>
    <xf borderId="2" fillId="0" fontId="0" numFmtId="0" xfId="0" applyBorder="1" applyFont="1"/>
    <xf borderId="9" fillId="0" fontId="1" numFmtId="49" xfId="0" applyBorder="1" applyFont="1" applyNumberFormat="1"/>
    <xf borderId="13" fillId="0" fontId="0" numFmtId="0" xfId="0" applyBorder="1" applyFont="1"/>
    <xf borderId="2" fillId="0" fontId="1" numFmtId="49" xfId="0" applyBorder="1" applyFont="1" applyNumberFormat="1"/>
    <xf borderId="0" fillId="0" fontId="0" numFmtId="0" xfId="0" applyAlignment="1" applyFont="1">
      <alignment horizontal="right"/>
    </xf>
    <xf borderId="3" fillId="0" fontId="6" numFmtId="49" xfId="0" applyBorder="1" applyFont="1" applyNumberFormat="1"/>
    <xf borderId="6" fillId="0" fontId="7" numFmtId="0" xfId="0" applyBorder="1" applyFont="1"/>
    <xf borderId="14" fillId="0" fontId="7" numFmtId="0" xfId="0" applyAlignment="1" applyBorder="1" applyFont="1">
      <alignment horizontal="right" shrinkToFit="0" vertical="center" wrapText="1"/>
    </xf>
    <xf borderId="15" fillId="0" fontId="0" numFmtId="0" xfId="0" applyBorder="1" applyFont="1"/>
    <xf borderId="1" fillId="0" fontId="9" numFmtId="0" xfId="0" applyBorder="1" applyFont="1"/>
    <xf borderId="1" fillId="0" fontId="10" numFmtId="0" xfId="0" applyBorder="1" applyFont="1"/>
    <xf borderId="14" fillId="0" fontId="1" numFmtId="49" xfId="0" applyBorder="1" applyFont="1" applyNumberFormat="1"/>
    <xf borderId="16" fillId="0" fontId="0" numFmtId="0" xfId="0" applyBorder="1" applyFont="1"/>
    <xf borderId="1" fillId="0" fontId="7" numFmtId="0" xfId="0" applyBorder="1" applyFont="1"/>
    <xf borderId="1" fillId="0" fontId="7" numFmtId="0" xfId="0" applyAlignment="1" applyBorder="1" applyFont="1">
      <alignment horizontal="right" shrinkToFit="0" vertical="center" wrapText="1"/>
    </xf>
    <xf borderId="0" fillId="0" fontId="10" numFmtId="0" xfId="0" applyFont="1"/>
    <xf borderId="17" fillId="0" fontId="0" numFmtId="0" xfId="0" applyBorder="1" applyFont="1"/>
    <xf borderId="0" fillId="0" fontId="0" numFmtId="164" xfId="0" applyAlignment="1" applyFont="1" applyNumberFormat="1">
      <alignment horizontal="right"/>
    </xf>
    <xf borderId="0" fillId="0" fontId="7" numFmtId="0" xfId="0" applyAlignment="1" applyFont="1">
      <alignment horizontal="right"/>
    </xf>
    <xf borderId="1" fillId="0" fontId="11" numFmtId="0" xfId="0" applyBorder="1" applyFont="1"/>
    <xf borderId="3" fillId="0" fontId="0" numFmtId="0" xfId="0" applyBorder="1" applyFont="1"/>
    <xf borderId="10" fillId="0" fontId="11" numFmtId="0" xfId="0" applyBorder="1" applyFont="1"/>
    <xf borderId="6" fillId="0" fontId="11" numFmtId="0" xfId="0" applyBorder="1" applyFont="1"/>
    <xf borderId="9" fillId="0" fontId="4" numFmtId="0" xfId="0" applyBorder="1" applyFont="1"/>
    <xf borderId="18" fillId="2" fontId="4" numFmtId="0" xfId="0" applyBorder="1" applyFill="1" applyFont="1"/>
    <xf borderId="19" fillId="0" fontId="0" numFmtId="0" xfId="0" applyBorder="1" applyFont="1"/>
    <xf borderId="20" fillId="0" fontId="0" numFmtId="0" xfId="0" applyBorder="1" applyFont="1"/>
    <xf borderId="21" fillId="0" fontId="1" numFmtId="0" xfId="0" applyBorder="1" applyFont="1"/>
    <xf borderId="4" fillId="0" fontId="7" numFmtId="0" xfId="0" applyBorder="1" applyFont="1"/>
    <xf borderId="5" fillId="0" fontId="7" numFmtId="0" xfId="0" applyBorder="1" applyFont="1"/>
    <xf borderId="22" fillId="0" fontId="0" numFmtId="0" xfId="0" applyBorder="1" applyFont="1"/>
    <xf borderId="11" fillId="0" fontId="0" numFmtId="0" xfId="0" applyBorder="1" applyFont="1"/>
    <xf borderId="1" fillId="3" fontId="11" numFmtId="0" xfId="0" applyBorder="1" applyFill="1" applyFont="1"/>
    <xf borderId="23" fillId="0" fontId="0" numFmtId="0" xfId="0" applyBorder="1" applyFont="1"/>
    <xf borderId="23" fillId="2" fontId="0" numFmtId="0" xfId="0" applyBorder="1" applyFont="1"/>
    <xf borderId="1" fillId="0" fontId="7" numFmtId="0" xfId="0" applyAlignment="1" applyBorder="1" applyFont="1">
      <alignment horizontal="center"/>
    </xf>
    <xf borderId="10" fillId="0" fontId="10" numFmtId="0" xfId="0" applyBorder="1" applyFont="1"/>
    <xf borderId="5" fillId="3" fontId="11" numFmtId="0" xfId="0" applyBorder="1" applyFont="1"/>
    <xf borderId="24" fillId="0" fontId="0" numFmtId="0" xfId="0" applyBorder="1" applyFont="1"/>
    <xf borderId="25" fillId="0" fontId="6" numFmtId="49" xfId="0" applyBorder="1" applyFont="1" applyNumberFormat="1"/>
    <xf borderId="14" fillId="0" fontId="0" numFmtId="0" xfId="0" applyBorder="1" applyFont="1"/>
    <xf borderId="6" fillId="0" fontId="9" numFmtId="0" xfId="0" applyBorder="1" applyFont="1"/>
    <xf borderId="1" fillId="0" fontId="7" numFmtId="2" xfId="0" applyAlignment="1" applyBorder="1" applyFont="1" applyNumberFormat="1">
      <alignment horizontal="right" vertical="center"/>
    </xf>
    <xf borderId="2" fillId="0" fontId="7" numFmtId="0" xfId="0" applyBorder="1" applyFont="1"/>
    <xf borderId="26" fillId="0" fontId="0" numFmtId="2" xfId="0" applyBorder="1" applyFont="1" applyNumberFormat="1"/>
    <xf borderId="0" fillId="0" fontId="0" numFmtId="0" xfId="0" applyAlignment="1" applyFont="1">
      <alignment horizontal="center"/>
    </xf>
    <xf borderId="27" fillId="3" fontId="0" numFmtId="0" xfId="0" applyBorder="1" applyFont="1"/>
    <xf borderId="18" fillId="2" fontId="1" numFmtId="49" xfId="0" applyBorder="1" applyFont="1" applyNumberFormat="1"/>
    <xf borderId="26" fillId="0" fontId="0" numFmtId="0" xfId="0" applyBorder="1" applyFont="1"/>
    <xf borderId="3" fillId="0" fontId="0" numFmtId="2" xfId="0" applyBorder="1" applyFont="1" applyNumberFormat="1"/>
    <xf borderId="5" fillId="0" fontId="0" numFmtId="0" xfId="0" applyBorder="1" applyFont="1"/>
    <xf borderId="24" fillId="0" fontId="0" numFmtId="164" xfId="0" applyBorder="1" applyFont="1" applyNumberFormat="1"/>
    <xf borderId="28" fillId="0" fontId="1" numFmtId="0" xfId="0" applyBorder="1" applyFont="1"/>
    <xf borderId="25" fillId="0" fontId="0" numFmtId="0" xfId="0" applyBorder="1" applyFont="1"/>
    <xf borderId="29" fillId="4" fontId="6" numFmtId="49" xfId="0" applyBorder="1" applyFill="1" applyFont="1" applyNumberFormat="1"/>
    <xf borderId="30" fillId="0" fontId="0" numFmtId="0" xfId="0" applyBorder="1" applyFont="1"/>
    <xf borderId="10" fillId="0" fontId="7" numFmtId="0" xfId="0" applyBorder="1" applyFont="1"/>
    <xf borderId="1" fillId="0" fontId="7" numFmtId="0" xfId="0" applyAlignment="1" applyBorder="1" applyFont="1">
      <alignment horizontal="right"/>
    </xf>
    <xf borderId="31" fillId="0" fontId="0" numFmtId="0" xfId="0" applyBorder="1" applyFont="1"/>
    <xf borderId="32" fillId="0" fontId="0" numFmtId="0" xfId="0" applyBorder="1" applyFont="1"/>
    <xf borderId="33" fillId="0" fontId="1" numFmtId="49" xfId="0" applyBorder="1" applyFont="1" applyNumberFormat="1"/>
    <xf borderId="6" fillId="0" fontId="2" numFmtId="49" xfId="0" applyBorder="1" applyFont="1" applyNumberFormat="1"/>
    <xf borderId="3" fillId="0" fontId="1" numFmtId="49" xfId="0" applyBorder="1" applyFont="1" applyNumberFormat="1"/>
    <xf borderId="1" fillId="2" fontId="2" numFmtId="49" xfId="0" applyBorder="1" applyFont="1" applyNumberFormat="1"/>
    <xf borderId="1" fillId="0" fontId="12" numFmtId="0" xfId="0" applyBorder="1" applyFont="1"/>
    <xf borderId="0" fillId="0" fontId="12" numFmtId="0" xfId="0" applyFont="1"/>
    <xf borderId="1" fillId="0" fontId="13" numFmtId="49" xfId="0" applyBorder="1" applyFont="1" applyNumberFormat="1"/>
    <xf borderId="34" fillId="0" fontId="7" numFmtId="0" xfId="0" applyBorder="1" applyFont="1"/>
    <xf borderId="0" fillId="0" fontId="0" numFmtId="2" xfId="0" applyFont="1" applyNumberFormat="1"/>
    <xf borderId="18" fillId="2" fontId="2" numFmtId="49" xfId="0" applyBorder="1" applyFont="1" applyNumberFormat="1"/>
    <xf borderId="35" fillId="0" fontId="0" numFmtId="0" xfId="0" applyBorder="1" applyFont="1"/>
    <xf borderId="36" fillId="0" fontId="2" numFmtId="49" xfId="0" applyBorder="1" applyFont="1" applyNumberFormat="1"/>
    <xf borderId="37" fillId="0" fontId="2" numFmtId="0" xfId="0" applyAlignment="1" applyBorder="1" applyFont="1">
      <alignment horizontal="right"/>
    </xf>
    <xf borderId="38" fillId="0" fontId="14" numFmtId="0" xfId="0" applyBorder="1" applyFont="1"/>
    <xf borderId="9" fillId="0" fontId="15" numFmtId="49" xfId="0" applyBorder="1" applyFont="1" applyNumberFormat="1"/>
    <xf borderId="39" fillId="0" fontId="0" numFmtId="0" xfId="0" applyBorder="1" applyFont="1"/>
    <xf borderId="0" fillId="0" fontId="1" numFmtId="0" xfId="0" applyFont="1"/>
    <xf borderId="0" fillId="0" fontId="16" numFmtId="0" xfId="0" applyFont="1"/>
    <xf borderId="40" fillId="0" fontId="0" numFmtId="0" xfId="0" applyBorder="1" applyFont="1"/>
    <xf borderId="1" fillId="2" fontId="12" numFmtId="0" xfId="0" applyBorder="1" applyFont="1"/>
    <xf borderId="1" fillId="2" fontId="1" numFmtId="49" xfId="0" applyBorder="1" applyFont="1" applyNumberFormat="1"/>
    <xf borderId="1" fillId="0" fontId="4" numFmtId="49" xfId="0" applyAlignment="1" applyBorder="1" applyFont="1" applyNumberFormat="1">
      <alignment horizontal="left"/>
    </xf>
    <xf borderId="28" fillId="0" fontId="0" numFmtId="0" xfId="0" applyBorder="1" applyFont="1"/>
    <xf borderId="34" fillId="0" fontId="0" numFmtId="0" xfId="0" applyBorder="1" applyFont="1"/>
    <xf borderId="1" fillId="0" fontId="0" numFmtId="0" xfId="0" applyAlignment="1" applyBorder="1" applyFont="1">
      <alignment horizontal="center" shrinkToFit="0" wrapText="1"/>
    </xf>
    <xf borderId="9" fillId="0" fontId="0" numFmtId="0" xfId="0" applyAlignment="1" applyBorder="1" applyFont="1">
      <alignment horizontal="center" shrinkToFit="0" wrapText="1"/>
    </xf>
    <xf borderId="41" fillId="0" fontId="17" numFmtId="0" xfId="0" applyAlignment="1" applyBorder="1" applyFont="1">
      <alignment horizontal="center" readingOrder="0" shrinkToFit="0" wrapText="1"/>
    </xf>
    <xf borderId="42" fillId="0" fontId="17" numFmtId="0" xfId="0" applyAlignment="1" applyBorder="1" applyFont="1">
      <alignment horizontal="center" shrinkToFit="0" vertical="center" wrapText="1"/>
    </xf>
    <xf borderId="43" fillId="0" fontId="17" numFmtId="0" xfId="0" applyAlignment="1" applyBorder="1" applyFont="1">
      <alignment horizontal="center" readingOrder="0" shrinkToFit="0" vertical="center" wrapText="1"/>
    </xf>
    <xf borderId="44" fillId="0" fontId="17" numFmtId="0" xfId="0" applyAlignment="1" applyBorder="1" applyFont="1">
      <alignment readingOrder="0" shrinkToFit="0" wrapText="1"/>
    </xf>
    <xf borderId="9" fillId="0" fontId="0" numFmtId="0" xfId="0" applyAlignment="1" applyBorder="1" applyFont="1">
      <alignment shrinkToFit="0" wrapText="1"/>
    </xf>
    <xf borderId="45" fillId="0" fontId="0" numFmtId="0" xfId="0" applyAlignment="1" applyBorder="1" applyFont="1">
      <alignment horizontal="center" shrinkToFit="0" wrapText="1"/>
    </xf>
    <xf borderId="1" fillId="0" fontId="0" numFmtId="0" xfId="0" applyAlignment="1" applyBorder="1" applyFont="1">
      <alignment shrinkToFit="0" wrapText="1"/>
    </xf>
    <xf borderId="46" fillId="0" fontId="0" numFmtId="0" xfId="0" applyAlignment="1" applyBorder="1" applyFont="1">
      <alignment shrinkToFit="0" wrapText="1"/>
    </xf>
    <xf borderId="45" fillId="0" fontId="0" numFmtId="0" xfId="0" applyAlignment="1" applyBorder="1" applyFont="1">
      <alignment shrinkToFit="0" wrapText="1"/>
    </xf>
    <xf borderId="1" fillId="0" fontId="1" numFmtId="49" xfId="0" applyAlignment="1" applyBorder="1" applyFont="1" applyNumberFormat="1">
      <alignment shrinkToFit="0" wrapText="1"/>
    </xf>
    <xf borderId="9" fillId="0" fontId="2" numFmtId="49" xfId="0" applyAlignment="1" applyBorder="1" applyFont="1" applyNumberFormat="1">
      <alignment readingOrder="0" shrinkToFit="0" wrapText="1"/>
    </xf>
    <xf borderId="1" fillId="0" fontId="6" numFmtId="49" xfId="0" applyAlignment="1" applyBorder="1" applyFont="1" applyNumberFormat="1">
      <alignment shrinkToFit="0" wrapText="1"/>
    </xf>
    <xf borderId="9" fillId="0" fontId="6" numFmtId="49" xfId="0" applyAlignment="1" applyBorder="1" applyFont="1" applyNumberFormat="1">
      <alignment shrinkToFit="0" wrapText="1"/>
    </xf>
    <xf borderId="1" fillId="0" fontId="9" numFmtId="0" xfId="0" applyAlignment="1" applyBorder="1" applyFont="1">
      <alignment shrinkToFit="0" wrapText="1"/>
    </xf>
    <xf borderId="1" fillId="0" fontId="10" numFmtId="0" xfId="0" applyAlignment="1" applyBorder="1" applyFont="1">
      <alignment shrinkToFit="0" wrapText="1"/>
    </xf>
    <xf borderId="1" fillId="0" fontId="11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wrapText="1"/>
    </xf>
    <xf borderId="1" fillId="0" fontId="1" numFmtId="0" xfId="0" applyAlignment="1" applyBorder="1" applyFont="1">
      <alignment shrinkToFit="0" wrapText="1"/>
    </xf>
    <xf borderId="46" fillId="2" fontId="0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wrapText="1"/>
    </xf>
    <xf borderId="9" fillId="0" fontId="3" numFmtId="0" xfId="0" applyAlignment="1" applyBorder="1" applyFont="1">
      <alignment shrinkToFit="0" wrapText="1"/>
    </xf>
    <xf borderId="1" fillId="2" fontId="1" numFmtId="49" xfId="0" applyAlignment="1" applyBorder="1" applyFont="1" applyNumberFormat="1">
      <alignment shrinkToFit="0" wrapText="1"/>
    </xf>
    <xf borderId="9" fillId="0" fontId="0" numFmtId="164" xfId="0" applyAlignment="1" applyBorder="1" applyFont="1" applyNumberFormat="1">
      <alignment shrinkToFit="0" wrapText="1"/>
    </xf>
    <xf borderId="1" fillId="2" fontId="2" numFmtId="49" xfId="0" applyAlignment="1" applyBorder="1" applyFont="1" applyNumberFormat="1">
      <alignment shrinkToFit="0" wrapText="1"/>
    </xf>
    <xf borderId="9" fillId="2" fontId="2" numFmtId="49" xfId="0" applyAlignment="1" applyBorder="1" applyFont="1" applyNumberFormat="1">
      <alignment readingOrder="0" shrinkToFit="0" wrapText="1"/>
    </xf>
    <xf borderId="1" fillId="2" fontId="2" numFmtId="49" xfId="0" applyAlignment="1" applyBorder="1" applyFont="1" applyNumberFormat="1">
      <alignment readingOrder="0" shrinkToFit="0" wrapText="1"/>
    </xf>
    <xf borderId="45" fillId="0" fontId="12" numFmtId="0" xfId="0" applyAlignment="1" applyBorder="1" applyFont="1">
      <alignment shrinkToFit="0" wrapText="1"/>
    </xf>
    <xf borderId="1" fillId="0" fontId="13" numFmtId="49" xfId="0" applyAlignment="1" applyBorder="1" applyFont="1" applyNumberFormat="1">
      <alignment shrinkToFit="0" wrapText="1"/>
    </xf>
    <xf borderId="9" fillId="0" fontId="13" numFmtId="49" xfId="0" applyAlignment="1" applyBorder="1" applyFont="1" applyNumberFormat="1">
      <alignment readingOrder="0" shrinkToFit="0" wrapText="1"/>
    </xf>
    <xf borderId="1" fillId="0" fontId="15" numFmtId="49" xfId="0" applyAlignment="1" applyBorder="1" applyFont="1" applyNumberFormat="1">
      <alignment shrinkToFit="0" wrapText="1"/>
    </xf>
    <xf borderId="1" fillId="2" fontId="12" numFmtId="0" xfId="0" applyAlignment="1" applyBorder="1" applyFont="1">
      <alignment shrinkToFit="0" wrapText="1"/>
    </xf>
    <xf borderId="9" fillId="2" fontId="18" numFmtId="0" xfId="0" applyAlignment="1" applyBorder="1" applyFont="1">
      <alignment readingOrder="0" shrinkToFit="0" wrapText="1"/>
    </xf>
    <xf borderId="47" fillId="0" fontId="0" numFmtId="0" xfId="0" applyAlignment="1" applyBorder="1" applyFont="1">
      <alignment shrinkToFit="0" wrapText="1"/>
    </xf>
    <xf borderId="48" fillId="0" fontId="0" numFmtId="0" xfId="0" applyAlignment="1" applyBorder="1" applyFont="1">
      <alignment shrinkToFit="0" wrapText="1"/>
    </xf>
    <xf borderId="49" fillId="0" fontId="0" numFmtId="0" xfId="0" applyAlignment="1" applyBorder="1" applyFont="1">
      <alignment shrinkToFit="0" wrapText="1"/>
    </xf>
    <xf borderId="50" fillId="0" fontId="0" numFmtId="0" xfId="0" applyAlignment="1" applyBorder="1" applyFont="1">
      <alignment shrinkToFit="0" wrapText="1"/>
    </xf>
    <xf borderId="6" fillId="0" fontId="3" numFmtId="0" xfId="0" applyAlignment="1" applyBorder="1" applyFont="1">
      <alignment shrinkToFit="0" wrapText="1"/>
    </xf>
    <xf borderId="6" fillId="0" fontId="0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3.44"/>
    <col customWidth="1" min="2" max="2" width="7.67"/>
    <col customWidth="1" min="3" max="3" width="3.0"/>
    <col customWidth="1" min="4" max="4" width="8.11"/>
    <col customWidth="1" min="5" max="5" width="3.44"/>
    <col customWidth="1" min="6" max="6" width="8.11"/>
    <col customWidth="1" min="7" max="7" width="2.67"/>
    <col customWidth="1" min="8" max="8" width="7.78"/>
    <col customWidth="1" min="9" max="9" width="2.0"/>
    <col customWidth="1" min="10" max="10" width="7.78"/>
    <col customWidth="1" min="11" max="11" width="2.44"/>
    <col customWidth="1" min="12" max="12" width="8.44"/>
    <col customWidth="1" min="13" max="13" width="2.0"/>
    <col customWidth="1" min="14" max="14" width="8.0"/>
    <col customWidth="1" min="15" max="15" width="2.11"/>
    <col customWidth="1" min="16" max="16" width="7.67"/>
    <col customWidth="1" min="17" max="17" width="2.0"/>
    <col customWidth="1" min="18" max="18" width="8.78"/>
    <col customWidth="1" min="19" max="19" width="2.67"/>
    <col customWidth="1" min="20" max="20" width="8.44"/>
    <col customWidth="1" min="21" max="21" width="2.44"/>
    <col customWidth="1" min="22" max="22" width="8.78"/>
    <col customWidth="1" min="23" max="23" width="2.44"/>
    <col customWidth="1" min="24" max="24" width="7.78"/>
    <col customWidth="1" min="25" max="25" width="2.11"/>
    <col customWidth="1" min="26" max="26" width="11.67"/>
    <col customWidth="1" min="27" max="27" width="6.33"/>
    <col customWidth="1" min="28" max="28" width="12.44"/>
    <col customWidth="1" min="29" max="29" width="9.44"/>
    <col customWidth="1" min="30" max="30" width="10.78"/>
    <col customWidth="1" min="31" max="31" width="11.11"/>
    <col customWidth="1" min="32" max="32" width="11.33"/>
    <col customWidth="1" hidden="1" min="33" max="33" width="2.33"/>
    <col customWidth="1" hidden="1" min="34" max="37" width="0.11"/>
    <col customWidth="1" hidden="1" min="38" max="45" width="12.44"/>
    <col customWidth="1" hidden="1" min="46" max="46" width="8.0"/>
    <col customWidth="1" hidden="1" min="47" max="48" width="0.11"/>
    <col customWidth="1" hidden="1" min="49" max="49" width="12.44"/>
    <col customWidth="1" hidden="1" min="50" max="55" width="0.11"/>
    <col customWidth="1" hidden="1" min="56" max="56" width="23.33"/>
    <col customWidth="1" min="57" max="57" width="22.67"/>
    <col customWidth="1" min="58" max="58" width="8.78"/>
    <col customWidth="1" min="59" max="77" width="12.44"/>
  </cols>
  <sheetData>
    <row r="1" ht="16.5" customHeight="1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2" t="s">
        <v>3</v>
      </c>
      <c r="I1" s="3"/>
      <c r="J1" s="2" t="s">
        <v>4</v>
      </c>
      <c r="K1" s="3"/>
      <c r="L1" s="2" t="s">
        <v>5</v>
      </c>
      <c r="M1" s="3"/>
      <c r="N1" s="2" t="s">
        <v>6</v>
      </c>
      <c r="O1" s="3"/>
      <c r="P1" s="2" t="s">
        <v>7</v>
      </c>
      <c r="Q1" s="3"/>
      <c r="R1" s="2" t="s">
        <v>8</v>
      </c>
      <c r="S1" s="3"/>
      <c r="T1" s="2" t="s">
        <v>9</v>
      </c>
      <c r="U1" s="3"/>
      <c r="V1" s="2" t="s">
        <v>10</v>
      </c>
      <c r="W1" s="3"/>
      <c r="X1" s="2" t="s">
        <v>11</v>
      </c>
      <c r="Y1" s="2"/>
      <c r="Z1" s="4" t="s">
        <v>12</v>
      </c>
      <c r="AA1" s="4" t="s">
        <v>13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ht="17.25" customHeight="1">
      <c r="A2" s="6" t="s">
        <v>14</v>
      </c>
      <c r="B2" s="5"/>
      <c r="C2" s="5"/>
      <c r="D2" s="1"/>
      <c r="E2" s="1"/>
      <c r="F2" s="1"/>
      <c r="G2" s="1"/>
      <c r="H2" s="1"/>
      <c r="I2" s="1"/>
      <c r="J2" s="1"/>
      <c r="K2" s="1"/>
      <c r="L2" s="7"/>
      <c r="M2" s="7"/>
      <c r="N2" s="1"/>
      <c r="O2" s="1"/>
      <c r="P2" s="5"/>
      <c r="Q2" s="5"/>
      <c r="R2" s="1"/>
      <c r="S2" s="1"/>
      <c r="T2" s="1"/>
      <c r="U2" s="1"/>
      <c r="V2" s="1"/>
      <c r="W2" s="1"/>
      <c r="X2" s="1"/>
      <c r="Y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ht="13.5" customHeight="1">
      <c r="A3" s="8" t="s">
        <v>15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ht="15.0" customHeight="1">
      <c r="A4" s="11" t="s">
        <v>16</v>
      </c>
      <c r="B4" s="12">
        <v>350.0</v>
      </c>
      <c r="C4" s="12">
        <v>14.0</v>
      </c>
      <c r="D4" s="13">
        <v>250.0</v>
      </c>
      <c r="E4" s="13">
        <v>10.0</v>
      </c>
      <c r="F4" s="13">
        <v>100.0</v>
      </c>
      <c r="G4" s="13">
        <v>4.0</v>
      </c>
      <c r="H4" s="13">
        <v>50.0</v>
      </c>
      <c r="I4" s="13">
        <v>2.0</v>
      </c>
      <c r="J4" s="13">
        <v>125.0</v>
      </c>
      <c r="K4" s="13">
        <v>5.0</v>
      </c>
      <c r="L4" s="13">
        <v>200.0</v>
      </c>
      <c r="M4" s="13">
        <v>8.0</v>
      </c>
      <c r="N4" s="13">
        <v>200.0</v>
      </c>
      <c r="O4" s="13">
        <v>8.0</v>
      </c>
      <c r="P4" s="13">
        <v>100.0</v>
      </c>
      <c r="Q4" s="13">
        <v>4.0</v>
      </c>
      <c r="R4" s="13">
        <v>225.0</v>
      </c>
      <c r="S4" s="13">
        <v>9.0</v>
      </c>
      <c r="T4" s="13">
        <v>100.0</v>
      </c>
      <c r="U4" s="13">
        <v>4.0</v>
      </c>
      <c r="V4" s="13">
        <v>325.0</v>
      </c>
      <c r="W4" s="13">
        <v>13.0</v>
      </c>
      <c r="X4" s="13">
        <v>225.0</v>
      </c>
      <c r="Y4" s="13">
        <v>9.0</v>
      </c>
      <c r="Z4" s="4">
        <f t="shared" ref="Z4:AA4" si="1">B4+D4+F4+H4+J4+L4+N4+P4+R4+T4+V4+X4</f>
        <v>2250</v>
      </c>
      <c r="AA4" s="4">
        <f t="shared" si="1"/>
        <v>90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ht="13.5" customHeight="1">
      <c r="A5" s="14" t="s">
        <v>17</v>
      </c>
      <c r="B5" s="15">
        <v>40.0</v>
      </c>
      <c r="C5" s="15">
        <v>2.0</v>
      </c>
      <c r="D5" s="5">
        <v>20.0</v>
      </c>
      <c r="E5" s="5">
        <v>2.0</v>
      </c>
      <c r="F5" s="15">
        <v>10.0</v>
      </c>
      <c r="G5" s="15">
        <v>1.0</v>
      </c>
      <c r="H5" s="15"/>
      <c r="I5" s="15"/>
      <c r="J5" s="15"/>
      <c r="K5" s="15"/>
      <c r="L5" s="15">
        <v>20.0</v>
      </c>
      <c r="M5" s="15">
        <v>2.0</v>
      </c>
      <c r="N5" s="15">
        <v>30.0</v>
      </c>
      <c r="O5" s="15">
        <v>3.0</v>
      </c>
      <c r="P5" s="15"/>
      <c r="Q5" s="15"/>
      <c r="R5" s="15">
        <v>470.0</v>
      </c>
      <c r="S5" s="15">
        <v>47.0</v>
      </c>
      <c r="T5" s="15"/>
      <c r="U5" s="15"/>
      <c r="V5" s="15">
        <v>10.0</v>
      </c>
      <c r="W5" s="15">
        <v>1.0</v>
      </c>
      <c r="X5" s="15">
        <v>40.0</v>
      </c>
      <c r="Y5" s="15">
        <v>4.0</v>
      </c>
      <c r="Z5" s="4">
        <f t="shared" ref="Z5:AA5" si="2">B5+D5+F5+H5+J5+L5+N5+P5+R5+T5+V5+X5</f>
        <v>640</v>
      </c>
      <c r="AA5" s="4">
        <f t="shared" si="2"/>
        <v>62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ht="13.5" customHeight="1">
      <c r="A6" s="14" t="s">
        <v>18</v>
      </c>
      <c r="B6" s="15">
        <v>100.0</v>
      </c>
      <c r="C6" s="15">
        <v>2.0</v>
      </c>
      <c r="D6" s="15">
        <v>350.0</v>
      </c>
      <c r="E6" s="15">
        <v>7.0</v>
      </c>
      <c r="F6" s="15"/>
      <c r="G6" s="15"/>
      <c r="H6" s="15">
        <v>50.0</v>
      </c>
      <c r="I6" s="15">
        <v>1.0</v>
      </c>
      <c r="J6" s="15"/>
      <c r="K6" s="15"/>
      <c r="L6" s="15">
        <v>50.0</v>
      </c>
      <c r="M6" s="15">
        <v>1.0</v>
      </c>
      <c r="N6" s="15"/>
      <c r="O6" s="15"/>
      <c r="P6" s="15">
        <v>50.0</v>
      </c>
      <c r="Q6" s="15">
        <v>1.0</v>
      </c>
      <c r="R6" s="15"/>
      <c r="S6" s="15"/>
      <c r="T6" s="15">
        <v>250.0</v>
      </c>
      <c r="U6" s="15">
        <v>5.0</v>
      </c>
      <c r="V6" s="15"/>
      <c r="W6" s="15"/>
      <c r="X6" s="15">
        <v>100.0</v>
      </c>
      <c r="Y6" s="15">
        <v>2.0</v>
      </c>
      <c r="Z6" s="4">
        <f t="shared" ref="Z6:AA6" si="3">B6+D6+F6+H6+J6+L6+N6+P6+R6+T6+V6+X6</f>
        <v>950</v>
      </c>
      <c r="AA6" s="4">
        <f t="shared" si="3"/>
        <v>19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ht="13.5" customHeight="1">
      <c r="A7" s="1" t="s">
        <v>19</v>
      </c>
      <c r="B7" s="15">
        <v>200.0</v>
      </c>
      <c r="C7" s="15">
        <v>2.0</v>
      </c>
      <c r="D7" s="15"/>
      <c r="E7" s="15"/>
      <c r="F7" s="15"/>
      <c r="G7" s="15"/>
      <c r="H7" s="15">
        <v>100.0</v>
      </c>
      <c r="I7" s="15">
        <v>1.0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100.0</v>
      </c>
      <c r="U7" s="15">
        <v>1.0</v>
      </c>
      <c r="V7" s="15">
        <v>200.0</v>
      </c>
      <c r="W7" s="15">
        <v>2.0</v>
      </c>
      <c r="X7" s="15"/>
      <c r="Y7" s="15"/>
      <c r="Z7" s="4">
        <f t="shared" ref="Z7:AA7" si="4">B7+D7+F7+H7+J7+L7+N7+P7+R7+T7+V7+X7</f>
        <v>600</v>
      </c>
      <c r="AA7" s="4">
        <f t="shared" si="4"/>
        <v>6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ht="13.5" customHeight="1">
      <c r="A8" s="16" t="s">
        <v>20</v>
      </c>
      <c r="B8" s="17">
        <v>150.0</v>
      </c>
      <c r="C8" s="17">
        <v>1.0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>
        <v>150.0</v>
      </c>
      <c r="Y8" s="17">
        <v>1.0</v>
      </c>
      <c r="Z8" s="4">
        <f t="shared" ref="Z8:AA8" si="5">B8+D8+F8+H8+J8+L8+N8+P8+R8+T8+V8+X8</f>
        <v>300</v>
      </c>
      <c r="AA8" s="4">
        <f t="shared" si="5"/>
        <v>2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ht="13.5" customHeight="1">
      <c r="A9" s="18"/>
      <c r="B9" s="13">
        <f>SUM(B4:B8)</f>
        <v>840</v>
      </c>
      <c r="C9" s="13"/>
      <c r="D9" s="13">
        <f>SUM(D4:D8)</f>
        <v>620</v>
      </c>
      <c r="E9" s="13"/>
      <c r="F9" s="13">
        <f>SUM(F4:F8)</f>
        <v>110</v>
      </c>
      <c r="G9" s="13"/>
      <c r="H9" s="13">
        <f>SUM(H4:H8)</f>
        <v>200</v>
      </c>
      <c r="I9" s="13"/>
      <c r="J9" s="13">
        <f>SUM(J4:J8)</f>
        <v>125</v>
      </c>
      <c r="K9" s="13"/>
      <c r="L9" s="13">
        <f>SUM(L4:L8)</f>
        <v>270</v>
      </c>
      <c r="M9" s="13"/>
      <c r="N9" s="13">
        <f>SUM(N4:N8)</f>
        <v>230</v>
      </c>
      <c r="O9" s="13"/>
      <c r="P9" s="13">
        <f>SUM(P4:P8)</f>
        <v>150</v>
      </c>
      <c r="Q9" s="13"/>
      <c r="R9" s="13">
        <f>SUM(R4:R8)</f>
        <v>695</v>
      </c>
      <c r="S9" s="13"/>
      <c r="T9" s="13">
        <f>SUM(T4:T8)</f>
        <v>450</v>
      </c>
      <c r="U9" s="13"/>
      <c r="V9" s="13">
        <f>SUM(V4:V8)</f>
        <v>535</v>
      </c>
      <c r="W9" s="13"/>
      <c r="X9" s="13">
        <f>SUM(X4:X8)</f>
        <v>515</v>
      </c>
      <c r="Y9" s="13"/>
      <c r="Z9" s="19">
        <f t="shared" ref="Z9:AA9" si="6">SUM(Z4:Z8)</f>
        <v>4740</v>
      </c>
      <c r="AA9" s="19">
        <f t="shared" si="6"/>
        <v>179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</row>
    <row r="10" ht="13.5" customHeight="1">
      <c r="A10" s="8" t="s">
        <v>21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</row>
    <row r="11" ht="13.5" customHeight="1">
      <c r="A11" s="11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5"/>
      <c r="Z11" s="4">
        <f t="shared" ref="Z11:AA11" si="7">B11+D11+F11+H11+J11+L11+N11+P11+R11+T11+V11+X11</f>
        <v>0</v>
      </c>
      <c r="AA11" s="4">
        <f t="shared" si="7"/>
        <v>0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ht="13.5" customHeight="1">
      <c r="A12" s="14" t="s">
        <v>23</v>
      </c>
      <c r="B12" s="15">
        <v>150.0</v>
      </c>
      <c r="C12" s="15">
        <v>1.0</v>
      </c>
      <c r="D12" s="15">
        <v>300.0</v>
      </c>
      <c r="E12" s="15">
        <v>2.0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>
        <v>150.0</v>
      </c>
      <c r="Y12" s="15">
        <v>1.0</v>
      </c>
      <c r="Z12" s="4">
        <f t="shared" ref="Z12:AA12" si="8">B12+D12+F12+H12+J12+L12+N12+P12+R12+T12+V12+X12</f>
        <v>600</v>
      </c>
      <c r="AA12" s="4">
        <f t="shared" si="8"/>
        <v>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</row>
    <row r="13" ht="13.5" customHeight="1">
      <c r="A13" s="14" t="s">
        <v>24</v>
      </c>
      <c r="B13" s="15"/>
      <c r="C13" s="15"/>
      <c r="D13" s="1"/>
      <c r="E13" s="1"/>
      <c r="F13" s="15">
        <v>300.0</v>
      </c>
      <c r="G13" s="15">
        <v>1.0</v>
      </c>
      <c r="H13" s="15"/>
      <c r="I13" s="15"/>
      <c r="J13" s="15"/>
      <c r="K13" s="15"/>
      <c r="L13" s="15">
        <v>701.76</v>
      </c>
      <c r="M13" s="15">
        <v>2.0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4">
        <f t="shared" ref="Z13:AA13" si="9">B13+D13+F13+H13+J13+L13+N13+P13+R13+T13+V13+X13</f>
        <v>1001.76</v>
      </c>
      <c r="AA13" s="4">
        <f t="shared" si="9"/>
        <v>3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ht="13.5" customHeight="1">
      <c r="A14" s="14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v>500.0</v>
      </c>
      <c r="O14" s="15">
        <v>1.0</v>
      </c>
      <c r="P14" s="15"/>
      <c r="Q14" s="15"/>
      <c r="R14" s="15"/>
      <c r="S14" s="15"/>
      <c r="T14" s="15"/>
      <c r="U14" s="15"/>
      <c r="V14" s="15">
        <v>500.0</v>
      </c>
      <c r="W14" s="15">
        <v>1.0</v>
      </c>
      <c r="X14" s="15"/>
      <c r="Y14" s="15"/>
      <c r="Z14" s="4">
        <f t="shared" ref="Z14:AA14" si="10">B14+D14+F14+H14+J14+L14+N14+P14+R14+T14+V14+X14</f>
        <v>1000</v>
      </c>
      <c r="AA14" s="4">
        <f t="shared" si="10"/>
        <v>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ht="13.5" customHeight="1">
      <c r="A15" s="1" t="s">
        <v>26</v>
      </c>
      <c r="B15" s="15"/>
      <c r="C15" s="15"/>
      <c r="D15" s="15"/>
      <c r="E15" s="15"/>
      <c r="F15" s="15"/>
      <c r="G15" s="15"/>
      <c r="H15" s="15"/>
      <c r="I15" s="15"/>
      <c r="J15" s="15">
        <v>1000.0</v>
      </c>
      <c r="K15" s="15">
        <v>1.0</v>
      </c>
      <c r="L15" s="15"/>
      <c r="M15" s="15"/>
      <c r="N15" s="15"/>
      <c r="O15" s="15"/>
      <c r="P15" s="15">
        <v>1000.0</v>
      </c>
      <c r="Q15" s="15">
        <v>1.0</v>
      </c>
      <c r="R15" s="15"/>
      <c r="S15" s="15"/>
      <c r="T15" s="15"/>
      <c r="U15" s="15"/>
      <c r="V15" s="15"/>
      <c r="W15" s="15"/>
      <c r="X15" s="15"/>
      <c r="Y15" s="15"/>
      <c r="Z15" s="4">
        <f t="shared" ref="Z15:AA15" si="11">B15+D15+F15+H15+J15+L15+N15+P15+R15+T15+V15+X15</f>
        <v>2000</v>
      </c>
      <c r="AA15" s="4">
        <f t="shared" si="11"/>
        <v>2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ht="13.5" customHeight="1">
      <c r="A16" s="10" t="s">
        <v>27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5"/>
      <c r="Z16" s="4">
        <f t="shared" ref="Z16:AA16" si="12">B16+D16+F16+H16+J16+L16+N16+P16+R16+T16+V16+X16</f>
        <v>0</v>
      </c>
      <c r="AA16" s="4">
        <f t="shared" si="12"/>
        <v>0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ht="16.5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2"/>
      <c r="M17" s="2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5"/>
      <c r="Z17" s="19">
        <f t="shared" ref="Z17:AA17" si="13">SUM(Z11:Z16)</f>
        <v>4601.76</v>
      </c>
      <c r="AA17" s="19">
        <f t="shared" si="13"/>
        <v>11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ht="13.5" customHeight="1">
      <c r="A18" s="23" t="s">
        <v>28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>
        <v>2671.11</v>
      </c>
      <c r="M18" s="15"/>
      <c r="N18" s="15"/>
      <c r="O18" s="15"/>
      <c r="P18" s="15"/>
      <c r="Q18" s="15"/>
      <c r="R18" s="24"/>
      <c r="S18" s="15"/>
      <c r="T18" s="15"/>
      <c r="U18" s="15"/>
      <c r="V18" s="15"/>
      <c r="W18" s="15"/>
      <c r="X18" s="15"/>
      <c r="Y18" s="15"/>
      <c r="Z18" s="4">
        <f>L18</f>
        <v>2671.11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ht="13.5" customHeight="1">
      <c r="A19" s="25"/>
      <c r="B19" s="15"/>
      <c r="C19" s="15"/>
      <c r="D19" s="15"/>
      <c r="E19" s="15"/>
      <c r="F19" s="15"/>
      <c r="G19" s="15"/>
      <c r="H19" s="5"/>
      <c r="I19" s="15"/>
      <c r="J19" s="5"/>
      <c r="K19" s="5"/>
      <c r="L19" s="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ht="13.5" customHeight="1">
      <c r="A20" s="14" t="s">
        <v>29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4">
        <f t="shared" ref="Z20:Z21" si="14">B20+D20+F20+H20+J20+L20+N20+P20+R20+T20+V20+X20</f>
        <v>0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ht="13.5" customHeight="1">
      <c r="A21" s="14" t="s">
        <v>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100.0</v>
      </c>
      <c r="Q21" s="15" t="s">
        <v>31</v>
      </c>
      <c r="R21" s="15"/>
      <c r="S21" s="15"/>
      <c r="T21" s="15"/>
      <c r="U21" s="15"/>
      <c r="V21" s="15">
        <v>16.95</v>
      </c>
      <c r="W21" s="15"/>
      <c r="X21" s="15"/>
      <c r="Y21" s="15"/>
      <c r="Z21" s="4">
        <f t="shared" si="14"/>
        <v>116.95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ht="13.5" customHeight="1">
      <c r="A22" s="2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ht="13.5" customHeight="1">
      <c r="A23" s="8" t="s">
        <v>32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ht="13.5" customHeight="1">
      <c r="A24" s="11" t="s">
        <v>33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7">
        <v>202.88</v>
      </c>
      <c r="M24" s="12"/>
      <c r="N24" s="13"/>
      <c r="O24" s="13"/>
      <c r="P24" s="13"/>
      <c r="Q24" s="13"/>
      <c r="R24" s="13"/>
      <c r="S24" s="13"/>
      <c r="T24" s="13">
        <v>184.53</v>
      </c>
      <c r="U24" s="13"/>
      <c r="V24" s="13"/>
      <c r="W24" s="13"/>
      <c r="X24" s="13"/>
      <c r="Y24" s="13"/>
      <c r="Z24" s="4">
        <f t="shared" ref="Z24:Z32" si="15">B24+D24+F24+H24+J24+L24+N24+P24+R24+T24+V24+X24</f>
        <v>387.41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ht="13.5" customHeight="1">
      <c r="A25" s="14" t="s">
        <v>34</v>
      </c>
      <c r="B25" s="15"/>
      <c r="C25" s="15"/>
      <c r="D25" s="15"/>
      <c r="E25" s="15"/>
      <c r="F25" s="15"/>
      <c r="G25" s="15"/>
      <c r="H25" s="1"/>
      <c r="I25" s="1"/>
      <c r="J25" s="15">
        <v>5.0</v>
      </c>
      <c r="K25" s="15"/>
      <c r="L25" s="1"/>
      <c r="M25" s="1"/>
      <c r="N25" s="15"/>
      <c r="O25" s="15"/>
      <c r="P25" s="15"/>
      <c r="Q25" s="15"/>
      <c r="R25" s="15"/>
      <c r="S25" s="15"/>
      <c r="T25" s="15"/>
      <c r="U25" s="15"/>
      <c r="V25" s="15">
        <v>11.99</v>
      </c>
      <c r="W25" s="15"/>
      <c r="X25" s="15"/>
      <c r="Y25" s="15"/>
      <c r="Z25" s="4">
        <f t="shared" si="15"/>
        <v>16.99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28"/>
      <c r="BE25" s="4"/>
      <c r="BF25" s="4"/>
      <c r="BG25" s="4"/>
      <c r="BH25" s="4"/>
      <c r="BI25" s="4"/>
      <c r="BJ25" s="4"/>
      <c r="BK25" s="29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ht="15.0" customHeight="1">
      <c r="A26" s="14" t="s">
        <v>35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">
        <v>25.0</v>
      </c>
      <c r="M26" s="1"/>
      <c r="N26" s="15"/>
      <c r="O26" s="15"/>
      <c r="P26" s="15"/>
      <c r="Q26" s="15"/>
      <c r="R26" s="15"/>
      <c r="S26" s="15"/>
      <c r="T26" s="30">
        <v>218.0</v>
      </c>
      <c r="U26" s="30"/>
      <c r="V26" s="15"/>
      <c r="W26" s="15"/>
      <c r="X26" s="30"/>
      <c r="Y26" s="30"/>
      <c r="Z26" s="4">
        <f t="shared" si="15"/>
        <v>243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28"/>
      <c r="BE26" s="4"/>
      <c r="BF26" s="4"/>
      <c r="BG26" s="4"/>
      <c r="BH26" s="4"/>
      <c r="BI26" s="4"/>
      <c r="BJ26" s="4"/>
      <c r="BK26" s="29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ht="13.5" customHeight="1">
      <c r="A27" s="14" t="s">
        <v>36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"/>
      <c r="M27" s="1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">
        <f t="shared" si="15"/>
        <v>0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28"/>
      <c r="BE27" s="4"/>
      <c r="BF27" s="4"/>
      <c r="BG27" s="4"/>
      <c r="BH27" s="4"/>
      <c r="BI27" s="4"/>
      <c r="BJ27" s="4"/>
      <c r="BK27" s="29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ht="13.5" customHeight="1">
      <c r="A28" s="23" t="s">
        <v>37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4">
        <f t="shared" si="15"/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28"/>
      <c r="BE28" s="4"/>
      <c r="BF28" s="4"/>
      <c r="BG28" s="4"/>
      <c r="BH28" s="4"/>
      <c r="BI28" s="4"/>
      <c r="BJ28" s="4"/>
      <c r="BK28" s="29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ht="13.5" customHeight="1">
      <c r="A29" s="14" t="s">
        <v>38</v>
      </c>
      <c r="B29" s="15"/>
      <c r="C29" s="15"/>
      <c r="D29" s="15">
        <v>300.0</v>
      </c>
      <c r="E29" s="15"/>
      <c r="F29" s="15"/>
      <c r="G29" s="15"/>
      <c r="H29" s="15">
        <v>100.0</v>
      </c>
      <c r="I29" s="15"/>
      <c r="J29" s="15">
        <v>100.0</v>
      </c>
      <c r="K29" s="15"/>
      <c r="L29" s="15">
        <v>327.16</v>
      </c>
      <c r="M29" s="15"/>
      <c r="N29" s="15"/>
      <c r="O29" s="15"/>
      <c r="P29" s="15"/>
      <c r="Q29" s="15"/>
      <c r="R29" s="15">
        <v>100.0</v>
      </c>
      <c r="S29" s="15"/>
      <c r="T29" s="15"/>
      <c r="U29" s="15"/>
      <c r="V29" s="15">
        <v>150.0</v>
      </c>
      <c r="W29" s="15"/>
      <c r="X29" s="15">
        <v>720.0</v>
      </c>
      <c r="Y29" s="15"/>
      <c r="Z29" s="4">
        <f t="shared" si="15"/>
        <v>1797.16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28"/>
      <c r="BE29" s="4"/>
      <c r="BF29" s="4"/>
      <c r="BG29" s="4"/>
      <c r="BH29" s="4"/>
      <c r="BI29" s="4"/>
      <c r="BJ29" s="4"/>
      <c r="BK29" s="29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ht="13.5" customHeight="1">
      <c r="A30" s="14" t="s">
        <v>39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31"/>
      <c r="Z30" s="4">
        <f t="shared" si="15"/>
        <v>0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28"/>
      <c r="BE30" s="4"/>
      <c r="BF30" s="4"/>
      <c r="BG30" s="4"/>
      <c r="BH30" s="4"/>
      <c r="BI30" s="4"/>
      <c r="BJ30" s="4"/>
      <c r="BK30" s="29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ht="13.5" customHeight="1">
      <c r="A31" s="14" t="s">
        <v>40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32"/>
      <c r="Y31" s="33"/>
      <c r="Z31" s="4">
        <f t="shared" si="15"/>
        <v>0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28"/>
      <c r="BE31" s="4"/>
      <c r="BF31" s="4"/>
      <c r="BG31" s="4"/>
      <c r="BH31" s="4"/>
      <c r="BI31" s="4"/>
      <c r="BJ31" s="4"/>
      <c r="BK31" s="29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ht="16.5" customHeight="1">
      <c r="A32" s="1" t="s">
        <v>41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3"/>
      <c r="Z32" s="4">
        <f t="shared" si="15"/>
        <v>0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28"/>
      <c r="BE32" s="4"/>
      <c r="BF32" s="4"/>
      <c r="BG32" s="4"/>
      <c r="BH32" s="4"/>
      <c r="BI32" s="4"/>
      <c r="BJ32" s="4"/>
      <c r="BK32" s="29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ht="16.5" customHeight="1">
      <c r="A33" s="1" t="s">
        <v>42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>
        <v>1421.0</v>
      </c>
      <c r="W33" s="15"/>
      <c r="X33" s="15"/>
      <c r="Y33" s="15"/>
      <c r="Z33" s="4">
        <f>SUM(V33)</f>
        <v>1421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28"/>
      <c r="BE33" s="4"/>
      <c r="BF33" s="4"/>
      <c r="BG33" s="4"/>
      <c r="BH33" s="4"/>
      <c r="BI33" s="4"/>
      <c r="BJ33" s="4"/>
      <c r="BK33" s="29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ht="16.5" customHeight="1">
      <c r="A34" s="1" t="s">
        <v>43</v>
      </c>
      <c r="B34" s="15">
        <v>2.12</v>
      </c>
      <c r="C34" s="15"/>
      <c r="D34" s="15">
        <v>1.58</v>
      </c>
      <c r="E34" s="15"/>
      <c r="F34" s="15">
        <v>1.14</v>
      </c>
      <c r="G34" s="15"/>
      <c r="H34" s="15">
        <v>0.41</v>
      </c>
      <c r="I34" s="15"/>
      <c r="J34" s="15">
        <v>0.4</v>
      </c>
      <c r="K34" s="15"/>
      <c r="L34" s="15">
        <v>0.44</v>
      </c>
      <c r="M34" s="15"/>
      <c r="N34" s="15">
        <v>0.43</v>
      </c>
      <c r="O34" s="15"/>
      <c r="P34" s="15">
        <v>0.43</v>
      </c>
      <c r="Q34" s="15"/>
      <c r="R34" s="34">
        <v>0.41</v>
      </c>
      <c r="S34" s="15"/>
      <c r="T34" s="15">
        <v>0.37</v>
      </c>
      <c r="U34" s="15"/>
      <c r="V34" s="15">
        <v>0.09</v>
      </c>
      <c r="W34" s="15"/>
      <c r="X34" s="15">
        <v>0.08</v>
      </c>
      <c r="Y34" s="15"/>
      <c r="Z34" s="4">
        <f t="shared" ref="Z34:Z35" si="16">B34+D34+F34+H34+J34+L34+N34+P34+R34+T34+V34+X34</f>
        <v>7.9</v>
      </c>
      <c r="AA34" s="4"/>
      <c r="AB34" s="4">
        <f>SUM(Z24:Z34)</f>
        <v>3873.46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28"/>
      <c r="BE34" s="4"/>
      <c r="BF34" s="4"/>
      <c r="BG34" s="4"/>
      <c r="BH34" s="4"/>
      <c r="BI34" s="4"/>
      <c r="BJ34" s="4"/>
      <c r="BK34" s="29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ht="16.5" customHeight="1">
      <c r="A35" s="23" t="s">
        <v>44</v>
      </c>
      <c r="B35" s="35">
        <f>SUM(B9:B34)</f>
        <v>992.12</v>
      </c>
      <c r="C35" s="35"/>
      <c r="D35" s="35">
        <f>SUM(D9:D34)</f>
        <v>1221.58</v>
      </c>
      <c r="E35" s="35"/>
      <c r="F35" s="35">
        <f>SUM(F9:F34)</f>
        <v>411.14</v>
      </c>
      <c r="G35" s="35"/>
      <c r="H35" s="35">
        <f>SUM(H9:H34)</f>
        <v>300.41</v>
      </c>
      <c r="I35" s="35"/>
      <c r="J35" s="35">
        <f>SUM(J9:J34)</f>
        <v>1230.4</v>
      </c>
      <c r="K35" s="35"/>
      <c r="L35" s="35">
        <f>SUM(L9:L34)</f>
        <v>4198.35</v>
      </c>
      <c r="M35" s="35"/>
      <c r="N35" s="35">
        <f>SUM(N9:N34)</f>
        <v>730.43</v>
      </c>
      <c r="O35" s="35"/>
      <c r="P35" s="35">
        <f>SUM(P9:P34)</f>
        <v>1250.43</v>
      </c>
      <c r="Q35" s="35"/>
      <c r="R35" s="35">
        <f>SUM(R9:R34)</f>
        <v>795.41</v>
      </c>
      <c r="S35" s="35"/>
      <c r="T35" s="35">
        <f>SUM(T9:T34)</f>
        <v>852.9</v>
      </c>
      <c r="U35" s="35"/>
      <c r="V35" s="35">
        <f>SUM(V9:V34)</f>
        <v>2635.03</v>
      </c>
      <c r="W35" s="35"/>
      <c r="X35" s="35">
        <f>SUM(X9:X34)</f>
        <v>1385.08</v>
      </c>
      <c r="Y35" s="32"/>
      <c r="Z35" s="36">
        <f t="shared" si="16"/>
        <v>16003.28</v>
      </c>
      <c r="AA35" s="4"/>
      <c r="AB35" s="4" t="s">
        <v>45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29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ht="14.2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4"/>
      <c r="AA36" s="4"/>
      <c r="AB36" s="4">
        <f>Z4+Z5+Z6+Z7+Z8+Z11+Z12+Z13+Z14+Z15+Z16+Z20+Z21+Z24+Z25+Z26+Z27+Z28+Z29+Z30+Z32+Z33+Z18+Z31+Z34</f>
        <v>16003.28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29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/>
      <c r="AA37" s="4"/>
      <c r="AB37" s="4"/>
      <c r="AC37" s="37">
        <v>2019.0</v>
      </c>
      <c r="AD37" s="37">
        <v>2020.0</v>
      </c>
      <c r="AE37" s="38"/>
      <c r="AF37" s="37">
        <v>2021.0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9" t="s">
        <v>46</v>
      </c>
      <c r="BF37" s="4"/>
      <c r="BG37" s="4"/>
      <c r="BH37" s="4"/>
      <c r="BI37" s="4"/>
      <c r="BJ37" s="4"/>
      <c r="BK37" s="29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ht="16.5" customHeight="1">
      <c r="A38" s="40" t="s">
        <v>47</v>
      </c>
      <c r="B38" s="2" t="s">
        <v>0</v>
      </c>
      <c r="C38" s="3"/>
      <c r="D38" s="2" t="s">
        <v>1</v>
      </c>
      <c r="E38" s="3"/>
      <c r="F38" s="2" t="s">
        <v>2</v>
      </c>
      <c r="G38" s="3"/>
      <c r="H38" s="2" t="s">
        <v>3</v>
      </c>
      <c r="I38" s="3"/>
      <c r="J38" s="2" t="s">
        <v>4</v>
      </c>
      <c r="K38" s="3"/>
      <c r="L38" s="2" t="s">
        <v>5</v>
      </c>
      <c r="M38" s="3"/>
      <c r="N38" s="2" t="s">
        <v>6</v>
      </c>
      <c r="O38" s="3"/>
      <c r="P38" s="2" t="s">
        <v>7</v>
      </c>
      <c r="Q38" s="3"/>
      <c r="R38" s="2" t="s">
        <v>8</v>
      </c>
      <c r="S38" s="3"/>
      <c r="T38" s="2" t="s">
        <v>9</v>
      </c>
      <c r="U38" s="3"/>
      <c r="V38" s="2" t="s">
        <v>10</v>
      </c>
      <c r="W38" s="3"/>
      <c r="X38" s="2" t="s">
        <v>11</v>
      </c>
      <c r="Y38" s="2"/>
      <c r="Z38" s="4"/>
      <c r="AA38" s="4"/>
      <c r="AB38" s="4"/>
      <c r="AC38" s="37" t="s">
        <v>48</v>
      </c>
      <c r="AD38" s="37" t="s">
        <v>48</v>
      </c>
      <c r="AE38" s="5"/>
      <c r="AF38" s="37" t="s">
        <v>48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 t="s">
        <v>49</v>
      </c>
      <c r="BG38" s="4"/>
      <c r="BH38" s="4"/>
      <c r="BI38" s="4"/>
      <c r="BJ38" s="4"/>
      <c r="BK38" s="29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</row>
    <row r="39" ht="14.25" customHeight="1">
      <c r="A39" s="14" t="s">
        <v>50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1">
        <v>1800.0</v>
      </c>
      <c r="Y39" s="1"/>
      <c r="Z39" s="4">
        <f>B39+D39+F39+H39+J39+L39+N39+P39+R39+T39+V39+X39</f>
        <v>1800</v>
      </c>
      <c r="AA39" s="4"/>
      <c r="AB39" s="4"/>
      <c r="AC39" s="5">
        <v>1800.0</v>
      </c>
      <c r="AD39" s="42">
        <v>1800.0</v>
      </c>
      <c r="AE39" s="42"/>
      <c r="AF39" s="4">
        <v>1800.0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3" t="s">
        <v>50</v>
      </c>
      <c r="BF39" s="44">
        <v>1800.0</v>
      </c>
      <c r="BG39" s="4"/>
      <c r="BH39" s="4"/>
      <c r="BI39" s="4"/>
      <c r="BJ39" s="4"/>
      <c r="BK39" s="29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</row>
    <row r="40" ht="16.5" customHeight="1">
      <c r="A40" s="45"/>
      <c r="B40" s="1"/>
      <c r="C40" s="1"/>
      <c r="D40" s="1"/>
      <c r="E40" s="1"/>
      <c r="F40" s="1"/>
      <c r="G40" s="1"/>
      <c r="H40" s="1"/>
      <c r="I40" s="1"/>
      <c r="J40" s="1"/>
      <c r="K40" s="1"/>
      <c r="L40" s="5"/>
      <c r="M40" s="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/>
      <c r="AA40" s="4"/>
      <c r="AB40" s="4"/>
      <c r="AC40" s="22"/>
      <c r="AD40" s="5"/>
      <c r="AE40" s="5"/>
      <c r="AF40" s="5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6"/>
      <c r="BH40" s="4"/>
      <c r="BI40" s="4"/>
      <c r="BJ40" s="4"/>
      <c r="BK40" s="29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</row>
    <row r="41" ht="16.5" customHeight="1">
      <c r="A41" s="47" t="s">
        <v>51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4"/>
      <c r="AA41" s="4"/>
      <c r="AB41" s="4"/>
      <c r="AC41" s="5"/>
      <c r="AD41" s="5"/>
      <c r="AE41" s="5"/>
      <c r="AF41" s="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7" t="s">
        <v>51</v>
      </c>
      <c r="BF41" s="4"/>
      <c r="BG41" s="46"/>
      <c r="BH41" s="4"/>
      <c r="BI41" s="4"/>
      <c r="BJ41" s="4"/>
      <c r="BK41" s="29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</row>
    <row r="42" ht="13.5" customHeight="1">
      <c r="A42" s="11" t="s">
        <v>52</v>
      </c>
      <c r="B42" s="48"/>
      <c r="C42" s="48"/>
      <c r="D42" s="48"/>
      <c r="E42" s="48"/>
      <c r="F42" s="48"/>
      <c r="G42" s="48"/>
      <c r="H42" s="48"/>
      <c r="I42" s="48"/>
      <c r="J42" s="49">
        <v>1166.4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2"/>
      <c r="Z42" s="4">
        <f t="shared" ref="Z42:Z45" si="17">B42+D42+F42+H42+J42+L42+N42+P42+R42+T42+V42+X42</f>
        <v>1166.4</v>
      </c>
      <c r="AA42" s="50"/>
      <c r="AB42" s="4"/>
      <c r="AC42" s="51">
        <v>975.0</v>
      </c>
      <c r="AD42" s="52">
        <v>975.0</v>
      </c>
      <c r="AE42" s="5"/>
      <c r="AF42" s="5">
        <v>1200.0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53" t="s">
        <v>52</v>
      </c>
      <c r="BF42" s="54"/>
      <c r="BG42" s="4"/>
      <c r="BH42" s="4"/>
      <c r="BI42" s="4"/>
      <c r="BJ42" s="4"/>
      <c r="BK42" s="29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</row>
    <row r="43" ht="13.5" customHeight="1">
      <c r="A43" s="14" t="s">
        <v>53</v>
      </c>
      <c r="B43" s="55"/>
      <c r="C43" s="55"/>
      <c r="D43" s="55"/>
      <c r="E43" s="55"/>
      <c r="F43" s="55"/>
      <c r="G43" s="55"/>
      <c r="H43" s="55"/>
      <c r="I43" s="55"/>
      <c r="J43" s="56">
        <v>34.99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1"/>
      <c r="Z43" s="57">
        <f t="shared" si="17"/>
        <v>34.99</v>
      </c>
      <c r="AA43" s="50"/>
      <c r="AB43" s="4"/>
      <c r="AC43" s="51">
        <v>0.0</v>
      </c>
      <c r="AD43" s="52">
        <v>30.0</v>
      </c>
      <c r="AE43" s="5"/>
      <c r="AF43" s="5">
        <v>50.0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3" t="s">
        <v>53</v>
      </c>
      <c r="BF43" s="58"/>
      <c r="BG43" s="4"/>
      <c r="BH43" s="4"/>
      <c r="BI43" s="4"/>
      <c r="BJ43" s="59"/>
      <c r="BK43" s="29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</row>
    <row r="44" ht="13.5" customHeight="1">
      <c r="A44" s="14" t="s">
        <v>54</v>
      </c>
      <c r="B44" s="55"/>
      <c r="C44" s="55"/>
      <c r="D44" s="55"/>
      <c r="E44" s="55"/>
      <c r="F44" s="60"/>
      <c r="G44" s="55"/>
      <c r="H44" s="55"/>
      <c r="I44" s="55"/>
      <c r="J44" s="55"/>
      <c r="K44" s="55"/>
      <c r="L44" s="55">
        <v>148.0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1"/>
      <c r="Z44" s="57">
        <f t="shared" si="17"/>
        <v>148</v>
      </c>
      <c r="AA44" s="50"/>
      <c r="AB44" s="4"/>
      <c r="AC44" s="51">
        <v>125.0</v>
      </c>
      <c r="AD44" s="52">
        <v>0.0</v>
      </c>
      <c r="AE44" s="5"/>
      <c r="AF44" s="5">
        <v>160.0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3" t="s">
        <v>54</v>
      </c>
      <c r="BF44" s="58"/>
      <c r="BG44" s="46"/>
      <c r="BH44" s="4"/>
      <c r="BI44" s="4"/>
      <c r="BJ44" s="4"/>
      <c r="BK44" s="29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</row>
    <row r="45" ht="13.5" customHeight="1">
      <c r="A45" s="14" t="s">
        <v>55</v>
      </c>
      <c r="B45" s="55">
        <v>28.08</v>
      </c>
      <c r="C45" s="55"/>
      <c r="D45" s="55">
        <v>26.54</v>
      </c>
      <c r="E45" s="55"/>
      <c r="F45" s="55">
        <v>10.82</v>
      </c>
      <c r="G45" s="55"/>
      <c r="H45" s="55">
        <v>5.6</v>
      </c>
      <c r="I45" s="55"/>
      <c r="J45" s="55">
        <v>29.05</v>
      </c>
      <c r="K45" s="55"/>
      <c r="L45" s="55">
        <v>9.83</v>
      </c>
      <c r="M45" s="55"/>
      <c r="N45" s="55">
        <v>19.66</v>
      </c>
      <c r="O45" s="55"/>
      <c r="P45" s="55">
        <v>33.8</v>
      </c>
      <c r="Q45" s="55"/>
      <c r="R45" s="55">
        <v>21.39</v>
      </c>
      <c r="S45" s="55"/>
      <c r="T45" s="55">
        <v>12.9</v>
      </c>
      <c r="U45" s="55"/>
      <c r="V45" s="55">
        <v>31.47</v>
      </c>
      <c r="W45" s="55"/>
      <c r="X45" s="55">
        <v>23.82</v>
      </c>
      <c r="Y45" s="1"/>
      <c r="Z45" s="4">
        <f t="shared" si="17"/>
        <v>252.96</v>
      </c>
      <c r="AA45" s="50"/>
      <c r="AB45" s="4"/>
      <c r="AC45" s="61">
        <v>800.0</v>
      </c>
      <c r="AD45" s="61">
        <v>755.0</v>
      </c>
      <c r="AE45" s="5"/>
      <c r="AF45" s="5">
        <v>300.0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3" t="s">
        <v>55</v>
      </c>
      <c r="BF45" s="58">
        <f>SUM(AF42:AF50)</f>
        <v>2325</v>
      </c>
      <c r="BG45" s="4"/>
      <c r="BH45" s="4"/>
      <c r="BI45" s="4"/>
      <c r="BJ45" s="4"/>
      <c r="BK45" s="29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</row>
    <row r="46" ht="13.5" customHeight="1">
      <c r="A46" s="14" t="s">
        <v>56</v>
      </c>
      <c r="B46" s="55"/>
      <c r="C46" s="55"/>
      <c r="D46" s="55"/>
      <c r="E46" s="55"/>
      <c r="F46" s="55"/>
      <c r="G46" s="55"/>
      <c r="H46" s="55">
        <v>39.34</v>
      </c>
      <c r="I46" s="55"/>
      <c r="J46" s="51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 t="s">
        <v>57</v>
      </c>
      <c r="W46" s="55"/>
      <c r="X46" s="55"/>
      <c r="Y46" s="1"/>
      <c r="Z46" s="4">
        <f>H46</f>
        <v>39.34</v>
      </c>
      <c r="AA46" s="4"/>
      <c r="AB46" s="62">
        <f>SUM(Z42:Z49)</f>
        <v>1784.46</v>
      </c>
      <c r="AC46" s="63">
        <v>70.0</v>
      </c>
      <c r="AD46" s="5">
        <v>40.0</v>
      </c>
      <c r="AE46" s="5"/>
      <c r="AF46" s="5">
        <v>40.0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3" t="s">
        <v>56</v>
      </c>
      <c r="BF46" s="58"/>
      <c r="BG46" s="46"/>
      <c r="BH46" s="4"/>
      <c r="BI46" s="4"/>
      <c r="BJ46" s="4"/>
      <c r="BK46" s="29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</row>
    <row r="47" ht="13.5" customHeight="1">
      <c r="A47" s="34" t="s">
        <v>58</v>
      </c>
      <c r="B47" s="55"/>
      <c r="C47" s="55"/>
      <c r="D47" s="55"/>
      <c r="E47" s="55"/>
      <c r="F47" s="55"/>
      <c r="G47" s="55"/>
      <c r="H47" s="55">
        <v>20.46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1"/>
      <c r="Z47" s="4">
        <f t="shared" ref="Z47:Z49" si="18">B47+D47+F47+H47+J47+L47+N47+P47+R47+T47+V47+X47</f>
        <v>20.46</v>
      </c>
      <c r="AA47" s="50"/>
      <c r="AB47" s="4"/>
      <c r="AC47" s="5"/>
      <c r="AD47" s="64">
        <v>30.0</v>
      </c>
      <c r="AE47" s="5"/>
      <c r="AF47" s="5">
        <v>30.0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65" t="s">
        <v>58</v>
      </c>
      <c r="BF47" s="58"/>
      <c r="BG47" s="46"/>
      <c r="BH47" s="4"/>
      <c r="BI47" s="4"/>
      <c r="BJ47" s="4"/>
      <c r="BK47" s="29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</row>
    <row r="48" ht="13.5" customHeight="1">
      <c r="A48" s="34" t="s">
        <v>59</v>
      </c>
      <c r="B48" s="51"/>
      <c r="C48" s="51"/>
      <c r="D48" s="51"/>
      <c r="E48" s="51"/>
      <c r="F48" s="51"/>
      <c r="G48" s="51"/>
      <c r="H48" s="51"/>
      <c r="I48" s="55"/>
      <c r="J48" s="55"/>
      <c r="K48" s="55"/>
      <c r="L48" s="55"/>
      <c r="M48" s="55"/>
      <c r="N48" s="55"/>
      <c r="O48" s="55"/>
      <c r="P48" s="55">
        <v>105.36</v>
      </c>
      <c r="Q48" s="55"/>
      <c r="R48" s="55"/>
      <c r="S48" s="55"/>
      <c r="T48" s="55"/>
      <c r="U48" s="55"/>
      <c r="V48" s="55"/>
      <c r="W48" s="55"/>
      <c r="X48" s="55"/>
      <c r="Y48" s="1"/>
      <c r="Z48" s="4">
        <f t="shared" si="18"/>
        <v>105.36</v>
      </c>
      <c r="AA48" s="50"/>
      <c r="AB48" s="4"/>
      <c r="AC48" s="5"/>
      <c r="AD48" s="5"/>
      <c r="AE48" s="5"/>
      <c r="AF48" s="5">
        <v>325.0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66" t="s">
        <v>59</v>
      </c>
      <c r="BF48" s="58"/>
      <c r="BG48" s="46"/>
      <c r="BH48" s="4"/>
      <c r="BI48" s="4"/>
      <c r="BJ48" s="4"/>
      <c r="BK48" s="29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</row>
    <row r="49" ht="13.5" customHeight="1">
      <c r="A49" s="26" t="s">
        <v>60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>
        <v>16.95</v>
      </c>
      <c r="W49" s="55"/>
      <c r="X49" s="55"/>
      <c r="Y49" s="1"/>
      <c r="Z49" s="4">
        <f t="shared" si="18"/>
        <v>16.95</v>
      </c>
      <c r="AA49" s="50"/>
      <c r="AB49" s="4"/>
      <c r="AC49" s="5"/>
      <c r="AD49" s="5"/>
      <c r="AE49" s="5"/>
      <c r="AF49" s="67">
        <v>20.0</v>
      </c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9" t="s">
        <v>60</v>
      </c>
      <c r="BF49" s="58"/>
      <c r="BG49" s="4"/>
      <c r="BH49" s="4"/>
      <c r="BI49" s="4"/>
      <c r="BJ49" s="4"/>
      <c r="BK49" s="29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</row>
    <row r="50" ht="16.5" customHeight="1">
      <c r="A50" s="47" t="s">
        <v>61</v>
      </c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10"/>
      <c r="Z50" s="4"/>
      <c r="AA50" s="4"/>
      <c r="AB50" s="4"/>
      <c r="AC50" s="5"/>
      <c r="AD50" s="5"/>
      <c r="AE50" s="5"/>
      <c r="AF50" s="72">
        <v>200.0</v>
      </c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65" t="s">
        <v>62</v>
      </c>
      <c r="BF50" s="73"/>
      <c r="BG50" s="46"/>
      <c r="BH50" s="4"/>
      <c r="BI50" s="4"/>
      <c r="BJ50" s="4"/>
      <c r="BK50" s="29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</row>
    <row r="51" ht="13.5" customHeight="1">
      <c r="A51" s="11" t="s">
        <v>63</v>
      </c>
      <c r="B51" s="48"/>
      <c r="C51" s="48"/>
      <c r="D51" s="48">
        <v>27.46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12"/>
      <c r="Z51" s="4">
        <f>B51+D51+F51+H51+J51+L51+N51+P51+R51+T51+V51+X51</f>
        <v>27.46</v>
      </c>
      <c r="AA51" s="50"/>
      <c r="AB51" s="4"/>
      <c r="AC51" s="61">
        <v>360.0</v>
      </c>
      <c r="AD51" s="74">
        <v>360.0</v>
      </c>
      <c r="AE51" s="5"/>
      <c r="AF51" s="75">
        <v>140.0</v>
      </c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65" t="s">
        <v>64</v>
      </c>
      <c r="BF51" s="76"/>
      <c r="BG51" s="4"/>
      <c r="BH51" s="4"/>
      <c r="BI51" s="4"/>
      <c r="BJ51" s="4"/>
      <c r="BK51" s="29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</row>
    <row r="52" ht="13.5" customHeight="1">
      <c r="A52" s="14" t="s">
        <v>65</v>
      </c>
      <c r="B52" s="55"/>
      <c r="C52" s="55"/>
      <c r="D52" s="77"/>
      <c r="E52" s="77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1"/>
      <c r="S52" s="55"/>
      <c r="T52" s="55"/>
      <c r="U52" s="55"/>
      <c r="V52" s="55"/>
      <c r="W52" s="55"/>
      <c r="X52" s="55"/>
      <c r="Y52" s="1"/>
      <c r="Z52" s="4">
        <f>B52+D52+T52+F52+H52+J52+L52+N52+P52+V52+X52+R52</f>
        <v>0</v>
      </c>
      <c r="AA52" s="4"/>
      <c r="AB52" s="62">
        <f>SUM(Z51:Z52)</f>
        <v>27.46</v>
      </c>
      <c r="AC52" s="78">
        <v>2000.0</v>
      </c>
      <c r="AD52" s="74">
        <v>2500.0</v>
      </c>
      <c r="AE52" s="4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4"/>
      <c r="BH52" s="4"/>
      <c r="BI52" s="4"/>
      <c r="BJ52" s="4"/>
      <c r="BK52" s="29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</row>
    <row r="53" ht="13.5" customHeight="1">
      <c r="A53" s="26" t="s">
        <v>66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1"/>
      <c r="Z53" s="4"/>
      <c r="AA53" s="50"/>
      <c r="AB53" s="4"/>
      <c r="AC53" s="5"/>
      <c r="AD53" s="79">
        <v>140.0</v>
      </c>
      <c r="AE53" s="80">
        <f>SUM(AD51:AD53)</f>
        <v>3000</v>
      </c>
      <c r="AF53" s="22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81" t="s">
        <v>61</v>
      </c>
      <c r="BF53" s="4"/>
      <c r="BG53" s="4"/>
      <c r="BH53" s="4"/>
      <c r="BI53" s="4"/>
      <c r="BJ53" s="4"/>
      <c r="BK53" s="29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</row>
    <row r="54" ht="16.5" customHeight="1">
      <c r="A54" s="47" t="s">
        <v>67</v>
      </c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10"/>
      <c r="Z54" s="82"/>
      <c r="AA54" s="4"/>
      <c r="AB54" s="4"/>
      <c r="AC54" s="5"/>
      <c r="AD54" s="22"/>
      <c r="AE54" s="4"/>
      <c r="AF54" s="5">
        <v>300.0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53" t="s">
        <v>63</v>
      </c>
      <c r="BF54" s="54"/>
      <c r="BG54" s="4"/>
      <c r="BH54" s="4"/>
      <c r="BI54" s="4"/>
      <c r="BJ54" s="4"/>
      <c r="BK54" s="29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</row>
    <row r="55" ht="16.5" customHeight="1">
      <c r="A55" s="11" t="s">
        <v>68</v>
      </c>
      <c r="B55" s="48"/>
      <c r="C55" s="48"/>
      <c r="D55" s="83"/>
      <c r="E55" s="83"/>
      <c r="F55" s="48">
        <v>487.0</v>
      </c>
      <c r="G55" s="48"/>
      <c r="H55" s="48"/>
      <c r="I55" s="48"/>
      <c r="J55" s="48"/>
      <c r="K55" s="48"/>
      <c r="L55" s="48"/>
      <c r="M55" s="48"/>
      <c r="N55" s="48"/>
      <c r="O55" s="48"/>
      <c r="P55" s="84">
        <v>315.0</v>
      </c>
      <c r="Q55" s="85" t="s">
        <v>69</v>
      </c>
      <c r="R55" s="48"/>
      <c r="S55" s="48"/>
      <c r="T55" s="48"/>
      <c r="U55" s="48"/>
      <c r="V55" s="48"/>
      <c r="W55" s="48"/>
      <c r="X55" s="48"/>
      <c r="Y55" s="12"/>
      <c r="Z55" s="86">
        <f t="shared" ref="Z55:Z60" si="19">B55+D55+F55+H55+J55+L55+N55+P55+R55+T55+V55+X55</f>
        <v>802</v>
      </c>
      <c r="AA55" s="50"/>
      <c r="AB55" s="87"/>
      <c r="AC55" s="61">
        <v>6000.0</v>
      </c>
      <c r="AD55" s="61">
        <v>8000.0</v>
      </c>
      <c r="AE55" s="88" t="s">
        <v>70</v>
      </c>
      <c r="AF55" s="5">
        <v>2000.0</v>
      </c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89" t="s">
        <v>65</v>
      </c>
      <c r="BF55" s="58">
        <f>SUM(AF54:AF56)</f>
        <v>2400</v>
      </c>
      <c r="BG55" s="4"/>
      <c r="BH55" s="4"/>
      <c r="BI55" s="4"/>
      <c r="BJ55" s="4"/>
      <c r="BK55" s="29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</row>
    <row r="56" ht="13.5" customHeight="1">
      <c r="A56" s="14" t="s">
        <v>71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1"/>
      <c r="Z56" s="90">
        <f t="shared" si="19"/>
        <v>0</v>
      </c>
      <c r="AA56" s="4"/>
      <c r="AB56" s="91">
        <f>SUM(Z55:Z57)</f>
        <v>6722</v>
      </c>
      <c r="AC56" s="29"/>
      <c r="AD56" s="92"/>
      <c r="AE56" s="93" t="s">
        <v>72</v>
      </c>
      <c r="AF56" s="5">
        <v>100.0</v>
      </c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94" t="s">
        <v>73</v>
      </c>
      <c r="BF56" s="95"/>
      <c r="BG56" s="4"/>
      <c r="BH56" s="4"/>
      <c r="BI56" s="4"/>
      <c r="BJ56" s="4"/>
      <c r="BK56" s="29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</row>
    <row r="57" ht="13.5" customHeight="1">
      <c r="A57" s="45" t="s">
        <v>74</v>
      </c>
      <c r="B57" s="55">
        <v>3900.0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>
        <v>2020.0</v>
      </c>
      <c r="S57" s="55"/>
      <c r="T57" s="55"/>
      <c r="U57" s="55"/>
      <c r="V57" s="55"/>
      <c r="W57" s="55"/>
      <c r="X57" s="55"/>
      <c r="Y57" s="1"/>
      <c r="Z57" s="82">
        <f t="shared" si="19"/>
        <v>5920</v>
      </c>
      <c r="AA57" s="50"/>
      <c r="AB57" s="4"/>
      <c r="AC57" s="29"/>
      <c r="AD57" s="22"/>
      <c r="AE57" s="4"/>
      <c r="AF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96" t="s">
        <v>67</v>
      </c>
      <c r="BF57" s="97"/>
      <c r="BG57" s="4"/>
      <c r="BH57" s="4"/>
      <c r="BI57" s="4"/>
      <c r="BJ57" s="4"/>
      <c r="BK57" s="29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</row>
    <row r="58" ht="13.5" customHeight="1">
      <c r="A58" s="8" t="s">
        <v>75</v>
      </c>
      <c r="B58" s="98"/>
      <c r="C58" s="55"/>
      <c r="D58" s="55"/>
      <c r="E58" s="55"/>
      <c r="F58" s="99"/>
      <c r="G58" s="99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1"/>
      <c r="Z58" s="4">
        <f t="shared" si="19"/>
        <v>0</v>
      </c>
      <c r="AA58" s="4"/>
      <c r="AB58" s="4"/>
      <c r="AC58" s="61">
        <v>300.0</v>
      </c>
      <c r="AD58" s="61">
        <v>100.0</v>
      </c>
      <c r="AE58" s="4"/>
      <c r="AF58" s="5">
        <v>2000.0</v>
      </c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3" t="s">
        <v>76</v>
      </c>
      <c r="BF58" s="54"/>
      <c r="BG58" s="4"/>
      <c r="BH58" s="4"/>
      <c r="BI58" s="4"/>
      <c r="BJ58" s="4"/>
      <c r="BK58" s="29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</row>
    <row r="59" ht="13.5" customHeight="1">
      <c r="A59" s="8" t="s">
        <v>77</v>
      </c>
      <c r="B59" s="98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1"/>
      <c r="Z59" s="4">
        <f t="shared" si="19"/>
        <v>0</v>
      </c>
      <c r="AA59" s="4"/>
      <c r="AB59" s="4"/>
      <c r="AC59" s="61">
        <v>150.0</v>
      </c>
      <c r="AD59" s="61">
        <v>20.0</v>
      </c>
      <c r="AE59" s="4"/>
      <c r="AF59" s="5">
        <v>1000.0</v>
      </c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3" t="s">
        <v>71</v>
      </c>
      <c r="BF59" s="58">
        <v>9000.0</v>
      </c>
      <c r="BG59" s="4"/>
      <c r="BH59" s="4"/>
      <c r="BI59" s="4"/>
      <c r="BJ59" s="4"/>
      <c r="BK59" s="29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</row>
    <row r="60" ht="13.5" customHeight="1">
      <c r="A60" s="8" t="s">
        <v>37</v>
      </c>
      <c r="B60" s="98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1"/>
      <c r="Z60" s="4">
        <f t="shared" si="19"/>
        <v>0</v>
      </c>
      <c r="AA60" s="4"/>
      <c r="AB60" s="4"/>
      <c r="AC60" s="52">
        <v>1000.0</v>
      </c>
      <c r="AD60" s="74">
        <v>1400.0</v>
      </c>
      <c r="AE60" s="4"/>
      <c r="AF60" s="100">
        <v>6000.0</v>
      </c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2" t="s">
        <v>78</v>
      </c>
      <c r="BF60" s="95"/>
      <c r="BG60" s="4"/>
      <c r="BH60" s="4"/>
      <c r="BI60" s="4"/>
      <c r="BJ60" s="4"/>
      <c r="BK60" s="29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</row>
    <row r="61" ht="13.5" customHeight="1">
      <c r="A61" s="8" t="s">
        <v>79</v>
      </c>
      <c r="B61" s="98"/>
      <c r="C61" s="55"/>
      <c r="D61" s="55"/>
      <c r="E61" s="55"/>
      <c r="F61" s="55"/>
      <c r="G61" s="55"/>
      <c r="H61" s="51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1"/>
      <c r="Z61" s="4"/>
      <c r="AA61" s="4"/>
      <c r="AB61" s="4"/>
      <c r="AC61" s="61">
        <v>800.0</v>
      </c>
      <c r="AD61" s="5"/>
      <c r="AE61" s="4"/>
      <c r="AF61" s="22">
        <v>400.0</v>
      </c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103" t="s">
        <v>80</v>
      </c>
      <c r="BF61" s="4"/>
      <c r="BG61" s="4"/>
      <c r="BH61" s="4"/>
      <c r="BI61" s="4"/>
      <c r="BJ61" s="4"/>
      <c r="BK61" s="29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</row>
    <row r="62" ht="13.5" customHeight="1">
      <c r="A62" s="104" t="s">
        <v>81</v>
      </c>
      <c r="B62" s="98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1"/>
      <c r="Z62" s="4">
        <f>B62+D62+F62+H62+J62+L62+N62+P62+R62+T62+V62+X62</f>
        <v>0</v>
      </c>
      <c r="AA62" s="4"/>
      <c r="AB62" s="4"/>
      <c r="AC62" s="52">
        <v>700.0</v>
      </c>
      <c r="AD62" s="61">
        <v>800.0</v>
      </c>
      <c r="AE62" s="4"/>
      <c r="AF62" s="5">
        <v>525.0</v>
      </c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105" t="s">
        <v>82</v>
      </c>
      <c r="BF62" s="4"/>
      <c r="BG62" s="4"/>
      <c r="BH62" s="4"/>
      <c r="BI62" s="4"/>
      <c r="BJ62" s="4"/>
      <c r="BK62" s="29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</row>
    <row r="63" ht="13.5" customHeight="1">
      <c r="A63" s="5"/>
      <c r="B63" s="55"/>
      <c r="C63" s="55"/>
      <c r="D63" s="55"/>
      <c r="E63" s="55"/>
      <c r="F63" s="55"/>
      <c r="G63" s="55"/>
      <c r="H63" s="5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26"/>
      <c r="Z63" s="4"/>
      <c r="AA63" s="4"/>
      <c r="AB63" s="4"/>
      <c r="AC63" s="52"/>
      <c r="AD63" s="5"/>
      <c r="AE63" s="4"/>
      <c r="AF63" s="106">
        <v>1400.0</v>
      </c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8" t="s">
        <v>37</v>
      </c>
      <c r="BF63" s="4"/>
      <c r="BG63" s="4"/>
      <c r="BH63" s="4"/>
      <c r="BI63" s="4"/>
      <c r="BJ63" s="4"/>
      <c r="BK63" s="29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</row>
    <row r="64" ht="16.5" customHeight="1">
      <c r="A64" s="104" t="s">
        <v>83</v>
      </c>
      <c r="B64" s="109"/>
      <c r="C64" s="85"/>
      <c r="D64" s="85"/>
      <c r="E64" s="85"/>
      <c r="F64" s="85"/>
      <c r="G64" s="85"/>
      <c r="H64" s="55">
        <v>21.81</v>
      </c>
      <c r="I64" s="85"/>
      <c r="J64" s="85"/>
      <c r="K64" s="85"/>
      <c r="L64" s="85"/>
      <c r="M64" s="85"/>
      <c r="N64" s="85"/>
      <c r="O64" s="85"/>
      <c r="P64" s="5"/>
      <c r="Q64" s="5"/>
      <c r="R64" s="85"/>
      <c r="S64" s="85"/>
      <c r="T64" s="85"/>
      <c r="U64" s="85"/>
      <c r="V64" s="85"/>
      <c r="W64" s="85"/>
      <c r="X64" s="85">
        <v>130.0</v>
      </c>
      <c r="Y64" s="26"/>
      <c r="Z64" s="110">
        <f>B64+D64+F64+H64+J64+L64+N64+R64+T64+V64+X64</f>
        <v>151.81</v>
      </c>
      <c r="AA64" s="4"/>
      <c r="AB64" s="4"/>
      <c r="AC64" s="52">
        <v>300.0</v>
      </c>
      <c r="AD64" s="61">
        <v>350.0</v>
      </c>
      <c r="AE64" s="4"/>
      <c r="AF64" s="5">
        <v>1500.0</v>
      </c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111" t="s">
        <v>84</v>
      </c>
      <c r="BF64" s="112">
        <f>SUM(AF64:AF65)</f>
        <v>2000</v>
      </c>
      <c r="BG64" s="4"/>
      <c r="BH64" s="4"/>
      <c r="BI64" s="4"/>
      <c r="BJ64" s="4"/>
      <c r="BK64" s="29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</row>
    <row r="65" ht="16.5" customHeight="1">
      <c r="A65" s="113" t="s">
        <v>44</v>
      </c>
      <c r="B65" s="114">
        <f>SUM(B39:B64)</f>
        <v>3928.08</v>
      </c>
      <c r="C65" s="114"/>
      <c r="D65" s="114">
        <f>SUM(D39:D64)</f>
        <v>54</v>
      </c>
      <c r="E65" s="114"/>
      <c r="F65" s="114">
        <f>SUM(F39:F64)</f>
        <v>497.82</v>
      </c>
      <c r="G65" s="114"/>
      <c r="H65" s="114">
        <f>SUM(H39:H64)</f>
        <v>87.21</v>
      </c>
      <c r="I65" s="114"/>
      <c r="J65" s="114">
        <f>SUM(J39:J64)</f>
        <v>1230.44</v>
      </c>
      <c r="K65" s="114"/>
      <c r="L65" s="114">
        <f>SUM(L39:L64)</f>
        <v>157.83</v>
      </c>
      <c r="M65" s="114"/>
      <c r="N65" s="114">
        <f>SUM(N39:N64)</f>
        <v>19.66</v>
      </c>
      <c r="O65" s="114"/>
      <c r="P65" s="114">
        <f>SUM(P39:P63)</f>
        <v>454.16</v>
      </c>
      <c r="Q65" s="114"/>
      <c r="R65" s="114">
        <f>SUM(R39:R64)</f>
        <v>2041.39</v>
      </c>
      <c r="S65" s="114"/>
      <c r="T65" s="114">
        <f>SUM(T39:T64)</f>
        <v>12.9</v>
      </c>
      <c r="U65" s="114"/>
      <c r="V65" s="114">
        <f>SUM(V39:V64)</f>
        <v>48.42</v>
      </c>
      <c r="W65" s="114"/>
      <c r="X65" s="114">
        <f>SUM(X39:X64)</f>
        <v>1953.82</v>
      </c>
      <c r="Y65" s="114"/>
      <c r="Z65" s="115">
        <f>SUM(B65+D65+F65+H65+J65+L65+N65+P65+R65+T65+V65+X65)</f>
        <v>10485.73</v>
      </c>
      <c r="AA65" s="4"/>
      <c r="AB65" s="4" t="s">
        <v>45</v>
      </c>
      <c r="AC65" s="42"/>
      <c r="AD65" s="42"/>
      <c r="AE65" s="4"/>
      <c r="AF65" s="106">
        <v>500.0</v>
      </c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16" t="s">
        <v>85</v>
      </c>
      <c r="BF65" s="117"/>
      <c r="BG65" s="4"/>
      <c r="BH65" s="4"/>
      <c r="BI65" s="4"/>
      <c r="BJ65" s="4"/>
      <c r="BK65" s="29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</row>
    <row r="66" ht="16.5" customHeight="1">
      <c r="A66" s="118"/>
      <c r="B66" s="118"/>
      <c r="C66" s="118"/>
      <c r="D66" s="119"/>
      <c r="E66" s="119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4"/>
      <c r="AA66" s="4"/>
      <c r="AB66" s="110">
        <f>Z39+Z40+Z42+Z43+Z44+Z45+Z46+Z47+Z51+Z52+Z55+Z56+Z57+Z58+Z59+Z60+Z61+Z62+Z64+Z48+Z49</f>
        <v>10485.73</v>
      </c>
      <c r="AC66" s="120">
        <f t="shared" ref="AC66:AD66" si="20">SUM(AC39:AC65)</f>
        <v>15380</v>
      </c>
      <c r="AD66" s="62">
        <f t="shared" si="20"/>
        <v>17300</v>
      </c>
      <c r="AE66" s="4"/>
      <c r="AF66" s="106">
        <v>1000.0</v>
      </c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21" t="s">
        <v>86</v>
      </c>
      <c r="BF66" s="4"/>
      <c r="BG66" s="4"/>
      <c r="BH66" s="4"/>
      <c r="BI66" s="4"/>
      <c r="BJ66" s="4"/>
      <c r="BK66" s="29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18"/>
      <c r="T67" s="118"/>
      <c r="U67" s="118"/>
      <c r="V67" s="118"/>
      <c r="W67" s="118"/>
      <c r="X67" s="118"/>
      <c r="Y67" s="118"/>
      <c r="Z67" s="4"/>
      <c r="AA67" s="4"/>
      <c r="AB67" s="4"/>
      <c r="AC67" s="4"/>
      <c r="AD67" s="4" t="s">
        <v>87</v>
      </c>
      <c r="AE67" s="4"/>
      <c r="AF67" s="5">
        <v>100.0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122" t="s">
        <v>88</v>
      </c>
      <c r="BF67" s="4"/>
      <c r="BG67" s="4"/>
      <c r="BH67" s="4"/>
      <c r="BI67" s="4"/>
      <c r="BJ67" s="4"/>
      <c r="BK67" s="29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29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</row>
    <row r="69" ht="13.5" customHeight="1">
      <c r="A69" s="1" t="s">
        <v>89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/>
      <c r="AA69" s="4"/>
      <c r="AB69" s="4"/>
      <c r="AC69" s="4"/>
      <c r="AD69" s="4"/>
      <c r="AE69" s="4"/>
      <c r="AF69" s="62">
        <f>SUM(AF39:AF68)</f>
        <v>21090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28"/>
      <c r="BE69" s="4"/>
      <c r="BF69" s="4"/>
      <c r="BG69" s="4"/>
      <c r="BH69" s="4"/>
      <c r="BI69" s="4"/>
      <c r="BJ69" s="4"/>
      <c r="BK69" s="29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</row>
    <row r="70" ht="13.5" customHeight="1">
      <c r="A70" s="1" t="s">
        <v>90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/>
      <c r="AA70" s="4"/>
      <c r="AB70" s="4"/>
      <c r="AC70" s="4"/>
      <c r="AD70" s="4"/>
      <c r="AE70" s="4"/>
      <c r="AF70" s="4" t="s">
        <v>91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28"/>
      <c r="BE70" s="4"/>
      <c r="BF70" s="4"/>
      <c r="BG70" s="4"/>
      <c r="BH70" s="4"/>
      <c r="BI70" s="4"/>
      <c r="BJ70" s="4"/>
      <c r="BK70" s="29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</row>
    <row r="71" ht="13.5" customHeight="1">
      <c r="A71" s="123" t="s">
        <v>92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124"/>
      <c r="BE71" s="4"/>
      <c r="BF71" s="4"/>
      <c r="BG71" s="4"/>
      <c r="BH71" s="4"/>
      <c r="BI71" s="4"/>
      <c r="BJ71" s="4"/>
      <c r="BK71" s="29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</row>
    <row r="72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125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ht="13.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</row>
    <row r="74" ht="13.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ht="13.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</row>
    <row r="76" ht="13.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</row>
    <row r="77" ht="13.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</row>
    <row r="78" ht="13.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</row>
    <row r="87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4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4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4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4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4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4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4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4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4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4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4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4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4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4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4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4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4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4" width="14.56"/>
    <col customWidth="1" min="5" max="6" width="19.11"/>
    <col customWidth="1" min="7" max="7" width="18.11"/>
  </cols>
  <sheetData>
    <row r="1">
      <c r="A1" s="126">
        <v>2019.0</v>
      </c>
      <c r="B1" s="126">
        <v>2020.0</v>
      </c>
      <c r="C1" s="127"/>
      <c r="D1" s="128" t="s">
        <v>93</v>
      </c>
      <c r="E1" s="129"/>
      <c r="F1" s="130" t="s">
        <v>94</v>
      </c>
      <c r="G1" s="131" t="s">
        <v>95</v>
      </c>
    </row>
    <row r="2">
      <c r="A2" s="126" t="s">
        <v>48</v>
      </c>
      <c r="B2" s="126" t="s">
        <v>48</v>
      </c>
      <c r="C2" s="132"/>
      <c r="D2" s="133" t="s">
        <v>48</v>
      </c>
      <c r="E2" s="134"/>
      <c r="F2" s="132"/>
      <c r="G2" s="135" t="s">
        <v>49</v>
      </c>
    </row>
    <row r="3">
      <c r="A3" s="134">
        <v>1800.0</v>
      </c>
      <c r="B3" s="134">
        <v>1800.0</v>
      </c>
      <c r="C3" s="132"/>
      <c r="D3" s="136">
        <v>1800.0</v>
      </c>
      <c r="E3" s="137" t="s">
        <v>50</v>
      </c>
      <c r="F3" s="138" t="s">
        <v>96</v>
      </c>
      <c r="G3" s="135">
        <v>1800.0</v>
      </c>
    </row>
    <row r="4">
      <c r="A4" s="134"/>
      <c r="B4" s="134"/>
      <c r="C4" s="132"/>
      <c r="D4" s="136"/>
      <c r="E4" s="134"/>
      <c r="F4" s="132"/>
      <c r="G4" s="135"/>
    </row>
    <row r="5">
      <c r="A5" s="134"/>
      <c r="B5" s="134"/>
      <c r="C5" s="132"/>
      <c r="D5" s="136"/>
      <c r="E5" s="139" t="s">
        <v>51</v>
      </c>
      <c r="F5" s="140"/>
      <c r="G5" s="135"/>
    </row>
    <row r="6">
      <c r="A6" s="141">
        <v>975.0</v>
      </c>
      <c r="B6" s="142">
        <v>975.0</v>
      </c>
      <c r="C6" s="132"/>
      <c r="D6" s="136">
        <v>1200.0</v>
      </c>
      <c r="E6" s="137" t="s">
        <v>52</v>
      </c>
      <c r="F6" s="138" t="s">
        <v>97</v>
      </c>
      <c r="G6" s="135"/>
    </row>
    <row r="7">
      <c r="A7" s="141">
        <v>0.0</v>
      </c>
      <c r="B7" s="142">
        <v>30.0</v>
      </c>
      <c r="C7" s="132"/>
      <c r="D7" s="136">
        <v>50.0</v>
      </c>
      <c r="E7" s="137" t="s">
        <v>53</v>
      </c>
      <c r="F7" s="138" t="s">
        <v>97</v>
      </c>
      <c r="G7" s="135"/>
    </row>
    <row r="8">
      <c r="A8" s="141">
        <v>125.0</v>
      </c>
      <c r="B8" s="142">
        <v>0.0</v>
      </c>
      <c r="C8" s="132"/>
      <c r="D8" s="136">
        <v>160.0</v>
      </c>
      <c r="E8" s="137" t="s">
        <v>54</v>
      </c>
      <c r="F8" s="138" t="s">
        <v>97</v>
      </c>
      <c r="G8" s="135"/>
    </row>
    <row r="9">
      <c r="A9" s="143">
        <v>800.0</v>
      </c>
      <c r="B9" s="143">
        <v>755.0</v>
      </c>
      <c r="C9" s="132"/>
      <c r="D9" s="136">
        <v>300.0</v>
      </c>
      <c r="E9" s="137" t="s">
        <v>55</v>
      </c>
      <c r="F9" s="138" t="s">
        <v>98</v>
      </c>
      <c r="G9" s="135">
        <f>SUM(D6:D14)</f>
        <v>2325</v>
      </c>
    </row>
    <row r="10">
      <c r="A10" s="143">
        <v>70.0</v>
      </c>
      <c r="B10" s="134">
        <v>40.0</v>
      </c>
      <c r="C10" s="132"/>
      <c r="D10" s="136">
        <v>40.0</v>
      </c>
      <c r="E10" s="137" t="s">
        <v>56</v>
      </c>
      <c r="F10" s="138" t="s">
        <v>97</v>
      </c>
      <c r="G10" s="135"/>
    </row>
    <row r="11">
      <c r="A11" s="134"/>
      <c r="B11" s="143">
        <v>30.0</v>
      </c>
      <c r="C11" s="132"/>
      <c r="D11" s="136">
        <v>30.0</v>
      </c>
      <c r="E11" s="144" t="s">
        <v>58</v>
      </c>
      <c r="F11" s="138" t="s">
        <v>97</v>
      </c>
      <c r="G11" s="135"/>
    </row>
    <row r="12">
      <c r="A12" s="134"/>
      <c r="B12" s="134"/>
      <c r="C12" s="132"/>
      <c r="D12" s="136">
        <v>325.0</v>
      </c>
      <c r="E12" s="145" t="s">
        <v>59</v>
      </c>
      <c r="F12" s="138" t="s">
        <v>97</v>
      </c>
      <c r="G12" s="135"/>
    </row>
    <row r="13">
      <c r="A13" s="134"/>
      <c r="B13" s="134"/>
      <c r="C13" s="132"/>
      <c r="D13" s="136">
        <v>20.0</v>
      </c>
      <c r="E13" s="146" t="s">
        <v>60</v>
      </c>
      <c r="F13" s="138" t="s">
        <v>97</v>
      </c>
      <c r="G13" s="135"/>
    </row>
    <row r="14">
      <c r="A14" s="134"/>
      <c r="B14" s="134"/>
      <c r="C14" s="132"/>
      <c r="D14" s="136">
        <v>200.0</v>
      </c>
      <c r="E14" s="144" t="s">
        <v>62</v>
      </c>
      <c r="F14" s="138" t="s">
        <v>97</v>
      </c>
      <c r="G14" s="135"/>
    </row>
    <row r="15">
      <c r="A15" s="143">
        <v>360.0</v>
      </c>
      <c r="B15" s="143">
        <v>360.0</v>
      </c>
      <c r="C15" s="132"/>
      <c r="D15" s="136">
        <v>140.0</v>
      </c>
      <c r="E15" s="144" t="s">
        <v>64</v>
      </c>
      <c r="F15" s="138" t="s">
        <v>97</v>
      </c>
      <c r="G15" s="147"/>
    </row>
    <row r="16">
      <c r="A16" s="142">
        <v>2000.0</v>
      </c>
      <c r="B16" s="143">
        <v>2500.0</v>
      </c>
      <c r="C16" s="132"/>
      <c r="D16" s="136"/>
      <c r="E16" s="148"/>
      <c r="F16" s="149"/>
      <c r="G16" s="135"/>
    </row>
    <row r="17">
      <c r="A17" s="134"/>
      <c r="B17" s="143">
        <v>140.0</v>
      </c>
      <c r="C17" s="132">
        <f>SUM(B15:B17)</f>
        <v>3000</v>
      </c>
      <c r="D17" s="136"/>
      <c r="E17" s="139" t="s">
        <v>61</v>
      </c>
      <c r="F17" s="140"/>
      <c r="G17" s="135"/>
    </row>
    <row r="18">
      <c r="A18" s="134"/>
      <c r="B18" s="134"/>
      <c r="C18" s="132"/>
      <c r="D18" s="136">
        <v>300.0</v>
      </c>
      <c r="E18" s="137" t="s">
        <v>63</v>
      </c>
      <c r="F18" s="138" t="s">
        <v>99</v>
      </c>
      <c r="G18" s="135"/>
    </row>
    <row r="19">
      <c r="A19" s="143">
        <v>6000.0</v>
      </c>
      <c r="B19" s="143">
        <v>8000.0</v>
      </c>
      <c r="C19" s="132" t="s">
        <v>70</v>
      </c>
      <c r="D19" s="136">
        <v>2000.0</v>
      </c>
      <c r="E19" s="150" t="s">
        <v>65</v>
      </c>
      <c r="F19" s="138" t="s">
        <v>99</v>
      </c>
      <c r="G19" s="135">
        <f>SUM(D18:D20)</f>
        <v>2400</v>
      </c>
    </row>
    <row r="20">
      <c r="A20" s="134"/>
      <c r="B20" s="134"/>
      <c r="C20" s="151" t="s">
        <v>72</v>
      </c>
      <c r="D20" s="136">
        <v>100.0</v>
      </c>
      <c r="E20" s="146" t="s">
        <v>73</v>
      </c>
      <c r="F20" s="138" t="s">
        <v>99</v>
      </c>
      <c r="G20" s="135"/>
    </row>
    <row r="21">
      <c r="A21" s="134"/>
      <c r="B21" s="134"/>
      <c r="C21" s="132"/>
      <c r="D21" s="136"/>
      <c r="E21" s="139"/>
      <c r="F21" s="140"/>
      <c r="G21" s="135"/>
    </row>
    <row r="22">
      <c r="A22" s="134"/>
      <c r="B22" s="134"/>
      <c r="C22" s="132"/>
      <c r="D22" s="136"/>
      <c r="E22" s="139" t="s">
        <v>67</v>
      </c>
      <c r="F22" s="140"/>
      <c r="G22" s="135"/>
    </row>
    <row r="23">
      <c r="A23" s="143">
        <v>300.0</v>
      </c>
      <c r="B23" s="143">
        <v>100.0</v>
      </c>
      <c r="C23" s="132"/>
      <c r="D23" s="136">
        <v>2000.0</v>
      </c>
      <c r="E23" s="137" t="s">
        <v>76</v>
      </c>
      <c r="F23" s="138" t="s">
        <v>100</v>
      </c>
      <c r="G23" s="135"/>
    </row>
    <row r="24">
      <c r="A24" s="143">
        <v>150.0</v>
      </c>
      <c r="B24" s="143">
        <v>20.0</v>
      </c>
      <c r="C24" s="132"/>
      <c r="D24" s="136">
        <v>1000.0</v>
      </c>
      <c r="E24" s="137" t="s">
        <v>71</v>
      </c>
      <c r="F24" s="138" t="s">
        <v>100</v>
      </c>
      <c r="G24" s="135">
        <v>9000.0</v>
      </c>
    </row>
    <row r="25">
      <c r="A25" s="142">
        <v>1000.0</v>
      </c>
      <c r="B25" s="143">
        <v>1400.0</v>
      </c>
      <c r="C25" s="132"/>
      <c r="D25" s="136">
        <v>6000.0</v>
      </c>
      <c r="E25" s="137" t="s">
        <v>78</v>
      </c>
      <c r="F25" s="138" t="s">
        <v>100</v>
      </c>
      <c r="G25" s="135"/>
    </row>
    <row r="26">
      <c r="A26" s="143">
        <v>800.0</v>
      </c>
      <c r="B26" s="134"/>
      <c r="C26" s="132"/>
      <c r="D26" s="136">
        <v>400.0</v>
      </c>
      <c r="E26" s="152" t="s">
        <v>80</v>
      </c>
      <c r="F26" s="153" t="s">
        <v>101</v>
      </c>
      <c r="G26" s="135"/>
    </row>
    <row r="27">
      <c r="A27" s="142">
        <v>700.0</v>
      </c>
      <c r="B27" s="143">
        <v>800.0</v>
      </c>
      <c r="C27" s="132"/>
      <c r="D27" s="136">
        <v>525.0</v>
      </c>
      <c r="E27" s="154" t="s">
        <v>102</v>
      </c>
      <c r="F27" s="153" t="s">
        <v>101</v>
      </c>
      <c r="G27" s="135"/>
    </row>
    <row r="28">
      <c r="A28" s="142"/>
      <c r="B28" s="134"/>
      <c r="C28" s="132"/>
      <c r="D28" s="155">
        <v>1400.0</v>
      </c>
      <c r="E28" s="156" t="s">
        <v>37</v>
      </c>
      <c r="F28" s="157" t="s">
        <v>101</v>
      </c>
      <c r="G28" s="135"/>
    </row>
    <row r="29">
      <c r="A29" s="142">
        <v>300.0</v>
      </c>
      <c r="B29" s="143">
        <v>350.0</v>
      </c>
      <c r="C29" s="132"/>
      <c r="D29" s="136">
        <v>1500.0</v>
      </c>
      <c r="E29" s="152" t="s">
        <v>84</v>
      </c>
      <c r="F29" s="153" t="s">
        <v>103</v>
      </c>
      <c r="G29" s="135">
        <f>SUM(D29:D30)</f>
        <v>2000</v>
      </c>
    </row>
    <row r="30">
      <c r="A30" s="134"/>
      <c r="B30" s="134"/>
      <c r="C30" s="132"/>
      <c r="D30" s="155">
        <v>500.0</v>
      </c>
      <c r="E30" s="158" t="s">
        <v>85</v>
      </c>
      <c r="F30" s="157" t="s">
        <v>103</v>
      </c>
      <c r="G30" s="135"/>
    </row>
    <row r="31">
      <c r="A31" s="134">
        <f t="shared" ref="A31:B31" si="1">SUM(A3:A30)</f>
        <v>15380</v>
      </c>
      <c r="B31" s="134">
        <f t="shared" si="1"/>
        <v>17300</v>
      </c>
      <c r="C31" s="132"/>
      <c r="D31" s="155">
        <v>1000.0</v>
      </c>
      <c r="E31" s="159" t="s">
        <v>86</v>
      </c>
      <c r="F31" s="160" t="s">
        <v>101</v>
      </c>
      <c r="G31" s="135"/>
    </row>
    <row r="32">
      <c r="A32" s="134"/>
      <c r="B32" s="148" t="s">
        <v>87</v>
      </c>
      <c r="C32" s="132"/>
      <c r="D32" s="136">
        <v>100.0</v>
      </c>
      <c r="E32" s="150" t="s">
        <v>88</v>
      </c>
      <c r="F32" s="153" t="s">
        <v>104</v>
      </c>
      <c r="G32" s="135"/>
    </row>
    <row r="33">
      <c r="A33" s="134"/>
      <c r="B33" s="134"/>
      <c r="C33" s="132"/>
      <c r="D33" s="136"/>
      <c r="E33" s="134"/>
      <c r="F33" s="132"/>
      <c r="G33" s="135"/>
    </row>
    <row r="34">
      <c r="A34" s="134"/>
      <c r="B34" s="134"/>
      <c r="C34" s="132"/>
      <c r="D34" s="161">
        <f>SUM(D3:D33)</f>
        <v>21090</v>
      </c>
      <c r="E34" s="162"/>
      <c r="F34" s="163"/>
      <c r="G34" s="164"/>
    </row>
    <row r="35">
      <c r="A35" s="134"/>
      <c r="B35" s="134"/>
      <c r="C35" s="134"/>
      <c r="D35" s="165" t="s">
        <v>91</v>
      </c>
      <c r="E35" s="166"/>
      <c r="F35" s="166"/>
      <c r="G35" s="166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2021-01-07T16:37:48Z</dcterms:created>
  <dc:creator>Terry Kevlin</dc:creator>
</cp:coreProperties>
</file>