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wils\Dropbox\Exotic Avian Sanctuary of TN\Budget\2023\"/>
    </mc:Choice>
  </mc:AlternateContent>
  <xr:revisionPtr revIDLastSave="0" documentId="8_{B1A89DBF-E5E3-42A7-B972-B00DA11AFEEE}" xr6:coauthVersionLast="47" xr6:coauthVersionMax="47" xr10:uidLastSave="{00000000-0000-0000-0000-000000000000}"/>
  <bookViews>
    <workbookView xWindow="-27450" yWindow="1350" windowWidth="22170" windowHeight="11760" xr2:uid="{00000000-000D-0000-FFFF-FFFF00000000}"/>
  </bookViews>
  <sheets>
    <sheet name="Budget Overview" sheetId="1" r:id="rId1"/>
  </sheets>
  <calcPr calcId="181029"/>
</workbook>
</file>

<file path=xl/calcChain.xml><?xml version="1.0" encoding="utf-8"?>
<calcChain xmlns="http://schemas.openxmlformats.org/spreadsheetml/2006/main">
  <c r="B31" i="1" l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32" i="1" s="1"/>
  <c r="B12" i="1"/>
  <c r="B11" i="1"/>
  <c r="B10" i="1"/>
  <c r="B9" i="1"/>
  <c r="B8" i="1"/>
  <c r="B7" i="1"/>
  <c r="B13" i="1" l="1"/>
  <c r="B14" i="1" s="1"/>
  <c r="B33" i="1" s="1"/>
  <c r="B34" i="1" s="1"/>
</calcChain>
</file>

<file path=xl/sharedStrings.xml><?xml version="1.0" encoding="utf-8"?>
<sst xmlns="http://schemas.openxmlformats.org/spreadsheetml/2006/main" count="33" uniqueCount="33">
  <si>
    <t>Total</t>
  </si>
  <si>
    <t>Income</t>
  </si>
  <si>
    <t xml:space="preserve">   Donations</t>
  </si>
  <si>
    <t xml:space="preserve">   Fundraising Events</t>
  </si>
  <si>
    <t xml:space="preserve">   In Kind Donations</t>
  </si>
  <si>
    <t xml:space="preserve">   Merchandise Sales</t>
  </si>
  <si>
    <t xml:space="preserve">   Program Fees</t>
  </si>
  <si>
    <t xml:space="preserve">   Royalties</t>
  </si>
  <si>
    <t>Total Income</t>
  </si>
  <si>
    <t>Gross Profit</t>
  </si>
  <si>
    <t>Expenses</t>
  </si>
  <si>
    <t xml:space="preserve">   Credit Card Processing Fees</t>
  </si>
  <si>
    <t xml:space="preserve">   Dues and Subscriptions</t>
  </si>
  <si>
    <t xml:space="preserve">   Facilities Expenses</t>
  </si>
  <si>
    <t xml:space="preserve">   Fundraising Expenses</t>
  </si>
  <si>
    <t xml:space="preserve">   Insurance</t>
  </si>
  <si>
    <t xml:space="preserve">   Legal &amp; Professional Services</t>
  </si>
  <si>
    <t xml:space="preserve">   Merchandise Expense</t>
  </si>
  <si>
    <t xml:space="preserve">   Office Supplies</t>
  </si>
  <si>
    <t xml:space="preserve">   Other Business Expenses</t>
  </si>
  <si>
    <t xml:space="preserve">   Payroll Expenses</t>
  </si>
  <si>
    <t xml:space="preserve">   Postage</t>
  </si>
  <si>
    <t xml:space="preserve">   Printing</t>
  </si>
  <si>
    <t xml:space="preserve">   Program Expenses</t>
  </si>
  <si>
    <t xml:space="preserve">   Taxes, Licenses, and Fees</t>
  </si>
  <si>
    <t xml:space="preserve">   Travel, Meals, and Meetings</t>
  </si>
  <si>
    <t xml:space="preserve">   Vehicle Expenses</t>
  </si>
  <si>
    <t>Total Expenses</t>
  </si>
  <si>
    <t>Net Operating Income</t>
  </si>
  <si>
    <t>Net Income</t>
  </si>
  <si>
    <t>Exotic Avian Sanctuary of Tennessee</t>
  </si>
  <si>
    <t>January - December 2023</t>
  </si>
  <si>
    <t>Budget Overview: 2023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</si>
</sst>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€"/>
    <numFmt numFmtId="165" formatCode="&quot;$&quot;* #,##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5"/>
  <sheetViews>
    <sheetView tabSelected="1" workbookViewId="0">
      <selection activeCell="D28" sqref="D28"/>
    </sheetView>
  </sheetViews>
  <sheetFormatPr defaultRowHeight="14.4" x14ac:dyDescent="0.3"/>
  <cols>
    <col min="1" max="1" width="35.21875" customWidth="1"/>
    <col min="2" max="2" width="15.21875" customWidth="1"/>
  </cols>
  <sheetData>
    <row r="1" spans="1:2" ht="17.399999999999999" x14ac:dyDescent="0.3">
      <c r="A1" s="9" t="s">
        <v>30</v>
      </c>
      <c r="B1" s="8"/>
    </row>
    <row r="2" spans="1:2" ht="17.399999999999999" x14ac:dyDescent="0.3">
      <c r="A2" s="9" t="s">
        <v>32</v>
      </c>
      <c r="B2" s="8"/>
    </row>
    <row r="3" spans="1:2" x14ac:dyDescent="0.3">
      <c r="A3" s="10" t="s">
        <v>31</v>
      </c>
      <c r="B3" s="8"/>
    </row>
    <row r="5" spans="1:2" x14ac:dyDescent="0.3">
      <c r="A5" s="1"/>
      <c r="B5" s="2" t="s">
        <v>0</v>
      </c>
    </row>
    <row r="6" spans="1:2" x14ac:dyDescent="0.3">
      <c r="A6" s="3" t="s">
        <v>1</v>
      </c>
      <c r="B6" s="4"/>
    </row>
    <row r="7" spans="1:2" x14ac:dyDescent="0.3">
      <c r="A7" s="3" t="s">
        <v>2</v>
      </c>
      <c r="B7" s="5">
        <f>97000</f>
        <v>97000</v>
      </c>
    </row>
    <row r="8" spans="1:2" x14ac:dyDescent="0.3">
      <c r="A8" s="3" t="s">
        <v>3</v>
      </c>
      <c r="B8" s="5">
        <f>8000</f>
        <v>8000</v>
      </c>
    </row>
    <row r="9" spans="1:2" x14ac:dyDescent="0.3">
      <c r="A9" s="3" t="s">
        <v>4</v>
      </c>
      <c r="B9" s="5">
        <f>3000</f>
        <v>3000</v>
      </c>
    </row>
    <row r="10" spans="1:2" x14ac:dyDescent="0.3">
      <c r="A10" s="3" t="s">
        <v>5</v>
      </c>
      <c r="B10" s="5">
        <f>2600</f>
        <v>2600</v>
      </c>
    </row>
    <row r="11" spans="1:2" x14ac:dyDescent="0.3">
      <c r="A11" s="3" t="s">
        <v>6</v>
      </c>
      <c r="B11" s="5">
        <f>7500</f>
        <v>7500</v>
      </c>
    </row>
    <row r="12" spans="1:2" x14ac:dyDescent="0.3">
      <c r="A12" s="3" t="s">
        <v>7</v>
      </c>
      <c r="B12" s="5">
        <f>503</f>
        <v>503</v>
      </c>
    </row>
    <row r="13" spans="1:2" x14ac:dyDescent="0.3">
      <c r="A13" s="3" t="s">
        <v>8</v>
      </c>
      <c r="B13" s="6">
        <f>(((((B7)+(B8))+(B9))+(B10))+(B11))+(B12)</f>
        <v>118603</v>
      </c>
    </row>
    <row r="14" spans="1:2" x14ac:dyDescent="0.3">
      <c r="A14" s="3" t="s">
        <v>9</v>
      </c>
      <c r="B14" s="6">
        <f>(B13)-(0)</f>
        <v>118603</v>
      </c>
    </row>
    <row r="15" spans="1:2" x14ac:dyDescent="0.3">
      <c r="A15" s="3" t="s">
        <v>10</v>
      </c>
      <c r="B15" s="4"/>
    </row>
    <row r="16" spans="1:2" x14ac:dyDescent="0.3">
      <c r="A16" s="3" t="s">
        <v>11</v>
      </c>
      <c r="B16" s="5">
        <f>1200</f>
        <v>1200</v>
      </c>
    </row>
    <row r="17" spans="1:2" x14ac:dyDescent="0.3">
      <c r="A17" s="3" t="s">
        <v>12</v>
      </c>
      <c r="B17" s="5">
        <f>1126.39</f>
        <v>1126.3900000000001</v>
      </c>
    </row>
    <row r="18" spans="1:2" x14ac:dyDescent="0.3">
      <c r="A18" s="3" t="s">
        <v>13</v>
      </c>
      <c r="B18" s="5">
        <f>16800</f>
        <v>16800</v>
      </c>
    </row>
    <row r="19" spans="1:2" x14ac:dyDescent="0.3">
      <c r="A19" s="3" t="s">
        <v>14</v>
      </c>
      <c r="B19" s="5">
        <f>350.34</f>
        <v>350.34</v>
      </c>
    </row>
    <row r="20" spans="1:2" x14ac:dyDescent="0.3">
      <c r="A20" s="3" t="s">
        <v>15</v>
      </c>
      <c r="B20" s="5">
        <f>3165.04</f>
        <v>3165.04</v>
      </c>
    </row>
    <row r="21" spans="1:2" x14ac:dyDescent="0.3">
      <c r="A21" s="3" t="s">
        <v>16</v>
      </c>
      <c r="B21" s="5">
        <f>3000</f>
        <v>3000</v>
      </c>
    </row>
    <row r="22" spans="1:2" x14ac:dyDescent="0.3">
      <c r="A22" s="3" t="s">
        <v>17</v>
      </c>
      <c r="B22" s="5">
        <f>1700</f>
        <v>1700</v>
      </c>
    </row>
    <row r="23" spans="1:2" x14ac:dyDescent="0.3">
      <c r="A23" s="3" t="s">
        <v>18</v>
      </c>
      <c r="B23" s="5">
        <f>420</f>
        <v>420</v>
      </c>
    </row>
    <row r="24" spans="1:2" x14ac:dyDescent="0.3">
      <c r="A24" s="3" t="s">
        <v>19</v>
      </c>
      <c r="B24" s="5">
        <f>935.82</f>
        <v>935.82</v>
      </c>
    </row>
    <row r="25" spans="1:2" x14ac:dyDescent="0.3">
      <c r="A25" s="3" t="s">
        <v>20</v>
      </c>
      <c r="B25" s="5">
        <f>25513.14</f>
        <v>25513.14</v>
      </c>
    </row>
    <row r="26" spans="1:2" x14ac:dyDescent="0.3">
      <c r="A26" s="3" t="s">
        <v>21</v>
      </c>
      <c r="B26" s="5">
        <f>332</f>
        <v>332</v>
      </c>
    </row>
    <row r="27" spans="1:2" x14ac:dyDescent="0.3">
      <c r="A27" s="3" t="s">
        <v>22</v>
      </c>
      <c r="B27" s="5">
        <f>50</f>
        <v>50</v>
      </c>
    </row>
    <row r="28" spans="1:2" x14ac:dyDescent="0.3">
      <c r="A28" s="3" t="s">
        <v>23</v>
      </c>
      <c r="B28" s="5">
        <f>59000</f>
        <v>59000</v>
      </c>
    </row>
    <row r="29" spans="1:2" x14ac:dyDescent="0.3">
      <c r="A29" s="3" t="s">
        <v>24</v>
      </c>
      <c r="B29" s="5">
        <f>3067.58</f>
        <v>3067.58</v>
      </c>
    </row>
    <row r="30" spans="1:2" x14ac:dyDescent="0.3">
      <c r="A30" s="3" t="s">
        <v>25</v>
      </c>
      <c r="B30" s="5">
        <f>600</f>
        <v>600</v>
      </c>
    </row>
    <row r="31" spans="1:2" x14ac:dyDescent="0.3">
      <c r="A31" s="3" t="s">
        <v>26</v>
      </c>
      <c r="B31" s="5">
        <f>1200</f>
        <v>1200</v>
      </c>
    </row>
    <row r="32" spans="1:2" x14ac:dyDescent="0.3">
      <c r="A32" s="3" t="s">
        <v>27</v>
      </c>
      <c r="B32" s="6">
        <f>(((((((((((((((B16)+(B17))+(B18))+(B19))+(B20))+(B21))+(B22))+(B23))+(B24))+(B25))+(B26))+(B27))+(B28))+(B29))+(B30))+(B31)</f>
        <v>118460.31</v>
      </c>
    </row>
    <row r="33" spans="1:2" x14ac:dyDescent="0.3">
      <c r="A33" s="3" t="s">
        <v>28</v>
      </c>
      <c r="B33" s="6">
        <f>(B14)-(B32)</f>
        <v>142.69000000000233</v>
      </c>
    </row>
    <row r="34" spans="1:2" x14ac:dyDescent="0.3">
      <c r="A34" s="3" t="s">
        <v>29</v>
      </c>
      <c r="B34" s="7">
        <f>(B33)+(0)</f>
        <v>142.69000000000233</v>
      </c>
    </row>
    <row r="35" spans="1:2" x14ac:dyDescent="0.3">
      <c r="A35" s="3"/>
      <c r="B35" s="4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Overview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Carrie Wilsman</cp:lastModifiedBy>
  <dcterms:created xsi:type="dcterms:W3CDTF">2023-08-02T12:02:08Z</dcterms:created>
  <dcterms:modified xsi:type="dcterms:W3CDTF">2023-08-02T12:02:51Z</dcterms:modified>
</cp:coreProperties>
</file>