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jeanr\Dropbox\NTFS\Budgets\2021\"/>
    </mc:Choice>
  </mc:AlternateContent>
  <xr:revisionPtr revIDLastSave="0" documentId="8_{B6644002-EF97-4E53-9488-E9A12F9D3870}" xr6:coauthVersionLast="47" xr6:coauthVersionMax="47" xr10:uidLastSave="{00000000-0000-0000-0000-000000000000}"/>
  <bookViews>
    <workbookView xWindow="19090" yWindow="-110" windowWidth="19420" windowHeight="10420" activeTab="2" xr2:uid="{CA061C8B-47FA-4D94-AAE2-66C667D54695}"/>
  </bookViews>
  <sheets>
    <sheet name="2019 YE" sheetId="1" r:id="rId1"/>
    <sheet name="2020 YE" sheetId="2" r:id="rId2"/>
    <sheet name="2021 YTD"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D17" i="3"/>
  <c r="E14" i="3"/>
  <c r="E15" i="3"/>
  <c r="E13" i="3"/>
  <c r="E5" i="3"/>
  <c r="E6" i="3"/>
  <c r="E7" i="3"/>
  <c r="E8" i="3"/>
  <c r="E4" i="3"/>
  <c r="C17" i="3"/>
  <c r="B17" i="3"/>
  <c r="C10" i="3"/>
  <c r="B10" i="3"/>
  <c r="E10" i="3" l="1"/>
  <c r="E17" i="3"/>
  <c r="E4" i="2" l="1"/>
  <c r="E5" i="2"/>
  <c r="E6" i="2"/>
  <c r="E7" i="2"/>
  <c r="E8" i="2"/>
  <c r="B10" i="2"/>
  <c r="C10" i="2"/>
  <c r="D10" i="2"/>
  <c r="E10" i="2"/>
  <c r="E13" i="2"/>
  <c r="B14" i="2"/>
  <c r="E14" i="2"/>
  <c r="E15" i="2"/>
  <c r="B17" i="2"/>
  <c r="C17" i="2"/>
  <c r="D17" i="2"/>
  <c r="E17" i="2"/>
  <c r="F17" i="2"/>
  <c r="F10" i="2"/>
  <c r="G15" i="2" l="1"/>
  <c r="B27" i="2" l="1"/>
  <c r="B25" i="2"/>
  <c r="B25" i="1" l="1"/>
  <c r="B22" i="1"/>
  <c r="G18" i="1"/>
  <c r="G10" i="1"/>
  <c r="E16" i="1"/>
  <c r="E15" i="1"/>
  <c r="E14" i="1"/>
  <c r="E13" i="1"/>
  <c r="E5" i="1"/>
  <c r="E6" i="1"/>
  <c r="E7" i="1"/>
  <c r="E8" i="1"/>
  <c r="E9" i="1"/>
  <c r="E4" i="1"/>
  <c r="E18" i="1" l="1"/>
  <c r="F18" i="1" l="1"/>
  <c r="F10" i="1" l="1"/>
  <c r="D18" i="1"/>
  <c r="D10" i="1"/>
  <c r="C18" i="1" l="1"/>
  <c r="B18" i="1"/>
  <c r="C10" i="1"/>
  <c r="E10" i="1" s="1"/>
  <c r="B10" i="1"/>
</calcChain>
</file>

<file path=xl/sharedStrings.xml><?xml version="1.0" encoding="utf-8"?>
<sst xmlns="http://schemas.openxmlformats.org/spreadsheetml/2006/main" count="178" uniqueCount="88">
  <si>
    <t>Expenses</t>
  </si>
  <si>
    <t>2019 (projected)</t>
  </si>
  <si>
    <t>Insurance</t>
  </si>
  <si>
    <t>Reporting, Renewal and Permit Fees</t>
  </si>
  <si>
    <t>Materials and Supplies</t>
  </si>
  <si>
    <t>Miscellaneous/Other</t>
  </si>
  <si>
    <t>Consulting Fees</t>
  </si>
  <si>
    <t>Total</t>
  </si>
  <si>
    <t>Revenues</t>
  </si>
  <si>
    <t>Corporate Grants</t>
  </si>
  <si>
    <t>Foundation Grants</t>
  </si>
  <si>
    <t>Individual Gifts and Contributions</t>
  </si>
  <si>
    <t>Cash on Hand</t>
  </si>
  <si>
    <t>2020 (projected)</t>
  </si>
  <si>
    <t>2020 YTD</t>
  </si>
  <si>
    <t>2019 +/- from Projected</t>
  </si>
  <si>
    <t>2019 Actual</t>
  </si>
  <si>
    <t>See Note 1</t>
  </si>
  <si>
    <t>Note 1: The following one-time expenses were counted in Miscellaneous/Other</t>
  </si>
  <si>
    <t>Expenses - Miscellaneous/Other</t>
  </si>
  <si>
    <t>One-time Expenses</t>
  </si>
  <si>
    <t>Kreg</t>
  </si>
  <si>
    <t>SawStop</t>
  </si>
  <si>
    <t>Router Table</t>
  </si>
  <si>
    <t>AED</t>
  </si>
  <si>
    <t>Dust Collector</t>
  </si>
  <si>
    <t>2020 Annual Budget</t>
  </si>
  <si>
    <t>Product Revenue</t>
  </si>
  <si>
    <t>see Note 2</t>
  </si>
  <si>
    <t>Note 2: 2019 Actual Product Revenue includes $14,070 in payments received and $26,634.50 of grant money used to pay for the projects.  It is difficult to account for the grants funds without duplicating the revenue since the grants funds may be received in the same calendart year as they are used.</t>
  </si>
  <si>
    <t>Budget Assumptions</t>
  </si>
  <si>
    <t>director and liability</t>
  </si>
  <si>
    <t>Solicitation ($80), CFMT ($100), HON ($200), Sec. of Sate ($50)</t>
  </si>
  <si>
    <t>Does not include durable goods (tools)</t>
  </si>
  <si>
    <t>Trash $875, Alarm $300, PO box $125, Office supplies $500</t>
  </si>
  <si>
    <t>Marketing material to support Russ' efforts</t>
  </si>
  <si>
    <t>Lettterhead paper</t>
  </si>
  <si>
    <t>Tools and durable shop items</t>
  </si>
  <si>
    <t>Volunteer appreciation dinner</t>
  </si>
  <si>
    <t>500 hours at $25</t>
  </si>
  <si>
    <t>Product Revenue/Material Repayment</t>
  </si>
  <si>
    <t>Actual revenue, does not include grant allocations</t>
  </si>
  <si>
    <t>Corporate grants</t>
  </si>
  <si>
    <t>Schneider</t>
  </si>
  <si>
    <t>Amazon</t>
  </si>
  <si>
    <t>Predators</t>
  </si>
  <si>
    <t>WEUMC</t>
  </si>
  <si>
    <t>(Sertoma, WCC, CFMT) - New</t>
  </si>
  <si>
    <t>Grants</t>
  </si>
  <si>
    <t>2021 (proposed)</t>
  </si>
  <si>
    <t>2020 +/-</t>
  </si>
  <si>
    <t>Charitable Solicitation permit</t>
  </si>
  <si>
    <t>Center for Noprofit Management</t>
  </si>
  <si>
    <t>Hands on Nashville</t>
  </si>
  <si>
    <t>Alarm Permit</t>
  </si>
  <si>
    <t>Trash</t>
  </si>
  <si>
    <t>Alarm</t>
  </si>
  <si>
    <t>Mailchimp</t>
  </si>
  <si>
    <t>Marketing</t>
  </si>
  <si>
    <t>PO Box</t>
  </si>
  <si>
    <t>Gifts</t>
  </si>
  <si>
    <t>Tools</t>
  </si>
  <si>
    <t>Other</t>
  </si>
  <si>
    <t>Budget Assumptions for 2021</t>
  </si>
  <si>
    <t>Consulting fees</t>
  </si>
  <si>
    <t>No change to current rates</t>
  </si>
  <si>
    <t>Jean Lauzon 
  (bookkeping, grant writing, IT support)</t>
  </si>
  <si>
    <t>Assuming increase workload around mid-year</t>
  </si>
  <si>
    <t>Income</t>
  </si>
  <si>
    <t>Assume increase in projects at mid-year</t>
  </si>
  <si>
    <t>West End UMC</t>
  </si>
  <si>
    <t>Woodmont Christian</t>
  </si>
  <si>
    <t>Sertoma</t>
  </si>
  <si>
    <t>Note: Unsure of status of Schneider Electric grant for 2021. ($5,000)</t>
  </si>
  <si>
    <t>Big Payback</t>
  </si>
  <si>
    <t>Individuals</t>
  </si>
  <si>
    <t>Potential fee increases or other</t>
  </si>
  <si>
    <t>Note: In 2020, we received 2 separate grant from WCC ($5,000). Assuming only a single grant from WCC ($3,000)</t>
  </si>
  <si>
    <t>Note: We received a grant from Truxton Trust ($5,000) and no grant in 2021.</t>
  </si>
  <si>
    <t>2020 Final</t>
  </si>
  <si>
    <t>2020 Actual</t>
  </si>
  <si>
    <t>2021 +/-</t>
  </si>
  <si>
    <t>2021 Actual</t>
  </si>
  <si>
    <t>2021 Annual Budget</t>
  </si>
  <si>
    <t xml:space="preserve">Note: $400 income from sale of old planer included in this total </t>
  </si>
  <si>
    <t>For 2022</t>
  </si>
  <si>
    <t>Add amount for board and Volunteer lunches</t>
  </si>
  <si>
    <t>Increase gift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</si>
</sst>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7" x14ac:knownFonts="1">
    <font>
      <sz val="11"/>
      <color theme="1"/>
      <name val="Calibri"/>
      <family val="2"/>
      <scheme val="minor"/>
    </font>
    <font>
      <sz val="14"/>
      <color theme="1"/>
      <name val="Arial"/>
      <family val="2"/>
    </font>
    <font>
      <sz val="11"/>
      <color theme="1"/>
      <name val="Calibri"/>
      <family val="2"/>
      <scheme val="minor"/>
    </font>
    <font>
      <b/>
      <sz val="11"/>
      <color theme="1"/>
      <name val="Calibri"/>
      <family val="2"/>
      <scheme val="minor"/>
    </font>
    <font>
      <sz val="12"/>
      <color theme="1"/>
      <name val="Arial"/>
      <family val="2"/>
    </font>
    <font>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9">
    <xf numFmtId="0" fontId="0" fillId="0" borderId="0" xfId="0"/>
    <xf numFmtId="0" fontId="1" fillId="0" borderId="0" xfId="0" applyFont="1"/>
    <xf numFmtId="0" fontId="1" fillId="0" borderId="1" xfId="0" applyFont="1" applyBorder="1"/>
    <xf numFmtId="164" fontId="1" fillId="0" borderId="1" xfId="0" applyNumberFormat="1" applyFont="1" applyBorder="1"/>
    <xf numFmtId="0" fontId="1" fillId="0" borderId="1" xfId="0" applyFont="1" applyBorder="1" applyAlignment="1">
      <alignment wrapText="1"/>
    </xf>
    <xf numFmtId="0" fontId="1" fillId="2" borderId="1" xfId="0" applyFont="1" applyFill="1" applyBorder="1"/>
    <xf numFmtId="0" fontId="1" fillId="3" borderId="1" xfId="0" applyFont="1" applyFill="1" applyBorder="1"/>
    <xf numFmtId="164" fontId="1" fillId="3" borderId="1" xfId="0" applyNumberFormat="1" applyFont="1" applyFill="1" applyBorder="1"/>
    <xf numFmtId="15" fontId="1" fillId="0" borderId="0" xfId="0" applyNumberFormat="1" applyFont="1"/>
    <xf numFmtId="43" fontId="0" fillId="0" borderId="0" xfId="1" applyFont="1"/>
    <xf numFmtId="0" fontId="1" fillId="0" borderId="1" xfId="0" applyFont="1" applyFill="1" applyBorder="1"/>
    <xf numFmtId="164" fontId="1" fillId="0" borderId="1" xfId="0" applyNumberFormat="1" applyFont="1" applyFill="1" applyBorder="1"/>
    <xf numFmtId="164" fontId="1" fillId="0" borderId="0" xfId="0" applyNumberFormat="1" applyFont="1" applyBorder="1"/>
    <xf numFmtId="0" fontId="1" fillId="0" borderId="0" xfId="0" applyFont="1" applyBorder="1"/>
    <xf numFmtId="43" fontId="3" fillId="0" borderId="0" xfId="1" applyFont="1"/>
    <xf numFmtId="0" fontId="3" fillId="0" borderId="0" xfId="0" applyFont="1" applyAlignment="1">
      <alignment horizontal="left" vertical="top" indent="2"/>
    </xf>
    <xf numFmtId="0" fontId="3" fillId="0" borderId="0" xfId="0" applyFont="1" applyAlignment="1">
      <alignment horizontal="left" vertical="top" indent="3"/>
    </xf>
    <xf numFmtId="0" fontId="0" fillId="0" borderId="0" xfId="0" applyAlignment="1">
      <alignment horizontal="left" indent="4"/>
    </xf>
    <xf numFmtId="0" fontId="4" fillId="0" borderId="0" xfId="0" applyFont="1" applyBorder="1"/>
    <xf numFmtId="0" fontId="1" fillId="2" borderId="1" xfId="0" applyFont="1" applyFill="1" applyBorder="1" applyAlignment="1">
      <alignment vertical="top"/>
    </xf>
    <xf numFmtId="0" fontId="1" fillId="2" borderId="1" xfId="0" applyFont="1" applyFill="1" applyBorder="1" applyAlignment="1">
      <alignment vertical="top" wrapText="1"/>
    </xf>
    <xf numFmtId="0" fontId="1" fillId="2" borderId="1" xfId="0" applyFont="1" applyFill="1" applyBorder="1" applyAlignment="1">
      <alignment horizontal="center" vertical="top"/>
    </xf>
    <xf numFmtId="0" fontId="1" fillId="0" borderId="0" xfId="0" applyFont="1" applyAlignment="1">
      <alignment vertical="top"/>
    </xf>
    <xf numFmtId="0" fontId="0" fillId="0" borderId="0" xfId="0" applyAlignment="1">
      <alignment vertical="top"/>
    </xf>
    <xf numFmtId="43" fontId="0" fillId="0" borderId="0" xfId="1" applyFont="1" applyAlignment="1">
      <alignment vertical="top"/>
    </xf>
    <xf numFmtId="15" fontId="1" fillId="0" borderId="0" xfId="0" applyNumberFormat="1" applyFont="1" applyAlignment="1">
      <alignment vertical="top"/>
    </xf>
    <xf numFmtId="0" fontId="1" fillId="0" borderId="1" xfId="0" applyFont="1" applyBorder="1" applyAlignment="1">
      <alignment vertical="top"/>
    </xf>
    <xf numFmtId="164"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xf>
    <xf numFmtId="164" fontId="1" fillId="0" borderId="0" xfId="0" applyNumberFormat="1" applyFont="1" applyBorder="1" applyAlignment="1">
      <alignment vertical="top"/>
    </xf>
    <xf numFmtId="0" fontId="1" fillId="3" borderId="1" xfId="0" applyFont="1" applyFill="1" applyBorder="1" applyAlignment="1">
      <alignment vertical="top"/>
    </xf>
    <xf numFmtId="164" fontId="1" fillId="3" borderId="1" xfId="0" applyNumberFormat="1" applyFont="1" applyFill="1" applyBorder="1" applyAlignment="1">
      <alignment vertical="top"/>
    </xf>
    <xf numFmtId="0" fontId="1" fillId="0" borderId="0" xfId="0" applyFont="1" applyBorder="1" applyAlignment="1">
      <alignment vertical="top"/>
    </xf>
    <xf numFmtId="0" fontId="4" fillId="0" borderId="0" xfId="0" applyFont="1" applyBorder="1" applyAlignment="1">
      <alignment vertical="top"/>
    </xf>
    <xf numFmtId="0" fontId="3" fillId="0" borderId="0" xfId="0" applyFont="1"/>
    <xf numFmtId="0" fontId="0" fillId="0" borderId="0" xfId="0" applyAlignment="1">
      <alignment horizontal="left" indent="1"/>
    </xf>
    <xf numFmtId="165" fontId="0" fillId="0" borderId="0" xfId="2" applyNumberFormat="1" applyFont="1"/>
    <xf numFmtId="0" fontId="6" fillId="0" borderId="0" xfId="0" applyFont="1" applyAlignment="1">
      <alignment horizontal="left" indent="1"/>
    </xf>
    <xf numFmtId="164" fontId="1" fillId="0" borderId="2" xfId="0" applyNumberFormat="1" applyFont="1" applyBorder="1"/>
    <xf numFmtId="164" fontId="0" fillId="0" borderId="0" xfId="1" applyNumberFormat="1" applyFont="1" applyAlignment="1">
      <alignment vertical="top"/>
    </xf>
    <xf numFmtId="0" fontId="0" fillId="0" borderId="0" xfId="0" applyAlignment="1">
      <alignment horizontal="left" vertical="top" indent="2"/>
    </xf>
    <xf numFmtId="0" fontId="3" fillId="0" borderId="0" xfId="0" applyFont="1" applyAlignment="1">
      <alignment vertical="top"/>
    </xf>
    <xf numFmtId="0" fontId="3" fillId="0" borderId="0" xfId="0" applyFont="1" applyAlignment="1">
      <alignment horizontal="left" vertical="top" indent="1"/>
    </xf>
    <xf numFmtId="0" fontId="0" fillId="0" borderId="0" xfId="0" applyAlignment="1">
      <alignment horizontal="left" vertical="top" wrapText="1" indent="2"/>
    </xf>
    <xf numFmtId="164" fontId="0" fillId="0" borderId="0" xfId="2" applyNumberFormat="1" applyFont="1" applyAlignment="1">
      <alignment vertical="top"/>
    </xf>
    <xf numFmtId="164" fontId="0" fillId="0" borderId="0" xfId="0" applyNumberFormat="1" applyAlignment="1">
      <alignment vertical="top"/>
    </xf>
    <xf numFmtId="0" fontId="4" fillId="0" borderId="0" xfId="0" applyFont="1" applyBorder="1" applyAlignment="1">
      <alignment vertical="top" wrapText="1"/>
    </xf>
    <xf numFmtId="0" fontId="5" fillId="0" borderId="0" xfId="0" applyFont="1" applyAlignment="1">
      <alignmen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A877-235B-45CF-9FCC-57F95784CEC5}">
  <dimension ref="A1:H29"/>
  <sheetViews>
    <sheetView workbookViewId="0">
      <selection sqref="A1:H30"/>
    </sheetView>
  </sheetViews>
  <sheetFormatPr defaultRowHeight="14.5" x14ac:dyDescent="0.35"/>
  <cols>
    <col min="1" max="1" width="26.90625" bestFit="1" customWidth="1"/>
    <col min="2" max="2" width="14.1796875" bestFit="1" customWidth="1"/>
    <col min="3" max="3" width="20" bestFit="1" customWidth="1"/>
    <col min="4" max="4" width="15.81640625" customWidth="1"/>
    <col min="5" max="5" width="17.54296875" customWidth="1"/>
    <col min="6" max="6" width="19.7265625" bestFit="1" customWidth="1"/>
    <col min="7" max="7" width="16.26953125" style="9" customWidth="1"/>
    <col min="8" max="8" width="9.7265625" customWidth="1"/>
  </cols>
  <sheetData>
    <row r="1" spans="1:8" ht="17.5" x14ac:dyDescent="0.35">
      <c r="A1" s="1" t="s">
        <v>26</v>
      </c>
      <c r="B1" s="1"/>
      <c r="C1" s="1"/>
    </row>
    <row r="2" spans="1:8" ht="17.5" x14ac:dyDescent="0.35">
      <c r="A2" s="8">
        <v>43842</v>
      </c>
      <c r="B2" s="1"/>
      <c r="C2" s="1"/>
    </row>
    <row r="3" spans="1:8" ht="36.5" customHeight="1" x14ac:dyDescent="0.35">
      <c r="A3" s="5" t="s">
        <v>0</v>
      </c>
      <c r="B3" s="21">
        <v>2018</v>
      </c>
      <c r="C3" s="19" t="s">
        <v>1</v>
      </c>
      <c r="D3" s="19" t="s">
        <v>16</v>
      </c>
      <c r="E3" s="20" t="s">
        <v>15</v>
      </c>
      <c r="F3" s="19" t="s">
        <v>13</v>
      </c>
      <c r="G3" s="19" t="s">
        <v>14</v>
      </c>
    </row>
    <row r="4" spans="1:8" ht="17.5" x14ac:dyDescent="0.35">
      <c r="A4" s="2" t="s">
        <v>2</v>
      </c>
      <c r="B4" s="3">
        <v>794</v>
      </c>
      <c r="C4" s="3">
        <v>1535</v>
      </c>
      <c r="D4" s="3">
        <v>1485</v>
      </c>
      <c r="E4" s="3">
        <f>+D4-C4</f>
        <v>-50</v>
      </c>
      <c r="F4" s="3">
        <v>1500</v>
      </c>
      <c r="G4" s="3">
        <v>739</v>
      </c>
    </row>
    <row r="5" spans="1:8" ht="35" x14ac:dyDescent="0.35">
      <c r="A5" s="4" t="s">
        <v>3</v>
      </c>
      <c r="B5" s="3">
        <v>665.35</v>
      </c>
      <c r="C5" s="3">
        <v>325</v>
      </c>
      <c r="D5" s="3">
        <v>454.94</v>
      </c>
      <c r="E5" s="3">
        <f t="shared" ref="E5:E10" si="0">+D5-C5</f>
        <v>129.94</v>
      </c>
      <c r="F5" s="3">
        <v>430</v>
      </c>
      <c r="G5" s="3">
        <v>0</v>
      </c>
      <c r="H5" s="9"/>
    </row>
    <row r="6" spans="1:8" ht="17.5" x14ac:dyDescent="0.35">
      <c r="A6" s="2" t="s">
        <v>4</v>
      </c>
      <c r="B6" s="3">
        <v>32126.14</v>
      </c>
      <c r="C6" s="3">
        <v>33089.919999999998</v>
      </c>
      <c r="D6" s="3">
        <v>34618.388000000006</v>
      </c>
      <c r="E6" s="3">
        <f t="shared" si="0"/>
        <v>1528.468000000008</v>
      </c>
      <c r="F6" s="3">
        <v>35000</v>
      </c>
      <c r="G6" s="3">
        <v>1037.51</v>
      </c>
    </row>
    <row r="7" spans="1:8" ht="17.5" x14ac:dyDescent="0.35">
      <c r="A7" s="2" t="s">
        <v>5</v>
      </c>
      <c r="B7" s="3">
        <v>1988.49</v>
      </c>
      <c r="C7" s="3">
        <v>2048.14</v>
      </c>
      <c r="D7" s="3">
        <v>8381.36</v>
      </c>
      <c r="E7" s="3">
        <f t="shared" si="0"/>
        <v>6333.2200000000012</v>
      </c>
      <c r="F7" s="3">
        <v>5200</v>
      </c>
      <c r="G7" s="3">
        <v>81.430000000000007</v>
      </c>
      <c r="H7" t="s">
        <v>17</v>
      </c>
    </row>
    <row r="8" spans="1:8" ht="17.5" x14ac:dyDescent="0.35">
      <c r="A8" s="10" t="s">
        <v>6</v>
      </c>
      <c r="B8" s="11"/>
      <c r="C8" s="11">
        <v>7953</v>
      </c>
      <c r="D8" s="3">
        <v>953.75</v>
      </c>
      <c r="E8" s="3">
        <f t="shared" si="0"/>
        <v>-6999.25</v>
      </c>
      <c r="F8" s="3">
        <v>12500</v>
      </c>
      <c r="G8" s="3"/>
    </row>
    <row r="9" spans="1:8" ht="17.5" x14ac:dyDescent="0.35">
      <c r="A9" s="2"/>
      <c r="B9" s="3"/>
      <c r="C9" s="3"/>
      <c r="D9" s="3"/>
      <c r="E9" s="3">
        <f t="shared" si="0"/>
        <v>0</v>
      </c>
      <c r="F9" s="3"/>
      <c r="G9" s="3"/>
    </row>
    <row r="10" spans="1:8" ht="17.5" x14ac:dyDescent="0.35">
      <c r="A10" s="2" t="s">
        <v>7</v>
      </c>
      <c r="B10" s="3">
        <f>SUM(B4:B9)</f>
        <v>35573.979999999996</v>
      </c>
      <c r="C10" s="3">
        <f>SUM(C4:C9)</f>
        <v>44951.06</v>
      </c>
      <c r="D10" s="3">
        <f>SUM(D4:D8)</f>
        <v>45893.438000000009</v>
      </c>
      <c r="E10" s="3">
        <f t="shared" si="0"/>
        <v>942.37800000001153</v>
      </c>
      <c r="F10" s="3">
        <f>SUM(F4:F8)</f>
        <v>54630</v>
      </c>
      <c r="G10" s="3">
        <f>SUM(G4:G8)</f>
        <v>1857.94</v>
      </c>
    </row>
    <row r="11" spans="1:8" ht="17.5" x14ac:dyDescent="0.35">
      <c r="A11" s="2"/>
      <c r="B11" s="3"/>
      <c r="C11" s="3"/>
      <c r="D11" s="3"/>
      <c r="E11" s="12"/>
    </row>
    <row r="12" spans="1:8" ht="17.5" x14ac:dyDescent="0.35">
      <c r="A12" s="6" t="s">
        <v>8</v>
      </c>
      <c r="B12" s="7"/>
      <c r="C12" s="7"/>
      <c r="D12" s="7"/>
      <c r="E12" s="7"/>
      <c r="F12" s="7"/>
    </row>
    <row r="13" spans="1:8" ht="17.5" x14ac:dyDescent="0.35">
      <c r="A13" s="4" t="s">
        <v>27</v>
      </c>
      <c r="B13" s="3">
        <v>22147</v>
      </c>
      <c r="C13" s="3">
        <v>22811.41</v>
      </c>
      <c r="D13" s="3">
        <v>34704.5</v>
      </c>
      <c r="E13" s="3">
        <f>+D13-C13</f>
        <v>11893.09</v>
      </c>
      <c r="F13" s="3">
        <v>22815</v>
      </c>
      <c r="G13" s="3">
        <v>1770</v>
      </c>
      <c r="H13" t="s">
        <v>28</v>
      </c>
    </row>
    <row r="14" spans="1:8" ht="17.5" x14ac:dyDescent="0.35">
      <c r="A14" s="4" t="s">
        <v>9</v>
      </c>
      <c r="B14" s="3">
        <v>3500</v>
      </c>
      <c r="C14" s="3">
        <v>3500</v>
      </c>
      <c r="D14" s="3">
        <v>3519.69</v>
      </c>
      <c r="E14" s="3">
        <f>+D14-C14</f>
        <v>19.690000000000055</v>
      </c>
      <c r="F14" s="3">
        <v>3500</v>
      </c>
      <c r="G14" s="3">
        <v>0</v>
      </c>
    </row>
    <row r="15" spans="1:8" ht="17.5" x14ac:dyDescent="0.35">
      <c r="A15" s="4" t="s">
        <v>10</v>
      </c>
      <c r="B15" s="3">
        <v>21800</v>
      </c>
      <c r="C15" s="3">
        <v>22454</v>
      </c>
      <c r="D15" s="3">
        <v>12000</v>
      </c>
      <c r="E15" s="3">
        <f>+D15-C15</f>
        <v>-10454</v>
      </c>
      <c r="F15" s="3">
        <v>10000</v>
      </c>
      <c r="G15" s="3">
        <v>5000</v>
      </c>
    </row>
    <row r="16" spans="1:8" ht="35" x14ac:dyDescent="0.35">
      <c r="A16" s="4" t="s">
        <v>11</v>
      </c>
      <c r="B16" s="3">
        <v>5995.41</v>
      </c>
      <c r="C16" s="3">
        <v>6175.27</v>
      </c>
      <c r="D16" s="3">
        <v>6900.6</v>
      </c>
      <c r="E16" s="3">
        <f>+D16-C16</f>
        <v>725.32999999999993</v>
      </c>
      <c r="F16" s="3">
        <v>1850</v>
      </c>
      <c r="G16" s="3">
        <v>13</v>
      </c>
    </row>
    <row r="17" spans="1:8" ht="17.5" x14ac:dyDescent="0.35">
      <c r="A17" s="4" t="s">
        <v>12</v>
      </c>
      <c r="B17" s="3"/>
      <c r="C17" s="3"/>
      <c r="F17" s="3"/>
      <c r="G17" s="3">
        <v>41344.714800000023</v>
      </c>
    </row>
    <row r="18" spans="1:8" ht="17.5" x14ac:dyDescent="0.35">
      <c r="A18" s="3" t="s">
        <v>7</v>
      </c>
      <c r="B18" s="3">
        <f>SUM(B13:B17)</f>
        <v>53442.41</v>
      </c>
      <c r="C18" s="3">
        <f>SUM(C13:C17)</f>
        <v>54940.680000000008</v>
      </c>
      <c r="D18" s="3">
        <f>SUM(D13:D16)</f>
        <v>57124.79</v>
      </c>
      <c r="E18" s="3">
        <f>SUM(E13:E16)</f>
        <v>2184.1100000000006</v>
      </c>
      <c r="F18" s="3">
        <f>SUM(F13:F16)</f>
        <v>38165</v>
      </c>
      <c r="G18" s="3">
        <f>SUM(G13:G16)</f>
        <v>6783</v>
      </c>
    </row>
    <row r="19" spans="1:8" ht="17.5" x14ac:dyDescent="0.35">
      <c r="A19" s="13"/>
      <c r="B19" s="12"/>
      <c r="C19" s="12"/>
    </row>
    <row r="20" spans="1:8" ht="17.5" x14ac:dyDescent="0.35">
      <c r="A20" s="18" t="s">
        <v>18</v>
      </c>
      <c r="B20" s="12"/>
      <c r="C20" s="12"/>
    </row>
    <row r="21" spans="1:8" x14ac:dyDescent="0.35">
      <c r="A21" s="15" t="s">
        <v>19</v>
      </c>
    </row>
    <row r="22" spans="1:8" x14ac:dyDescent="0.35">
      <c r="A22" s="16" t="s">
        <v>20</v>
      </c>
      <c r="B22" s="14">
        <f>SUM(B23:B27)</f>
        <v>6239.17</v>
      </c>
    </row>
    <row r="23" spans="1:8" x14ac:dyDescent="0.35">
      <c r="A23" s="17" t="s">
        <v>21</v>
      </c>
      <c r="B23" s="9">
        <v>358.29</v>
      </c>
    </row>
    <row r="24" spans="1:8" x14ac:dyDescent="0.35">
      <c r="A24" s="17" t="s">
        <v>22</v>
      </c>
      <c r="B24" s="9">
        <v>3153.94</v>
      </c>
    </row>
    <row r="25" spans="1:8" x14ac:dyDescent="0.35">
      <c r="A25" s="17" t="s">
        <v>23</v>
      </c>
      <c r="B25" s="9">
        <f>1135.3-25.35</f>
        <v>1109.95</v>
      </c>
    </row>
    <row r="26" spans="1:8" x14ac:dyDescent="0.35">
      <c r="A26" s="17" t="s">
        <v>24</v>
      </c>
      <c r="B26" s="9">
        <v>1037</v>
      </c>
    </row>
    <row r="27" spans="1:8" x14ac:dyDescent="0.35">
      <c r="A27" s="17" t="s">
        <v>25</v>
      </c>
      <c r="B27" s="9">
        <v>579.99</v>
      </c>
    </row>
    <row r="29" spans="1:8" ht="54" customHeight="1" x14ac:dyDescent="0.35">
      <c r="A29" s="47" t="s">
        <v>29</v>
      </c>
      <c r="B29" s="48"/>
      <c r="C29" s="48"/>
      <c r="D29" s="48"/>
      <c r="E29" s="48"/>
      <c r="F29" s="48"/>
      <c r="G29" s="48"/>
      <c r="H29" s="48"/>
    </row>
  </sheetData>
  <mergeCells count="1">
    <mergeCell ref="A29:H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30CA-A8FE-48BF-853E-9D67A090CFA3}">
  <dimension ref="A1:H79"/>
  <sheetViews>
    <sheetView topLeftCell="A33" workbookViewId="0">
      <selection activeCell="A43" sqref="A43:C79"/>
    </sheetView>
  </sheetViews>
  <sheetFormatPr defaultRowHeight="14.5" x14ac:dyDescent="0.35"/>
  <cols>
    <col min="1" max="1" width="43.6328125" style="23" customWidth="1"/>
    <col min="2" max="2" width="15" style="23" customWidth="1"/>
    <col min="3" max="3" width="19.7265625" style="23" bestFit="1" customWidth="1"/>
    <col min="4" max="4" width="14.7265625" style="23" bestFit="1" customWidth="1"/>
    <col min="5" max="5" width="14.7265625" style="23" customWidth="1"/>
    <col min="6" max="6" width="17" style="23" customWidth="1"/>
    <col min="7" max="7" width="19.7265625" style="23" bestFit="1" customWidth="1"/>
    <col min="8" max="8" width="14.1796875" style="23" bestFit="1" customWidth="1"/>
    <col min="9" max="16384" width="8.7265625" style="23"/>
  </cols>
  <sheetData>
    <row r="1" spans="1:8" ht="17.5" x14ac:dyDescent="0.35">
      <c r="A1" s="22" t="s">
        <v>26</v>
      </c>
      <c r="B1" s="22"/>
      <c r="C1" s="22"/>
      <c r="H1" s="24"/>
    </row>
    <row r="2" spans="1:8" ht="17.5" x14ac:dyDescent="0.35">
      <c r="A2" s="25">
        <v>44235</v>
      </c>
      <c r="B2" s="22"/>
      <c r="C2" s="22"/>
      <c r="H2" s="24"/>
    </row>
    <row r="3" spans="1:8" ht="35" x14ac:dyDescent="0.35">
      <c r="A3" s="19" t="s">
        <v>0</v>
      </c>
      <c r="B3" s="19" t="s">
        <v>16</v>
      </c>
      <c r="C3" s="19" t="s">
        <v>13</v>
      </c>
      <c r="D3" s="19" t="s">
        <v>79</v>
      </c>
      <c r="E3" s="19" t="s">
        <v>50</v>
      </c>
      <c r="F3" s="20" t="s">
        <v>49</v>
      </c>
    </row>
    <row r="4" spans="1:8" ht="17.5" x14ac:dyDescent="0.35">
      <c r="A4" s="26" t="s">
        <v>2</v>
      </c>
      <c r="B4" s="27">
        <v>1485</v>
      </c>
      <c r="C4" s="27">
        <v>1500</v>
      </c>
      <c r="D4" s="27">
        <v>1499</v>
      </c>
      <c r="E4" s="27">
        <f>+D4-C4</f>
        <v>-1</v>
      </c>
      <c r="F4" s="39">
        <v>1500</v>
      </c>
    </row>
    <row r="5" spans="1:8" ht="17.5" x14ac:dyDescent="0.35">
      <c r="A5" s="28" t="s">
        <v>3</v>
      </c>
      <c r="B5" s="27">
        <v>454.94</v>
      </c>
      <c r="C5" s="27">
        <v>430</v>
      </c>
      <c r="D5" s="27">
        <v>335.5</v>
      </c>
      <c r="E5" s="27">
        <f>+D5-C5</f>
        <v>-94.5</v>
      </c>
      <c r="F5" s="3">
        <v>500</v>
      </c>
    </row>
    <row r="6" spans="1:8" ht="17.5" x14ac:dyDescent="0.35">
      <c r="A6" s="26" t="s">
        <v>4</v>
      </c>
      <c r="B6" s="27">
        <v>34618.388000000006</v>
      </c>
      <c r="C6" s="27">
        <v>35000</v>
      </c>
      <c r="D6" s="27">
        <v>10249.94999999999</v>
      </c>
      <c r="E6" s="27">
        <f>+D6-C6</f>
        <v>-24750.05000000001</v>
      </c>
      <c r="F6" s="3">
        <v>15000</v>
      </c>
      <c r="G6" s="23">
        <v>4489.9500000000007</v>
      </c>
    </row>
    <row r="7" spans="1:8" ht="17.5" x14ac:dyDescent="0.35">
      <c r="A7" s="26" t="s">
        <v>5</v>
      </c>
      <c r="B7" s="27">
        <v>8381.36</v>
      </c>
      <c r="C7" s="27">
        <v>5585</v>
      </c>
      <c r="D7" s="27">
        <v>5152.2399999999989</v>
      </c>
      <c r="E7" s="27">
        <f>+D7-C7</f>
        <v>-432.76000000000113</v>
      </c>
      <c r="F7" s="3">
        <v>4000</v>
      </c>
      <c r="G7" s="23">
        <v>1134.6300000000001</v>
      </c>
      <c r="H7" s="23">
        <v>400</v>
      </c>
    </row>
    <row r="8" spans="1:8" ht="17.5" x14ac:dyDescent="0.35">
      <c r="A8" s="29" t="s">
        <v>6</v>
      </c>
      <c r="B8" s="27">
        <v>953.75</v>
      </c>
      <c r="C8" s="27">
        <v>12500</v>
      </c>
      <c r="D8" s="27">
        <v>2198.75</v>
      </c>
      <c r="E8" s="27">
        <f>+D8-C8</f>
        <v>-10301.25</v>
      </c>
      <c r="F8" s="3">
        <v>3500</v>
      </c>
    </row>
    <row r="9" spans="1:8" ht="17.5" x14ac:dyDescent="0.35">
      <c r="A9" s="26"/>
      <c r="B9" s="27"/>
      <c r="C9" s="27"/>
      <c r="D9" s="27"/>
      <c r="E9" s="30"/>
      <c r="F9"/>
    </row>
    <row r="10" spans="1:8" ht="17.5" x14ac:dyDescent="0.35">
      <c r="A10" s="26" t="s">
        <v>7</v>
      </c>
      <c r="B10" s="27">
        <f>SUM(B4:B8)</f>
        <v>45893.438000000009</v>
      </c>
      <c r="C10" s="27">
        <f>SUM(C4:C8)</f>
        <v>55015</v>
      </c>
      <c r="D10" s="27">
        <f>SUM(D4:D8)</f>
        <v>19435.439999999988</v>
      </c>
      <c r="E10" s="27">
        <f>SUM(E4:E8)</f>
        <v>-35579.560000000012</v>
      </c>
      <c r="F10" s="3">
        <f>SUM(F4:F8)</f>
        <v>24500</v>
      </c>
    </row>
    <row r="11" spans="1:8" ht="17.5" x14ac:dyDescent="0.35">
      <c r="A11" s="26"/>
      <c r="B11" s="27"/>
      <c r="D11" s="40"/>
      <c r="E11" s="24"/>
      <c r="F11"/>
    </row>
    <row r="12" spans="1:8" ht="17.5" x14ac:dyDescent="0.35">
      <c r="A12" s="31" t="s">
        <v>8</v>
      </c>
      <c r="B12" s="32"/>
      <c r="C12" s="32"/>
      <c r="D12" s="32"/>
      <c r="E12" s="32"/>
      <c r="F12" s="7"/>
    </row>
    <row r="13" spans="1:8" ht="17.5" x14ac:dyDescent="0.35">
      <c r="A13" s="28" t="s">
        <v>27</v>
      </c>
      <c r="B13" s="27">
        <v>34704.5</v>
      </c>
      <c r="C13" s="27">
        <v>22815</v>
      </c>
      <c r="D13" s="27">
        <v>5388.55</v>
      </c>
      <c r="E13" s="27">
        <f>+D13-C13</f>
        <v>-17426.45</v>
      </c>
      <c r="F13" s="39">
        <v>13500</v>
      </c>
      <c r="G13" s="23">
        <v>2629.55</v>
      </c>
    </row>
    <row r="14" spans="1:8" ht="17.5" x14ac:dyDescent="0.35">
      <c r="A14" s="28" t="s">
        <v>48</v>
      </c>
      <c r="B14" s="27">
        <f>3519.69+12000</f>
        <v>15519.69</v>
      </c>
      <c r="C14" s="27">
        <v>13500</v>
      </c>
      <c r="D14" s="27">
        <v>20026.689999999999</v>
      </c>
      <c r="E14" s="27">
        <f>+D14-C14</f>
        <v>6526.6899999999987</v>
      </c>
      <c r="F14" s="3">
        <v>7500</v>
      </c>
      <c r="G14" s="23">
        <v>1373.55</v>
      </c>
    </row>
    <row r="15" spans="1:8" ht="17.5" x14ac:dyDescent="0.35">
      <c r="A15" s="28" t="s">
        <v>11</v>
      </c>
      <c r="B15" s="27">
        <v>6900.6</v>
      </c>
      <c r="C15" s="27">
        <v>1850</v>
      </c>
      <c r="D15" s="27">
        <v>8220.9</v>
      </c>
      <c r="E15" s="27">
        <f>+D15-C15</f>
        <v>6370.9</v>
      </c>
      <c r="F15" s="3">
        <v>3500</v>
      </c>
      <c r="G15" s="23">
        <f>+G13-G14</f>
        <v>1256.0000000000002</v>
      </c>
    </row>
    <row r="16" spans="1:8" ht="17.5" hidden="1" x14ac:dyDescent="0.35">
      <c r="A16" s="28" t="s">
        <v>12</v>
      </c>
      <c r="C16" s="27"/>
      <c r="D16" s="27">
        <v>47416.640000000007</v>
      </c>
      <c r="E16" s="27"/>
      <c r="F16"/>
    </row>
    <row r="17" spans="1:8" ht="17.5" x14ac:dyDescent="0.35">
      <c r="A17" s="27" t="s">
        <v>7</v>
      </c>
      <c r="B17" s="27">
        <f>SUM(B13:B15)</f>
        <v>57124.79</v>
      </c>
      <c r="C17" s="27">
        <f>SUM(C13:C15)</f>
        <v>38165</v>
      </c>
      <c r="D17" s="27">
        <f>SUM(D13:D15)</f>
        <v>33636.14</v>
      </c>
      <c r="E17" s="27">
        <f>SUM(E13:E15)</f>
        <v>-4528.8600000000024</v>
      </c>
      <c r="F17" s="3">
        <f>SUM(F13:F15)</f>
        <v>24500</v>
      </c>
    </row>
    <row r="18" spans="1:8" ht="17.5" x14ac:dyDescent="0.35">
      <c r="A18" s="33"/>
      <c r="B18" s="30"/>
      <c r="C18" s="30"/>
      <c r="H18" s="24"/>
    </row>
    <row r="19" spans="1:8" ht="17.5" x14ac:dyDescent="0.35">
      <c r="B19" s="30"/>
      <c r="C19" s="30"/>
      <c r="H19" s="24"/>
    </row>
    <row r="20" spans="1:8" ht="17.5" x14ac:dyDescent="0.35">
      <c r="B20" s="30"/>
      <c r="C20" s="30"/>
      <c r="H20" s="24"/>
    </row>
    <row r="21" spans="1:8" ht="17.5" x14ac:dyDescent="0.35">
      <c r="A21" s="34"/>
      <c r="B21" s="30"/>
      <c r="C21" s="30"/>
      <c r="H21" s="24"/>
    </row>
    <row r="22" spans="1:8" x14ac:dyDescent="0.35">
      <c r="A22" s="35" t="s">
        <v>30</v>
      </c>
      <c r="B22" s="35"/>
      <c r="C22"/>
      <c r="H22" s="24"/>
    </row>
    <row r="23" spans="1:8" x14ac:dyDescent="0.35">
      <c r="A23" t="s">
        <v>0</v>
      </c>
      <c r="B23"/>
      <c r="C23"/>
      <c r="H23" s="24"/>
    </row>
    <row r="24" spans="1:8" x14ac:dyDescent="0.35">
      <c r="A24" s="36" t="s">
        <v>2</v>
      </c>
      <c r="B24" s="37">
        <v>1500</v>
      </c>
      <c r="C24" t="s">
        <v>31</v>
      </c>
      <c r="H24" s="24"/>
    </row>
    <row r="25" spans="1:8" x14ac:dyDescent="0.35">
      <c r="A25" s="36" t="s">
        <v>3</v>
      </c>
      <c r="B25" s="37">
        <f>80+100+200+50</f>
        <v>430</v>
      </c>
      <c r="C25" t="s">
        <v>32</v>
      </c>
      <c r="H25" s="24"/>
    </row>
    <row r="26" spans="1:8" x14ac:dyDescent="0.35">
      <c r="A26" s="36" t="s">
        <v>4</v>
      </c>
      <c r="B26" s="37">
        <v>35000</v>
      </c>
      <c r="C26" t="s">
        <v>33</v>
      </c>
      <c r="H26" s="24"/>
    </row>
    <row r="27" spans="1:8" x14ac:dyDescent="0.35">
      <c r="A27" s="36" t="s">
        <v>5</v>
      </c>
      <c r="B27" s="37">
        <f>875+300+125+500</f>
        <v>1800</v>
      </c>
      <c r="C27" t="s">
        <v>34</v>
      </c>
      <c r="H27" s="24"/>
    </row>
    <row r="28" spans="1:8" x14ac:dyDescent="0.35">
      <c r="A28" s="36" t="s">
        <v>5</v>
      </c>
      <c r="B28" s="37">
        <v>900</v>
      </c>
      <c r="C28" t="s">
        <v>35</v>
      </c>
      <c r="H28" s="24"/>
    </row>
    <row r="29" spans="1:8" x14ac:dyDescent="0.35">
      <c r="A29" s="36" t="s">
        <v>5</v>
      </c>
      <c r="B29" s="37">
        <v>385</v>
      </c>
      <c r="C29" t="s">
        <v>36</v>
      </c>
      <c r="H29" s="24"/>
    </row>
    <row r="30" spans="1:8" x14ac:dyDescent="0.35">
      <c r="A30" s="36" t="s">
        <v>5</v>
      </c>
      <c r="B30" s="37">
        <v>1500</v>
      </c>
      <c r="C30" t="s">
        <v>37</v>
      </c>
      <c r="H30" s="24"/>
    </row>
    <row r="31" spans="1:8" x14ac:dyDescent="0.35">
      <c r="A31" s="36" t="s">
        <v>5</v>
      </c>
      <c r="B31" s="37">
        <v>1000</v>
      </c>
      <c r="C31" t="s">
        <v>38</v>
      </c>
    </row>
    <row r="32" spans="1:8" x14ac:dyDescent="0.35">
      <c r="A32" s="36" t="s">
        <v>6</v>
      </c>
      <c r="B32" s="37">
        <v>12500</v>
      </c>
      <c r="C32" t="s">
        <v>39</v>
      </c>
    </row>
    <row r="33" spans="1:3" x14ac:dyDescent="0.35">
      <c r="A33"/>
      <c r="B33" s="37"/>
      <c r="C33"/>
    </row>
    <row r="34" spans="1:3" x14ac:dyDescent="0.35">
      <c r="A34" t="s">
        <v>8</v>
      </c>
      <c r="B34" s="37"/>
      <c r="C34"/>
    </row>
    <row r="35" spans="1:3" x14ac:dyDescent="0.35">
      <c r="A35" s="38" t="s">
        <v>40</v>
      </c>
      <c r="B35" s="37">
        <v>22030</v>
      </c>
      <c r="C35" t="s">
        <v>41</v>
      </c>
    </row>
    <row r="36" spans="1:3" x14ac:dyDescent="0.35">
      <c r="A36" s="36" t="s">
        <v>42</v>
      </c>
      <c r="B36" s="37">
        <v>3500</v>
      </c>
      <c r="C36" t="s">
        <v>43</v>
      </c>
    </row>
    <row r="37" spans="1:3" x14ac:dyDescent="0.35">
      <c r="A37" s="36" t="s">
        <v>42</v>
      </c>
      <c r="B37" s="37">
        <v>100</v>
      </c>
      <c r="C37" t="s">
        <v>44</v>
      </c>
    </row>
    <row r="38" spans="1:3" x14ac:dyDescent="0.35">
      <c r="A38" s="36" t="s">
        <v>10</v>
      </c>
      <c r="B38" s="37">
        <v>5000</v>
      </c>
      <c r="C38" t="s">
        <v>45</v>
      </c>
    </row>
    <row r="39" spans="1:3" x14ac:dyDescent="0.35">
      <c r="A39" s="36" t="s">
        <v>10</v>
      </c>
      <c r="B39" s="37">
        <v>2000</v>
      </c>
      <c r="C39" t="s">
        <v>46</v>
      </c>
    </row>
    <row r="40" spans="1:3" x14ac:dyDescent="0.35">
      <c r="A40" s="36" t="s">
        <v>10</v>
      </c>
      <c r="B40" s="37">
        <v>7000</v>
      </c>
      <c r="C40" t="s">
        <v>47</v>
      </c>
    </row>
    <row r="41" spans="1:3" x14ac:dyDescent="0.35">
      <c r="A41" s="36" t="s">
        <v>11</v>
      </c>
      <c r="B41" s="37">
        <v>1500</v>
      </c>
      <c r="C41"/>
    </row>
    <row r="43" spans="1:3" x14ac:dyDescent="0.35">
      <c r="A43" s="42" t="s">
        <v>63</v>
      </c>
    </row>
    <row r="44" spans="1:3" x14ac:dyDescent="0.35">
      <c r="A44" s="42" t="s">
        <v>0</v>
      </c>
    </row>
    <row r="45" spans="1:3" x14ac:dyDescent="0.35">
      <c r="A45" s="43" t="s">
        <v>2</v>
      </c>
    </row>
    <row r="46" spans="1:3" x14ac:dyDescent="0.35">
      <c r="A46" s="41" t="s">
        <v>65</v>
      </c>
      <c r="C46" s="45">
        <v>1500</v>
      </c>
    </row>
    <row r="47" spans="1:3" x14ac:dyDescent="0.35">
      <c r="A47" s="43" t="s">
        <v>3</v>
      </c>
      <c r="C47" s="46"/>
    </row>
    <row r="48" spans="1:3" x14ac:dyDescent="0.35">
      <c r="A48" s="41" t="s">
        <v>54</v>
      </c>
      <c r="C48" s="45">
        <v>50</v>
      </c>
    </row>
    <row r="49" spans="1:3" x14ac:dyDescent="0.35">
      <c r="A49" s="41" t="s">
        <v>51</v>
      </c>
      <c r="C49" s="45">
        <v>80</v>
      </c>
    </row>
    <row r="50" spans="1:3" x14ac:dyDescent="0.35">
      <c r="A50" s="41" t="s">
        <v>52</v>
      </c>
      <c r="C50" s="45">
        <v>80.5</v>
      </c>
    </row>
    <row r="51" spans="1:3" x14ac:dyDescent="0.35">
      <c r="A51" s="41" t="s">
        <v>53</v>
      </c>
      <c r="C51" s="45">
        <v>150</v>
      </c>
    </row>
    <row r="52" spans="1:3" x14ac:dyDescent="0.35">
      <c r="A52" s="41" t="s">
        <v>76</v>
      </c>
      <c r="C52" s="45">
        <v>139.5</v>
      </c>
    </row>
    <row r="53" spans="1:3" x14ac:dyDescent="0.35">
      <c r="A53" s="43" t="s">
        <v>4</v>
      </c>
      <c r="C53" s="46"/>
    </row>
    <row r="54" spans="1:3" x14ac:dyDescent="0.35">
      <c r="A54" s="41" t="s">
        <v>67</v>
      </c>
      <c r="C54" s="45">
        <v>15000</v>
      </c>
    </row>
    <row r="55" spans="1:3" x14ac:dyDescent="0.35">
      <c r="A55" s="43" t="s">
        <v>5</v>
      </c>
      <c r="C55" s="46"/>
    </row>
    <row r="56" spans="1:3" x14ac:dyDescent="0.35">
      <c r="A56" s="41" t="s">
        <v>55</v>
      </c>
      <c r="C56" s="45">
        <v>1100</v>
      </c>
    </row>
    <row r="57" spans="1:3" x14ac:dyDescent="0.35">
      <c r="A57" s="41" t="s">
        <v>56</v>
      </c>
      <c r="C57" s="45">
        <v>300</v>
      </c>
    </row>
    <row r="58" spans="1:3" x14ac:dyDescent="0.35">
      <c r="A58" s="41" t="s">
        <v>57</v>
      </c>
      <c r="C58" s="45">
        <v>160</v>
      </c>
    </row>
    <row r="59" spans="1:3" x14ac:dyDescent="0.35">
      <c r="A59" s="41" t="s">
        <v>58</v>
      </c>
      <c r="C59" s="45">
        <v>500</v>
      </c>
    </row>
    <row r="60" spans="1:3" x14ac:dyDescent="0.35">
      <c r="A60" s="41" t="s">
        <v>59</v>
      </c>
      <c r="C60" s="45">
        <v>160</v>
      </c>
    </row>
    <row r="61" spans="1:3" x14ac:dyDescent="0.35">
      <c r="A61" s="41" t="s">
        <v>60</v>
      </c>
      <c r="C61" s="45">
        <v>100</v>
      </c>
    </row>
    <row r="62" spans="1:3" x14ac:dyDescent="0.35">
      <c r="A62" s="41" t="s">
        <v>61</v>
      </c>
      <c r="C62" s="45">
        <v>1500</v>
      </c>
    </row>
    <row r="63" spans="1:3" x14ac:dyDescent="0.35">
      <c r="A63" s="41" t="s">
        <v>62</v>
      </c>
      <c r="C63" s="45">
        <v>180</v>
      </c>
    </row>
    <row r="64" spans="1:3" x14ac:dyDescent="0.35">
      <c r="A64" s="43" t="s">
        <v>64</v>
      </c>
    </row>
    <row r="65" spans="1:3" ht="29" x14ac:dyDescent="0.35">
      <c r="A65" s="44" t="s">
        <v>66</v>
      </c>
      <c r="C65" s="45">
        <v>3500</v>
      </c>
    </row>
    <row r="67" spans="1:3" x14ac:dyDescent="0.35">
      <c r="A67" s="42" t="s">
        <v>68</v>
      </c>
    </row>
    <row r="68" spans="1:3" x14ac:dyDescent="0.35">
      <c r="A68" s="43" t="s">
        <v>27</v>
      </c>
      <c r="C68" s="45"/>
    </row>
    <row r="69" spans="1:3" x14ac:dyDescent="0.35">
      <c r="A69" s="41" t="s">
        <v>69</v>
      </c>
      <c r="C69" s="45">
        <v>13500</v>
      </c>
    </row>
    <row r="70" spans="1:3" x14ac:dyDescent="0.35">
      <c r="A70" s="43" t="s">
        <v>48</v>
      </c>
      <c r="C70" s="45"/>
    </row>
    <row r="71" spans="1:3" x14ac:dyDescent="0.35">
      <c r="A71" s="41" t="s">
        <v>70</v>
      </c>
      <c r="C71" s="45">
        <v>2500</v>
      </c>
    </row>
    <row r="72" spans="1:3" x14ac:dyDescent="0.35">
      <c r="A72" s="41" t="s">
        <v>71</v>
      </c>
      <c r="C72" s="45">
        <v>3000</v>
      </c>
    </row>
    <row r="73" spans="1:3" x14ac:dyDescent="0.35">
      <c r="A73" s="41" t="s">
        <v>72</v>
      </c>
      <c r="C73" s="45">
        <v>2000</v>
      </c>
    </row>
    <row r="74" spans="1:3" ht="43.5" x14ac:dyDescent="0.35">
      <c r="A74" s="44" t="s">
        <v>77</v>
      </c>
    </row>
    <row r="75" spans="1:3" ht="29" x14ac:dyDescent="0.35">
      <c r="A75" s="44" t="s">
        <v>78</v>
      </c>
    </row>
    <row r="76" spans="1:3" ht="29" x14ac:dyDescent="0.35">
      <c r="A76" s="44" t="s">
        <v>73</v>
      </c>
    </row>
    <row r="77" spans="1:3" x14ac:dyDescent="0.35">
      <c r="A77" s="43" t="s">
        <v>11</v>
      </c>
    </row>
    <row r="78" spans="1:3" x14ac:dyDescent="0.35">
      <c r="A78" s="41" t="s">
        <v>74</v>
      </c>
      <c r="C78" s="46">
        <v>2000</v>
      </c>
    </row>
    <row r="79" spans="1:3" x14ac:dyDescent="0.35">
      <c r="A79" s="41" t="s">
        <v>75</v>
      </c>
      <c r="C79" s="46">
        <v>1500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57C20-FADE-4D42-A686-43C6AECD62DF}">
  <dimension ref="A1:H60"/>
  <sheetViews>
    <sheetView tabSelected="1" workbookViewId="0">
      <selection sqref="A1:J17"/>
    </sheetView>
  </sheetViews>
  <sheetFormatPr defaultRowHeight="14.5" x14ac:dyDescent="0.35"/>
  <cols>
    <col min="1" max="1" width="43.54296875" customWidth="1"/>
    <col min="2" max="2" width="14.7265625" bestFit="1" customWidth="1"/>
    <col min="3" max="3" width="19.7265625" bestFit="1" customWidth="1"/>
    <col min="4" max="4" width="14.7265625" bestFit="1" customWidth="1"/>
    <col min="5" max="5" width="14.1796875" bestFit="1" customWidth="1"/>
    <col min="7" max="7" width="14.1796875" bestFit="1" customWidth="1"/>
    <col min="8" max="8" width="15" bestFit="1" customWidth="1"/>
  </cols>
  <sheetData>
    <row r="1" spans="1:8" ht="17.5" x14ac:dyDescent="0.35">
      <c r="A1" s="22" t="s">
        <v>83</v>
      </c>
      <c r="B1" s="22"/>
      <c r="C1" s="22"/>
      <c r="D1" s="22"/>
      <c r="E1" s="23"/>
      <c r="G1" s="23"/>
      <c r="H1" s="23"/>
    </row>
    <row r="2" spans="1:8" ht="17.5" x14ac:dyDescent="0.35">
      <c r="A2" s="25">
        <v>44368</v>
      </c>
      <c r="B2" s="22"/>
      <c r="C2" s="22"/>
      <c r="D2" s="22"/>
      <c r="E2" s="23"/>
      <c r="G2" s="23"/>
      <c r="H2" s="23"/>
    </row>
    <row r="3" spans="1:8" ht="35" x14ac:dyDescent="0.35">
      <c r="A3" s="19" t="s">
        <v>0</v>
      </c>
      <c r="B3" s="19" t="s">
        <v>80</v>
      </c>
      <c r="C3" s="20" t="s">
        <v>49</v>
      </c>
      <c r="D3" s="20" t="s">
        <v>82</v>
      </c>
      <c r="E3" s="19" t="s">
        <v>81</v>
      </c>
    </row>
    <row r="4" spans="1:8" ht="17.5" x14ac:dyDescent="0.35">
      <c r="A4" s="26" t="s">
        <v>2</v>
      </c>
      <c r="B4" s="27">
        <v>1499</v>
      </c>
      <c r="C4" s="39">
        <v>1500</v>
      </c>
      <c r="D4" s="3">
        <v>768</v>
      </c>
      <c r="E4" s="27">
        <f>+C4-D4</f>
        <v>732</v>
      </c>
    </row>
    <row r="5" spans="1:8" ht="17.5" x14ac:dyDescent="0.35">
      <c r="A5" s="28" t="s">
        <v>3</v>
      </c>
      <c r="B5" s="27">
        <v>335.5</v>
      </c>
      <c r="C5" s="3">
        <v>500</v>
      </c>
      <c r="D5" s="3">
        <v>290.92</v>
      </c>
      <c r="E5" s="27">
        <f>+C5-D5</f>
        <v>209.07999999999998</v>
      </c>
    </row>
    <row r="6" spans="1:8" ht="17.5" x14ac:dyDescent="0.35">
      <c r="A6" s="26" t="s">
        <v>4</v>
      </c>
      <c r="B6" s="27">
        <v>10249.94999999999</v>
      </c>
      <c r="C6" s="3">
        <v>15000</v>
      </c>
      <c r="D6" s="3">
        <v>9395.85</v>
      </c>
      <c r="E6" s="27">
        <f>+C6-D6</f>
        <v>5604.15</v>
      </c>
    </row>
    <row r="7" spans="1:8" ht="17.5" x14ac:dyDescent="0.35">
      <c r="A7" s="26" t="s">
        <v>5</v>
      </c>
      <c r="B7" s="27">
        <v>5152.2399999999989</v>
      </c>
      <c r="C7" s="3">
        <v>4000</v>
      </c>
      <c r="D7" s="3">
        <v>1868.94</v>
      </c>
      <c r="E7" s="27">
        <f>+C7-D7</f>
        <v>2131.06</v>
      </c>
      <c r="F7" t="s">
        <v>84</v>
      </c>
    </row>
    <row r="8" spans="1:8" ht="17.5" x14ac:dyDescent="0.35">
      <c r="A8" s="29" t="s">
        <v>6</v>
      </c>
      <c r="B8" s="27">
        <v>2198.75</v>
      </c>
      <c r="C8" s="3">
        <v>3500</v>
      </c>
      <c r="D8" s="3">
        <v>1268.75</v>
      </c>
      <c r="E8" s="27">
        <f>+C8-D8</f>
        <v>2231.25</v>
      </c>
    </row>
    <row r="9" spans="1:8" ht="17.5" x14ac:dyDescent="0.35">
      <c r="A9" s="26"/>
      <c r="B9" s="27"/>
      <c r="E9" s="30"/>
    </row>
    <row r="10" spans="1:8" ht="17.5" x14ac:dyDescent="0.35">
      <c r="A10" s="26" t="s">
        <v>7</v>
      </c>
      <c r="B10" s="27">
        <f>SUM(B4:B8)</f>
        <v>19435.439999999988</v>
      </c>
      <c r="C10" s="3">
        <f>SUM(C4:C8)</f>
        <v>24500</v>
      </c>
      <c r="D10" s="3">
        <f>SUM(D4:D8)</f>
        <v>13592.460000000001</v>
      </c>
      <c r="E10" s="27">
        <f>SUM(E4:E8)</f>
        <v>10907.539999999999</v>
      </c>
    </row>
    <row r="11" spans="1:8" ht="17.5" x14ac:dyDescent="0.35">
      <c r="A11" s="26"/>
      <c r="B11" s="40"/>
      <c r="E11" s="24"/>
    </row>
    <row r="12" spans="1:8" ht="17.5" x14ac:dyDescent="0.35">
      <c r="A12" s="31" t="s">
        <v>8</v>
      </c>
      <c r="B12" s="32"/>
      <c r="C12" s="7"/>
      <c r="D12" s="7"/>
      <c r="E12" s="32"/>
    </row>
    <row r="13" spans="1:8" ht="17.5" x14ac:dyDescent="0.35">
      <c r="A13" s="28" t="s">
        <v>27</v>
      </c>
      <c r="B13" s="27">
        <v>5388.55</v>
      </c>
      <c r="C13" s="39">
        <v>13500</v>
      </c>
      <c r="D13" s="39">
        <v>3022.5</v>
      </c>
      <c r="E13" s="27">
        <f>+C13-D13</f>
        <v>10477.5</v>
      </c>
    </row>
    <row r="14" spans="1:8" ht="17.5" x14ac:dyDescent="0.35">
      <c r="A14" s="28" t="s">
        <v>48</v>
      </c>
      <c r="B14" s="27">
        <v>20026.689999999999</v>
      </c>
      <c r="C14" s="3">
        <v>7500</v>
      </c>
      <c r="D14" s="3">
        <v>0</v>
      </c>
      <c r="E14" s="27">
        <f>+C14-D14</f>
        <v>7500</v>
      </c>
    </row>
    <row r="15" spans="1:8" ht="17.5" x14ac:dyDescent="0.35">
      <c r="A15" s="28" t="s">
        <v>11</v>
      </c>
      <c r="B15" s="27">
        <v>8220.9</v>
      </c>
      <c r="C15" s="3">
        <v>3500</v>
      </c>
      <c r="D15" s="3">
        <v>7311.83</v>
      </c>
      <c r="E15" s="27">
        <f>+C15-D15</f>
        <v>-3811.83</v>
      </c>
    </row>
    <row r="16" spans="1:8" ht="17.5" x14ac:dyDescent="0.35">
      <c r="A16" s="28" t="s">
        <v>12</v>
      </c>
      <c r="B16" s="27">
        <v>48390.920000000027</v>
      </c>
      <c r="E16" s="27"/>
    </row>
    <row r="17" spans="1:5" ht="17.5" x14ac:dyDescent="0.35">
      <c r="A17" s="27" t="s">
        <v>7</v>
      </c>
      <c r="B17" s="27">
        <f>SUM(B13:B15)</f>
        <v>33636.14</v>
      </c>
      <c r="C17" s="3">
        <f>SUM(C13:C15)</f>
        <v>24500</v>
      </c>
      <c r="D17" s="3">
        <f>SUM(D13:D15)</f>
        <v>10334.33</v>
      </c>
      <c r="E17" s="27">
        <f>SUM(E13:E15)</f>
        <v>14165.67</v>
      </c>
    </row>
    <row r="20" spans="1:5" x14ac:dyDescent="0.35">
      <c r="A20" s="42" t="s">
        <v>63</v>
      </c>
      <c r="B20" s="23"/>
      <c r="C20" s="23"/>
    </row>
    <row r="21" spans="1:5" x14ac:dyDescent="0.35">
      <c r="A21" s="42" t="s">
        <v>0</v>
      </c>
      <c r="B21" s="23"/>
      <c r="C21" s="23"/>
    </row>
    <row r="22" spans="1:5" x14ac:dyDescent="0.35">
      <c r="A22" s="43" t="s">
        <v>2</v>
      </c>
      <c r="B22" s="23"/>
      <c r="C22" s="23"/>
    </row>
    <row r="23" spans="1:5" x14ac:dyDescent="0.35">
      <c r="A23" s="41" t="s">
        <v>65</v>
      </c>
      <c r="B23" s="23"/>
      <c r="C23" s="45">
        <v>1500</v>
      </c>
    </row>
    <row r="24" spans="1:5" x14ac:dyDescent="0.35">
      <c r="A24" s="43" t="s">
        <v>3</v>
      </c>
      <c r="B24" s="23"/>
      <c r="C24" s="46"/>
    </row>
    <row r="25" spans="1:5" x14ac:dyDescent="0.35">
      <c r="A25" s="41" t="s">
        <v>54</v>
      </c>
      <c r="B25" s="23"/>
      <c r="C25" s="45">
        <v>50</v>
      </c>
    </row>
    <row r="26" spans="1:5" x14ac:dyDescent="0.35">
      <c r="A26" s="41" t="s">
        <v>51</v>
      </c>
      <c r="B26" s="23"/>
      <c r="C26" s="45">
        <v>80</v>
      </c>
    </row>
    <row r="27" spans="1:5" x14ac:dyDescent="0.35">
      <c r="A27" s="41" t="s">
        <v>52</v>
      </c>
      <c r="B27" s="23"/>
      <c r="C27" s="45">
        <v>80.5</v>
      </c>
    </row>
    <row r="28" spans="1:5" x14ac:dyDescent="0.35">
      <c r="A28" s="41" t="s">
        <v>53</v>
      </c>
      <c r="B28" s="23"/>
      <c r="C28" s="45">
        <v>150</v>
      </c>
    </row>
    <row r="29" spans="1:5" x14ac:dyDescent="0.35">
      <c r="A29" s="41" t="s">
        <v>76</v>
      </c>
      <c r="B29" s="23"/>
      <c r="C29" s="45">
        <v>139.5</v>
      </c>
    </row>
    <row r="30" spans="1:5" x14ac:dyDescent="0.35">
      <c r="A30" s="43" t="s">
        <v>4</v>
      </c>
      <c r="B30" s="23"/>
      <c r="C30" s="46"/>
    </row>
    <row r="31" spans="1:5" x14ac:dyDescent="0.35">
      <c r="A31" s="41" t="s">
        <v>67</v>
      </c>
      <c r="B31" s="23"/>
      <c r="C31" s="45">
        <v>15000</v>
      </c>
    </row>
    <row r="32" spans="1:5" x14ac:dyDescent="0.35">
      <c r="A32" s="43" t="s">
        <v>5</v>
      </c>
      <c r="B32" s="23"/>
      <c r="C32" s="46"/>
    </row>
    <row r="33" spans="1:3" x14ac:dyDescent="0.35">
      <c r="A33" s="41" t="s">
        <v>55</v>
      </c>
      <c r="B33" s="23"/>
      <c r="C33" s="45">
        <v>1100</v>
      </c>
    </row>
    <row r="34" spans="1:3" x14ac:dyDescent="0.35">
      <c r="A34" s="41" t="s">
        <v>56</v>
      </c>
      <c r="B34" s="23"/>
      <c r="C34" s="45">
        <v>300</v>
      </c>
    </row>
    <row r="35" spans="1:3" x14ac:dyDescent="0.35">
      <c r="A35" s="41" t="s">
        <v>57</v>
      </c>
      <c r="B35" s="23"/>
      <c r="C35" s="45">
        <v>160</v>
      </c>
    </row>
    <row r="36" spans="1:3" x14ac:dyDescent="0.35">
      <c r="A36" s="41" t="s">
        <v>58</v>
      </c>
      <c r="B36" s="23"/>
      <c r="C36" s="45">
        <v>500</v>
      </c>
    </row>
    <row r="37" spans="1:3" x14ac:dyDescent="0.35">
      <c r="A37" s="41" t="s">
        <v>59</v>
      </c>
      <c r="B37" s="23"/>
      <c r="C37" s="45">
        <v>160</v>
      </c>
    </row>
    <row r="38" spans="1:3" x14ac:dyDescent="0.35">
      <c r="A38" s="41" t="s">
        <v>60</v>
      </c>
      <c r="B38" s="23"/>
      <c r="C38" s="45">
        <v>100</v>
      </c>
    </row>
    <row r="39" spans="1:3" x14ac:dyDescent="0.35">
      <c r="A39" s="41" t="s">
        <v>61</v>
      </c>
      <c r="B39" s="23"/>
      <c r="C39" s="45">
        <v>1500</v>
      </c>
    </row>
    <row r="40" spans="1:3" x14ac:dyDescent="0.35">
      <c r="A40" s="41" t="s">
        <v>62</v>
      </c>
      <c r="B40" s="23"/>
      <c r="C40" s="45">
        <v>180</v>
      </c>
    </row>
    <row r="41" spans="1:3" x14ac:dyDescent="0.35">
      <c r="A41" s="43" t="s">
        <v>64</v>
      </c>
      <c r="B41" s="23"/>
      <c r="C41" s="23"/>
    </row>
    <row r="42" spans="1:3" ht="29" x14ac:dyDescent="0.35">
      <c r="A42" s="44" t="s">
        <v>66</v>
      </c>
      <c r="B42" s="23"/>
      <c r="C42" s="45">
        <v>3500</v>
      </c>
    </row>
    <row r="43" spans="1:3" x14ac:dyDescent="0.35">
      <c r="A43" s="23"/>
      <c r="B43" s="23"/>
      <c r="C43" s="23"/>
    </row>
    <row r="44" spans="1:3" x14ac:dyDescent="0.35">
      <c r="A44" s="42" t="s">
        <v>68</v>
      </c>
      <c r="B44" s="23"/>
      <c r="C44" s="23"/>
    </row>
    <row r="45" spans="1:3" x14ac:dyDescent="0.35">
      <c r="A45" s="43" t="s">
        <v>27</v>
      </c>
      <c r="B45" s="23"/>
      <c r="C45" s="45"/>
    </row>
    <row r="46" spans="1:3" x14ac:dyDescent="0.35">
      <c r="A46" s="41" t="s">
        <v>69</v>
      </c>
      <c r="B46" s="23"/>
      <c r="C46" s="45">
        <v>13500</v>
      </c>
    </row>
    <row r="47" spans="1:3" x14ac:dyDescent="0.35">
      <c r="A47" s="43" t="s">
        <v>48</v>
      </c>
      <c r="B47" s="23"/>
      <c r="C47" s="45"/>
    </row>
    <row r="48" spans="1:3" x14ac:dyDescent="0.35">
      <c r="A48" s="41" t="s">
        <v>70</v>
      </c>
      <c r="B48" s="23"/>
      <c r="C48" s="45">
        <v>2500</v>
      </c>
    </row>
    <row r="49" spans="1:3" x14ac:dyDescent="0.35">
      <c r="A49" s="41" t="s">
        <v>71</v>
      </c>
      <c r="B49" s="23"/>
      <c r="C49" s="45">
        <v>3000</v>
      </c>
    </row>
    <row r="50" spans="1:3" x14ac:dyDescent="0.35">
      <c r="A50" s="41" t="s">
        <v>72</v>
      </c>
      <c r="B50" s="23"/>
      <c r="C50" s="45">
        <v>2000</v>
      </c>
    </row>
    <row r="51" spans="1:3" ht="43.5" x14ac:dyDescent="0.35">
      <c r="A51" s="44" t="s">
        <v>77</v>
      </c>
      <c r="B51" s="23"/>
      <c r="C51" s="23"/>
    </row>
    <row r="52" spans="1:3" ht="29" x14ac:dyDescent="0.35">
      <c r="A52" s="44" t="s">
        <v>78</v>
      </c>
      <c r="B52" s="23"/>
      <c r="C52" s="23"/>
    </row>
    <row r="53" spans="1:3" ht="29" x14ac:dyDescent="0.35">
      <c r="A53" s="44" t="s">
        <v>73</v>
      </c>
      <c r="B53" s="23"/>
      <c r="C53" s="23"/>
    </row>
    <row r="54" spans="1:3" x14ac:dyDescent="0.35">
      <c r="A54" s="43" t="s">
        <v>11</v>
      </c>
      <c r="B54" s="23"/>
      <c r="C54" s="23"/>
    </row>
    <row r="55" spans="1:3" x14ac:dyDescent="0.35">
      <c r="A55" s="41" t="s">
        <v>74</v>
      </c>
      <c r="B55" s="23"/>
      <c r="C55" s="46">
        <v>2000</v>
      </c>
    </row>
    <row r="56" spans="1:3" x14ac:dyDescent="0.35">
      <c r="A56" s="41" t="s">
        <v>75</v>
      </c>
      <c r="B56" s="23"/>
      <c r="C56" s="46">
        <v>1500</v>
      </c>
    </row>
    <row r="58" spans="1:3" x14ac:dyDescent="0.35">
      <c r="A58" t="s">
        <v>85</v>
      </c>
    </row>
    <row r="59" spans="1:3" x14ac:dyDescent="0.35">
      <c r="A59" s="36" t="s">
        <v>86</v>
      </c>
    </row>
    <row r="60" spans="1:3" x14ac:dyDescent="0.35">
      <c r="A60" s="3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2019 YE</vt:lpstr>
      <vt:lpstr>2020 YE</vt:lpstr>
      <vt:lpstr>2021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Grissim</dc:creator>
  <cp:lastModifiedBy>Jean Lauzon</cp:lastModifiedBy>
  <cp:lastPrinted>2019-09-10T18:59:55Z</cp:lastPrinted>
  <dcterms:created xsi:type="dcterms:W3CDTF">2019-09-10T18:41:29Z</dcterms:created>
  <dcterms:modified xsi:type="dcterms:W3CDTF">2021-06-21T18:57:28Z</dcterms:modified>
</cp:coreProperties>
</file>