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hrwa\Documents\"/>
    </mc:Choice>
  </mc:AlternateContent>
  <xr:revisionPtr revIDLastSave="0" documentId="8_{4DF1181A-FCF9-41F2-99CC-5E18BDA01E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B25" i="1"/>
  <c r="B20" i="1"/>
  <c r="B9" i="1"/>
  <c r="B11" i="1"/>
  <c r="B16" i="1" l="1"/>
  <c r="B49" i="1" l="1"/>
  <c r="B32" i="1" l="1"/>
  <c r="B33" i="1" l="1"/>
  <c r="B34" i="1" s="1"/>
  <c r="B36" i="1" s="1"/>
</calcChain>
</file>

<file path=xl/sharedStrings.xml><?xml version="1.0" encoding="utf-8"?>
<sst xmlns="http://schemas.openxmlformats.org/spreadsheetml/2006/main" count="43" uniqueCount="43">
  <si>
    <t>Income</t>
  </si>
  <si>
    <t>Individual Giving</t>
  </si>
  <si>
    <t>Corporate</t>
  </si>
  <si>
    <t>Foundations</t>
  </si>
  <si>
    <t>Expenses</t>
  </si>
  <si>
    <t>Staffing Costs</t>
  </si>
  <si>
    <t>Program and Operating Costs</t>
  </si>
  <si>
    <t>Insurance</t>
  </si>
  <si>
    <t>Total Program and Events</t>
  </si>
  <si>
    <t>TOTAL EXPENSES</t>
  </si>
  <si>
    <t>Net Income</t>
  </si>
  <si>
    <t>$ Amount</t>
  </si>
  <si>
    <t>Government Grants</t>
  </si>
  <si>
    <t>Net Income including depreciation</t>
  </si>
  <si>
    <t>"Rivers and Clean Water" Specialty License Plate Revenue</t>
  </si>
  <si>
    <t>River Swing, Wild N Scenic Film Festivals, others</t>
  </si>
  <si>
    <t>Travel &amp; mileage</t>
  </si>
  <si>
    <t>Computer and system services and new equipment</t>
  </si>
  <si>
    <t>Harpeth Conservancy</t>
  </si>
  <si>
    <t>Earned Income, Investments, Merchandise sales &amp; other</t>
  </si>
  <si>
    <t>Event Costs (River Swing, Wild and Scenic Film Festivals and others)</t>
  </si>
  <si>
    <t>Water quality studies and lab costs</t>
  </si>
  <si>
    <t>Membership Dues, Credit Card and other Fees, Permits</t>
  </si>
  <si>
    <t>Rent &amp; utilities &amp; Telephone</t>
  </si>
  <si>
    <t>NOTES</t>
  </si>
  <si>
    <t>SUMMARIZED BALANCE SHEET</t>
  </si>
  <si>
    <t>AMOUNT</t>
  </si>
  <si>
    <t xml:space="preserve">     Restricted funds for community groups (HC fiscal agent only)</t>
  </si>
  <si>
    <t>Cash (In hand and receivables)</t>
  </si>
  <si>
    <t>Prepaid assests</t>
  </si>
  <si>
    <t>Total Cash and Assets</t>
  </si>
  <si>
    <t>As of end of FY2017:  3/31/2018</t>
  </si>
  <si>
    <t>Projected Cash at end of FYE19 based on above budget (excluding restricted accounts)</t>
  </si>
  <si>
    <t>Printing, Postage, Office Supplies (Newsletter etc)</t>
  </si>
  <si>
    <t>TOTAL INCOME</t>
  </si>
  <si>
    <t>Professional Fees (Audit, all IT services, graphic and web redesign)</t>
  </si>
  <si>
    <t xml:space="preserve"> Budget Fiscal Year 2020 (April 1, 2020- March 31, 2021)</t>
  </si>
  <si>
    <t>Personnel &amp; Benefits including health insurance</t>
  </si>
  <si>
    <t>AmeriCorp program volunteer stipends and summer internships</t>
  </si>
  <si>
    <t>Marketing/Merch- Social Media ads</t>
  </si>
  <si>
    <t>Consultant/expert fees: policy experts, communications</t>
  </si>
  <si>
    <t>Stream Restoration, Agricultural project costs</t>
  </si>
  <si>
    <t>Outreach, Education, and Recreation Program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</si>
</sst>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6" fontId="0" fillId="0" borderId="0" xfId="0" applyNumberFormat="1"/>
    <xf numFmtId="0" fontId="2" fillId="4" borderId="7" xfId="0" applyFont="1" applyFill="1" applyBorder="1" applyAlignment="1">
      <alignment vertical="center"/>
    </xf>
    <xf numFmtId="0" fontId="0" fillId="2" borderId="7" xfId="0" applyFill="1" applyBorder="1" applyAlignment="1">
      <alignment horizontal="left" vertical="center" indent="2"/>
    </xf>
    <xf numFmtId="0" fontId="0" fillId="3" borderId="8" xfId="0" applyFill="1" applyBorder="1"/>
    <xf numFmtId="0" fontId="0" fillId="2" borderId="7" xfId="0" applyFill="1" applyBorder="1"/>
    <xf numFmtId="0" fontId="3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6" fontId="0" fillId="2" borderId="1" xfId="0" applyNumberFormat="1" applyFill="1" applyBorder="1" applyAlignment="1">
      <alignment horizontal="right" vertical="center"/>
    </xf>
    <xf numFmtId="6" fontId="0" fillId="2" borderId="2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3" borderId="8" xfId="0" applyFill="1" applyBorder="1" applyAlignment="1">
      <alignment wrapText="1"/>
    </xf>
    <xf numFmtId="0" fontId="0" fillId="2" borderId="7" xfId="0" applyFill="1" applyBorder="1" applyAlignment="1">
      <alignment vertical="center" wrapText="1"/>
    </xf>
    <xf numFmtId="0" fontId="0" fillId="3" borderId="10" xfId="0" applyFill="1" applyBorder="1" applyAlignment="1">
      <alignment wrapText="1"/>
    </xf>
    <xf numFmtId="6" fontId="1" fillId="2" borderId="1" xfId="0" applyNumberFormat="1" applyFont="1" applyFill="1" applyBorder="1" applyAlignment="1">
      <alignment horizontal="right"/>
    </xf>
    <xf numFmtId="6" fontId="6" fillId="2" borderId="2" xfId="0" applyNumberFormat="1" applyFont="1" applyFill="1" applyBorder="1" applyAlignment="1">
      <alignment horizontal="right" vertical="center"/>
    </xf>
    <xf numFmtId="6" fontId="1" fillId="2" borderId="3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6" fontId="6" fillId="2" borderId="12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6" fontId="1" fillId="2" borderId="2" xfId="0" applyNumberFormat="1" applyFont="1" applyFill="1" applyBorder="1" applyAlignment="1">
      <alignment horizontal="right"/>
    </xf>
    <xf numFmtId="44" fontId="6" fillId="2" borderId="2" xfId="0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horizontal="left" vertical="center" indent="2"/>
    </xf>
    <xf numFmtId="0" fontId="0" fillId="3" borderId="14" xfId="0" applyFill="1" applyBorder="1"/>
    <xf numFmtId="6" fontId="0" fillId="2" borderId="15" xfId="0" applyNumberFormat="1" applyFill="1" applyBorder="1" applyAlignment="1">
      <alignment horizontal="right" vertical="center"/>
    </xf>
    <xf numFmtId="6" fontId="0" fillId="2" borderId="1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4" borderId="8" xfId="0" applyFont="1" applyFill="1" applyBorder="1" applyAlignment="1">
      <alignment horizontal="center" vertical="center"/>
    </xf>
    <xf numFmtId="0" fontId="0" fillId="6" borderId="0" xfId="0" applyFill="1"/>
    <xf numFmtId="0" fontId="0" fillId="0" borderId="1" xfId="0" applyBorder="1"/>
    <xf numFmtId="0" fontId="0" fillId="0" borderId="16" xfId="0" applyBorder="1"/>
    <xf numFmtId="164" fontId="0" fillId="0" borderId="16" xfId="0" applyNumberFormat="1" applyBorder="1"/>
    <xf numFmtId="6" fontId="0" fillId="0" borderId="16" xfId="0" applyNumberFormat="1" applyBorder="1"/>
    <xf numFmtId="0" fontId="1" fillId="6" borderId="17" xfId="0" applyFont="1" applyFill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5" fillId="6" borderId="0" xfId="0" applyFont="1" applyFill="1" applyBorder="1" applyAlignment="1">
      <alignment vertical="center"/>
    </xf>
    <xf numFmtId="0" fontId="1" fillId="3" borderId="16" xfId="0" applyFont="1" applyFill="1" applyBorder="1"/>
    <xf numFmtId="0" fontId="0" fillId="0" borderId="1" xfId="0" applyBorder="1" applyAlignment="1">
      <alignment wrapText="1"/>
    </xf>
    <xf numFmtId="6" fontId="0" fillId="2" borderId="3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right"/>
    </xf>
    <xf numFmtId="0" fontId="0" fillId="4" borderId="8" xfId="0" applyFill="1" applyBorder="1"/>
    <xf numFmtId="0" fontId="4" fillId="2" borderId="7" xfId="0" applyFont="1" applyFill="1" applyBorder="1"/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="101" workbookViewId="0">
      <selection activeCell="B19" sqref="B19"/>
    </sheetView>
  </sheetViews>
  <sheetFormatPr defaultRowHeight="15" x14ac:dyDescent="0.25"/>
  <cols>
    <col min="1" max="1" width="54.140625" customWidth="1"/>
    <col min="2" max="2" width="12.140625" customWidth="1"/>
    <col min="3" max="3" width="24" customWidth="1"/>
  </cols>
  <sheetData>
    <row r="1" spans="1:3" ht="21.75" customHeight="1" x14ac:dyDescent="0.25">
      <c r="A1" s="46" t="s">
        <v>18</v>
      </c>
      <c r="B1" s="47"/>
      <c r="C1" s="48"/>
    </row>
    <row r="2" spans="1:3" ht="21.75" customHeight="1" x14ac:dyDescent="0.25">
      <c r="A2" s="49" t="s">
        <v>36</v>
      </c>
      <c r="B2" s="50"/>
      <c r="C2" s="51"/>
    </row>
    <row r="3" spans="1:3" ht="26.1" customHeight="1" x14ac:dyDescent="0.25">
      <c r="A3" s="2" t="s">
        <v>0</v>
      </c>
      <c r="B3" s="10" t="s">
        <v>11</v>
      </c>
      <c r="C3" s="30" t="s">
        <v>24</v>
      </c>
    </row>
    <row r="4" spans="1:3" x14ac:dyDescent="0.25">
      <c r="A4" s="3" t="s">
        <v>1</v>
      </c>
      <c r="B4" s="11">
        <v>250000</v>
      </c>
      <c r="C4" s="4"/>
    </row>
    <row r="5" spans="1:3" x14ac:dyDescent="0.25">
      <c r="A5" s="3" t="s">
        <v>12</v>
      </c>
      <c r="B5" s="11">
        <v>18500</v>
      </c>
      <c r="C5" s="4"/>
    </row>
    <row r="6" spans="1:3" x14ac:dyDescent="0.25">
      <c r="A6" s="3" t="s">
        <v>2</v>
      </c>
      <c r="B6" s="11">
        <v>24000</v>
      </c>
      <c r="C6" s="4"/>
    </row>
    <row r="7" spans="1:3" x14ac:dyDescent="0.25">
      <c r="A7" s="3" t="s">
        <v>15</v>
      </c>
      <c r="B7" s="11">
        <v>191000</v>
      </c>
      <c r="C7" s="14"/>
    </row>
    <row r="8" spans="1:3" x14ac:dyDescent="0.25">
      <c r="A8" s="3" t="s">
        <v>3</v>
      </c>
      <c r="B8" s="27">
        <v>109000</v>
      </c>
      <c r="C8" s="4"/>
    </row>
    <row r="9" spans="1:3" x14ac:dyDescent="0.25">
      <c r="A9" s="25" t="s">
        <v>19</v>
      </c>
      <c r="B9" s="28">
        <f>1320+1380</f>
        <v>2700</v>
      </c>
      <c r="C9" s="26"/>
    </row>
    <row r="10" spans="1:3" ht="15.75" thickBot="1" x14ac:dyDescent="0.3">
      <c r="A10" s="3" t="s">
        <v>14</v>
      </c>
      <c r="B10" s="12">
        <v>36800</v>
      </c>
      <c r="C10" s="4"/>
    </row>
    <row r="11" spans="1:3" x14ac:dyDescent="0.25">
      <c r="A11" s="45" t="s">
        <v>34</v>
      </c>
      <c r="B11" s="19">
        <f>SUM(B4:B10)</f>
        <v>632000</v>
      </c>
      <c r="C11" s="14"/>
    </row>
    <row r="12" spans="1:3" ht="21.6" customHeight="1" x14ac:dyDescent="0.25">
      <c r="A12" s="2" t="s">
        <v>4</v>
      </c>
      <c r="B12" s="43"/>
      <c r="C12" s="44"/>
    </row>
    <row r="13" spans="1:3" x14ac:dyDescent="0.25">
      <c r="A13" s="6" t="s">
        <v>5</v>
      </c>
      <c r="B13" s="13"/>
      <c r="C13" s="4"/>
    </row>
    <row r="14" spans="1:3" x14ac:dyDescent="0.25">
      <c r="A14" s="7" t="s">
        <v>37</v>
      </c>
      <c r="B14" s="11">
        <v>372296</v>
      </c>
      <c r="C14" s="14"/>
    </row>
    <row r="15" spans="1:3" x14ac:dyDescent="0.25">
      <c r="A15" s="7" t="s">
        <v>38</v>
      </c>
      <c r="B15" s="42">
        <v>8000</v>
      </c>
      <c r="C15" s="14"/>
    </row>
    <row r="16" spans="1:3" x14ac:dyDescent="0.25">
      <c r="A16" s="5"/>
      <c r="B16" s="19">
        <f>SUM(B14:B15)</f>
        <v>380296</v>
      </c>
      <c r="C16" s="4"/>
    </row>
    <row r="17" spans="1:6" x14ac:dyDescent="0.25">
      <c r="A17" s="6" t="s">
        <v>6</v>
      </c>
      <c r="B17" s="13"/>
      <c r="C17" s="4"/>
    </row>
    <row r="18" spans="1:6" x14ac:dyDescent="0.25">
      <c r="A18" s="7" t="s">
        <v>20</v>
      </c>
      <c r="B18" s="11">
        <v>86000</v>
      </c>
      <c r="C18" s="4"/>
    </row>
    <row r="19" spans="1:6" x14ac:dyDescent="0.25">
      <c r="A19" s="7" t="s">
        <v>16</v>
      </c>
      <c r="B19" s="11">
        <v>9500</v>
      </c>
      <c r="C19" s="4"/>
    </row>
    <row r="20" spans="1:6" x14ac:dyDescent="0.25">
      <c r="A20" s="7" t="s">
        <v>35</v>
      </c>
      <c r="B20" s="11">
        <f>4450+4500</f>
        <v>8950</v>
      </c>
      <c r="C20" s="4"/>
      <c r="E20" s="1"/>
    </row>
    <row r="21" spans="1:6" x14ac:dyDescent="0.25">
      <c r="A21" s="7" t="s">
        <v>21</v>
      </c>
      <c r="B21" s="11">
        <v>2000</v>
      </c>
      <c r="C21" s="4"/>
      <c r="E21" s="1"/>
    </row>
    <row r="22" spans="1:6" x14ac:dyDescent="0.25">
      <c r="A22" s="7" t="s">
        <v>41</v>
      </c>
      <c r="B22" s="11">
        <v>17500</v>
      </c>
      <c r="C22" s="4"/>
      <c r="E22" s="1"/>
    </row>
    <row r="23" spans="1:6" x14ac:dyDescent="0.25">
      <c r="A23" s="7" t="s">
        <v>42</v>
      </c>
      <c r="B23" s="11">
        <v>5000</v>
      </c>
      <c r="C23" s="4"/>
      <c r="E23" s="1"/>
    </row>
    <row r="24" spans="1:6" x14ac:dyDescent="0.25">
      <c r="A24" s="15" t="s">
        <v>40</v>
      </c>
      <c r="B24" s="11">
        <v>7900</v>
      </c>
      <c r="C24" s="4"/>
      <c r="E24" s="1"/>
    </row>
    <row r="25" spans="1:6" x14ac:dyDescent="0.25">
      <c r="A25" s="7" t="s">
        <v>23</v>
      </c>
      <c r="B25" s="11">
        <f>36220+780</f>
        <v>37000</v>
      </c>
      <c r="C25" s="4"/>
    </row>
    <row r="26" spans="1:6" x14ac:dyDescent="0.25">
      <c r="A26" s="7" t="s">
        <v>7</v>
      </c>
      <c r="B26" s="11">
        <v>6500</v>
      </c>
      <c r="C26" s="4"/>
    </row>
    <row r="27" spans="1:6" x14ac:dyDescent="0.25">
      <c r="A27" s="7" t="s">
        <v>33</v>
      </c>
      <c r="B27" s="11">
        <f>15000+5000</f>
        <v>20000</v>
      </c>
      <c r="C27" s="4"/>
      <c r="F27" s="1"/>
    </row>
    <row r="28" spans="1:6" x14ac:dyDescent="0.25">
      <c r="A28" s="7" t="s">
        <v>17</v>
      </c>
      <c r="B28" s="11">
        <v>9000</v>
      </c>
      <c r="C28" s="4"/>
      <c r="F28" s="1"/>
    </row>
    <row r="29" spans="1:6" x14ac:dyDescent="0.25">
      <c r="A29" s="7" t="s">
        <v>39</v>
      </c>
      <c r="B29" s="11">
        <v>700</v>
      </c>
      <c r="C29" s="4"/>
      <c r="F29" s="1"/>
    </row>
    <row r="30" spans="1:6" hidden="1" x14ac:dyDescent="0.25">
      <c r="A30" s="15"/>
      <c r="B30" s="11"/>
      <c r="C30" s="4"/>
      <c r="F30" s="1"/>
    </row>
    <row r="31" spans="1:6" x14ac:dyDescent="0.25">
      <c r="A31" s="7" t="s">
        <v>22</v>
      </c>
      <c r="B31" s="11">
        <v>9300</v>
      </c>
      <c r="C31" s="4"/>
    </row>
    <row r="32" spans="1:6" x14ac:dyDescent="0.25">
      <c r="A32" s="8" t="s">
        <v>8</v>
      </c>
      <c r="B32" s="17">
        <f>SUM(B18:B31)</f>
        <v>219350</v>
      </c>
      <c r="C32" s="4"/>
    </row>
    <row r="33" spans="1:3" ht="15.75" thickBot="1" x14ac:dyDescent="0.3">
      <c r="A33" s="22" t="s">
        <v>9</v>
      </c>
      <c r="B33" s="23">
        <f>B32+B16</f>
        <v>599646</v>
      </c>
      <c r="C33" s="4"/>
    </row>
    <row r="34" spans="1:3" ht="30" customHeight="1" thickBot="1" x14ac:dyDescent="0.3">
      <c r="A34" s="20" t="s">
        <v>10</v>
      </c>
      <c r="B34" s="21">
        <f>B11-B33</f>
        <v>32354</v>
      </c>
      <c r="C34" s="16"/>
    </row>
    <row r="35" spans="1:3" ht="15.75" hidden="1" thickBot="1" x14ac:dyDescent="0.3">
      <c r="A35" s="9"/>
      <c r="B35" s="18"/>
      <c r="C35" s="16"/>
    </row>
    <row r="36" spans="1:3" ht="15.95" hidden="1" customHeight="1" thickBot="1" x14ac:dyDescent="0.3">
      <c r="A36" s="9" t="s">
        <v>13</v>
      </c>
      <c r="B36" s="24">
        <f>B34-B35</f>
        <v>32354</v>
      </c>
      <c r="C36" s="16"/>
    </row>
    <row r="37" spans="1:3" ht="14.45" hidden="1" customHeight="1" x14ac:dyDescent="0.25">
      <c r="A37" s="39"/>
      <c r="B37" s="31"/>
    </row>
    <row r="38" spans="1:3" hidden="1" x14ac:dyDescent="0.25">
      <c r="A38" s="29"/>
      <c r="B38" s="1"/>
    </row>
    <row r="39" spans="1:3" hidden="1" x14ac:dyDescent="0.25">
      <c r="A39" s="29"/>
    </row>
    <row r="40" spans="1:3" hidden="1" x14ac:dyDescent="0.25"/>
    <row r="41" spans="1:3" hidden="1" x14ac:dyDescent="0.25"/>
    <row r="42" spans="1:3" hidden="1" x14ac:dyDescent="0.25"/>
    <row r="44" spans="1:3" hidden="1" x14ac:dyDescent="0.25">
      <c r="A44" s="40" t="s">
        <v>25</v>
      </c>
      <c r="B44" s="38" t="s">
        <v>26</v>
      </c>
      <c r="C44" s="36"/>
    </row>
    <row r="45" spans="1:3" hidden="1" x14ac:dyDescent="0.25">
      <c r="A45" s="32" t="s">
        <v>31</v>
      </c>
      <c r="B45" s="33"/>
      <c r="C45" s="37"/>
    </row>
    <row r="46" spans="1:3" hidden="1" x14ac:dyDescent="0.25">
      <c r="A46" s="32" t="s">
        <v>28</v>
      </c>
      <c r="B46" s="34">
        <v>124852</v>
      </c>
      <c r="C46" s="37"/>
    </row>
    <row r="47" spans="1:3" hidden="1" x14ac:dyDescent="0.25">
      <c r="A47" s="32" t="s">
        <v>27</v>
      </c>
      <c r="B47" s="34">
        <v>3243</v>
      </c>
      <c r="C47" s="37"/>
    </row>
    <row r="48" spans="1:3" hidden="1" x14ac:dyDescent="0.25">
      <c r="A48" s="32" t="s">
        <v>29</v>
      </c>
      <c r="B48" s="34">
        <v>4385</v>
      </c>
      <c r="C48" s="37"/>
    </row>
    <row r="49" spans="1:3" hidden="1" x14ac:dyDescent="0.25">
      <c r="A49" s="32" t="s">
        <v>30</v>
      </c>
      <c r="B49" s="34">
        <f>SUM(B46:B48)</f>
        <v>132480</v>
      </c>
      <c r="C49" s="37"/>
    </row>
    <row r="50" spans="1:3" hidden="1" x14ac:dyDescent="0.25">
      <c r="A50" s="32"/>
      <c r="B50" s="33"/>
      <c r="C50" s="37"/>
    </row>
    <row r="51" spans="1:3" ht="30" hidden="1" x14ac:dyDescent="0.25">
      <c r="A51" s="41" t="s">
        <v>32</v>
      </c>
      <c r="B51" s="35">
        <v>130000</v>
      </c>
      <c r="C51" s="37"/>
    </row>
  </sheetData>
  <mergeCells count="2">
    <mergeCell ref="A1:C1"/>
    <mergeCell ref="A2:C2"/>
  </mergeCells>
  <pageMargins left="0.25" right="0.25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Angela Bryan</cp:lastModifiedBy>
  <cp:lastPrinted>2018-11-05T22:25:04Z</cp:lastPrinted>
  <dcterms:created xsi:type="dcterms:W3CDTF">2013-04-24T16:13:02Z</dcterms:created>
  <dcterms:modified xsi:type="dcterms:W3CDTF">2020-04-30T17:27:13Z</dcterms:modified>
</cp:coreProperties>
</file>