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kf-my.sharepoint.com/personal/admin_tnkidney_org/Documents/TKF Server Files/Budgets/2022-2023/"/>
    </mc:Choice>
  </mc:AlternateContent>
  <xr:revisionPtr revIDLastSave="2" documentId="8_{FF62F040-29E4-4130-A080-C6E79805DA5D}" xr6:coauthVersionLast="47" xr6:coauthVersionMax="47" xr10:uidLastSave="{6A91D57A-C660-4B9D-99AC-B389E2982E7A}"/>
  <bookViews>
    <workbookView xWindow="-108" yWindow="-108" windowWidth="23256" windowHeight="12456" xr2:uid="{5B7960AB-7E9D-4297-AF49-C08762A82B2F}"/>
  </bookViews>
  <sheets>
    <sheet name="Budget 2022-2023" sheetId="1" r:id="rId1"/>
  </sheets>
  <definedNames>
    <definedName name="_xlnm.Print_Area" localSheetId="0">'Budget 2022-2023'!$A$1:$F$76</definedName>
    <definedName name="_xlnm.Print_Titles" localSheetId="0">'Budget 2022-2023'!$3:$3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3" i="1" l="1"/>
  <c r="B39" i="1" l="1"/>
  <c r="B37" i="1"/>
  <c r="B34" i="1"/>
  <c r="B71" i="1" l="1"/>
  <c r="B62" i="1"/>
  <c r="B26" i="1"/>
  <c r="B16" i="1"/>
  <c r="B28" i="1" l="1"/>
  <c r="B74" i="1"/>
  <c r="B76" i="1" l="1"/>
</calcChain>
</file>

<file path=xl/sharedStrings.xml><?xml version="1.0" encoding="utf-8"?>
<sst xmlns="http://schemas.openxmlformats.org/spreadsheetml/2006/main" count="71" uniqueCount="63">
  <si>
    <t>Tennessee Kidney Foundation</t>
  </si>
  <si>
    <t>Budget Worksheet</t>
  </si>
  <si>
    <t>Income</t>
  </si>
  <si>
    <t>Contributions</t>
  </si>
  <si>
    <t>Board Giving Campaign</t>
  </si>
  <si>
    <t>Honor/Memorial Contributions</t>
  </si>
  <si>
    <t>Combined Health Appeal</t>
  </si>
  <si>
    <t>United Way Designations</t>
  </si>
  <si>
    <t>Major Gifts</t>
  </si>
  <si>
    <t>Grants (see current detail on grants tab)</t>
  </si>
  <si>
    <t>Interest Income</t>
  </si>
  <si>
    <t>Miscellaneous Income</t>
  </si>
  <si>
    <t>PPP Loan (expenditures as of 5/31)</t>
  </si>
  <si>
    <t>Total General Income</t>
  </si>
  <si>
    <t/>
  </si>
  <si>
    <t>Event Income</t>
  </si>
  <si>
    <t>Spring Soiree</t>
  </si>
  <si>
    <t>Golf Tournament</t>
  </si>
  <si>
    <t>Kidney Walk Nashville</t>
  </si>
  <si>
    <t>Kidney Walk Outlying Counties</t>
  </si>
  <si>
    <t>Third Party Events</t>
  </si>
  <si>
    <t>Total Event Income</t>
  </si>
  <si>
    <t>Total Income</t>
  </si>
  <si>
    <t>All Expenses</t>
  </si>
  <si>
    <t>Expenses</t>
  </si>
  <si>
    <t>Budget</t>
  </si>
  <si>
    <t>Salaries</t>
  </si>
  <si>
    <t>Payroll Taxes</t>
  </si>
  <si>
    <t>Employee Insurance</t>
  </si>
  <si>
    <t>Employee Benefits</t>
  </si>
  <si>
    <t>Unemployment Taxes</t>
  </si>
  <si>
    <t>Rent</t>
  </si>
  <si>
    <t>Office Supplies</t>
  </si>
  <si>
    <t>Copier Expenses</t>
  </si>
  <si>
    <t>Postage</t>
  </si>
  <si>
    <t>Telephone/Internet</t>
  </si>
  <si>
    <t>Technology Expenses</t>
  </si>
  <si>
    <t>Credit Card / Bank Charges</t>
  </si>
  <si>
    <t>Insurance</t>
  </si>
  <si>
    <t>Meeting Expenses</t>
  </si>
  <si>
    <t>Mileage</t>
  </si>
  <si>
    <t>Travel Expenses</t>
  </si>
  <si>
    <t>Professional Development</t>
  </si>
  <si>
    <t>Subscriptions / Dues</t>
  </si>
  <si>
    <t>Accounting</t>
  </si>
  <si>
    <t>Marketing</t>
  </si>
  <si>
    <t>Strategic Planning</t>
  </si>
  <si>
    <t>Annual Giving / Major Gifts</t>
  </si>
  <si>
    <t>Emergency Assistance Programs</t>
  </si>
  <si>
    <t>Food Assistance Program</t>
  </si>
  <si>
    <t>Education &amp; Prevention Programs</t>
  </si>
  <si>
    <t>Transportation Programs</t>
  </si>
  <si>
    <t>Program Services (retired line item)</t>
  </si>
  <si>
    <t>Cannulation Camp (retired line item)</t>
  </si>
  <si>
    <t>Total Program Expenses</t>
  </si>
  <si>
    <t>Event Expenses</t>
  </si>
  <si>
    <t>Third Party Event</t>
  </si>
  <si>
    <t>Total Event Expenses</t>
  </si>
  <si>
    <t>Total Expenses</t>
  </si>
  <si>
    <t>Increase in Fund Balance</t>
  </si>
  <si>
    <t>FY 2023                   Budget</t>
  </si>
  <si>
    <t>Miscellaneous Expense (Moving Expenses)</t>
  </si>
  <si>
    <t>FY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</si>
</sst>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0" applyFont="1" applyAlignment="1">
      <alignment wrapText="1"/>
    </xf>
    <xf numFmtId="43" fontId="2" fillId="0" borderId="0" xfId="0" applyNumberFormat="1" applyFont="1" applyAlignment="1">
      <alignment wrapText="1"/>
    </xf>
    <xf numFmtId="0" fontId="2" fillId="0" borderId="0" xfId="0" applyFont="1"/>
    <xf numFmtId="164" fontId="3" fillId="0" borderId="0" xfId="1" applyNumberFormat="1" applyFont="1" applyFill="1"/>
    <xf numFmtId="49" fontId="3" fillId="0" borderId="0" xfId="0" applyNumberFormat="1" applyFont="1" applyAlignment="1">
      <alignment horizontal="left" wrapText="1"/>
    </xf>
    <xf numFmtId="43" fontId="3" fillId="0" borderId="0" xfId="0" applyNumberFormat="1" applyFont="1" applyAlignment="1">
      <alignment horizontal="left" wrapText="1"/>
    </xf>
    <xf numFmtId="164" fontId="3" fillId="0" borderId="0" xfId="1" applyNumberFormat="1" applyFont="1" applyFill="1" applyBorder="1" applyAlignment="1">
      <alignment horizontal="right"/>
    </xf>
    <xf numFmtId="49" fontId="2" fillId="0" borderId="0" xfId="0" applyNumberFormat="1" applyFont="1" applyAlignment="1">
      <alignment horizontal="left" wrapText="1"/>
    </xf>
    <xf numFmtId="43" fontId="2" fillId="0" borderId="0" xfId="0" applyNumberFormat="1" applyFont="1" applyAlignment="1">
      <alignment horizontal="left" wrapText="1"/>
    </xf>
    <xf numFmtId="164" fontId="0" fillId="0" borderId="0" xfId="0" applyNumberFormat="1"/>
    <xf numFmtId="43" fontId="3" fillId="0" borderId="0" xfId="1" applyFont="1" applyFill="1" applyBorder="1" applyAlignment="1">
      <alignment horizontal="right"/>
    </xf>
    <xf numFmtId="49" fontId="2" fillId="0" borderId="0" xfId="0" applyNumberFormat="1" applyFont="1" applyAlignment="1">
      <alignment horizontal="left"/>
    </xf>
    <xf numFmtId="0" fontId="5" fillId="0" borderId="0" xfId="0" applyFont="1" applyAlignment="1">
      <alignment wrapText="1"/>
    </xf>
    <xf numFmtId="43" fontId="5" fillId="0" borderId="0" xfId="0" applyNumberFormat="1" applyFont="1" applyAlignment="1">
      <alignment wrapText="1"/>
    </xf>
    <xf numFmtId="0" fontId="4" fillId="0" borderId="0" xfId="0" applyFont="1" applyAlignment="1">
      <alignment wrapText="1"/>
    </xf>
    <xf numFmtId="43" fontId="4" fillId="0" borderId="0" xfId="0" applyNumberFormat="1" applyFont="1" applyAlignment="1">
      <alignment wrapText="1"/>
    </xf>
    <xf numFmtId="0" fontId="0" fillId="0" borderId="0" xfId="0" applyAlignment="1">
      <alignment wrapText="1"/>
    </xf>
    <xf numFmtId="43" fontId="0" fillId="0" borderId="0" xfId="0" applyNumberFormat="1" applyAlignment="1">
      <alignment wrapText="1"/>
    </xf>
    <xf numFmtId="164" fontId="2" fillId="0" borderId="0" xfId="1" applyNumberFormat="1" applyFont="1" applyAlignment="1">
      <alignment wrapText="1"/>
    </xf>
    <xf numFmtId="164" fontId="3" fillId="0" borderId="0" xfId="1" applyNumberFormat="1" applyFont="1" applyAlignment="1">
      <alignment horizontal="left" wrapText="1"/>
    </xf>
    <xf numFmtId="164" fontId="2" fillId="0" borderId="0" xfId="1" applyNumberFormat="1" applyFont="1" applyAlignment="1">
      <alignment horizontal="left" wrapText="1"/>
    </xf>
    <xf numFmtId="164" fontId="5" fillId="0" borderId="0" xfId="1" applyNumberFormat="1" applyFont="1" applyAlignment="1">
      <alignment wrapText="1"/>
    </xf>
    <xf numFmtId="164" fontId="4" fillId="0" borderId="0" xfId="1" applyNumberFormat="1" applyFont="1" applyAlignment="1">
      <alignment wrapText="1"/>
    </xf>
    <xf numFmtId="164" fontId="0" fillId="0" borderId="0" xfId="1" applyNumberFormat="1" applyFont="1" applyAlignment="1">
      <alignment wrapText="1"/>
    </xf>
    <xf numFmtId="49" fontId="3" fillId="0" borderId="1" xfId="0" applyNumberFormat="1" applyFont="1" applyBorder="1" applyAlignment="1">
      <alignment horizontal="center" wrapText="1"/>
    </xf>
    <xf numFmtId="164" fontId="2" fillId="0" borderId="1" xfId="1" applyNumberFormat="1" applyFont="1" applyFill="1" applyBorder="1" applyAlignment="1">
      <alignment horizontal="center" wrapText="1"/>
    </xf>
    <xf numFmtId="49" fontId="3" fillId="0" borderId="1" xfId="0" applyNumberFormat="1" applyFont="1" applyBorder="1" applyAlignment="1">
      <alignment horizontal="left" wrapText="1"/>
    </xf>
    <xf numFmtId="43" fontId="4" fillId="0" borderId="1" xfId="0" applyNumberFormat="1" applyFont="1" applyBorder="1" applyAlignment="1">
      <alignment horizontal="center"/>
    </xf>
    <xf numFmtId="164" fontId="2" fillId="0" borderId="1" xfId="1" quotePrefix="1" applyNumberFormat="1" applyFont="1" applyFill="1" applyBorder="1" applyAlignment="1">
      <alignment horizontal="center" wrapText="1"/>
    </xf>
    <xf numFmtId="43" fontId="3" fillId="0" borderId="1" xfId="0" applyNumberFormat="1" applyFont="1" applyBorder="1" applyAlignment="1">
      <alignment horizontal="left" wrapText="1"/>
    </xf>
    <xf numFmtId="164" fontId="3" fillId="0" borderId="1" xfId="1" applyNumberFormat="1" applyFont="1" applyFill="1" applyBorder="1" applyAlignment="1">
      <alignment horizontal="right"/>
    </xf>
    <xf numFmtId="164" fontId="3" fillId="0" borderId="1" xfId="1" applyNumberFormat="1" applyFont="1" applyBorder="1" applyAlignment="1">
      <alignment horizontal="left" wrapText="1"/>
    </xf>
    <xf numFmtId="43" fontId="3" fillId="0" borderId="1" xfId="0" applyNumberFormat="1" applyFont="1" applyFill="1" applyBorder="1" applyAlignment="1">
      <alignment horizontal="left" wrapText="1"/>
    </xf>
    <xf numFmtId="49" fontId="5" fillId="0" borderId="1" xfId="0" applyNumberFormat="1" applyFont="1" applyBorder="1" applyAlignment="1">
      <alignment horizontal="left" wrapText="1"/>
    </xf>
    <xf numFmtId="43" fontId="5" fillId="0" borderId="1" xfId="0" applyNumberFormat="1" applyFont="1" applyBorder="1" applyAlignment="1">
      <alignment horizontal="left" wrapText="1"/>
    </xf>
    <xf numFmtId="164" fontId="5" fillId="0" borderId="1" xfId="1" applyNumberFormat="1" applyFont="1" applyFill="1" applyBorder="1" applyAlignment="1">
      <alignment horizontal="right"/>
    </xf>
    <xf numFmtId="49" fontId="2" fillId="0" borderId="1" xfId="0" applyNumberFormat="1" applyFont="1" applyBorder="1" applyAlignment="1">
      <alignment horizontal="left" wrapText="1"/>
    </xf>
    <xf numFmtId="43" fontId="2" fillId="0" borderId="1" xfId="0" applyNumberFormat="1" applyFont="1" applyBorder="1" applyAlignment="1">
      <alignment horizontal="left" wrapText="1"/>
    </xf>
    <xf numFmtId="49" fontId="4" fillId="0" borderId="1" xfId="0" applyNumberFormat="1" applyFont="1" applyBorder="1" applyAlignment="1">
      <alignment horizontal="left" wrapText="1"/>
    </xf>
    <xf numFmtId="43" fontId="4" fillId="0" borderId="1" xfId="0" applyNumberFormat="1" applyFont="1" applyBorder="1" applyAlignment="1">
      <alignment horizontal="left" wrapText="1"/>
    </xf>
    <xf numFmtId="43" fontId="3" fillId="0" borderId="1" xfId="0" applyNumberFormat="1" applyFont="1" applyBorder="1" applyAlignment="1">
      <alignment horizontal="center" wrapText="1"/>
    </xf>
    <xf numFmtId="164" fontId="3" fillId="0" borderId="1" xfId="1" applyNumberFormat="1" applyFont="1" applyFill="1" applyBorder="1"/>
    <xf numFmtId="164" fontId="3" fillId="0" borderId="1" xfId="1" applyNumberFormat="1" applyFont="1" applyFill="1" applyBorder="1" applyAlignment="1">
      <alignment horizontal="center"/>
    </xf>
    <xf numFmtId="0" fontId="4" fillId="0" borderId="1" xfId="0" applyFont="1" applyBorder="1"/>
    <xf numFmtId="49" fontId="3" fillId="0" borderId="1" xfId="0" applyNumberFormat="1" applyFont="1" applyBorder="1" applyAlignment="1">
      <alignment horizontal="left"/>
    </xf>
    <xf numFmtId="43" fontId="3" fillId="0" borderId="1" xfId="1" applyFont="1" applyFill="1" applyBorder="1" applyAlignment="1">
      <alignment horizontal="right"/>
    </xf>
    <xf numFmtId="49" fontId="3" fillId="0" borderId="1" xfId="0" applyNumberFormat="1" applyFont="1" applyFill="1" applyBorder="1" applyAlignment="1">
      <alignment horizontal="left"/>
    </xf>
    <xf numFmtId="49" fontId="5" fillId="0" borderId="1" xfId="0" applyNumberFormat="1" applyFont="1" applyBorder="1" applyAlignment="1">
      <alignment horizontal="left"/>
    </xf>
    <xf numFmtId="49" fontId="2" fillId="0" borderId="1" xfId="0" applyNumberFormat="1" applyFont="1" applyBorder="1" applyAlignment="1">
      <alignment horizontal="left"/>
    </xf>
    <xf numFmtId="49" fontId="3" fillId="0" borderId="1" xfId="0" applyNumberFormat="1" applyFont="1" applyBorder="1" applyAlignment="1">
      <alignment horizontal="center"/>
    </xf>
    <xf numFmtId="43" fontId="6" fillId="0" borderId="0" xfId="1" applyFont="1" applyAlignment="1">
      <alignment horizontal="right"/>
    </xf>
    <xf numFmtId="43" fontId="0" fillId="0" borderId="2" xfId="1" applyFont="1" applyBorder="1" applyAlignment="1">
      <alignment horizontal="right"/>
    </xf>
    <xf numFmtId="49" fontId="7" fillId="0" borderId="1" xfId="0" applyNumberFormat="1" applyFont="1" applyBorder="1" applyAlignment="1">
      <alignment horizontal="center" wrapText="1"/>
    </xf>
    <xf numFmtId="0" fontId="6" fillId="0" borderId="1" xfId="0" applyFont="1" applyBorder="1"/>
    <xf numFmtId="43" fontId="6" fillId="0" borderId="1" xfId="1" applyFont="1" applyBorder="1" applyAlignment="1">
      <alignment horizontal="right"/>
    </xf>
    <xf numFmtId="43" fontId="0" fillId="0" borderId="1" xfId="1" applyFont="1" applyBorder="1" applyAlignment="1">
      <alignment horizontal="right"/>
    </xf>
    <xf numFmtId="43" fontId="6" fillId="0" borderId="1" xfId="1" applyFont="1" applyBorder="1"/>
    <xf numFmtId="43" fontId="7" fillId="0" borderId="1" xfId="1" applyFont="1" applyBorder="1" applyAlignment="1">
      <alignment horizontal="center"/>
    </xf>
    <xf numFmtId="0" fontId="0" fillId="0" borderId="1" xfId="0" applyBorder="1"/>
    <xf numFmtId="164" fontId="3" fillId="0" borderId="3" xfId="1" applyNumberFormat="1" applyFont="1" applyFill="1" applyBorder="1" applyAlignment="1">
      <alignment horizontal="right"/>
    </xf>
    <xf numFmtId="0" fontId="0" fillId="0" borderId="0" xfId="0" applyAlignment="1">
      <alignment vertical="center"/>
    </xf>
    <xf numFmtId="6" fontId="0" fillId="0" borderId="0" xfId="0" applyNumberFormat="1" applyAlignment="1">
      <alignment vertical="center"/>
    </xf>
    <xf numFmtId="6" fontId="0" fillId="0" borderId="0" xfId="0" applyNumberFormat="1"/>
    <xf numFmtId="0" fontId="0" fillId="0" borderId="0" xfId="0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D69BA-7A11-4943-A099-781ABEA761E8}">
  <sheetPr>
    <pageSetUpPr fitToPage="1"/>
  </sheetPr>
  <dimension ref="A1:M117"/>
  <sheetViews>
    <sheetView tabSelected="1" topLeftCell="A53" zoomScaleNormal="100" zoomScaleSheetLayoutView="100" workbookViewId="0">
      <selection activeCell="D10" sqref="D10"/>
    </sheetView>
  </sheetViews>
  <sheetFormatPr defaultColWidth="9.109375" defaultRowHeight="14.4" x14ac:dyDescent="0.3"/>
  <cols>
    <col min="1" max="1" width="33.44140625" style="17" bestFit="1" customWidth="1"/>
    <col min="2" max="2" width="16.6640625" style="18" customWidth="1"/>
    <col min="3" max="3" width="14.33203125" style="17" customWidth="1"/>
    <col min="4" max="4" width="14.88671875" style="17" customWidth="1"/>
    <col min="5" max="5" width="14.33203125" style="24" customWidth="1"/>
    <col min="6" max="6" width="12.109375" bestFit="1" customWidth="1"/>
    <col min="7" max="7" width="8.88671875" customWidth="1"/>
    <col min="8" max="8" width="76" bestFit="1" customWidth="1"/>
    <col min="9" max="9" width="8.5546875" customWidth="1"/>
    <col min="10" max="10" width="38.33203125" bestFit="1" customWidth="1"/>
    <col min="11" max="11" width="11.109375" bestFit="1" customWidth="1"/>
    <col min="12" max="12" width="9.44140625" bestFit="1" customWidth="1"/>
    <col min="13" max="13" width="11.109375" bestFit="1" customWidth="1"/>
  </cols>
  <sheetData>
    <row r="1" spans="1:11" x14ac:dyDescent="0.3">
      <c r="A1" s="1" t="s">
        <v>0</v>
      </c>
      <c r="B1" s="2"/>
      <c r="C1" s="1"/>
      <c r="D1" s="1"/>
      <c r="E1" s="19"/>
      <c r="F1" s="3"/>
      <c r="G1" s="4"/>
      <c r="H1" s="4"/>
      <c r="I1" s="4"/>
      <c r="J1" s="4"/>
      <c r="K1" s="4"/>
    </row>
    <row r="2" spans="1:11" x14ac:dyDescent="0.3">
      <c r="A2" s="1" t="s">
        <v>1</v>
      </c>
      <c r="B2" s="2"/>
      <c r="C2" s="1"/>
      <c r="D2" s="1"/>
      <c r="E2" s="19"/>
      <c r="F2" s="3"/>
      <c r="G2" s="4"/>
      <c r="H2" s="4"/>
      <c r="I2" s="4"/>
      <c r="J2" s="4"/>
      <c r="K2" s="4"/>
    </row>
    <row r="3" spans="1:11" ht="24.6" x14ac:dyDescent="0.3">
      <c r="A3" s="25"/>
      <c r="B3" s="26" t="s">
        <v>60</v>
      </c>
      <c r="C3" s="26"/>
      <c r="D3" s="26"/>
      <c r="E3" s="26"/>
      <c r="F3" s="53"/>
    </row>
    <row r="4" spans="1:11" ht="24.45" customHeight="1" x14ac:dyDescent="0.3">
      <c r="A4" s="27" t="s">
        <v>2</v>
      </c>
      <c r="B4" s="28"/>
      <c r="C4" s="29"/>
      <c r="D4" s="29"/>
      <c r="E4" s="29"/>
      <c r="F4" s="54"/>
    </row>
    <row r="5" spans="1:11" x14ac:dyDescent="0.3">
      <c r="A5" s="27" t="s">
        <v>3</v>
      </c>
      <c r="B5" s="30">
        <v>50000</v>
      </c>
      <c r="C5" s="31"/>
      <c r="D5" s="31"/>
      <c r="E5" s="32"/>
      <c r="F5" s="55"/>
    </row>
    <row r="6" spans="1:11" x14ac:dyDescent="0.3">
      <c r="A6" s="27" t="s">
        <v>4</v>
      </c>
      <c r="B6" s="30">
        <v>22000</v>
      </c>
      <c r="C6" s="31"/>
      <c r="D6" s="31"/>
      <c r="E6" s="32"/>
      <c r="F6" s="55"/>
    </row>
    <row r="7" spans="1:11" x14ac:dyDescent="0.3">
      <c r="A7" s="27" t="s">
        <v>5</v>
      </c>
      <c r="B7" s="30">
        <v>5000</v>
      </c>
      <c r="C7" s="31"/>
      <c r="D7" s="31"/>
      <c r="E7" s="32"/>
      <c r="F7" s="55"/>
    </row>
    <row r="8" spans="1:11" x14ac:dyDescent="0.3">
      <c r="A8" s="27" t="s">
        <v>6</v>
      </c>
      <c r="B8" s="30">
        <v>0</v>
      </c>
      <c r="C8" s="31"/>
      <c r="D8" s="31"/>
      <c r="E8" s="32"/>
      <c r="F8" s="55"/>
    </row>
    <row r="9" spans="1:11" x14ac:dyDescent="0.3">
      <c r="A9" s="27" t="s">
        <v>7</v>
      </c>
      <c r="B9" s="30">
        <v>0</v>
      </c>
      <c r="C9" s="31"/>
      <c r="D9" s="31"/>
      <c r="E9" s="32"/>
      <c r="F9" s="55"/>
    </row>
    <row r="10" spans="1:11" x14ac:dyDescent="0.3">
      <c r="A10" s="27" t="s">
        <v>8</v>
      </c>
      <c r="B10" s="30">
        <v>60000</v>
      </c>
      <c r="C10" s="31"/>
      <c r="D10" s="31"/>
      <c r="E10" s="32"/>
      <c r="F10" s="55"/>
    </row>
    <row r="11" spans="1:11" x14ac:dyDescent="0.3">
      <c r="A11" s="27" t="s">
        <v>9</v>
      </c>
      <c r="B11" s="33">
        <v>275000</v>
      </c>
      <c r="C11" s="31"/>
      <c r="D11" s="31"/>
      <c r="E11" s="31"/>
      <c r="F11" s="55"/>
      <c r="G11" s="60"/>
      <c r="H11" s="64"/>
    </row>
    <row r="12" spans="1:11" x14ac:dyDescent="0.3">
      <c r="A12" s="27" t="s">
        <v>10</v>
      </c>
      <c r="B12" s="30">
        <v>600</v>
      </c>
      <c r="C12" s="31"/>
      <c r="D12" s="31"/>
      <c r="E12" s="32"/>
      <c r="F12" s="55"/>
    </row>
    <row r="13" spans="1:11" x14ac:dyDescent="0.3">
      <c r="A13" s="27" t="s">
        <v>11</v>
      </c>
      <c r="B13" s="30">
        <v>0</v>
      </c>
      <c r="C13" s="31"/>
      <c r="D13" s="31"/>
      <c r="E13" s="32"/>
      <c r="F13" s="55"/>
    </row>
    <row r="14" spans="1:11" x14ac:dyDescent="0.3">
      <c r="A14" s="27" t="s">
        <v>12</v>
      </c>
      <c r="B14" s="30">
        <v>0</v>
      </c>
      <c r="C14" s="31"/>
      <c r="D14" s="31"/>
      <c r="E14" s="32"/>
      <c r="F14" s="55"/>
    </row>
    <row r="15" spans="1:11" x14ac:dyDescent="0.3">
      <c r="A15" s="34"/>
      <c r="B15" s="35"/>
      <c r="C15" s="36"/>
      <c r="D15" s="36"/>
      <c r="E15" s="36"/>
      <c r="F15" s="56"/>
    </row>
    <row r="16" spans="1:11" x14ac:dyDescent="0.3">
      <c r="A16" s="37" t="s">
        <v>13</v>
      </c>
      <c r="B16" s="38">
        <f>SUM(B5:B15)</f>
        <v>412600</v>
      </c>
      <c r="C16" s="31"/>
      <c r="D16" s="31"/>
      <c r="E16" s="31"/>
      <c r="F16" s="55"/>
    </row>
    <row r="17" spans="1:13" x14ac:dyDescent="0.3">
      <c r="A17" s="39"/>
      <c r="B17" s="40"/>
      <c r="C17" s="36"/>
      <c r="D17" s="36"/>
      <c r="E17" s="36"/>
      <c r="F17" s="56"/>
    </row>
    <row r="18" spans="1:13" x14ac:dyDescent="0.3">
      <c r="A18" s="25" t="s">
        <v>14</v>
      </c>
      <c r="B18" s="41"/>
      <c r="C18" s="42"/>
      <c r="D18" s="42"/>
      <c r="E18" s="42"/>
      <c r="F18" s="57"/>
    </row>
    <row r="19" spans="1:13" x14ac:dyDescent="0.3">
      <c r="A19" s="27" t="s">
        <v>15</v>
      </c>
      <c r="B19" s="30"/>
      <c r="C19" s="42"/>
      <c r="D19" s="42"/>
      <c r="E19" s="42"/>
      <c r="F19" s="57"/>
      <c r="K19" s="63"/>
    </row>
    <row r="20" spans="1:13" x14ac:dyDescent="0.3">
      <c r="A20" s="27" t="s">
        <v>16</v>
      </c>
      <c r="B20" s="30">
        <v>325000</v>
      </c>
      <c r="C20" s="31"/>
      <c r="D20" s="31"/>
      <c r="E20" s="31"/>
      <c r="F20" s="55"/>
      <c r="K20" s="10"/>
    </row>
    <row r="21" spans="1:13" x14ac:dyDescent="0.3">
      <c r="A21" s="27" t="s">
        <v>17</v>
      </c>
      <c r="B21" s="33">
        <v>175000</v>
      </c>
      <c r="C21" s="31"/>
      <c r="D21" s="31"/>
      <c r="E21" s="31"/>
      <c r="F21" s="55"/>
    </row>
    <row r="22" spans="1:13" x14ac:dyDescent="0.3">
      <c r="A22" s="27" t="s">
        <v>18</v>
      </c>
      <c r="B22" s="30">
        <v>50000</v>
      </c>
      <c r="C22" s="31"/>
      <c r="D22" s="31"/>
      <c r="E22" s="31"/>
      <c r="F22" s="55"/>
    </row>
    <row r="23" spans="1:13" x14ac:dyDescent="0.3">
      <c r="A23" s="27" t="s">
        <v>19</v>
      </c>
      <c r="B23" s="30">
        <v>0</v>
      </c>
      <c r="C23" s="31"/>
      <c r="D23" s="31"/>
      <c r="E23" s="31"/>
      <c r="F23" s="55"/>
    </row>
    <row r="24" spans="1:13" x14ac:dyDescent="0.3">
      <c r="A24" s="27" t="s">
        <v>20</v>
      </c>
      <c r="B24" s="30">
        <v>0</v>
      </c>
      <c r="C24" s="31"/>
      <c r="D24" s="31"/>
      <c r="E24" s="31"/>
      <c r="F24" s="55"/>
    </row>
    <row r="25" spans="1:13" x14ac:dyDescent="0.3">
      <c r="A25" s="34"/>
      <c r="B25" s="35"/>
      <c r="C25" s="36"/>
      <c r="D25" s="36"/>
      <c r="E25" s="36"/>
      <c r="F25" s="56"/>
    </row>
    <row r="26" spans="1:13" x14ac:dyDescent="0.3">
      <c r="A26" s="37" t="s">
        <v>21</v>
      </c>
      <c r="B26" s="38">
        <f t="shared" ref="B26:E26" si="0">SUM(B20:B25)</f>
        <v>550000</v>
      </c>
      <c r="C26" s="31"/>
      <c r="D26" s="31"/>
      <c r="E26" s="31"/>
      <c r="F26" s="55"/>
    </row>
    <row r="27" spans="1:13" x14ac:dyDescent="0.3">
      <c r="A27" s="34"/>
      <c r="B27" s="35"/>
      <c r="C27" s="36"/>
      <c r="D27" s="36"/>
      <c r="E27" s="36"/>
      <c r="F27" s="56"/>
    </row>
    <row r="28" spans="1:13" x14ac:dyDescent="0.3">
      <c r="A28" s="37" t="s">
        <v>22</v>
      </c>
      <c r="B28" s="38">
        <f>SUM(B26+B16)</f>
        <v>962600</v>
      </c>
      <c r="C28" s="31"/>
      <c r="D28" s="31"/>
      <c r="E28" s="31"/>
      <c r="F28" s="55"/>
    </row>
    <row r="29" spans="1:13" x14ac:dyDescent="0.3">
      <c r="A29" s="25" t="s">
        <v>14</v>
      </c>
      <c r="B29" s="41"/>
      <c r="C29" s="43"/>
      <c r="D29" s="43"/>
      <c r="E29" s="43"/>
      <c r="F29" s="56"/>
      <c r="K29" s="61"/>
      <c r="M29" s="62"/>
    </row>
    <row r="30" spans="1:13" x14ac:dyDescent="0.3">
      <c r="A30" s="44" t="s">
        <v>23</v>
      </c>
      <c r="B30" s="28" t="s">
        <v>62</v>
      </c>
      <c r="C30" s="26"/>
      <c r="D30" s="26"/>
      <c r="E30" s="26"/>
      <c r="F30" s="58"/>
      <c r="K30" s="61"/>
      <c r="M30" s="62"/>
    </row>
    <row r="31" spans="1:13" x14ac:dyDescent="0.3">
      <c r="A31" s="44" t="s">
        <v>24</v>
      </c>
      <c r="B31" s="28" t="s">
        <v>25</v>
      </c>
      <c r="C31" s="29"/>
      <c r="D31" s="29"/>
      <c r="E31" s="29"/>
      <c r="F31" s="58"/>
      <c r="K31" s="61"/>
      <c r="M31" s="62"/>
    </row>
    <row r="32" spans="1:13" x14ac:dyDescent="0.3">
      <c r="A32" s="45" t="s">
        <v>26</v>
      </c>
      <c r="B32" s="46">
        <v>345000</v>
      </c>
      <c r="C32" s="31"/>
      <c r="D32" s="31"/>
      <c r="E32" s="31"/>
      <c r="F32" s="55"/>
      <c r="G32" s="60"/>
      <c r="I32" s="7"/>
      <c r="M32" s="63"/>
    </row>
    <row r="33" spans="1:6" x14ac:dyDescent="0.3">
      <c r="A33" s="45" t="s">
        <v>27</v>
      </c>
      <c r="B33" s="46">
        <f>B32*0.0765</f>
        <v>26392.5</v>
      </c>
      <c r="C33" s="31"/>
      <c r="D33" s="31"/>
      <c r="E33" s="31"/>
      <c r="F33" s="55"/>
    </row>
    <row r="34" spans="1:6" x14ac:dyDescent="0.3">
      <c r="A34" s="45" t="s">
        <v>28</v>
      </c>
      <c r="B34" s="46">
        <f>1601*12</f>
        <v>19212</v>
      </c>
      <c r="C34" s="31"/>
      <c r="D34" s="31"/>
      <c r="E34" s="31"/>
      <c r="F34" s="55"/>
    </row>
    <row r="35" spans="1:6" x14ac:dyDescent="0.3">
      <c r="A35" s="45" t="s">
        <v>29</v>
      </c>
      <c r="B35" s="46">
        <v>12000</v>
      </c>
      <c r="C35" s="31"/>
      <c r="D35" s="31"/>
      <c r="E35" s="31"/>
      <c r="F35" s="55"/>
    </row>
    <row r="36" spans="1:6" x14ac:dyDescent="0.3">
      <c r="A36" s="45" t="s">
        <v>30</v>
      </c>
      <c r="B36" s="46">
        <v>1000</v>
      </c>
      <c r="C36" s="31"/>
      <c r="D36" s="31"/>
      <c r="E36" s="31"/>
      <c r="F36" s="55"/>
    </row>
    <row r="37" spans="1:6" x14ac:dyDescent="0.3">
      <c r="A37" s="45" t="s">
        <v>31</v>
      </c>
      <c r="B37" s="46">
        <f>2500*12</f>
        <v>30000</v>
      </c>
      <c r="C37" s="31"/>
      <c r="D37" s="31"/>
      <c r="E37" s="31"/>
      <c r="F37" s="55"/>
    </row>
    <row r="38" spans="1:6" x14ac:dyDescent="0.3">
      <c r="A38" s="45" t="s">
        <v>32</v>
      </c>
      <c r="B38" s="46">
        <v>2500</v>
      </c>
      <c r="C38" s="31"/>
      <c r="D38" s="31"/>
      <c r="E38" s="31"/>
      <c r="F38" s="55"/>
    </row>
    <row r="39" spans="1:6" x14ac:dyDescent="0.3">
      <c r="A39" s="45" t="s">
        <v>33</v>
      </c>
      <c r="B39" s="46">
        <f>50*12</f>
        <v>600</v>
      </c>
      <c r="C39" s="31"/>
      <c r="D39" s="31"/>
      <c r="E39" s="31"/>
      <c r="F39" s="55"/>
    </row>
    <row r="40" spans="1:6" x14ac:dyDescent="0.3">
      <c r="A40" s="45" t="s">
        <v>34</v>
      </c>
      <c r="B40" s="46">
        <v>3500</v>
      </c>
      <c r="C40" s="31"/>
      <c r="D40" s="31"/>
      <c r="E40" s="31"/>
      <c r="F40" s="55"/>
    </row>
    <row r="41" spans="1:6" x14ac:dyDescent="0.3">
      <c r="A41" s="45" t="s">
        <v>35</v>
      </c>
      <c r="B41" s="46">
        <v>5000</v>
      </c>
      <c r="C41" s="31"/>
      <c r="D41" s="31"/>
      <c r="E41" s="31"/>
      <c r="F41" s="55"/>
    </row>
    <row r="42" spans="1:6" x14ac:dyDescent="0.3">
      <c r="A42" s="45" t="s">
        <v>36</v>
      </c>
      <c r="B42" s="46">
        <v>20000</v>
      </c>
      <c r="C42" s="31"/>
      <c r="D42" s="31"/>
      <c r="E42" s="31"/>
      <c r="F42" s="55"/>
    </row>
    <row r="43" spans="1:6" x14ac:dyDescent="0.3">
      <c r="A43" s="45" t="s">
        <v>37</v>
      </c>
      <c r="B43" s="46">
        <v>11000</v>
      </c>
      <c r="C43" s="31"/>
      <c r="D43" s="31"/>
      <c r="E43" s="31"/>
      <c r="F43" s="55"/>
    </row>
    <row r="44" spans="1:6" x14ac:dyDescent="0.3">
      <c r="A44" s="45" t="s">
        <v>38</v>
      </c>
      <c r="B44" s="46">
        <v>5000</v>
      </c>
      <c r="C44" s="31"/>
      <c r="D44" s="31"/>
      <c r="E44" s="31"/>
      <c r="F44" s="55"/>
    </row>
    <row r="45" spans="1:6" x14ac:dyDescent="0.3">
      <c r="A45" s="45" t="s">
        <v>39</v>
      </c>
      <c r="B45" s="46">
        <v>2500</v>
      </c>
      <c r="C45" s="31"/>
      <c r="D45" s="31"/>
      <c r="E45" s="31"/>
      <c r="F45" s="55"/>
    </row>
    <row r="46" spans="1:6" x14ac:dyDescent="0.3">
      <c r="A46" s="45" t="s">
        <v>40</v>
      </c>
      <c r="B46" s="46">
        <v>250</v>
      </c>
      <c r="C46" s="31"/>
      <c r="D46" s="31"/>
      <c r="E46" s="31"/>
      <c r="F46" s="55"/>
    </row>
    <row r="47" spans="1:6" x14ac:dyDescent="0.3">
      <c r="A47" s="45" t="s">
        <v>41</v>
      </c>
      <c r="B47" s="46">
        <v>500</v>
      </c>
      <c r="C47" s="31"/>
      <c r="D47" s="31"/>
      <c r="E47" s="31"/>
      <c r="F47" s="55"/>
    </row>
    <row r="48" spans="1:6" x14ac:dyDescent="0.3">
      <c r="A48" s="45" t="s">
        <v>42</v>
      </c>
      <c r="B48" s="46">
        <v>2500</v>
      </c>
      <c r="C48" s="31"/>
      <c r="D48" s="31"/>
      <c r="E48" s="31"/>
      <c r="F48" s="55"/>
    </row>
    <row r="49" spans="1:6" x14ac:dyDescent="0.3">
      <c r="A49" s="45" t="s">
        <v>43</v>
      </c>
      <c r="B49" s="46">
        <v>1500</v>
      </c>
      <c r="C49" s="31"/>
      <c r="D49" s="31"/>
      <c r="E49" s="31"/>
      <c r="F49" s="55"/>
    </row>
    <row r="50" spans="1:6" x14ac:dyDescent="0.3">
      <c r="A50" s="45" t="s">
        <v>44</v>
      </c>
      <c r="B50" s="46">
        <v>17500</v>
      </c>
      <c r="C50" s="31"/>
      <c r="D50" s="31"/>
      <c r="E50" s="31"/>
      <c r="F50" s="55"/>
    </row>
    <row r="51" spans="1:6" x14ac:dyDescent="0.3">
      <c r="A51" s="45" t="s">
        <v>45</v>
      </c>
      <c r="B51" s="46">
        <v>500</v>
      </c>
      <c r="C51" s="31"/>
      <c r="D51" s="31"/>
      <c r="E51" s="31"/>
      <c r="F51" s="55"/>
    </row>
    <row r="52" spans="1:6" x14ac:dyDescent="0.3">
      <c r="A52" s="45" t="s">
        <v>46</v>
      </c>
      <c r="B52" s="46">
        <v>1000</v>
      </c>
      <c r="C52" s="31"/>
      <c r="D52" s="31"/>
      <c r="E52" s="31"/>
      <c r="F52" s="55"/>
    </row>
    <row r="53" spans="1:6" x14ac:dyDescent="0.3">
      <c r="A53" s="45" t="s">
        <v>47</v>
      </c>
      <c r="B53" s="46">
        <v>4750</v>
      </c>
      <c r="C53" s="31"/>
      <c r="D53" s="31"/>
      <c r="E53" s="31"/>
      <c r="F53" s="55"/>
    </row>
    <row r="54" spans="1:6" x14ac:dyDescent="0.3">
      <c r="A54" s="45" t="s">
        <v>61</v>
      </c>
      <c r="B54" s="46">
        <v>500</v>
      </c>
      <c r="C54" s="31"/>
      <c r="D54" s="31"/>
      <c r="E54" s="31"/>
      <c r="F54" s="55"/>
    </row>
    <row r="55" spans="1:6" x14ac:dyDescent="0.3">
      <c r="A55" s="47" t="s">
        <v>48</v>
      </c>
      <c r="B55" s="46">
        <v>10000</v>
      </c>
      <c r="C55" s="31"/>
      <c r="D55" s="31"/>
      <c r="E55" s="31"/>
      <c r="F55" s="55"/>
    </row>
    <row r="56" spans="1:6" x14ac:dyDescent="0.3">
      <c r="A56" s="47" t="s">
        <v>49</v>
      </c>
      <c r="B56" s="46">
        <v>15000</v>
      </c>
      <c r="C56" s="31"/>
      <c r="D56" s="31"/>
      <c r="E56" s="31"/>
      <c r="F56" s="55"/>
    </row>
    <row r="57" spans="1:6" x14ac:dyDescent="0.3">
      <c r="A57" s="47" t="s">
        <v>50</v>
      </c>
      <c r="B57" s="46">
        <v>2500</v>
      </c>
      <c r="C57" s="31"/>
      <c r="D57" s="31"/>
      <c r="E57" s="31"/>
      <c r="F57" s="55"/>
    </row>
    <row r="58" spans="1:6" x14ac:dyDescent="0.3">
      <c r="A58" s="47" t="s">
        <v>51</v>
      </c>
      <c r="B58" s="46">
        <v>215000</v>
      </c>
      <c r="C58" s="31"/>
      <c r="D58" s="31"/>
      <c r="E58" s="31"/>
      <c r="F58" s="55"/>
    </row>
    <row r="59" spans="1:6" x14ac:dyDescent="0.3">
      <c r="A59" s="45" t="s">
        <v>52</v>
      </c>
      <c r="B59" s="46">
        <v>0</v>
      </c>
      <c r="C59" s="31"/>
      <c r="D59" s="31"/>
      <c r="E59" s="31"/>
      <c r="F59" s="55"/>
    </row>
    <row r="60" spans="1:6" x14ac:dyDescent="0.3">
      <c r="A60" s="45" t="s">
        <v>53</v>
      </c>
      <c r="B60" s="46"/>
      <c r="C60" s="31"/>
      <c r="D60" s="31"/>
      <c r="E60" s="31"/>
      <c r="F60" s="56"/>
    </row>
    <row r="61" spans="1:6" x14ac:dyDescent="0.3">
      <c r="A61" s="48"/>
      <c r="B61" s="46"/>
      <c r="C61" s="36"/>
      <c r="D61" s="36"/>
      <c r="E61" s="36"/>
      <c r="F61" s="59"/>
    </row>
    <row r="62" spans="1:6" x14ac:dyDescent="0.3">
      <c r="A62" s="49" t="s">
        <v>54</v>
      </c>
      <c r="B62" s="46">
        <f>SUM(B32:B61)</f>
        <v>755204.5</v>
      </c>
      <c r="C62" s="31"/>
      <c r="D62" s="31"/>
      <c r="E62" s="31"/>
      <c r="F62" s="55"/>
    </row>
    <row r="63" spans="1:6" x14ac:dyDescent="0.3">
      <c r="A63" s="50" t="s">
        <v>14</v>
      </c>
      <c r="B63" s="46"/>
      <c r="C63" s="42"/>
      <c r="D63" s="42"/>
      <c r="E63" s="42"/>
      <c r="F63" s="57"/>
    </row>
    <row r="64" spans="1:6" x14ac:dyDescent="0.3">
      <c r="A64" s="45" t="s">
        <v>55</v>
      </c>
      <c r="B64" s="46"/>
      <c r="C64" s="42"/>
      <c r="D64" s="42"/>
      <c r="E64" s="42"/>
      <c r="F64" s="57"/>
    </row>
    <row r="65" spans="1:6" x14ac:dyDescent="0.3">
      <c r="A65" s="45" t="s">
        <v>16</v>
      </c>
      <c r="B65" s="46">
        <v>165000</v>
      </c>
      <c r="C65" s="31"/>
      <c r="D65" s="31"/>
      <c r="E65" s="46"/>
      <c r="F65" s="55"/>
    </row>
    <row r="66" spans="1:6" x14ac:dyDescent="0.3">
      <c r="A66" s="45" t="s">
        <v>17</v>
      </c>
      <c r="B66" s="46">
        <v>65000</v>
      </c>
      <c r="C66" s="31"/>
      <c r="D66" s="31"/>
      <c r="E66" s="46"/>
      <c r="F66" s="55"/>
    </row>
    <row r="67" spans="1:6" x14ac:dyDescent="0.3">
      <c r="A67" s="45" t="s">
        <v>18</v>
      </c>
      <c r="B67" s="46">
        <v>7500</v>
      </c>
      <c r="C67" s="31"/>
      <c r="D67" s="31"/>
      <c r="E67" s="46"/>
      <c r="F67" s="55"/>
    </row>
    <row r="68" spans="1:6" x14ac:dyDescent="0.3">
      <c r="A68" s="45" t="s">
        <v>19</v>
      </c>
      <c r="B68" s="46">
        <v>0</v>
      </c>
      <c r="C68" s="31"/>
      <c r="D68" s="31"/>
      <c r="E68" s="46"/>
      <c r="F68" s="55"/>
    </row>
    <row r="69" spans="1:6" x14ac:dyDescent="0.3">
      <c r="A69" s="45" t="s">
        <v>56</v>
      </c>
      <c r="B69" s="46">
        <v>0</v>
      </c>
      <c r="C69" s="31"/>
      <c r="D69" s="31"/>
      <c r="E69" s="46"/>
      <c r="F69" s="55"/>
    </row>
    <row r="70" spans="1:6" x14ac:dyDescent="0.3">
      <c r="A70" s="48"/>
      <c r="B70" s="46"/>
      <c r="C70" s="36"/>
      <c r="D70" s="36"/>
      <c r="E70" s="36"/>
      <c r="F70" s="56"/>
    </row>
    <row r="71" spans="1:6" x14ac:dyDescent="0.3">
      <c r="A71" s="49" t="s">
        <v>57</v>
      </c>
      <c r="B71" s="46">
        <f t="shared" ref="B71:E71" si="1">SUM(B65:B70)</f>
        <v>237500</v>
      </c>
      <c r="C71" s="31"/>
      <c r="D71" s="31"/>
      <c r="E71" s="31"/>
      <c r="F71" s="55"/>
    </row>
    <row r="72" spans="1:6" x14ac:dyDescent="0.3">
      <c r="A72" s="50" t="s">
        <v>14</v>
      </c>
      <c r="B72" s="46"/>
      <c r="C72" s="42"/>
      <c r="D72" s="42"/>
      <c r="E72" s="42"/>
      <c r="F72" s="57"/>
    </row>
    <row r="73" spans="1:6" x14ac:dyDescent="0.3">
      <c r="A73" s="48"/>
      <c r="B73" s="46"/>
      <c r="C73" s="36"/>
      <c r="D73" s="36"/>
      <c r="E73" s="36"/>
      <c r="F73" s="56"/>
    </row>
    <row r="74" spans="1:6" x14ac:dyDescent="0.3">
      <c r="A74" s="49" t="s">
        <v>58</v>
      </c>
      <c r="B74" s="46">
        <f>SUM(B71+B62)</f>
        <v>992704.5</v>
      </c>
      <c r="C74" s="31"/>
      <c r="D74" s="31"/>
      <c r="E74" s="31"/>
      <c r="F74" s="55"/>
    </row>
    <row r="75" spans="1:6" x14ac:dyDescent="0.3">
      <c r="A75" s="50" t="s">
        <v>14</v>
      </c>
      <c r="B75" s="46"/>
      <c r="C75" s="42"/>
      <c r="D75" s="42"/>
      <c r="E75" s="42"/>
      <c r="F75" s="56"/>
    </row>
    <row r="76" spans="1:6" x14ac:dyDescent="0.3">
      <c r="A76" s="49" t="s">
        <v>59</v>
      </c>
      <c r="B76" s="46">
        <f>SUM(B28-B74)</f>
        <v>-30104.5</v>
      </c>
      <c r="C76" s="46"/>
      <c r="D76" s="46"/>
      <c r="E76" s="46"/>
      <c r="F76" s="55"/>
    </row>
    <row r="77" spans="1:6" x14ac:dyDescent="0.3">
      <c r="A77" s="12"/>
      <c r="B77" s="11"/>
      <c r="C77" s="7"/>
      <c r="D77" s="7"/>
      <c r="E77" s="7"/>
      <c r="F77" s="52"/>
    </row>
    <row r="78" spans="1:6" x14ac:dyDescent="0.3">
      <c r="A78" s="12"/>
      <c r="B78" s="11"/>
      <c r="C78" s="7"/>
      <c r="D78" s="7"/>
      <c r="E78" s="7"/>
    </row>
    <row r="79" spans="1:6" x14ac:dyDescent="0.3">
      <c r="A79" s="12"/>
      <c r="B79" s="11"/>
      <c r="C79" s="7"/>
      <c r="D79" s="7"/>
      <c r="E79" s="7"/>
      <c r="F79" s="51"/>
    </row>
    <row r="81" spans="1:5" x14ac:dyDescent="0.3">
      <c r="A81" s="5"/>
      <c r="B81" s="6"/>
      <c r="C81" s="5"/>
      <c r="D81" s="5"/>
      <c r="E81" s="20"/>
    </row>
    <row r="82" spans="1:5" x14ac:dyDescent="0.3">
      <c r="A82" s="8"/>
      <c r="B82" s="9"/>
      <c r="C82" s="8"/>
      <c r="D82" s="8"/>
      <c r="E82" s="21"/>
    </row>
    <row r="83" spans="1:5" x14ac:dyDescent="0.3">
      <c r="A83" s="13"/>
      <c r="B83" s="14"/>
      <c r="C83" s="13"/>
      <c r="D83" s="13"/>
      <c r="E83" s="22"/>
    </row>
    <row r="84" spans="1:5" x14ac:dyDescent="0.3">
      <c r="A84" s="15"/>
      <c r="B84" s="16"/>
      <c r="C84" s="15"/>
      <c r="D84" s="15"/>
      <c r="E84" s="23"/>
    </row>
    <row r="85" spans="1:5" x14ac:dyDescent="0.3">
      <c r="A85" s="5"/>
      <c r="B85" s="6"/>
      <c r="C85" s="5"/>
      <c r="D85" s="5"/>
      <c r="E85" s="20"/>
    </row>
    <row r="86" spans="1:5" x14ac:dyDescent="0.3">
      <c r="A86" s="5"/>
      <c r="B86" s="6"/>
      <c r="C86" s="5"/>
      <c r="D86" s="5"/>
      <c r="E86" s="20"/>
    </row>
    <row r="87" spans="1:5" x14ac:dyDescent="0.3">
      <c r="A87" s="5"/>
      <c r="B87" s="6"/>
      <c r="C87" s="5"/>
      <c r="D87" s="5"/>
      <c r="E87" s="20"/>
    </row>
    <row r="88" spans="1:5" x14ac:dyDescent="0.3">
      <c r="A88" s="5"/>
      <c r="B88" s="6"/>
      <c r="C88" s="5"/>
      <c r="D88" s="5"/>
      <c r="E88" s="20"/>
    </row>
    <row r="89" spans="1:5" x14ac:dyDescent="0.3">
      <c r="A89" s="5"/>
      <c r="B89" s="6"/>
      <c r="C89" s="5"/>
      <c r="D89" s="5"/>
      <c r="E89" s="20"/>
    </row>
    <row r="90" spans="1:5" x14ac:dyDescent="0.3">
      <c r="A90" s="5"/>
      <c r="B90" s="6"/>
      <c r="C90" s="5"/>
      <c r="D90" s="5"/>
      <c r="E90" s="20"/>
    </row>
    <row r="91" spans="1:5" x14ac:dyDescent="0.3">
      <c r="A91" s="5"/>
      <c r="B91" s="6"/>
      <c r="C91" s="5"/>
      <c r="D91" s="5"/>
      <c r="E91" s="20"/>
    </row>
    <row r="92" spans="1:5" x14ac:dyDescent="0.3">
      <c r="A92" s="5"/>
      <c r="B92" s="6"/>
      <c r="C92" s="5"/>
      <c r="D92" s="5"/>
      <c r="E92" s="20"/>
    </row>
    <row r="93" spans="1:5" x14ac:dyDescent="0.3">
      <c r="A93" s="5"/>
      <c r="B93" s="6"/>
      <c r="C93" s="5"/>
      <c r="D93" s="5"/>
      <c r="E93" s="20"/>
    </row>
    <row r="94" spans="1:5" x14ac:dyDescent="0.3">
      <c r="A94" s="5"/>
      <c r="B94" s="6"/>
      <c r="C94" s="5"/>
      <c r="D94" s="5"/>
      <c r="E94" s="20"/>
    </row>
    <row r="95" spans="1:5" x14ac:dyDescent="0.3">
      <c r="A95" s="5"/>
      <c r="B95" s="6"/>
      <c r="C95" s="5"/>
      <c r="D95" s="5"/>
      <c r="E95" s="20"/>
    </row>
    <row r="96" spans="1:5" x14ac:dyDescent="0.3">
      <c r="A96" s="5"/>
      <c r="B96" s="6"/>
      <c r="C96" s="5"/>
      <c r="D96" s="5"/>
      <c r="E96" s="20"/>
    </row>
    <row r="97" spans="1:5" x14ac:dyDescent="0.3">
      <c r="A97" s="5"/>
      <c r="B97" s="6"/>
      <c r="C97" s="5"/>
      <c r="D97" s="5"/>
      <c r="E97" s="20"/>
    </row>
    <row r="98" spans="1:5" x14ac:dyDescent="0.3">
      <c r="A98" s="5"/>
      <c r="B98" s="6"/>
      <c r="C98" s="5"/>
      <c r="D98" s="5"/>
      <c r="E98" s="20"/>
    </row>
    <row r="99" spans="1:5" x14ac:dyDescent="0.3">
      <c r="A99" s="5"/>
      <c r="B99" s="6"/>
      <c r="C99" s="5"/>
      <c r="D99" s="5"/>
      <c r="E99" s="20"/>
    </row>
    <row r="100" spans="1:5" x14ac:dyDescent="0.3">
      <c r="A100" s="5"/>
      <c r="B100" s="6"/>
      <c r="C100" s="5"/>
      <c r="D100" s="5"/>
      <c r="E100" s="20"/>
    </row>
    <row r="101" spans="1:5" x14ac:dyDescent="0.3">
      <c r="A101" s="5"/>
      <c r="B101" s="6"/>
      <c r="C101" s="5"/>
      <c r="D101" s="5"/>
      <c r="E101" s="20"/>
    </row>
    <row r="102" spans="1:5" x14ac:dyDescent="0.3">
      <c r="A102" s="5"/>
      <c r="B102" s="6"/>
      <c r="C102" s="5"/>
      <c r="D102" s="5"/>
      <c r="E102" s="20"/>
    </row>
    <row r="103" spans="1:5" x14ac:dyDescent="0.3">
      <c r="A103" s="5"/>
      <c r="B103" s="6"/>
      <c r="C103" s="5"/>
      <c r="D103" s="5"/>
      <c r="E103" s="20"/>
    </row>
    <row r="104" spans="1:5" x14ac:dyDescent="0.3">
      <c r="A104" s="5"/>
      <c r="B104" s="6"/>
      <c r="C104" s="5"/>
      <c r="D104" s="5"/>
      <c r="E104" s="20"/>
    </row>
    <row r="105" spans="1:5" x14ac:dyDescent="0.3">
      <c r="A105" s="5"/>
      <c r="B105" s="6"/>
      <c r="C105" s="5"/>
      <c r="D105" s="5"/>
      <c r="E105" s="20"/>
    </row>
    <row r="106" spans="1:5" x14ac:dyDescent="0.3">
      <c r="A106" s="5"/>
      <c r="B106" s="6"/>
      <c r="C106" s="5"/>
      <c r="D106" s="5"/>
      <c r="E106" s="20"/>
    </row>
    <row r="107" spans="1:5" x14ac:dyDescent="0.3">
      <c r="A107" s="5"/>
      <c r="B107" s="6"/>
      <c r="C107" s="5"/>
      <c r="D107" s="5"/>
      <c r="E107" s="20"/>
    </row>
    <row r="108" spans="1:5" x14ac:dyDescent="0.3">
      <c r="A108" s="5"/>
      <c r="B108" s="6"/>
      <c r="C108" s="5"/>
      <c r="D108" s="5"/>
      <c r="E108" s="20"/>
    </row>
    <row r="109" spans="1:5" x14ac:dyDescent="0.3">
      <c r="A109" s="5"/>
      <c r="B109" s="6"/>
      <c r="C109" s="5"/>
      <c r="D109" s="5"/>
      <c r="E109" s="20"/>
    </row>
    <row r="110" spans="1:5" x14ac:dyDescent="0.3">
      <c r="A110" s="5"/>
      <c r="B110" s="6"/>
      <c r="C110" s="5"/>
      <c r="D110" s="5"/>
      <c r="E110" s="20"/>
    </row>
    <row r="111" spans="1:5" x14ac:dyDescent="0.3">
      <c r="A111" s="5"/>
      <c r="B111" s="6"/>
      <c r="C111" s="5"/>
      <c r="D111" s="5"/>
      <c r="E111" s="20"/>
    </row>
    <row r="112" spans="1:5" x14ac:dyDescent="0.3">
      <c r="A112" s="5"/>
      <c r="B112" s="6"/>
      <c r="C112" s="5"/>
      <c r="D112" s="5"/>
      <c r="E112" s="20"/>
    </row>
    <row r="113" spans="1:5" x14ac:dyDescent="0.3">
      <c r="A113" s="15"/>
      <c r="B113" s="16"/>
      <c r="C113" s="15"/>
      <c r="D113" s="15"/>
      <c r="E113" s="23"/>
    </row>
    <row r="115" spans="1:5" x14ac:dyDescent="0.3">
      <c r="A115" s="8"/>
      <c r="B115" s="9"/>
      <c r="C115" s="8"/>
      <c r="D115" s="8"/>
      <c r="E115" s="21"/>
    </row>
    <row r="117" spans="1:5" x14ac:dyDescent="0.3">
      <c r="A117" s="8"/>
      <c r="B117" s="9"/>
      <c r="C117" s="8"/>
      <c r="D117" s="8"/>
      <c r="E117" s="21"/>
    </row>
  </sheetData>
  <pageMargins left="0.7" right="0.7" top="0.75" bottom="0.75" header="0.3" footer="0.3"/>
  <pageSetup scale="73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Budget 2022-2023</vt:lpstr>
      <vt:lpstr>'Budget 2022-2023'!Print_Area</vt:lpstr>
      <vt:lpstr>'Budget 2022-2023'!Print_Titles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Robertson</dc:creator>
  <cp:lastModifiedBy>Heather Powell</cp:lastModifiedBy>
  <cp:lastPrinted>2022-08-02T16:13:54Z</cp:lastPrinted>
  <dcterms:created xsi:type="dcterms:W3CDTF">2022-06-07T16:24:26Z</dcterms:created>
  <dcterms:modified xsi:type="dcterms:W3CDTF">2022-09-06T19:01:10Z</dcterms:modified>
</cp:coreProperties>
</file>