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Board Meetings\Meetings FY2021\"/>
    </mc:Choice>
  </mc:AlternateContent>
  <xr:revisionPtr revIDLastSave="0" documentId="8_{EB652FD0-BC87-4773-AE8B-420315288B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S16" i="1"/>
  <c r="S50" i="1" l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Q51" i="1"/>
  <c r="P51" i="1"/>
  <c r="O51" i="1"/>
  <c r="N51" i="1"/>
  <c r="M51" i="1"/>
  <c r="L51" i="1"/>
  <c r="K51" i="1"/>
  <c r="J51" i="1"/>
  <c r="I51" i="1"/>
  <c r="H51" i="1"/>
  <c r="G51" i="1"/>
  <c r="F51" i="1"/>
  <c r="S23" i="1"/>
  <c r="S22" i="1"/>
  <c r="S21" i="1"/>
  <c r="S20" i="1"/>
  <c r="S19" i="1"/>
  <c r="S18" i="1"/>
  <c r="S17" i="1"/>
  <c r="S51" i="1" l="1"/>
  <c r="S24" i="1" l="1"/>
  <c r="Q24" i="1"/>
  <c r="P24" i="1"/>
  <c r="O24" i="1"/>
  <c r="N24" i="1"/>
  <c r="M24" i="1"/>
  <c r="L24" i="1"/>
  <c r="K24" i="1"/>
  <c r="J24" i="1"/>
  <c r="I24" i="1"/>
  <c r="H24" i="1"/>
  <c r="G24" i="1"/>
  <c r="F24" i="1"/>
  <c r="Q14" i="1"/>
  <c r="P14" i="1"/>
  <c r="O14" i="1"/>
  <c r="N14" i="1"/>
  <c r="M14" i="1"/>
  <c r="L14" i="1"/>
  <c r="K14" i="1"/>
  <c r="J14" i="1"/>
  <c r="I14" i="1"/>
  <c r="H14" i="1"/>
  <c r="G14" i="1"/>
  <c r="F14" i="1"/>
  <c r="S13" i="1"/>
  <c r="S11" i="1"/>
  <c r="S10" i="1"/>
  <c r="S9" i="1"/>
  <c r="S8" i="1"/>
  <c r="S7" i="1"/>
  <c r="S6" i="1"/>
  <c r="S5" i="1"/>
  <c r="S4" i="1"/>
  <c r="Q25" i="1" l="1"/>
  <c r="K25" i="1"/>
  <c r="F52" i="1"/>
  <c r="M52" i="1"/>
  <c r="G52" i="1"/>
  <c r="H52" i="1"/>
  <c r="N52" i="1"/>
  <c r="I52" i="1"/>
  <c r="O52" i="1"/>
  <c r="J52" i="1"/>
  <c r="P52" i="1"/>
  <c r="K52" i="1"/>
  <c r="Q52" i="1"/>
  <c r="L52" i="1"/>
  <c r="F25" i="1"/>
  <c r="O25" i="1"/>
  <c r="P25" i="1"/>
  <c r="M25" i="1"/>
  <c r="S14" i="1"/>
  <c r="L25" i="1"/>
  <c r="N25" i="1"/>
  <c r="J25" i="1"/>
  <c r="I25" i="1"/>
  <c r="H25" i="1"/>
  <c r="G25" i="1"/>
  <c r="S52" i="1" l="1"/>
  <c r="S53" i="1" s="1"/>
  <c r="S25" i="1"/>
</calcChain>
</file>

<file path=xl/sharedStrings.xml><?xml version="1.0" encoding="utf-8"?>
<sst xmlns="http://schemas.openxmlformats.org/spreadsheetml/2006/main" count="66" uniqueCount="66">
  <si>
    <t>Ordinary Income/Expense</t>
  </si>
  <si>
    <t>Income</t>
  </si>
  <si>
    <t>4000 Clinic Revenue</t>
  </si>
  <si>
    <t>4100 Education Grants Revenue</t>
  </si>
  <si>
    <t>4200 Development Revenue</t>
  </si>
  <si>
    <t>4250 Advocacy Revenue</t>
  </si>
  <si>
    <t>4310 Grant-PPFA 2nd Century</t>
  </si>
  <si>
    <t>4311 Grant-PPTNM</t>
  </si>
  <si>
    <t>4303 Endowment Fund Income</t>
  </si>
  <si>
    <t>4304  Interest/Dividends</t>
  </si>
  <si>
    <t>4307 Rental Income</t>
  </si>
  <si>
    <t>Total Income</t>
  </si>
  <si>
    <t>Cost of Goods Sold</t>
  </si>
  <si>
    <t xml:space="preserve"> </t>
  </si>
  <si>
    <t>5000 Salaries - Staff</t>
  </si>
  <si>
    <t>5051 Payroll Clearing</t>
  </si>
  <si>
    <t>5100 Payroll Taxes - FICA</t>
  </si>
  <si>
    <t>5200 Payroll Taxes - SUTA</t>
  </si>
  <si>
    <t>5300 Insurance - Group</t>
  </si>
  <si>
    <t>5400 401K Employer Match</t>
  </si>
  <si>
    <t>5500 401k Administration</t>
  </si>
  <si>
    <t>5600 Insurance - Work Comp</t>
  </si>
  <si>
    <t>Total COGS</t>
  </si>
  <si>
    <t>Gross Profit</t>
  </si>
  <si>
    <t>Expense</t>
  </si>
  <si>
    <t>6100 Program Promotion</t>
  </si>
  <si>
    <t>6150 Uncollected Patient Fees</t>
  </si>
  <si>
    <t>6160 Bad Debt Expense</t>
  </si>
  <si>
    <t>6175 Board of Directors Expense</t>
  </si>
  <si>
    <t>6225 Cleaning/Waste Removal</t>
  </si>
  <si>
    <t>6250 Financial Expense</t>
  </si>
  <si>
    <t>6275 Dues, Licenses, &amp; Taxes</t>
  </si>
  <si>
    <t>6300 Insurance - General</t>
  </si>
  <si>
    <t>6307 Insurance - Malpractice</t>
  </si>
  <si>
    <t>6350 Lab Fees</t>
  </si>
  <si>
    <t>6375 Med Supply/Instrument</t>
  </si>
  <si>
    <t>6400 Personnel Retent &amp; Recruit</t>
  </si>
  <si>
    <t>6425 Postage &amp; Printing</t>
  </si>
  <si>
    <t>6450 Prof/ Fees - General</t>
  </si>
  <si>
    <t>6475 Professional Fees - Audit</t>
  </si>
  <si>
    <t>6482 Professional Fees- MD</t>
  </si>
  <si>
    <t>6500 Occupancy-Building</t>
  </si>
  <si>
    <t>6525 Repair &amp; Maint - Bldg</t>
  </si>
  <si>
    <t>6550 Repair &amp; Maint - Equip</t>
  </si>
  <si>
    <t>6575 Supplies</t>
  </si>
  <si>
    <t>6625 Telephone Expense</t>
  </si>
  <si>
    <t>6650 Training &amp; Travel</t>
  </si>
  <si>
    <t>6675 Depreciation</t>
  </si>
  <si>
    <t>6800-DLH Ops Exp</t>
  </si>
  <si>
    <t>Total Expense</t>
  </si>
  <si>
    <t>Net Ordinary Income</t>
  </si>
  <si>
    <t>Budget July 20</t>
  </si>
  <si>
    <t>Budget Aug 20</t>
  </si>
  <si>
    <t>Budget Sept 20</t>
  </si>
  <si>
    <t>Budget    Oct 20</t>
  </si>
  <si>
    <t>Budget Nov 20</t>
  </si>
  <si>
    <t>Budget Dec 20</t>
  </si>
  <si>
    <t>Budget Jan 21</t>
  </si>
  <si>
    <t>Budget Feb 21</t>
  </si>
  <si>
    <t>Budget March 21</t>
  </si>
  <si>
    <t>Budget April 21</t>
  </si>
  <si>
    <t>Budget May 21</t>
  </si>
  <si>
    <t>Budget June 21</t>
  </si>
  <si>
    <t>Budget Ttl FYE 2021</t>
  </si>
  <si>
    <t>CONSOLIDATED FYE2021</t>
  </si>
  <si>
    <t>4306 Unrealized Gain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</si>
</sst>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37" fontId="1" fillId="0" borderId="0" xfId="0" applyNumberFormat="1" applyFont="1"/>
    <xf numFmtId="37" fontId="1" fillId="0" borderId="1" xfId="0" applyNumberFormat="1" applyFont="1" applyBorder="1"/>
    <xf numFmtId="37" fontId="1" fillId="0" borderId="2" xfId="0" applyNumberFormat="1" applyFont="1" applyBorder="1"/>
    <xf numFmtId="9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zoomScaleNormal="100" workbookViewId="0">
      <pane ySplit="1" topLeftCell="A2" activePane="bottomLeft" state="frozen"/>
      <selection pane="bottomLeft" activeCell="O44" sqref="O44"/>
    </sheetView>
  </sheetViews>
  <sheetFormatPr defaultColWidth="8.7109375" defaultRowHeight="15" x14ac:dyDescent="0.25"/>
  <cols>
    <col min="1" max="1" width="4" style="1" customWidth="1"/>
    <col min="2" max="3" width="8.7109375" style="1"/>
    <col min="4" max="4" width="12.28515625" style="1" customWidth="1"/>
    <col min="5" max="5" width="3.5703125" style="7" customWidth="1"/>
    <col min="6" max="6" width="10" style="1" bestFit="1" customWidth="1"/>
    <col min="7" max="7" width="10.7109375" style="1" bestFit="1" customWidth="1"/>
    <col min="8" max="9" width="10" style="1" bestFit="1" customWidth="1"/>
    <col min="10" max="10" width="10.85546875" style="1" bestFit="1" customWidth="1"/>
    <col min="11" max="11" width="11" style="1" bestFit="1" customWidth="1"/>
    <col min="12" max="12" width="10.7109375" style="1" bestFit="1" customWidth="1"/>
    <col min="13" max="16" width="10" style="1" bestFit="1" customWidth="1"/>
    <col min="17" max="17" width="10.7109375" style="1" customWidth="1"/>
    <col min="18" max="18" width="2" style="1" customWidth="1"/>
    <col min="19" max="19" width="11.28515625" style="1" customWidth="1"/>
    <col min="20" max="16384" width="8.7109375" style="1"/>
  </cols>
  <sheetData>
    <row r="1" spans="1:19" ht="25.9" customHeight="1" x14ac:dyDescent="0.25">
      <c r="A1" s="1" t="s">
        <v>64</v>
      </c>
      <c r="F1" s="2" t="s">
        <v>51</v>
      </c>
      <c r="G1" s="2" t="s">
        <v>52</v>
      </c>
      <c r="H1" s="2" t="s">
        <v>53</v>
      </c>
      <c r="I1" s="2" t="s">
        <v>54</v>
      </c>
      <c r="J1" s="2" t="s">
        <v>55</v>
      </c>
      <c r="K1" s="2" t="s">
        <v>56</v>
      </c>
      <c r="L1" s="2" t="s">
        <v>57</v>
      </c>
      <c r="M1" s="2" t="s">
        <v>58</v>
      </c>
      <c r="N1" s="2" t="s">
        <v>59</v>
      </c>
      <c r="O1" s="2" t="s">
        <v>60</v>
      </c>
      <c r="P1" s="2" t="s">
        <v>61</v>
      </c>
      <c r="Q1" s="2" t="s">
        <v>62</v>
      </c>
      <c r="R1" s="2"/>
      <c r="S1" s="2" t="s">
        <v>63</v>
      </c>
    </row>
    <row r="2" spans="1:19" x14ac:dyDescent="0.25">
      <c r="A2" s="1" t="s">
        <v>0</v>
      </c>
    </row>
    <row r="3" spans="1:19" x14ac:dyDescent="0.25">
      <c r="A3" s="1" t="s">
        <v>1</v>
      </c>
    </row>
    <row r="4" spans="1:19" x14ac:dyDescent="0.25">
      <c r="B4" s="1" t="s">
        <v>2</v>
      </c>
      <c r="F4" s="3">
        <v>600000</v>
      </c>
      <c r="G4" s="3">
        <v>650000</v>
      </c>
      <c r="H4" s="3">
        <v>625000</v>
      </c>
      <c r="I4" s="3">
        <v>650000</v>
      </c>
      <c r="J4" s="3">
        <v>575000</v>
      </c>
      <c r="K4" s="3">
        <v>600000</v>
      </c>
      <c r="L4" s="3">
        <v>725000</v>
      </c>
      <c r="M4" s="3">
        <v>625000</v>
      </c>
      <c r="N4" s="3">
        <v>700000</v>
      </c>
      <c r="O4" s="3">
        <v>700000</v>
      </c>
      <c r="P4" s="3">
        <v>650000</v>
      </c>
      <c r="Q4" s="3">
        <v>675000</v>
      </c>
      <c r="R4" s="3"/>
      <c r="S4" s="3">
        <f>SUM(F4:R4)</f>
        <v>7775000</v>
      </c>
    </row>
    <row r="5" spans="1:19" x14ac:dyDescent="0.25">
      <c r="B5" s="1" t="s">
        <v>3</v>
      </c>
      <c r="F5" s="3">
        <v>19667</v>
      </c>
      <c r="G5" s="3">
        <v>18000</v>
      </c>
      <c r="H5" s="3">
        <v>19668</v>
      </c>
      <c r="I5" s="3">
        <v>18000</v>
      </c>
      <c r="J5" s="3">
        <v>19667</v>
      </c>
      <c r="K5" s="3">
        <v>18001</v>
      </c>
      <c r="L5" s="3">
        <v>19665</v>
      </c>
      <c r="M5" s="3">
        <v>17999</v>
      </c>
      <c r="N5" s="3">
        <v>19667</v>
      </c>
      <c r="O5" s="3">
        <v>18000</v>
      </c>
      <c r="P5" s="3">
        <v>19665</v>
      </c>
      <c r="Q5" s="3">
        <v>18001</v>
      </c>
      <c r="R5" s="3"/>
      <c r="S5" s="3">
        <f t="shared" ref="S5:S13" si="0">SUM(F5:R5)</f>
        <v>226000</v>
      </c>
    </row>
    <row r="6" spans="1:19" x14ac:dyDescent="0.25">
      <c r="B6" s="1" t="s">
        <v>4</v>
      </c>
      <c r="F6" s="3">
        <v>155000</v>
      </c>
      <c r="G6" s="3">
        <v>210000</v>
      </c>
      <c r="H6" s="3">
        <v>175000</v>
      </c>
      <c r="I6" s="3">
        <v>220000</v>
      </c>
      <c r="J6" s="3">
        <v>370000</v>
      </c>
      <c r="K6" s="3">
        <v>380000</v>
      </c>
      <c r="L6" s="3">
        <v>2505000</v>
      </c>
      <c r="M6" s="3">
        <v>460000</v>
      </c>
      <c r="N6" s="3">
        <v>185000</v>
      </c>
      <c r="O6" s="3">
        <v>185000</v>
      </c>
      <c r="P6" s="3">
        <v>268700</v>
      </c>
      <c r="Q6" s="3">
        <v>160000</v>
      </c>
      <c r="R6" s="3"/>
      <c r="S6" s="3">
        <f t="shared" si="0"/>
        <v>5273700</v>
      </c>
    </row>
    <row r="7" spans="1:19" x14ac:dyDescent="0.25">
      <c r="B7" s="1" t="s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/>
      <c r="S7" s="3">
        <f t="shared" si="0"/>
        <v>0</v>
      </c>
    </row>
    <row r="8" spans="1:19" x14ac:dyDescent="0.25">
      <c r="B8" s="1" t="s">
        <v>6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/>
      <c r="S8" s="3">
        <f t="shared" si="0"/>
        <v>0</v>
      </c>
    </row>
    <row r="9" spans="1:19" x14ac:dyDescent="0.25">
      <c r="B9" s="1" t="s">
        <v>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/>
      <c r="S9" s="3">
        <f t="shared" si="0"/>
        <v>0</v>
      </c>
    </row>
    <row r="10" spans="1:19" x14ac:dyDescent="0.25">
      <c r="B10" s="1" t="s">
        <v>8</v>
      </c>
      <c r="F10" s="3">
        <v>245000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/>
      <c r="S10" s="3">
        <f t="shared" si="0"/>
        <v>245000</v>
      </c>
    </row>
    <row r="11" spans="1:19" x14ac:dyDescent="0.25">
      <c r="B11" s="1" t="s">
        <v>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/>
      <c r="S11" s="3">
        <f t="shared" si="0"/>
        <v>0</v>
      </c>
    </row>
    <row r="12" spans="1:19" x14ac:dyDescent="0.25">
      <c r="B12" s="1" t="s">
        <v>65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/>
      <c r="S12" s="3">
        <f t="shared" si="0"/>
        <v>0</v>
      </c>
    </row>
    <row r="13" spans="1:19" ht="15.75" thickBot="1" x14ac:dyDescent="0.3">
      <c r="B13" s="1" t="s">
        <v>10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/>
      <c r="S13" s="4">
        <f t="shared" si="0"/>
        <v>0</v>
      </c>
    </row>
    <row r="14" spans="1:19" x14ac:dyDescent="0.25">
      <c r="A14" s="1" t="s">
        <v>11</v>
      </c>
      <c r="F14" s="3">
        <f t="shared" ref="F14:Q14" si="1">SUM(F4:F13)</f>
        <v>1019667</v>
      </c>
      <c r="G14" s="3">
        <f t="shared" si="1"/>
        <v>878000</v>
      </c>
      <c r="H14" s="3">
        <f t="shared" si="1"/>
        <v>819668</v>
      </c>
      <c r="I14" s="3">
        <f t="shared" si="1"/>
        <v>888000</v>
      </c>
      <c r="J14" s="3">
        <f t="shared" si="1"/>
        <v>964667</v>
      </c>
      <c r="K14" s="3">
        <f t="shared" si="1"/>
        <v>998001</v>
      </c>
      <c r="L14" s="3">
        <f t="shared" si="1"/>
        <v>3249665</v>
      </c>
      <c r="M14" s="3">
        <f t="shared" si="1"/>
        <v>1102999</v>
      </c>
      <c r="N14" s="3">
        <f t="shared" si="1"/>
        <v>904667</v>
      </c>
      <c r="O14" s="3">
        <f t="shared" si="1"/>
        <v>903000</v>
      </c>
      <c r="P14" s="3">
        <f t="shared" si="1"/>
        <v>938365</v>
      </c>
      <c r="Q14" s="3">
        <f t="shared" si="1"/>
        <v>853001</v>
      </c>
      <c r="R14" s="3"/>
      <c r="S14" s="3">
        <f>SUM(S4:S13)</f>
        <v>13519700</v>
      </c>
    </row>
    <row r="15" spans="1:19" ht="22.5" customHeight="1" x14ac:dyDescent="0.25">
      <c r="A15" s="1" t="s">
        <v>12</v>
      </c>
      <c r="P15" s="1" t="s">
        <v>13</v>
      </c>
    </row>
    <row r="16" spans="1:19" x14ac:dyDescent="0.25">
      <c r="B16" s="1" t="s">
        <v>14</v>
      </c>
      <c r="F16" s="3">
        <v>425000</v>
      </c>
      <c r="G16" s="3">
        <v>425000</v>
      </c>
      <c r="H16" s="3">
        <v>425000</v>
      </c>
      <c r="I16" s="3">
        <v>425000</v>
      </c>
      <c r="J16" s="3">
        <v>425000</v>
      </c>
      <c r="K16" s="3">
        <v>425000</v>
      </c>
      <c r="L16" s="3">
        <v>430000</v>
      </c>
      <c r="M16" s="3">
        <v>430000</v>
      </c>
      <c r="N16" s="3">
        <v>430000</v>
      </c>
      <c r="O16" s="3">
        <v>430000</v>
      </c>
      <c r="P16" s="3">
        <v>430000</v>
      </c>
      <c r="Q16" s="3">
        <v>430000</v>
      </c>
      <c r="R16" s="3"/>
      <c r="S16" s="3">
        <f>SUM(F16:R16)</f>
        <v>5130000</v>
      </c>
    </row>
    <row r="17" spans="1:19" x14ac:dyDescent="0.25">
      <c r="B17" s="1" t="s">
        <v>15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/>
      <c r="S17" s="3">
        <f t="shared" ref="S17:S23" si="2">SUM(F17:R17)</f>
        <v>0</v>
      </c>
    </row>
    <row r="18" spans="1:19" x14ac:dyDescent="0.25">
      <c r="B18" s="1" t="s">
        <v>16</v>
      </c>
      <c r="F18" s="3">
        <v>32000</v>
      </c>
      <c r="G18" s="1">
        <v>32000</v>
      </c>
      <c r="H18" s="1">
        <v>32000</v>
      </c>
      <c r="I18" s="1">
        <v>32000</v>
      </c>
      <c r="J18" s="1">
        <v>32000</v>
      </c>
      <c r="K18" s="1">
        <v>32000</v>
      </c>
      <c r="L18" s="1">
        <v>32000</v>
      </c>
      <c r="M18" s="1">
        <v>32000</v>
      </c>
      <c r="N18" s="1">
        <v>32000</v>
      </c>
      <c r="O18" s="1">
        <v>32000</v>
      </c>
      <c r="P18" s="1">
        <v>32000</v>
      </c>
      <c r="Q18" s="1">
        <v>32000</v>
      </c>
      <c r="R18" s="3"/>
      <c r="S18" s="3">
        <f t="shared" si="2"/>
        <v>384000</v>
      </c>
    </row>
    <row r="19" spans="1:19" x14ac:dyDescent="0.25">
      <c r="B19" s="1" t="s">
        <v>17</v>
      </c>
      <c r="F19" s="3">
        <v>1200</v>
      </c>
      <c r="G19" s="3">
        <v>1200</v>
      </c>
      <c r="H19" s="3">
        <v>1200</v>
      </c>
      <c r="I19" s="3">
        <v>1200</v>
      </c>
      <c r="J19" s="3">
        <v>1200</v>
      </c>
      <c r="K19" s="3">
        <v>1200</v>
      </c>
      <c r="L19" s="3">
        <v>2000</v>
      </c>
      <c r="M19" s="3">
        <v>1500</v>
      </c>
      <c r="N19" s="3">
        <v>1500</v>
      </c>
      <c r="O19" s="3">
        <v>1500</v>
      </c>
      <c r="P19" s="3">
        <v>1500</v>
      </c>
      <c r="Q19" s="3">
        <v>1500</v>
      </c>
      <c r="R19" s="3"/>
      <c r="S19" s="3">
        <f t="shared" si="2"/>
        <v>16700</v>
      </c>
    </row>
    <row r="20" spans="1:19" x14ac:dyDescent="0.25">
      <c r="B20" s="1" t="s">
        <v>18</v>
      </c>
      <c r="F20" s="3">
        <v>45000</v>
      </c>
      <c r="G20" s="3">
        <v>45000</v>
      </c>
      <c r="H20" s="3">
        <v>45000</v>
      </c>
      <c r="I20" s="3">
        <v>45000</v>
      </c>
      <c r="J20" s="3">
        <v>45000</v>
      </c>
      <c r="K20" s="3">
        <v>45000</v>
      </c>
      <c r="L20" s="3">
        <v>45000</v>
      </c>
      <c r="M20" s="3">
        <v>45000</v>
      </c>
      <c r="N20" s="3">
        <v>45000</v>
      </c>
      <c r="O20" s="3">
        <v>45000</v>
      </c>
      <c r="P20" s="3">
        <v>45000</v>
      </c>
      <c r="Q20" s="3">
        <v>45000</v>
      </c>
      <c r="R20" s="3"/>
      <c r="S20" s="3">
        <f t="shared" si="2"/>
        <v>540000</v>
      </c>
    </row>
    <row r="21" spans="1:19" x14ac:dyDescent="0.25">
      <c r="B21" s="1" t="s">
        <v>19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90000</v>
      </c>
      <c r="Q21" s="3">
        <v>0</v>
      </c>
      <c r="R21" s="3"/>
      <c r="S21" s="3">
        <f t="shared" si="2"/>
        <v>90000</v>
      </c>
    </row>
    <row r="22" spans="1:19" x14ac:dyDescent="0.25">
      <c r="B22" s="1" t="s">
        <v>20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2000</v>
      </c>
      <c r="P22" s="3">
        <v>0</v>
      </c>
      <c r="Q22" s="3">
        <v>0</v>
      </c>
      <c r="R22" s="3"/>
      <c r="S22" s="3">
        <f t="shared" si="2"/>
        <v>2000</v>
      </c>
    </row>
    <row r="23" spans="1:19" ht="15.75" thickBot="1" x14ac:dyDescent="0.3">
      <c r="B23" s="1" t="s">
        <v>21</v>
      </c>
      <c r="F23" s="4">
        <v>1550</v>
      </c>
      <c r="G23" s="4">
        <v>1550</v>
      </c>
      <c r="H23" s="4">
        <v>1550</v>
      </c>
      <c r="I23" s="4">
        <v>1550</v>
      </c>
      <c r="J23" s="4">
        <v>1550</v>
      </c>
      <c r="K23" s="4">
        <v>1550</v>
      </c>
      <c r="L23" s="4">
        <v>1550</v>
      </c>
      <c r="M23" s="4">
        <v>1550</v>
      </c>
      <c r="N23" s="4">
        <v>1550</v>
      </c>
      <c r="O23" s="4">
        <v>1550</v>
      </c>
      <c r="P23" s="4">
        <v>1550</v>
      </c>
      <c r="Q23" s="4">
        <v>1550</v>
      </c>
      <c r="R23" s="4"/>
      <c r="S23" s="4">
        <f t="shared" si="2"/>
        <v>18600</v>
      </c>
    </row>
    <row r="24" spans="1:19" ht="15.75" thickBot="1" x14ac:dyDescent="0.3">
      <c r="A24" s="1" t="s">
        <v>22</v>
      </c>
      <c r="F24" s="3">
        <f>SUM(F16:F23)</f>
        <v>504750</v>
      </c>
      <c r="G24" s="3">
        <f t="shared" ref="G24:S24" si="3">SUM(G16:G23)</f>
        <v>504750</v>
      </c>
      <c r="H24" s="3">
        <f t="shared" si="3"/>
        <v>504750</v>
      </c>
      <c r="I24" s="3">
        <f t="shared" si="3"/>
        <v>504750</v>
      </c>
      <c r="J24" s="3">
        <f t="shared" si="3"/>
        <v>504750</v>
      </c>
      <c r="K24" s="3">
        <f t="shared" si="3"/>
        <v>504750</v>
      </c>
      <c r="L24" s="3">
        <f t="shared" si="3"/>
        <v>510550</v>
      </c>
      <c r="M24" s="3">
        <f t="shared" si="3"/>
        <v>510050</v>
      </c>
      <c r="N24" s="3">
        <f t="shared" si="3"/>
        <v>510050</v>
      </c>
      <c r="O24" s="3">
        <f t="shared" si="3"/>
        <v>512050</v>
      </c>
      <c r="P24" s="3">
        <f t="shared" si="3"/>
        <v>600050</v>
      </c>
      <c r="Q24" s="3">
        <f t="shared" si="3"/>
        <v>510050</v>
      </c>
      <c r="R24" s="3"/>
      <c r="S24" s="3">
        <f t="shared" si="3"/>
        <v>6181300</v>
      </c>
    </row>
    <row r="25" spans="1:19" ht="21.4" customHeight="1" x14ac:dyDescent="0.25">
      <c r="A25" s="1" t="s">
        <v>23</v>
      </c>
      <c r="F25" s="5">
        <f>F14-F24</f>
        <v>514917</v>
      </c>
      <c r="G25" s="5">
        <f t="shared" ref="G25:S25" si="4">G14-G24</f>
        <v>373250</v>
      </c>
      <c r="H25" s="5">
        <f t="shared" si="4"/>
        <v>314918</v>
      </c>
      <c r="I25" s="5">
        <f t="shared" si="4"/>
        <v>383250</v>
      </c>
      <c r="J25" s="5">
        <f t="shared" si="4"/>
        <v>459917</v>
      </c>
      <c r="K25" s="5">
        <f t="shared" si="4"/>
        <v>493251</v>
      </c>
      <c r="L25" s="5">
        <f t="shared" si="4"/>
        <v>2739115</v>
      </c>
      <c r="M25" s="5">
        <f t="shared" si="4"/>
        <v>592949</v>
      </c>
      <c r="N25" s="5">
        <f t="shared" si="4"/>
        <v>394617</v>
      </c>
      <c r="O25" s="5">
        <f t="shared" si="4"/>
        <v>390950</v>
      </c>
      <c r="P25" s="5">
        <f t="shared" si="4"/>
        <v>338315</v>
      </c>
      <c r="Q25" s="5">
        <f t="shared" si="4"/>
        <v>342951</v>
      </c>
      <c r="R25" s="5"/>
      <c r="S25" s="5">
        <f t="shared" si="4"/>
        <v>7338400</v>
      </c>
    </row>
    <row r="26" spans="1:19" x14ac:dyDescent="0.25">
      <c r="A26" s="1" t="s">
        <v>24</v>
      </c>
    </row>
    <row r="27" spans="1:19" x14ac:dyDescent="0.25">
      <c r="B27" s="1" t="s">
        <v>25</v>
      </c>
      <c r="F27" s="3">
        <v>13330</v>
      </c>
      <c r="G27" s="3">
        <v>16715</v>
      </c>
      <c r="H27" s="3">
        <v>17805</v>
      </c>
      <c r="I27" s="3">
        <v>21240</v>
      </c>
      <c r="J27" s="3">
        <v>9655</v>
      </c>
      <c r="K27" s="3">
        <v>7315</v>
      </c>
      <c r="L27" s="3">
        <v>16135</v>
      </c>
      <c r="M27" s="3">
        <v>5015</v>
      </c>
      <c r="N27" s="3">
        <v>12730</v>
      </c>
      <c r="O27" s="3">
        <v>5315</v>
      </c>
      <c r="P27" s="3">
        <v>7345</v>
      </c>
      <c r="Q27" s="3">
        <v>8770</v>
      </c>
      <c r="R27" s="3"/>
      <c r="S27" s="3">
        <f t="shared" ref="S27:S50" si="5">SUM(F27:R27)</f>
        <v>141370</v>
      </c>
    </row>
    <row r="28" spans="1:19" x14ac:dyDescent="0.25">
      <c r="B28" s="1" t="s">
        <v>26</v>
      </c>
      <c r="F28" s="3">
        <v>30000</v>
      </c>
      <c r="G28" s="3">
        <v>30000</v>
      </c>
      <c r="H28" s="3">
        <v>30000</v>
      </c>
      <c r="I28" s="3">
        <v>30000</v>
      </c>
      <c r="J28" s="3">
        <v>30000</v>
      </c>
      <c r="K28" s="3">
        <v>30000</v>
      </c>
      <c r="L28" s="3">
        <v>35000</v>
      </c>
      <c r="M28" s="3">
        <v>35000</v>
      </c>
      <c r="N28" s="3">
        <v>35000</v>
      </c>
      <c r="O28" s="3">
        <v>30000</v>
      </c>
      <c r="P28" s="3">
        <v>30000</v>
      </c>
      <c r="Q28" s="3">
        <v>30000</v>
      </c>
      <c r="R28" s="3"/>
      <c r="S28" s="3">
        <f t="shared" si="5"/>
        <v>375000</v>
      </c>
    </row>
    <row r="29" spans="1:19" x14ac:dyDescent="0.25">
      <c r="B29" s="1" t="s">
        <v>27</v>
      </c>
      <c r="F29" s="3">
        <v>15000</v>
      </c>
      <c r="G29" s="3">
        <v>15000</v>
      </c>
      <c r="H29" s="3">
        <v>15000</v>
      </c>
      <c r="I29" s="3">
        <v>15000</v>
      </c>
      <c r="J29" s="3">
        <v>15000</v>
      </c>
      <c r="K29" s="3">
        <v>15000</v>
      </c>
      <c r="L29" s="3">
        <v>15000</v>
      </c>
      <c r="M29" s="3">
        <v>15000</v>
      </c>
      <c r="N29" s="3">
        <v>15000</v>
      </c>
      <c r="O29" s="3">
        <v>15000</v>
      </c>
      <c r="P29" s="3">
        <v>15000</v>
      </c>
      <c r="Q29" s="3">
        <v>15000</v>
      </c>
      <c r="R29" s="3"/>
      <c r="S29" s="3">
        <f t="shared" si="5"/>
        <v>180000</v>
      </c>
    </row>
    <row r="30" spans="1:19" x14ac:dyDescent="0.25">
      <c r="B30" s="1" t="s">
        <v>28</v>
      </c>
      <c r="F30" s="3">
        <v>0</v>
      </c>
      <c r="G30" s="3">
        <v>0</v>
      </c>
      <c r="H30" s="3">
        <v>200</v>
      </c>
      <c r="I30" s="3">
        <v>0</v>
      </c>
      <c r="J30" s="3">
        <v>0</v>
      </c>
      <c r="K30" s="3">
        <v>200</v>
      </c>
      <c r="L30" s="3">
        <v>0</v>
      </c>
      <c r="M30" s="3">
        <v>0</v>
      </c>
      <c r="N30" s="3">
        <v>200</v>
      </c>
      <c r="O30" s="3">
        <v>0</v>
      </c>
      <c r="P30" s="3">
        <v>0</v>
      </c>
      <c r="Q30" s="3">
        <v>200</v>
      </c>
      <c r="R30" s="3"/>
      <c r="S30" s="3">
        <f t="shared" si="5"/>
        <v>800</v>
      </c>
    </row>
    <row r="31" spans="1:19" x14ac:dyDescent="0.25">
      <c r="B31" s="1" t="s">
        <v>29</v>
      </c>
      <c r="F31" s="3">
        <v>8000</v>
      </c>
      <c r="G31" s="3">
        <v>8000</v>
      </c>
      <c r="H31" s="3">
        <v>8000</v>
      </c>
      <c r="I31" s="3">
        <v>8000</v>
      </c>
      <c r="J31" s="3">
        <v>8000</v>
      </c>
      <c r="K31" s="3">
        <v>8000</v>
      </c>
      <c r="L31" s="3">
        <v>8000</v>
      </c>
      <c r="M31" s="3">
        <v>8000</v>
      </c>
      <c r="N31" s="3">
        <v>8000</v>
      </c>
      <c r="O31" s="3">
        <v>8000</v>
      </c>
      <c r="P31" s="3">
        <v>8000</v>
      </c>
      <c r="Q31" s="3">
        <v>8000</v>
      </c>
      <c r="R31" s="3"/>
      <c r="S31" s="3">
        <f t="shared" si="5"/>
        <v>96000</v>
      </c>
    </row>
    <row r="32" spans="1:19" x14ac:dyDescent="0.25">
      <c r="B32" s="1" t="s">
        <v>30</v>
      </c>
      <c r="F32" s="3">
        <v>7500</v>
      </c>
      <c r="G32" s="3">
        <v>7500</v>
      </c>
      <c r="H32" s="3">
        <v>7500</v>
      </c>
      <c r="I32" s="3">
        <v>7500</v>
      </c>
      <c r="J32" s="3">
        <v>7500</v>
      </c>
      <c r="K32" s="3">
        <v>7500</v>
      </c>
      <c r="L32" s="3">
        <v>7500</v>
      </c>
      <c r="M32" s="3">
        <v>7500</v>
      </c>
      <c r="N32" s="3">
        <v>7500</v>
      </c>
      <c r="O32" s="3">
        <v>7500</v>
      </c>
      <c r="P32" s="3">
        <v>7500</v>
      </c>
      <c r="Q32" s="3">
        <v>7500</v>
      </c>
      <c r="R32" s="3"/>
      <c r="S32" s="3">
        <f t="shared" si="5"/>
        <v>90000</v>
      </c>
    </row>
    <row r="33" spans="2:19" x14ac:dyDescent="0.25">
      <c r="B33" s="1" t="s">
        <v>31</v>
      </c>
      <c r="F33" s="3">
        <v>10000</v>
      </c>
      <c r="G33" s="3">
        <v>6000</v>
      </c>
      <c r="H33" s="3">
        <v>6000</v>
      </c>
      <c r="I33" s="3">
        <v>6000</v>
      </c>
      <c r="J33" s="3">
        <v>6000</v>
      </c>
      <c r="K33" s="3">
        <v>6000</v>
      </c>
      <c r="L33" s="3">
        <v>27500</v>
      </c>
      <c r="M33" s="3">
        <v>6000</v>
      </c>
      <c r="N33" s="3">
        <v>46000</v>
      </c>
      <c r="O33" s="3">
        <v>6000</v>
      </c>
      <c r="P33" s="3">
        <v>6000</v>
      </c>
      <c r="Q33" s="3">
        <v>6000</v>
      </c>
      <c r="R33" s="3"/>
      <c r="S33" s="3">
        <f t="shared" si="5"/>
        <v>137500</v>
      </c>
    </row>
    <row r="34" spans="2:19" x14ac:dyDescent="0.25">
      <c r="B34" s="1" t="s">
        <v>32</v>
      </c>
      <c r="F34" s="3">
        <v>3500</v>
      </c>
      <c r="G34" s="3">
        <v>3500</v>
      </c>
      <c r="H34" s="3">
        <v>3500</v>
      </c>
      <c r="I34" s="3">
        <v>3500</v>
      </c>
      <c r="J34" s="3">
        <v>3500</v>
      </c>
      <c r="K34" s="3">
        <v>3500</v>
      </c>
      <c r="L34" s="3">
        <v>3500</v>
      </c>
      <c r="M34" s="3">
        <v>3500</v>
      </c>
      <c r="N34" s="3">
        <v>3500</v>
      </c>
      <c r="O34" s="3">
        <v>3500</v>
      </c>
      <c r="P34" s="3">
        <v>3500</v>
      </c>
      <c r="Q34" s="3">
        <v>3500</v>
      </c>
      <c r="R34" s="3"/>
      <c r="S34" s="3">
        <f t="shared" si="5"/>
        <v>42000</v>
      </c>
    </row>
    <row r="35" spans="2:19" x14ac:dyDescent="0.25">
      <c r="B35" s="1" t="s">
        <v>33</v>
      </c>
      <c r="F35" s="3">
        <v>15000</v>
      </c>
      <c r="G35" s="3">
        <v>15000</v>
      </c>
      <c r="H35" s="3">
        <v>15000</v>
      </c>
      <c r="I35" s="3">
        <v>15000</v>
      </c>
      <c r="J35" s="3">
        <v>15000</v>
      </c>
      <c r="K35" s="3">
        <v>15000</v>
      </c>
      <c r="L35" s="3">
        <v>16800</v>
      </c>
      <c r="M35" s="3">
        <v>16800</v>
      </c>
      <c r="N35" s="3">
        <v>16800</v>
      </c>
      <c r="O35" s="3">
        <v>16800</v>
      </c>
      <c r="P35" s="3">
        <v>16800</v>
      </c>
      <c r="Q35" s="3">
        <v>16800</v>
      </c>
      <c r="R35" s="3"/>
      <c r="S35" s="3">
        <f t="shared" si="5"/>
        <v>190800</v>
      </c>
    </row>
    <row r="36" spans="2:19" x14ac:dyDescent="0.25">
      <c r="B36" s="1" t="s">
        <v>34</v>
      </c>
      <c r="F36" s="3">
        <v>11000</v>
      </c>
      <c r="G36" s="3">
        <v>11000</v>
      </c>
      <c r="H36" s="3">
        <v>11000</v>
      </c>
      <c r="I36" s="3">
        <v>11000</v>
      </c>
      <c r="J36" s="3">
        <v>11000</v>
      </c>
      <c r="K36" s="3">
        <v>11000</v>
      </c>
      <c r="L36" s="3">
        <v>11000</v>
      </c>
      <c r="M36" s="3">
        <v>11000</v>
      </c>
      <c r="N36" s="3">
        <v>11000</v>
      </c>
      <c r="O36" s="3">
        <v>11000</v>
      </c>
      <c r="P36" s="3">
        <v>11000</v>
      </c>
      <c r="Q36" s="3">
        <v>11000</v>
      </c>
      <c r="R36" s="3"/>
      <c r="S36" s="3">
        <f t="shared" si="5"/>
        <v>132000</v>
      </c>
    </row>
    <row r="37" spans="2:19" x14ac:dyDescent="0.25">
      <c r="B37" s="1" t="s">
        <v>35</v>
      </c>
      <c r="F37" s="3">
        <v>150000</v>
      </c>
      <c r="G37" s="3">
        <v>150000</v>
      </c>
      <c r="H37" s="3">
        <v>150000</v>
      </c>
      <c r="I37" s="3">
        <v>150000</v>
      </c>
      <c r="J37" s="3">
        <v>150000</v>
      </c>
      <c r="K37" s="3">
        <v>150000</v>
      </c>
      <c r="L37" s="3">
        <v>150000</v>
      </c>
      <c r="M37" s="3">
        <v>150000</v>
      </c>
      <c r="N37" s="3">
        <v>150000</v>
      </c>
      <c r="O37" s="3">
        <v>150000</v>
      </c>
      <c r="P37" s="3">
        <v>150000</v>
      </c>
      <c r="Q37" s="3">
        <v>150000</v>
      </c>
      <c r="R37" s="3"/>
      <c r="S37" s="3">
        <f t="shared" si="5"/>
        <v>1800000</v>
      </c>
    </row>
    <row r="38" spans="2:19" x14ac:dyDescent="0.25">
      <c r="B38" s="1" t="s">
        <v>36</v>
      </c>
      <c r="F38" s="3">
        <v>2750</v>
      </c>
      <c r="G38" s="3">
        <v>2750</v>
      </c>
      <c r="H38" s="3">
        <v>2750</v>
      </c>
      <c r="I38" s="3">
        <v>2750</v>
      </c>
      <c r="J38" s="3">
        <v>2750</v>
      </c>
      <c r="K38" s="3">
        <v>6000</v>
      </c>
      <c r="L38" s="3">
        <v>2750</v>
      </c>
      <c r="M38" s="3">
        <v>2750</v>
      </c>
      <c r="N38" s="3">
        <v>2750</v>
      </c>
      <c r="O38" s="3">
        <v>2750</v>
      </c>
      <c r="P38" s="3">
        <v>2750</v>
      </c>
      <c r="Q38" s="3">
        <v>2750</v>
      </c>
      <c r="R38" s="3"/>
      <c r="S38" s="3">
        <f t="shared" si="5"/>
        <v>36250</v>
      </c>
    </row>
    <row r="39" spans="2:19" x14ac:dyDescent="0.25">
      <c r="B39" s="1" t="s">
        <v>37</v>
      </c>
      <c r="F39" s="3">
        <v>6500</v>
      </c>
      <c r="G39" s="3">
        <v>3500</v>
      </c>
      <c r="H39" s="3">
        <v>10725</v>
      </c>
      <c r="I39" s="3">
        <v>17500</v>
      </c>
      <c r="J39" s="3">
        <v>16350</v>
      </c>
      <c r="K39" s="3">
        <v>9450</v>
      </c>
      <c r="L39" s="3">
        <v>4525</v>
      </c>
      <c r="M39" s="3">
        <v>1500</v>
      </c>
      <c r="N39" s="3">
        <v>3000</v>
      </c>
      <c r="O39" s="3">
        <v>10500</v>
      </c>
      <c r="P39" s="3">
        <v>10500</v>
      </c>
      <c r="Q39" s="3">
        <v>2000</v>
      </c>
      <c r="R39" s="3"/>
      <c r="S39" s="3">
        <f t="shared" si="5"/>
        <v>96050</v>
      </c>
    </row>
    <row r="40" spans="2:19" x14ac:dyDescent="0.25">
      <c r="B40" s="1" t="s">
        <v>38</v>
      </c>
      <c r="F40" s="3">
        <v>130000</v>
      </c>
      <c r="G40" s="3">
        <v>60000</v>
      </c>
      <c r="H40" s="3">
        <v>60000</v>
      </c>
      <c r="I40" s="3">
        <v>130000</v>
      </c>
      <c r="J40" s="3">
        <v>60000</v>
      </c>
      <c r="K40" s="3">
        <v>60000</v>
      </c>
      <c r="L40" s="3">
        <v>130000</v>
      </c>
      <c r="M40" s="3">
        <v>60000</v>
      </c>
      <c r="N40" s="3">
        <v>60000</v>
      </c>
      <c r="O40" s="3">
        <v>130000</v>
      </c>
      <c r="P40" s="3">
        <v>60000</v>
      </c>
      <c r="Q40" s="3">
        <v>60000</v>
      </c>
      <c r="R40" s="3"/>
      <c r="S40" s="3">
        <f t="shared" si="5"/>
        <v>1000000</v>
      </c>
    </row>
    <row r="41" spans="2:19" x14ac:dyDescent="0.25">
      <c r="B41" s="1" t="s">
        <v>39</v>
      </c>
      <c r="F41" s="3">
        <v>3500</v>
      </c>
      <c r="G41" s="3">
        <v>3500</v>
      </c>
      <c r="H41" s="3">
        <v>3500</v>
      </c>
      <c r="I41" s="3">
        <v>3500</v>
      </c>
      <c r="J41" s="3">
        <v>3500</v>
      </c>
      <c r="K41" s="3">
        <v>3500</v>
      </c>
      <c r="L41" s="3">
        <v>3500</v>
      </c>
      <c r="M41" s="3">
        <v>3500</v>
      </c>
      <c r="N41" s="3">
        <v>3500</v>
      </c>
      <c r="O41" s="3">
        <v>3500</v>
      </c>
      <c r="P41" s="3">
        <v>3500</v>
      </c>
      <c r="Q41" s="3">
        <v>3500</v>
      </c>
      <c r="R41" s="3"/>
      <c r="S41" s="3">
        <f t="shared" si="5"/>
        <v>42000</v>
      </c>
    </row>
    <row r="42" spans="2:19" x14ac:dyDescent="0.25">
      <c r="B42" s="1" t="s">
        <v>40</v>
      </c>
      <c r="F42" s="3">
        <v>35000</v>
      </c>
      <c r="G42" s="3">
        <v>35000</v>
      </c>
      <c r="H42" s="3">
        <v>35000</v>
      </c>
      <c r="I42" s="3">
        <v>35000</v>
      </c>
      <c r="J42" s="3">
        <v>35000</v>
      </c>
      <c r="K42" s="3">
        <v>35000</v>
      </c>
      <c r="L42" s="3">
        <v>35000</v>
      </c>
      <c r="M42" s="3">
        <v>35000</v>
      </c>
      <c r="N42" s="3">
        <v>35000</v>
      </c>
      <c r="O42" s="3">
        <v>35000</v>
      </c>
      <c r="P42" s="3">
        <v>35000</v>
      </c>
      <c r="Q42" s="3">
        <v>35000</v>
      </c>
      <c r="R42" s="3"/>
      <c r="S42" s="3">
        <f t="shared" si="5"/>
        <v>420000</v>
      </c>
    </row>
    <row r="43" spans="2:19" x14ac:dyDescent="0.25">
      <c r="B43" s="1" t="s">
        <v>41</v>
      </c>
      <c r="F43" s="3">
        <v>22000</v>
      </c>
      <c r="G43" s="3">
        <v>22000</v>
      </c>
      <c r="H43" s="3">
        <v>22000</v>
      </c>
      <c r="I43" s="3">
        <v>22000</v>
      </c>
      <c r="J43" s="3">
        <v>22000</v>
      </c>
      <c r="K43" s="3">
        <v>22000</v>
      </c>
      <c r="L43" s="3">
        <v>22000</v>
      </c>
      <c r="M43" s="3">
        <v>22000</v>
      </c>
      <c r="N43" s="3">
        <v>22000</v>
      </c>
      <c r="O43" s="3">
        <v>22000</v>
      </c>
      <c r="P43" s="3">
        <v>22000</v>
      </c>
      <c r="Q43" s="3">
        <v>22000</v>
      </c>
      <c r="R43" s="3"/>
      <c r="S43" s="3">
        <f t="shared" si="5"/>
        <v>264000</v>
      </c>
    </row>
    <row r="44" spans="2:19" x14ac:dyDescent="0.25">
      <c r="B44" s="1" t="s">
        <v>42</v>
      </c>
      <c r="F44" s="3">
        <v>12000</v>
      </c>
      <c r="G44" s="3">
        <v>12000</v>
      </c>
      <c r="H44" s="3">
        <v>12000</v>
      </c>
      <c r="I44" s="3">
        <v>12000</v>
      </c>
      <c r="J44" s="3">
        <v>12000</v>
      </c>
      <c r="K44" s="3">
        <v>12000</v>
      </c>
      <c r="L44" s="3">
        <v>12000</v>
      </c>
      <c r="M44" s="3">
        <v>12000</v>
      </c>
      <c r="N44" s="3">
        <v>12000</v>
      </c>
      <c r="O44" s="3">
        <v>12000</v>
      </c>
      <c r="P44" s="3">
        <v>12000</v>
      </c>
      <c r="Q44" s="3">
        <v>12000</v>
      </c>
      <c r="R44" s="3"/>
      <c r="S44" s="3">
        <f t="shared" si="5"/>
        <v>144000</v>
      </c>
    </row>
    <row r="45" spans="2:19" x14ac:dyDescent="0.25">
      <c r="B45" s="1" t="s">
        <v>43</v>
      </c>
      <c r="F45" s="3">
        <v>16000</v>
      </c>
      <c r="G45" s="3">
        <v>16000</v>
      </c>
      <c r="H45" s="3">
        <v>16000</v>
      </c>
      <c r="I45" s="3">
        <v>16000</v>
      </c>
      <c r="J45" s="3">
        <v>16000</v>
      </c>
      <c r="K45" s="3">
        <v>16000</v>
      </c>
      <c r="L45" s="3">
        <v>16000</v>
      </c>
      <c r="M45" s="3">
        <v>16000</v>
      </c>
      <c r="N45" s="3">
        <v>16000</v>
      </c>
      <c r="O45" s="3">
        <v>16000</v>
      </c>
      <c r="P45" s="3">
        <v>16000</v>
      </c>
      <c r="Q45" s="3">
        <v>16000</v>
      </c>
      <c r="R45" s="3"/>
      <c r="S45" s="3">
        <f t="shared" si="5"/>
        <v>192000</v>
      </c>
    </row>
    <row r="46" spans="2:19" x14ac:dyDescent="0.25">
      <c r="B46" s="1" t="s">
        <v>44</v>
      </c>
      <c r="F46" s="3">
        <v>30000</v>
      </c>
      <c r="G46" s="3">
        <v>30000</v>
      </c>
      <c r="H46" s="3">
        <v>30000</v>
      </c>
      <c r="I46" s="3">
        <v>30000</v>
      </c>
      <c r="J46" s="3">
        <v>30000</v>
      </c>
      <c r="K46" s="3">
        <v>30000</v>
      </c>
      <c r="L46" s="3">
        <v>30000</v>
      </c>
      <c r="M46" s="3">
        <v>30000</v>
      </c>
      <c r="N46" s="3">
        <v>30000</v>
      </c>
      <c r="O46" s="3">
        <v>30000</v>
      </c>
      <c r="P46" s="3">
        <v>30000</v>
      </c>
      <c r="Q46" s="3">
        <v>30000</v>
      </c>
      <c r="R46" s="3"/>
      <c r="S46" s="3">
        <f t="shared" si="5"/>
        <v>360000</v>
      </c>
    </row>
    <row r="47" spans="2:19" x14ac:dyDescent="0.25">
      <c r="B47" s="1" t="s">
        <v>45</v>
      </c>
      <c r="F47" s="3">
        <v>9000</v>
      </c>
      <c r="G47" s="3">
        <v>9000</v>
      </c>
      <c r="H47" s="3">
        <v>9000</v>
      </c>
      <c r="I47" s="3">
        <v>9000</v>
      </c>
      <c r="J47" s="3">
        <v>9000</v>
      </c>
      <c r="K47" s="3">
        <v>9000</v>
      </c>
      <c r="L47" s="3">
        <v>9000</v>
      </c>
      <c r="M47" s="3">
        <v>9000</v>
      </c>
      <c r="N47" s="3">
        <v>9000</v>
      </c>
      <c r="O47" s="3">
        <v>9000</v>
      </c>
      <c r="P47" s="3">
        <v>9000</v>
      </c>
      <c r="Q47" s="3">
        <v>9000</v>
      </c>
      <c r="R47" s="3"/>
      <c r="S47" s="3">
        <f t="shared" si="5"/>
        <v>108000</v>
      </c>
    </row>
    <row r="48" spans="2:19" x14ac:dyDescent="0.25">
      <c r="B48" s="1" t="s">
        <v>46</v>
      </c>
      <c r="F48" s="3">
        <v>20000</v>
      </c>
      <c r="G48" s="3">
        <v>20000</v>
      </c>
      <c r="H48" s="3">
        <v>20000</v>
      </c>
      <c r="I48" s="3">
        <v>20000</v>
      </c>
      <c r="J48" s="3">
        <v>20000</v>
      </c>
      <c r="K48" s="3">
        <v>20000</v>
      </c>
      <c r="L48" s="3">
        <v>25000</v>
      </c>
      <c r="M48" s="3">
        <v>25000</v>
      </c>
      <c r="N48" s="3">
        <v>25000</v>
      </c>
      <c r="O48" s="3">
        <v>25000</v>
      </c>
      <c r="P48" s="3">
        <v>25000</v>
      </c>
      <c r="Q48" s="3">
        <v>25000</v>
      </c>
      <c r="R48" s="3"/>
      <c r="S48" s="3">
        <f t="shared" si="5"/>
        <v>270000</v>
      </c>
    </row>
    <row r="49" spans="1:19" x14ac:dyDescent="0.25">
      <c r="B49" s="1" t="s">
        <v>47</v>
      </c>
      <c r="F49" s="3">
        <v>35000</v>
      </c>
      <c r="G49" s="3">
        <v>35000</v>
      </c>
      <c r="H49" s="3">
        <v>35000</v>
      </c>
      <c r="I49" s="3">
        <v>35000</v>
      </c>
      <c r="J49" s="3">
        <v>35000</v>
      </c>
      <c r="K49" s="3">
        <v>35000</v>
      </c>
      <c r="L49" s="3">
        <v>35000</v>
      </c>
      <c r="M49" s="3">
        <v>35000</v>
      </c>
      <c r="N49" s="3">
        <v>35000</v>
      </c>
      <c r="O49" s="3">
        <v>35000</v>
      </c>
      <c r="P49" s="3">
        <v>35000</v>
      </c>
      <c r="Q49" s="3">
        <v>35000</v>
      </c>
      <c r="R49" s="3"/>
      <c r="S49" s="3">
        <f t="shared" si="5"/>
        <v>420000</v>
      </c>
    </row>
    <row r="50" spans="1:19" ht="15.75" thickBot="1" x14ac:dyDescent="0.3">
      <c r="B50" s="1" t="s">
        <v>48</v>
      </c>
      <c r="F50" s="4">
        <v>15000</v>
      </c>
      <c r="G50" s="4">
        <v>15000</v>
      </c>
      <c r="H50" s="4">
        <v>15000</v>
      </c>
      <c r="I50" s="4">
        <v>15000</v>
      </c>
      <c r="J50" s="4">
        <v>15000</v>
      </c>
      <c r="K50" s="4">
        <v>15000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/>
      <c r="S50" s="4">
        <f t="shared" si="5"/>
        <v>90000</v>
      </c>
    </row>
    <row r="51" spans="1:19" x14ac:dyDescent="0.25">
      <c r="A51" s="1" t="s">
        <v>49</v>
      </c>
      <c r="F51" s="3">
        <f t="shared" ref="F51:Q51" si="6">SUM(F27:F50)</f>
        <v>600080</v>
      </c>
      <c r="G51" s="3">
        <f t="shared" si="6"/>
        <v>526465</v>
      </c>
      <c r="H51" s="3">
        <f t="shared" si="6"/>
        <v>534980</v>
      </c>
      <c r="I51" s="3">
        <f t="shared" si="6"/>
        <v>614990</v>
      </c>
      <c r="J51" s="3">
        <f t="shared" si="6"/>
        <v>532255</v>
      </c>
      <c r="K51" s="3">
        <f t="shared" si="6"/>
        <v>526465</v>
      </c>
      <c r="L51" s="3">
        <f t="shared" si="6"/>
        <v>615210</v>
      </c>
      <c r="M51" s="3">
        <f t="shared" si="6"/>
        <v>509565</v>
      </c>
      <c r="N51" s="3">
        <f t="shared" si="6"/>
        <v>558980</v>
      </c>
      <c r="O51" s="3">
        <f t="shared" si="6"/>
        <v>583865</v>
      </c>
      <c r="P51" s="3">
        <f t="shared" si="6"/>
        <v>515895</v>
      </c>
      <c r="Q51" s="3">
        <f t="shared" si="6"/>
        <v>509020</v>
      </c>
      <c r="R51" s="3"/>
      <c r="S51" s="3">
        <f>SUM(S27:S50)</f>
        <v>6627770</v>
      </c>
    </row>
    <row r="52" spans="1:19" ht="20.65" customHeight="1" x14ac:dyDescent="0.25">
      <c r="A52" s="1" t="s">
        <v>50</v>
      </c>
      <c r="F52" s="3">
        <f t="shared" ref="F52:Q52" si="7">F14-F24-F51</f>
        <v>-85163</v>
      </c>
      <c r="G52" s="3">
        <f t="shared" si="7"/>
        <v>-153215</v>
      </c>
      <c r="H52" s="3">
        <f t="shared" si="7"/>
        <v>-220062</v>
      </c>
      <c r="I52" s="3">
        <f t="shared" si="7"/>
        <v>-231740</v>
      </c>
      <c r="J52" s="3">
        <f t="shared" si="7"/>
        <v>-72338</v>
      </c>
      <c r="K52" s="3">
        <f t="shared" si="7"/>
        <v>-33214</v>
      </c>
      <c r="L52" s="3">
        <f t="shared" si="7"/>
        <v>2123905</v>
      </c>
      <c r="M52" s="3">
        <f t="shared" si="7"/>
        <v>83384</v>
      </c>
      <c r="N52" s="3">
        <f t="shared" si="7"/>
        <v>-164363</v>
      </c>
      <c r="O52" s="3">
        <f t="shared" si="7"/>
        <v>-192915</v>
      </c>
      <c r="P52" s="3">
        <f t="shared" si="7"/>
        <v>-177580</v>
      </c>
      <c r="Q52" s="3">
        <f t="shared" si="7"/>
        <v>-166069</v>
      </c>
      <c r="R52" s="3"/>
      <c r="S52" s="3">
        <f>S14-S24-S51</f>
        <v>710630</v>
      </c>
    </row>
    <row r="53" spans="1:19" x14ac:dyDescent="0.25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6">
        <f>S52/S14</f>
        <v>5.2562556861468816E-2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Kendrick</dc:creator>
  <cp:lastModifiedBy>Ashley Coffield</cp:lastModifiedBy>
  <cp:lastPrinted>2021-06-17T15:29:00Z</cp:lastPrinted>
  <dcterms:created xsi:type="dcterms:W3CDTF">2020-05-14T21:26:25Z</dcterms:created>
  <dcterms:modified xsi:type="dcterms:W3CDTF">2021-06-17T15:29:29Z</dcterms:modified>
</cp:coreProperties>
</file>