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1883effe852c84/Documents/MS LA/1023 application/"/>
    </mc:Choice>
  </mc:AlternateContent>
  <xr:revisionPtr revIDLastSave="0" documentId="8_{7FDD9E59-BB73-4D79-BDAF-0480DD3F7EEB}" xr6:coauthVersionLast="47" xr6:coauthVersionMax="47" xr10:uidLastSave="{00000000-0000-0000-0000-000000000000}"/>
  <bookViews>
    <workbookView xWindow="1900" yWindow="1900" windowWidth="14400" windowHeight="7510" xr2:uid="{C0477539-2B9A-4D4F-817A-EDC2A74567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39" i="1"/>
  <c r="B38" i="1"/>
  <c r="D37" i="1"/>
  <c r="C37" i="1"/>
  <c r="B33" i="1"/>
  <c r="C24" i="1"/>
  <c r="C18" i="1"/>
  <c r="B40" i="1"/>
  <c r="D17" i="1"/>
  <c r="D18" i="1" s="1"/>
  <c r="C17" i="1"/>
  <c r="B6" i="1"/>
  <c r="D5" i="1"/>
  <c r="D14" i="1" s="1"/>
  <c r="C5" i="1"/>
  <c r="C14" i="1" s="1"/>
  <c r="B5" i="1"/>
  <c r="B14" i="1" s="1"/>
  <c r="C40" i="1" l="1"/>
  <c r="C42" i="1" s="1"/>
  <c r="B42" i="1"/>
  <c r="D40" i="1"/>
  <c r="D42" i="1" s="1"/>
</calcChain>
</file>

<file path=xl/sharedStrings.xml><?xml version="1.0" encoding="utf-8"?>
<sst xmlns="http://schemas.openxmlformats.org/spreadsheetml/2006/main" count="46" uniqueCount="46">
  <si>
    <t xml:space="preserve">Mid-South Liver Alliance 3 year budget   </t>
  </si>
  <si>
    <t xml:space="preserve"> </t>
  </si>
  <si>
    <t>TN</t>
  </si>
  <si>
    <t>MS/AL/KY</t>
  </si>
  <si>
    <t>LA/AR</t>
  </si>
  <si>
    <t>Year 1</t>
  </si>
  <si>
    <t>Year 2</t>
  </si>
  <si>
    <t>Year 3</t>
  </si>
  <si>
    <t>Income</t>
  </si>
  <si>
    <t>Amount</t>
  </si>
  <si>
    <t>Board of Directors</t>
  </si>
  <si>
    <t>Corporations</t>
  </si>
  <si>
    <t xml:space="preserve"> Individual Support</t>
  </si>
  <si>
    <t>Facebook</t>
  </si>
  <si>
    <t>Memorials/Tributes</t>
  </si>
  <si>
    <t>Program Parti. Fees</t>
  </si>
  <si>
    <t>Grants</t>
  </si>
  <si>
    <t>United Way/CHC</t>
  </si>
  <si>
    <t xml:space="preserve">Other </t>
  </si>
  <si>
    <t>Total Income</t>
  </si>
  <si>
    <t>Expenses</t>
  </si>
  <si>
    <t>Salaries</t>
  </si>
  <si>
    <t>Taxes/Exp</t>
  </si>
  <si>
    <t>Medical</t>
  </si>
  <si>
    <t>Awards/Prizes</t>
  </si>
  <si>
    <t>CC Processing fees</t>
  </si>
  <si>
    <t>Usage Fees</t>
  </si>
  <si>
    <t>Bank fees</t>
  </si>
  <si>
    <t>Accounting fees</t>
  </si>
  <si>
    <t>Travel</t>
  </si>
  <si>
    <t>Start up fees</t>
  </si>
  <si>
    <t>Supplies</t>
  </si>
  <si>
    <t>Marketing</t>
  </si>
  <si>
    <t>Meetings</t>
  </si>
  <si>
    <t>Memberships</t>
  </si>
  <si>
    <t>Help to Patients</t>
  </si>
  <si>
    <t>Postage &amp; Shipping</t>
  </si>
  <si>
    <t>Office</t>
  </si>
  <si>
    <t>CRM system</t>
  </si>
  <si>
    <t>State Fees</t>
  </si>
  <si>
    <t>Printing Design/pub</t>
  </si>
  <si>
    <t>Website/Computer</t>
  </si>
  <si>
    <t xml:space="preserve">Telephone </t>
  </si>
  <si>
    <t>Accreditation Fees</t>
  </si>
  <si>
    <t>Total Expenses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</si>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</sst>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2" borderId="0" xfId="0" applyFill="1"/>
    <xf numFmtId="165" fontId="0" fillId="0" borderId="0" xfId="1" applyNumberFormat="1" applyFont="1"/>
    <xf numFmtId="164" fontId="0" fillId="0" borderId="0" xfId="0" applyNumberFormat="1"/>
    <xf numFmtId="164" fontId="2" fillId="0" borderId="0" xfId="0" applyNumberFormat="1" applyFont="1"/>
    <xf numFmtId="165" fontId="2" fillId="0" borderId="0" xfId="1" applyNumberFormat="1" applyFont="1"/>
    <xf numFmtId="164" fontId="0" fillId="2" borderId="0" xfId="0" applyNumberFormat="1" applyFill="1"/>
    <xf numFmtId="165" fontId="0" fillId="2" borderId="0" xfId="1" applyNumberFormat="1" applyFont="1" applyFill="1"/>
    <xf numFmtId="165" fontId="0" fillId="0" borderId="0" xfId="1" applyNumberFormat="1" applyFont="1" applyFill="1"/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29C09-BBAB-42F6-90C4-5CEE798A5346}">
  <dimension ref="A1:D42"/>
  <sheetViews>
    <sheetView tabSelected="1" workbookViewId="0">
      <selection activeCell="F6" sqref="F6"/>
    </sheetView>
  </sheetViews>
  <sheetFormatPr defaultRowHeight="14.5" x14ac:dyDescent="0.35"/>
  <cols>
    <col min="1" max="1" width="36" bestFit="1" customWidth="1"/>
    <col min="2" max="2" width="8.36328125" bestFit="1" customWidth="1"/>
    <col min="3" max="4" width="9.6328125" bestFit="1" customWidth="1"/>
  </cols>
  <sheetData>
    <row r="1" spans="1:4" x14ac:dyDescent="0.35">
      <c r="A1" s="1" t="s">
        <v>0</v>
      </c>
    </row>
    <row r="2" spans="1:4" x14ac:dyDescent="0.35">
      <c r="A2" s="2" t="s">
        <v>1</v>
      </c>
      <c r="B2" s="3" t="s">
        <v>2</v>
      </c>
      <c r="C2" s="4" t="s">
        <v>3</v>
      </c>
      <c r="D2" s="4" t="s">
        <v>4</v>
      </c>
    </row>
    <row r="3" spans="1:4" x14ac:dyDescent="0.35">
      <c r="A3" s="5"/>
      <c r="B3" s="3" t="s">
        <v>5</v>
      </c>
      <c r="C3" s="4" t="s">
        <v>6</v>
      </c>
      <c r="D3" s="4" t="s">
        <v>7</v>
      </c>
    </row>
    <row r="4" spans="1:4" x14ac:dyDescent="0.35">
      <c r="A4" s="6" t="s">
        <v>8</v>
      </c>
      <c r="B4" s="7" t="s">
        <v>9</v>
      </c>
      <c r="C4" s="8"/>
      <c r="D4" s="8"/>
    </row>
    <row r="5" spans="1:4" x14ac:dyDescent="0.35">
      <c r="A5" s="5" t="s">
        <v>10</v>
      </c>
      <c r="B5" s="10">
        <f>15*5000</f>
        <v>75000</v>
      </c>
      <c r="C5" s="9">
        <f>75000+(3*5000*10)</f>
        <v>225000</v>
      </c>
      <c r="D5" s="9">
        <f>225000+(2*10*5000)</f>
        <v>325000</v>
      </c>
    </row>
    <row r="6" spans="1:4" x14ac:dyDescent="0.35">
      <c r="A6" s="5" t="s">
        <v>11</v>
      </c>
      <c r="B6" s="10">
        <f>24000+45000</f>
        <v>69000</v>
      </c>
      <c r="C6" s="9">
        <v>160000</v>
      </c>
      <c r="D6" s="9">
        <v>200000</v>
      </c>
    </row>
    <row r="7" spans="1:4" x14ac:dyDescent="0.35">
      <c r="A7" s="5" t="s">
        <v>12</v>
      </c>
      <c r="B7" s="10">
        <v>2000</v>
      </c>
      <c r="C7" s="9">
        <v>10000</v>
      </c>
      <c r="D7" s="9">
        <v>20000</v>
      </c>
    </row>
    <row r="8" spans="1:4" x14ac:dyDescent="0.35">
      <c r="A8" s="5" t="s">
        <v>13</v>
      </c>
      <c r="B8" s="10">
        <v>2500</v>
      </c>
      <c r="C8" s="9">
        <v>4500</v>
      </c>
      <c r="D8" s="9">
        <v>6000</v>
      </c>
    </row>
    <row r="9" spans="1:4" x14ac:dyDescent="0.35">
      <c r="A9" s="5" t="s">
        <v>14</v>
      </c>
      <c r="B9" s="10">
        <v>500</v>
      </c>
      <c r="C9" s="9">
        <v>1000</v>
      </c>
      <c r="D9" s="9">
        <v>1500</v>
      </c>
    </row>
    <row r="10" spans="1:4" x14ac:dyDescent="0.35">
      <c r="A10" s="5" t="s">
        <v>15</v>
      </c>
      <c r="B10" s="10">
        <v>500</v>
      </c>
      <c r="C10" s="9">
        <v>800</v>
      </c>
      <c r="D10" s="9">
        <v>1000</v>
      </c>
    </row>
    <row r="11" spans="1:4" x14ac:dyDescent="0.35">
      <c r="A11" s="5" t="s">
        <v>16</v>
      </c>
      <c r="B11" s="10">
        <v>5000</v>
      </c>
      <c r="C11" s="9">
        <v>10000</v>
      </c>
      <c r="D11" s="9">
        <v>50000</v>
      </c>
    </row>
    <row r="12" spans="1:4" x14ac:dyDescent="0.35">
      <c r="A12" s="5" t="s">
        <v>17</v>
      </c>
      <c r="B12" s="10"/>
      <c r="C12" s="9">
        <v>500</v>
      </c>
      <c r="D12" s="9">
        <v>2000</v>
      </c>
    </row>
    <row r="13" spans="1:4" x14ac:dyDescent="0.35">
      <c r="A13" s="5" t="s">
        <v>18</v>
      </c>
      <c r="B13" s="10">
        <v>15000</v>
      </c>
      <c r="C13" s="9">
        <v>100000</v>
      </c>
      <c r="D13" s="9">
        <v>185000</v>
      </c>
    </row>
    <row r="14" spans="1:4" x14ac:dyDescent="0.35">
      <c r="A14" s="2" t="s">
        <v>19</v>
      </c>
      <c r="B14" s="11">
        <f>SUM(B5:B13)</f>
        <v>169500</v>
      </c>
      <c r="C14" s="12">
        <f>SUM(C5:C13)</f>
        <v>511800</v>
      </c>
      <c r="D14" s="12">
        <f>SUM(D5:D13)</f>
        <v>790500</v>
      </c>
    </row>
    <row r="15" spans="1:4" x14ac:dyDescent="0.35">
      <c r="A15" s="5"/>
      <c r="B15" s="10"/>
      <c r="C15" s="9"/>
      <c r="D15" s="9"/>
    </row>
    <row r="16" spans="1:4" x14ac:dyDescent="0.35">
      <c r="A16" s="6" t="s">
        <v>20</v>
      </c>
      <c r="B16" s="13"/>
      <c r="C16" s="14"/>
      <c r="D16" s="14"/>
    </row>
    <row r="17" spans="1:4" x14ac:dyDescent="0.35">
      <c r="A17" s="5" t="s">
        <v>21</v>
      </c>
      <c r="B17" s="10">
        <v>75000</v>
      </c>
      <c r="C17" s="9">
        <f>150000+100000</f>
        <v>250000</v>
      </c>
      <c r="D17" s="9">
        <f>250000+100000</f>
        <v>350000</v>
      </c>
    </row>
    <row r="18" spans="1:4" x14ac:dyDescent="0.35">
      <c r="A18" s="5" t="s">
        <v>22</v>
      </c>
      <c r="B18" s="10">
        <f>0.2*75000</f>
        <v>15000</v>
      </c>
      <c r="C18" s="9">
        <f>0.2*C17</f>
        <v>50000</v>
      </c>
      <c r="D18" s="9">
        <f>0.2*D17</f>
        <v>70000</v>
      </c>
    </row>
    <row r="19" spans="1:4" x14ac:dyDescent="0.35">
      <c r="A19" s="5" t="s">
        <v>23</v>
      </c>
      <c r="B19" s="10">
        <v>0</v>
      </c>
      <c r="C19" s="9">
        <v>30000</v>
      </c>
      <c r="D19" s="9">
        <v>45000</v>
      </c>
    </row>
    <row r="20" spans="1:4" x14ac:dyDescent="0.35">
      <c r="A20" s="5" t="s">
        <v>24</v>
      </c>
      <c r="B20" s="10">
        <v>1500</v>
      </c>
      <c r="C20" s="9">
        <v>2500</v>
      </c>
      <c r="D20" s="9">
        <v>3000</v>
      </c>
    </row>
    <row r="21" spans="1:4" x14ac:dyDescent="0.35">
      <c r="A21" s="5" t="s">
        <v>25</v>
      </c>
      <c r="B21" s="10">
        <v>1500</v>
      </c>
      <c r="C21" s="9">
        <v>3000</v>
      </c>
      <c r="D21" s="9">
        <v>6000</v>
      </c>
    </row>
    <row r="22" spans="1:4" x14ac:dyDescent="0.35">
      <c r="A22" s="5" t="s">
        <v>26</v>
      </c>
      <c r="B22" s="10">
        <v>900</v>
      </c>
      <c r="C22" s="9">
        <v>1800</v>
      </c>
      <c r="D22" s="9">
        <v>2700</v>
      </c>
    </row>
    <row r="23" spans="1:4" x14ac:dyDescent="0.35">
      <c r="A23" s="5" t="s">
        <v>27</v>
      </c>
      <c r="B23" s="10">
        <v>500</v>
      </c>
      <c r="C23" s="9">
        <v>500</v>
      </c>
      <c r="D23" s="9">
        <v>500</v>
      </c>
    </row>
    <row r="24" spans="1:4" x14ac:dyDescent="0.35">
      <c r="A24" s="5" t="s">
        <v>28</v>
      </c>
      <c r="B24" s="10">
        <v>2500</v>
      </c>
      <c r="C24" s="9">
        <f>25*3*52</f>
        <v>3900</v>
      </c>
      <c r="D24" s="9">
        <v>5500</v>
      </c>
    </row>
    <row r="25" spans="1:4" x14ac:dyDescent="0.35">
      <c r="A25" s="5" t="s">
        <v>29</v>
      </c>
      <c r="B25" s="10">
        <v>2000</v>
      </c>
      <c r="C25" s="9">
        <v>5000</v>
      </c>
      <c r="D25" s="9">
        <v>8000</v>
      </c>
    </row>
    <row r="26" spans="1:4" x14ac:dyDescent="0.35">
      <c r="A26" s="5" t="s">
        <v>30</v>
      </c>
      <c r="B26" s="10">
        <v>2500</v>
      </c>
      <c r="C26" s="9">
        <v>1000</v>
      </c>
      <c r="D26" s="9">
        <v>2500</v>
      </c>
    </row>
    <row r="27" spans="1:4" x14ac:dyDescent="0.35">
      <c r="A27" s="5" t="s">
        <v>31</v>
      </c>
      <c r="B27" s="10">
        <v>1000</v>
      </c>
      <c r="C27" s="9">
        <v>2000</v>
      </c>
      <c r="D27" s="9">
        <v>4000</v>
      </c>
    </row>
    <row r="28" spans="1:4" x14ac:dyDescent="0.35">
      <c r="A28" s="5" t="s">
        <v>32</v>
      </c>
      <c r="B28" s="10">
        <v>5000</v>
      </c>
      <c r="C28" s="9">
        <v>5500</v>
      </c>
      <c r="D28" s="9">
        <v>6500</v>
      </c>
    </row>
    <row r="29" spans="1:4" x14ac:dyDescent="0.35">
      <c r="A29" s="5" t="s">
        <v>33</v>
      </c>
      <c r="B29" s="10">
        <v>1000</v>
      </c>
      <c r="C29" s="9">
        <v>2000</v>
      </c>
      <c r="D29" s="9">
        <v>5000</v>
      </c>
    </row>
    <row r="30" spans="1:4" x14ac:dyDescent="0.35">
      <c r="A30" s="5" t="s">
        <v>34</v>
      </c>
      <c r="B30" s="10">
        <v>2000</v>
      </c>
      <c r="C30" s="9">
        <v>4000</v>
      </c>
      <c r="D30" s="9">
        <v>6000</v>
      </c>
    </row>
    <row r="31" spans="1:4" x14ac:dyDescent="0.35">
      <c r="A31" s="5" t="s">
        <v>35</v>
      </c>
      <c r="B31" s="10">
        <v>25000</v>
      </c>
      <c r="C31" s="9">
        <v>85000</v>
      </c>
      <c r="D31" s="15">
        <v>175000</v>
      </c>
    </row>
    <row r="32" spans="1:4" x14ac:dyDescent="0.35">
      <c r="A32" s="5" t="s">
        <v>36</v>
      </c>
      <c r="B32" s="10">
        <v>1200</v>
      </c>
      <c r="C32" s="9">
        <v>2000</v>
      </c>
      <c r="D32" s="15">
        <v>2000</v>
      </c>
    </row>
    <row r="33" spans="1:4" x14ac:dyDescent="0.35">
      <c r="A33" s="5" t="s">
        <v>37</v>
      </c>
      <c r="B33" s="10">
        <f>50*12</f>
        <v>600</v>
      </c>
      <c r="C33" s="9">
        <v>2000</v>
      </c>
      <c r="D33" s="15">
        <v>4000</v>
      </c>
    </row>
    <row r="34" spans="1:4" x14ac:dyDescent="0.35">
      <c r="A34" s="5" t="s">
        <v>38</v>
      </c>
      <c r="B34" s="10">
        <v>2500</v>
      </c>
      <c r="C34" s="9">
        <v>5000</v>
      </c>
      <c r="D34" s="15">
        <v>7000</v>
      </c>
    </row>
    <row r="35" spans="1:4" x14ac:dyDescent="0.35">
      <c r="A35" s="5" t="s">
        <v>39</v>
      </c>
      <c r="B35" s="10">
        <v>200</v>
      </c>
      <c r="C35" s="9">
        <v>800</v>
      </c>
      <c r="D35" s="15">
        <v>1500</v>
      </c>
    </row>
    <row r="36" spans="1:4" x14ac:dyDescent="0.35">
      <c r="A36" s="5" t="s">
        <v>40</v>
      </c>
      <c r="B36" s="10">
        <v>2500</v>
      </c>
      <c r="C36" s="9">
        <v>3500</v>
      </c>
      <c r="D36" s="15">
        <v>4500</v>
      </c>
    </row>
    <row r="37" spans="1:4" x14ac:dyDescent="0.35">
      <c r="A37" s="5" t="s">
        <v>41</v>
      </c>
      <c r="B37" s="10">
        <v>4500</v>
      </c>
      <c r="C37" s="9">
        <f>3500*3</f>
        <v>10500</v>
      </c>
      <c r="D37" s="15">
        <f>10500+6000</f>
        <v>16500</v>
      </c>
    </row>
    <row r="38" spans="1:4" x14ac:dyDescent="0.35">
      <c r="A38" s="5" t="s">
        <v>42</v>
      </c>
      <c r="B38" s="10">
        <f>3*1200</f>
        <v>3600</v>
      </c>
      <c r="C38" s="9">
        <v>5500</v>
      </c>
      <c r="D38" s="15">
        <v>7500</v>
      </c>
    </row>
    <row r="39" spans="1:4" x14ac:dyDescent="0.35">
      <c r="A39" s="5" t="s">
        <v>43</v>
      </c>
      <c r="B39" s="10">
        <f>300*5</f>
        <v>1500</v>
      </c>
      <c r="C39" s="9">
        <v>3000</v>
      </c>
      <c r="D39" s="15">
        <v>6000</v>
      </c>
    </row>
    <row r="40" spans="1:4" x14ac:dyDescent="0.35">
      <c r="A40" s="2" t="s">
        <v>44</v>
      </c>
      <c r="B40" s="11">
        <f>SUM(B17:B39)</f>
        <v>152000</v>
      </c>
      <c r="C40" s="12">
        <f>SUM(C17:C39)</f>
        <v>478500</v>
      </c>
      <c r="D40" s="12">
        <f>SUM(D17:D39)</f>
        <v>738700</v>
      </c>
    </row>
    <row r="41" spans="1:4" x14ac:dyDescent="0.35">
      <c r="A41" s="5"/>
      <c r="B41" s="10"/>
      <c r="C41" s="9"/>
      <c r="D41" s="9"/>
    </row>
    <row r="42" spans="1:4" x14ac:dyDescent="0.35">
      <c r="A42" s="16" t="s">
        <v>45</v>
      </c>
      <c r="B42" s="10">
        <f>B14-B40</f>
        <v>17500</v>
      </c>
      <c r="C42" s="9">
        <f>C14-C40</f>
        <v>33300</v>
      </c>
      <c r="D42" s="9">
        <f>D14-D40</f>
        <v>51800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and Teresa Davidson</dc:creator>
  <cp:lastModifiedBy>Jeff and Teresa Davidson</cp:lastModifiedBy>
  <dcterms:created xsi:type="dcterms:W3CDTF">2021-03-11T17:04:40Z</dcterms:created>
  <dcterms:modified xsi:type="dcterms:W3CDTF">2021-08-25T13:54:40Z</dcterms:modified>
</cp:coreProperties>
</file>