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280" windowHeight="8895"/>
  </bookViews>
  <sheets>
    <sheet name="2012-2013" sheetId="1" r:id="rId1"/>
    <sheet name="August" sheetId="3" r:id="rId2"/>
    <sheet name="July" sheetId="2" r:id="rId3"/>
    <sheet name="September" sheetId="4" r:id="rId4"/>
    <sheet name="October" sheetId="5" r:id="rId5"/>
    <sheet name="November" sheetId="7" r:id="rId6"/>
    <sheet name="December" sheetId="6" r:id="rId7"/>
    <sheet name="January" sheetId="8" r:id="rId8"/>
    <sheet name="February" sheetId="9" r:id="rId9"/>
    <sheet name=" March" sheetId="10" r:id="rId10"/>
    <sheet name="April" sheetId="11" r:id="rId11"/>
    <sheet name=" May" sheetId="12" r:id="rId12"/>
    <sheet name="June" sheetId="13" r:id="rId13"/>
    <sheet name="Check Usage Log" sheetId="14" r:id="rId14"/>
  </sheets>
  <calcPr calcId="145621" iterateDelta="1E-4"/>
</workbook>
</file>

<file path=xl/calcChain.xml><?xml version="1.0" encoding="utf-8"?>
<calcChain xmlns="http://schemas.openxmlformats.org/spreadsheetml/2006/main">
  <c r="P23" i="8" l="1"/>
  <c r="G14" i="1" l="1"/>
  <c r="G15" i="1" l="1"/>
  <c r="G17" i="1" s="1"/>
  <c r="O15" i="1" l="1"/>
  <c r="N15" i="1"/>
  <c r="M15" i="1"/>
  <c r="L15" i="1"/>
  <c r="K15" i="1"/>
  <c r="J15" i="1"/>
  <c r="I15" i="1"/>
  <c r="H15" i="1"/>
  <c r="F15" i="1"/>
  <c r="O14" i="1"/>
  <c r="N14" i="1"/>
  <c r="M14" i="1"/>
  <c r="L14" i="1"/>
  <c r="K14" i="1"/>
  <c r="J14" i="1"/>
  <c r="I14" i="1"/>
  <c r="H14" i="1"/>
  <c r="F14" i="1"/>
  <c r="C14" i="1" l="1"/>
  <c r="P9" i="1"/>
  <c r="O17" i="1" l="1"/>
  <c r="N17" i="1"/>
  <c r="M17" i="1"/>
  <c r="L17" i="1"/>
  <c r="K17" i="1"/>
  <c r="J17" i="1"/>
  <c r="I17" i="1"/>
  <c r="H17" i="1"/>
  <c r="F17" i="1"/>
  <c r="P45" i="13" l="1"/>
  <c r="U34" i="13"/>
  <c r="P34" i="13"/>
  <c r="D34" i="13"/>
  <c r="U23" i="13"/>
  <c r="P23" i="13"/>
  <c r="D23" i="13"/>
  <c r="I18" i="13"/>
  <c r="U12" i="13"/>
  <c r="P12" i="13"/>
  <c r="D12" i="13"/>
  <c r="J10" i="13"/>
  <c r="P45" i="12"/>
  <c r="U34" i="12"/>
  <c r="P34" i="12"/>
  <c r="D34" i="12"/>
  <c r="U23" i="12"/>
  <c r="P23" i="12"/>
  <c r="D23" i="12"/>
  <c r="I18" i="12"/>
  <c r="U12" i="12"/>
  <c r="P12" i="12"/>
  <c r="D12" i="12"/>
  <c r="J10" i="12"/>
  <c r="P45" i="11"/>
  <c r="U34" i="11"/>
  <c r="P34" i="11"/>
  <c r="D34" i="11"/>
  <c r="U23" i="11"/>
  <c r="P23" i="11"/>
  <c r="D23" i="11"/>
  <c r="I18" i="11"/>
  <c r="U12" i="11"/>
  <c r="P12" i="11"/>
  <c r="D12" i="11"/>
  <c r="J10" i="11"/>
  <c r="P45" i="10"/>
  <c r="U34" i="10"/>
  <c r="P34" i="10"/>
  <c r="D34" i="10"/>
  <c r="U23" i="10"/>
  <c r="P23" i="10"/>
  <c r="D23" i="10"/>
  <c r="I18" i="10"/>
  <c r="U12" i="10"/>
  <c r="P12" i="10"/>
  <c r="D12" i="10"/>
  <c r="J10" i="10"/>
  <c r="L4" i="1" s="1"/>
  <c r="P45" i="9"/>
  <c r="U34" i="9"/>
  <c r="P34" i="9"/>
  <c r="D34" i="9"/>
  <c r="U23" i="9"/>
  <c r="P23" i="9"/>
  <c r="D23" i="9"/>
  <c r="I18" i="9"/>
  <c r="U12" i="9"/>
  <c r="P12" i="9"/>
  <c r="D12" i="9"/>
  <c r="J10" i="9"/>
  <c r="P45" i="8"/>
  <c r="U34" i="8"/>
  <c r="P34" i="8"/>
  <c r="J23" i="1" s="1"/>
  <c r="D34" i="8"/>
  <c r="U23" i="8"/>
  <c r="D23" i="8"/>
  <c r="I18" i="8"/>
  <c r="U12" i="8"/>
  <c r="P12" i="8"/>
  <c r="D12" i="8"/>
  <c r="J5" i="1" s="1"/>
  <c r="J10" i="8"/>
  <c r="J4" i="1" s="1"/>
  <c r="P45" i="7"/>
  <c r="H25" i="1" s="1"/>
  <c r="U34" i="7"/>
  <c r="H22" i="1" s="1"/>
  <c r="P34" i="7"/>
  <c r="H23" i="1" s="1"/>
  <c r="D34" i="7"/>
  <c r="H7" i="1" s="1"/>
  <c r="U23" i="7"/>
  <c r="H26" i="1" s="1"/>
  <c r="P23" i="7"/>
  <c r="H21" i="1" s="1"/>
  <c r="D23" i="7"/>
  <c r="H6" i="1" s="1"/>
  <c r="I18" i="7"/>
  <c r="H8" i="1" s="1"/>
  <c r="U12" i="7"/>
  <c r="H24" i="1" s="1"/>
  <c r="P12" i="7"/>
  <c r="H20" i="1" s="1"/>
  <c r="D12" i="7"/>
  <c r="H5" i="1" s="1"/>
  <c r="J10" i="7"/>
  <c r="H4" i="1" s="1"/>
  <c r="P45" i="6"/>
  <c r="I25" i="1" s="1"/>
  <c r="U34" i="6"/>
  <c r="I22" i="1" s="1"/>
  <c r="P34" i="6"/>
  <c r="I23" i="1" s="1"/>
  <c r="D34" i="6"/>
  <c r="I7" i="1" s="1"/>
  <c r="U23" i="6"/>
  <c r="I26" i="1" s="1"/>
  <c r="P23" i="6"/>
  <c r="I21" i="1" s="1"/>
  <c r="D23" i="6"/>
  <c r="I6" i="1" s="1"/>
  <c r="I18" i="6"/>
  <c r="I8" i="1" s="1"/>
  <c r="U12" i="6"/>
  <c r="I24" i="1" s="1"/>
  <c r="P12" i="6"/>
  <c r="I20" i="1" s="1"/>
  <c r="D12" i="6"/>
  <c r="I5" i="1" s="1"/>
  <c r="J10" i="6"/>
  <c r="I4" i="1" s="1"/>
  <c r="P45" i="5"/>
  <c r="U34" i="5"/>
  <c r="G22" i="1" s="1"/>
  <c r="P34" i="5"/>
  <c r="D34" i="5"/>
  <c r="U23" i="5"/>
  <c r="P23" i="5"/>
  <c r="D23" i="5"/>
  <c r="I18" i="5"/>
  <c r="U12" i="5"/>
  <c r="P12" i="5"/>
  <c r="D12" i="5"/>
  <c r="G5" i="1" s="1"/>
  <c r="J10" i="5"/>
  <c r="G4" i="1" s="1"/>
  <c r="P45" i="4"/>
  <c r="U34" i="4"/>
  <c r="P34" i="4"/>
  <c r="D34" i="4"/>
  <c r="U23" i="4"/>
  <c r="F26" i="1" s="1"/>
  <c r="P23" i="4"/>
  <c r="D23" i="4"/>
  <c r="I18" i="4"/>
  <c r="U12" i="4"/>
  <c r="F24" i="1" s="1"/>
  <c r="P12" i="4"/>
  <c r="D12" i="4"/>
  <c r="J10" i="4"/>
  <c r="P45" i="3"/>
  <c r="E25" i="1" s="1"/>
  <c r="U34" i="3"/>
  <c r="P34" i="3"/>
  <c r="E23" i="1" s="1"/>
  <c r="D34" i="3"/>
  <c r="U23" i="3"/>
  <c r="E26" i="1" s="1"/>
  <c r="P23" i="3"/>
  <c r="E21" i="1" s="1"/>
  <c r="D23" i="3"/>
  <c r="I18" i="3"/>
  <c r="U12" i="3"/>
  <c r="E24" i="1" s="1"/>
  <c r="P12" i="3"/>
  <c r="D12" i="3"/>
  <c r="J10" i="3"/>
  <c r="P45" i="2"/>
  <c r="D25" i="1" s="1"/>
  <c r="U34" i="2"/>
  <c r="P34" i="2"/>
  <c r="D34" i="2"/>
  <c r="U23" i="2"/>
  <c r="P23" i="2"/>
  <c r="D23" i="2"/>
  <c r="I18" i="2"/>
  <c r="D8" i="1" s="1"/>
  <c r="U12" i="2"/>
  <c r="D24" i="1" s="1"/>
  <c r="P12" i="2"/>
  <c r="D12" i="2"/>
  <c r="J10" i="2"/>
  <c r="B39" i="1"/>
  <c r="B38" i="1"/>
  <c r="D35" i="1"/>
  <c r="B28" i="1"/>
  <c r="O26" i="1"/>
  <c r="N26" i="1"/>
  <c r="M26" i="1"/>
  <c r="L26" i="1"/>
  <c r="K26" i="1"/>
  <c r="J26" i="1"/>
  <c r="G26" i="1"/>
  <c r="D26" i="1"/>
  <c r="O25" i="1"/>
  <c r="N25" i="1"/>
  <c r="M25" i="1"/>
  <c r="L25" i="1"/>
  <c r="K25" i="1"/>
  <c r="J25" i="1"/>
  <c r="G25" i="1"/>
  <c r="F25" i="1"/>
  <c r="O24" i="1"/>
  <c r="N24" i="1"/>
  <c r="M24" i="1"/>
  <c r="L24" i="1"/>
  <c r="K24" i="1"/>
  <c r="J24" i="1"/>
  <c r="G24" i="1"/>
  <c r="O23" i="1"/>
  <c r="N23" i="1"/>
  <c r="M23" i="1"/>
  <c r="L23" i="1"/>
  <c r="K23" i="1"/>
  <c r="G23" i="1"/>
  <c r="F23" i="1"/>
  <c r="D23" i="1"/>
  <c r="O22" i="1"/>
  <c r="N22" i="1"/>
  <c r="M22" i="1"/>
  <c r="L22" i="1"/>
  <c r="K22" i="1"/>
  <c r="J22" i="1"/>
  <c r="F22" i="1"/>
  <c r="E22" i="1"/>
  <c r="D22" i="1"/>
  <c r="O21" i="1"/>
  <c r="N21" i="1"/>
  <c r="M21" i="1"/>
  <c r="L21" i="1"/>
  <c r="K21" i="1"/>
  <c r="J21" i="1"/>
  <c r="G21" i="1"/>
  <c r="F21" i="1"/>
  <c r="D21" i="1"/>
  <c r="O20" i="1"/>
  <c r="N20" i="1"/>
  <c r="M20" i="1"/>
  <c r="L20" i="1"/>
  <c r="K20" i="1"/>
  <c r="K28" i="1" s="1"/>
  <c r="K30" i="1" s="1"/>
  <c r="J20" i="1"/>
  <c r="G20" i="1"/>
  <c r="F20" i="1"/>
  <c r="E20" i="1"/>
  <c r="D20" i="1"/>
  <c r="E15" i="1"/>
  <c r="D15" i="1"/>
  <c r="C15" i="1"/>
  <c r="B15" i="1"/>
  <c r="E14" i="1"/>
  <c r="E17" i="1" s="1"/>
  <c r="D14" i="1"/>
  <c r="C17" i="1"/>
  <c r="B14" i="1"/>
  <c r="B17" i="1" s="1"/>
  <c r="B30" i="1" s="1"/>
  <c r="P13" i="1"/>
  <c r="B10" i="1"/>
  <c r="O8" i="1"/>
  <c r="N8" i="1"/>
  <c r="M8" i="1"/>
  <c r="L8" i="1"/>
  <c r="K8" i="1"/>
  <c r="J8" i="1"/>
  <c r="G8" i="1"/>
  <c r="F8" i="1"/>
  <c r="E8" i="1"/>
  <c r="O7" i="1"/>
  <c r="N7" i="1"/>
  <c r="M7" i="1"/>
  <c r="L7" i="1"/>
  <c r="K7" i="1"/>
  <c r="J7" i="1"/>
  <c r="G7" i="1"/>
  <c r="F7" i="1"/>
  <c r="E7" i="1"/>
  <c r="D7" i="1"/>
  <c r="O6" i="1"/>
  <c r="N6" i="1"/>
  <c r="M6" i="1"/>
  <c r="L6" i="1"/>
  <c r="K6" i="1"/>
  <c r="J6" i="1"/>
  <c r="G6" i="1"/>
  <c r="F6" i="1"/>
  <c r="E6" i="1"/>
  <c r="D6" i="1"/>
  <c r="O5" i="1"/>
  <c r="N5" i="1"/>
  <c r="M5" i="1"/>
  <c r="L5" i="1"/>
  <c r="K5" i="1"/>
  <c r="F5" i="1"/>
  <c r="E5" i="1"/>
  <c r="D5" i="1"/>
  <c r="O4" i="1"/>
  <c r="O10" i="1" s="1"/>
  <c r="N4" i="1"/>
  <c r="M4" i="1"/>
  <c r="K4" i="1"/>
  <c r="F4" i="1"/>
  <c r="E4" i="1"/>
  <c r="D4" i="1"/>
  <c r="K10" i="1" l="1"/>
  <c r="K32" i="1" s="1"/>
  <c r="M28" i="1"/>
  <c r="M30" i="1" s="1"/>
  <c r="M10" i="1"/>
  <c r="M32" i="1" s="1"/>
  <c r="B32" i="1"/>
  <c r="I28" i="1"/>
  <c r="I30" i="1" s="1"/>
  <c r="I10" i="1"/>
  <c r="G10" i="1"/>
  <c r="G28" i="1"/>
  <c r="G30" i="1" s="1"/>
  <c r="P5" i="1"/>
  <c r="P6" i="1"/>
  <c r="P7" i="1"/>
  <c r="H28" i="1"/>
  <c r="H30" i="1" s="1"/>
  <c r="J28" i="1"/>
  <c r="J30" i="1" s="1"/>
  <c r="L28" i="1"/>
  <c r="L30" i="1" s="1"/>
  <c r="N28" i="1"/>
  <c r="N30" i="1" s="1"/>
  <c r="P20" i="1"/>
  <c r="E10" i="1"/>
  <c r="P23" i="1"/>
  <c r="D10" i="1"/>
  <c r="P4" i="1"/>
  <c r="F10" i="1"/>
  <c r="H10" i="1"/>
  <c r="J10" i="1"/>
  <c r="L10" i="1"/>
  <c r="N10" i="1"/>
  <c r="P8" i="1"/>
  <c r="P14" i="1"/>
  <c r="D17" i="1"/>
  <c r="P17" i="1" s="1"/>
  <c r="P15" i="1"/>
  <c r="O28" i="1"/>
  <c r="O30" i="1" s="1"/>
  <c r="O32" i="1" s="1"/>
  <c r="P22" i="1"/>
  <c r="C28" i="1"/>
  <c r="C30" i="1" s="1"/>
  <c r="P25" i="1"/>
  <c r="F28" i="1"/>
  <c r="F30" i="1" s="1"/>
  <c r="E28" i="1"/>
  <c r="E30" i="1" s="1"/>
  <c r="P26" i="1"/>
  <c r="P24" i="1"/>
  <c r="D28" i="1"/>
  <c r="P21" i="1"/>
  <c r="C10" i="1"/>
  <c r="C32" i="1" s="1"/>
  <c r="L32" i="1" l="1"/>
  <c r="J32" i="1"/>
  <c r="N32" i="1"/>
  <c r="H32" i="1"/>
  <c r="P10" i="1"/>
  <c r="I32" i="1"/>
  <c r="G32" i="1"/>
  <c r="F32" i="1"/>
  <c r="E32" i="1"/>
  <c r="C36" i="1"/>
  <c r="P28" i="1"/>
  <c r="D30" i="1"/>
  <c r="D32" i="1" s="1"/>
  <c r="C39" i="1" l="1"/>
  <c r="C38" i="1"/>
  <c r="P30" i="1"/>
  <c r="P32" i="1" s="1"/>
  <c r="D36" i="1"/>
  <c r="E35" i="1" l="1"/>
  <c r="E36" i="1" s="1"/>
  <c r="D39" i="1"/>
  <c r="D38" i="1"/>
  <c r="E38" i="1" l="1"/>
  <c r="E39" i="1"/>
  <c r="F35" i="1"/>
  <c r="F36" i="1" s="1"/>
  <c r="F39" i="1" l="1"/>
  <c r="G35" i="1"/>
  <c r="G36" i="1" s="1"/>
  <c r="F38" i="1"/>
  <c r="G38" i="1" l="1"/>
  <c r="G39" i="1"/>
  <c r="H35" i="1"/>
  <c r="H36" i="1" s="1"/>
  <c r="I35" i="1" l="1"/>
  <c r="I36" i="1" s="1"/>
  <c r="H38" i="1"/>
  <c r="H39" i="1"/>
  <c r="I38" i="1" l="1"/>
  <c r="I39" i="1"/>
  <c r="J35" i="1"/>
  <c r="J36" i="1" s="1"/>
  <c r="K35" i="1" l="1"/>
  <c r="K36" i="1" s="1"/>
  <c r="J38" i="1"/>
  <c r="J39" i="1"/>
  <c r="K39" i="1" l="1"/>
  <c r="K38" i="1"/>
  <c r="L35" i="1"/>
  <c r="L36" i="1" s="1"/>
  <c r="M35" i="1" l="1"/>
  <c r="M36" i="1" s="1"/>
  <c r="L38" i="1"/>
  <c r="L39" i="1"/>
  <c r="M39" i="1" l="1"/>
  <c r="N35" i="1"/>
  <c r="N36" i="1" s="1"/>
  <c r="M38" i="1"/>
  <c r="O35" i="1" l="1"/>
  <c r="O36" i="1" s="1"/>
  <c r="N38" i="1"/>
  <c r="N39" i="1"/>
  <c r="O38" i="1" l="1"/>
  <c r="O39" i="1"/>
</calcChain>
</file>

<file path=xl/sharedStrings.xml><?xml version="1.0" encoding="utf-8"?>
<sst xmlns="http://schemas.openxmlformats.org/spreadsheetml/2006/main" count="1237" uniqueCount="193">
  <si>
    <t>Adult Literacy Council Financial Allocation Report 2012-2013</t>
  </si>
  <si>
    <t>Program Revenue</t>
  </si>
  <si>
    <t>End of 2011-2012 Fiscal Year</t>
  </si>
  <si>
    <t>Budgeted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</si>
  <si>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</si>
  <si>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</si>
  <si>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</si>
  <si>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</si>
  <si>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</si>
  <si>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</si>
  <si>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</si>
  <si>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</si>
  <si>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</si>
  <si>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</si>
  <si>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</si>
  <si>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</si>
  <si>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Year To Date Total</t>
  </si>
  <si>
    <t>United Way Contributions</t>
  </si>
  <si>
    <t>Other Contributions</t>
  </si>
  <si>
    <t>Grants</t>
  </si>
  <si>
    <t>Fundraisers</t>
  </si>
  <si>
    <t>Earned Bank Interest</t>
  </si>
  <si>
    <t>Total Program Revenue</t>
  </si>
  <si>
    <t>Compensational Expenses</t>
  </si>
  <si>
    <t>Salaries</t>
  </si>
  <si>
    <t>Medicare</t>
  </si>
  <si>
    <t>Social Security</t>
  </si>
  <si>
    <t>Total Compensational Expenses</t>
  </si>
  <si>
    <t>Functional Expenses</t>
  </si>
  <si>
    <t>Professional Fees</t>
  </si>
  <si>
    <t>Educational Materials</t>
  </si>
  <si>
    <t>Awards &amp; Annual Meetings</t>
  </si>
  <si>
    <t>Printing &amp; Publications</t>
  </si>
  <si>
    <t>Public Relations &amp; Promotions</t>
  </si>
  <si>
    <t>Supplies</t>
  </si>
  <si>
    <t>Miscellaneous Expenses</t>
  </si>
  <si>
    <t>Total Functional Expenses</t>
  </si>
  <si>
    <t>Bank Balance</t>
  </si>
  <si>
    <t>End of2011-2012 Fiscal Year</t>
  </si>
  <si>
    <t>Account Balance Start</t>
  </si>
  <si>
    <t>Account Balance End</t>
  </si>
  <si>
    <t>Rate of Change</t>
  </si>
  <si>
    <t>Earned Revenue</t>
  </si>
  <si>
    <t>Expenses</t>
  </si>
  <si>
    <t>United Way Contribution</t>
  </si>
  <si>
    <t>Organization/Individual</t>
  </si>
  <si>
    <t>Date Received</t>
  </si>
  <si>
    <t>Date Deposited</t>
  </si>
  <si>
    <t>Amount</t>
  </si>
  <si>
    <t>Memo</t>
  </si>
  <si>
    <t>Description</t>
  </si>
  <si>
    <t>Date of Transaction</t>
  </si>
  <si>
    <t>Reason for Expense</t>
  </si>
  <si>
    <t>Chambers of Commerce</t>
  </si>
  <si>
    <t>Secretary of State</t>
  </si>
  <si>
    <t>Total</t>
  </si>
  <si>
    <t>Total</t>
  </si>
  <si>
    <t>Bank Interest</t>
  </si>
  <si>
    <t>Organization</t>
  </si>
  <si>
    <t>Subway</t>
  </si>
  <si>
    <t>Board Meeting Luncheon, PO# 558-7/12/12, CK# 1518-7/24/12</t>
  </si>
  <si>
    <t>Printing and Publications</t>
  </si>
  <si>
    <t>Imagine Media Solutions Inc.</t>
  </si>
  <si>
    <t>1000 count post cards for New Prov location, PO# 559-7/18/12, CK# 1520-7/19/12</t>
  </si>
  <si>
    <t>Ft. Campbell Officers' Spouses Club</t>
  </si>
  <si>
    <t>Board Member Donation</t>
  </si>
  <si>
    <t>Pro Literacy</t>
  </si>
  <si>
    <t>Sonia Welker</t>
  </si>
  <si>
    <t>Membership Fees, PO# 561-8/7/12, CK# 1522-8/7/12</t>
  </si>
  <si>
    <t>Office Depot</t>
  </si>
  <si>
    <t>Labeling Tape, PO# 562-8/7/12, CK# 1521-8/7/12</t>
  </si>
  <si>
    <t>The Marketing Mix</t>
  </si>
  <si>
    <t>Letterheads and Envelopes, PO# 563-8/7/12, CK# 1523-8/7/12</t>
  </si>
  <si>
    <t>McGraw-Hill Companies</t>
  </si>
  <si>
    <t>GED Math Booklets, PO# 555-7/2/12, CK# 1517-7/10/12</t>
  </si>
  <si>
    <t>Membership Fees, PO# 556-7/2/12, CK# 1516-7/10/12</t>
  </si>
  <si>
    <t>Annual Report, PO# 557-6/25/12, CK# 1515-7/10/12</t>
  </si>
  <si>
    <t>Imagine Media Solutions</t>
  </si>
  <si>
    <t>Check Usage Log</t>
  </si>
  <si>
    <t>Void</t>
  </si>
  <si>
    <t>Tennesse Secretary of the State</t>
  </si>
  <si>
    <t>Chamber of Commerce</t>
  </si>
  <si>
    <t>McGraw-Hill Company</t>
  </si>
  <si>
    <t>CMCSS</t>
  </si>
  <si>
    <t>Check Number</t>
  </si>
  <si>
    <t xml:space="preserve">                          N/A</t>
  </si>
  <si>
    <t xml:space="preserve">Date </t>
  </si>
  <si>
    <t>Received By</t>
  </si>
  <si>
    <t>Purchase Order</t>
  </si>
  <si>
    <t>Bank Acknowledgement</t>
  </si>
  <si>
    <t>Ft. Campbell Area CFC</t>
  </si>
  <si>
    <t>300 Promotional Pens, PO# 564-8/8/12, CK# 1524-8/8/12</t>
  </si>
  <si>
    <t>Table Hosting, PO# 567-8/27/12, CK# 1525-8/27/12</t>
  </si>
  <si>
    <t>New Readers Press</t>
  </si>
  <si>
    <t>GED Scoreboost Pamphlets, PO# 565-8/22/12, CK# 1526-8/27/12</t>
  </si>
  <si>
    <t>Additional Donation Received</t>
  </si>
  <si>
    <t>Vendor Payment</t>
  </si>
  <si>
    <t>Total Operational Expenses</t>
  </si>
  <si>
    <t>Barron's Educational Series, Inc.</t>
  </si>
  <si>
    <t>Imagine Media Solutions, Inc.</t>
  </si>
  <si>
    <t>Barrons Educational Services, Inc.</t>
  </si>
  <si>
    <t>ASVAB Books, PO# 566-8/23/12, CK# 1527-9/04/12</t>
  </si>
  <si>
    <t>McGraw Hill Company</t>
  </si>
  <si>
    <t>Tabe Workbooks PO# 569-9/5/12, CK# 1529-9/11/12</t>
  </si>
  <si>
    <t>Sign Art</t>
  </si>
  <si>
    <t>44 Transit Signs, PO# 570-9/11/12, CK# 1530-9/11/12</t>
  </si>
  <si>
    <t>State of TN Division of Charitiable Solicitions and Gaming</t>
  </si>
  <si>
    <t>Web Domain Name and Design, PO# 572-9/11/12, CK# 1531-9/11/12</t>
  </si>
  <si>
    <t>State of TN Division of Charitable Solicitations and Gaming</t>
  </si>
  <si>
    <t>License Renewal</t>
  </si>
  <si>
    <t>Net Gain/Loss</t>
  </si>
  <si>
    <t>Rollover Balance Gain/Loss</t>
  </si>
  <si>
    <t>44 Transit Sign Repair, PO# 574-9/20/12, CK# 1533-9/20/12</t>
  </si>
  <si>
    <t>Board Meeting Luncheon, PO# 575-9/20/12, CK# 1534-9/20/12</t>
  </si>
  <si>
    <t>Steck-Vaughn Company</t>
  </si>
  <si>
    <t>Citizenship Booklets, PO# 573-9/19/12, CK# 1535-9/20/12</t>
  </si>
  <si>
    <t>Rack Cards, PO# 568-8/29/12, CK# 1528-9/04/12</t>
  </si>
  <si>
    <t>Velma Williams</t>
  </si>
  <si>
    <t>Gas Money For TN ALC Conf, PO# 576-10/21/12, CK# 1536-10/2/12</t>
  </si>
  <si>
    <t>Harbor Freight</t>
  </si>
  <si>
    <t>50 Disposable Earplugs for Goodwill Computer Lab, PO# 577-10/2/12,CK# 1537-10/2/12</t>
  </si>
  <si>
    <t>Clarksville Korean Women's Association</t>
  </si>
  <si>
    <t>Reimbursement for Citizenship Books, for PO# 573-9/19/12</t>
  </si>
  <si>
    <t>Ritter Tax &amp; Accounting Services</t>
  </si>
  <si>
    <t>Walmart</t>
  </si>
  <si>
    <t>United Way Bake Sale Fundraiser, PO# 580 -10/9/12, CK# 1540-10/9/12</t>
  </si>
  <si>
    <t>Tax Document Prep Fees, PO# 579 -10/9/12, CK# 1539-10/9/12</t>
  </si>
  <si>
    <t>New Providence Community Center</t>
  </si>
  <si>
    <t>5 Students=$500, 1000 Postcards(PO# 559)=$89.95, TABE Workbooks (PO# 569= $441.75)=$400</t>
  </si>
  <si>
    <t>United Way Campaign Fundraiser Donation</t>
  </si>
  <si>
    <t>United Way Donation</t>
  </si>
  <si>
    <t>United Way Campaign Fundraiser</t>
  </si>
  <si>
    <t>10/16/12 , 10/18/12</t>
  </si>
  <si>
    <t>Fundraiser for United Way 2012-2013 Campaign</t>
  </si>
  <si>
    <t>Hastings</t>
  </si>
  <si>
    <t>Vendor Donation</t>
  </si>
  <si>
    <t>Braxton Photography</t>
  </si>
  <si>
    <t>Anthony White</t>
  </si>
  <si>
    <t>Farewell Dinner Photographer, PO# 582-10/25/12, CK# 1542-10/30/12</t>
  </si>
  <si>
    <t>Farewell Dinner Pianist, PO# 583-10/30/12, CK# 1543-10/30/12</t>
  </si>
  <si>
    <t xml:space="preserve">Anthony White </t>
  </si>
  <si>
    <t>United Way Campaign Fundraiser Donation, PO# 581-10/23/12, CK# 1541-10/23/12</t>
  </si>
  <si>
    <t>Clarksville Sunrise Rotary Club</t>
  </si>
  <si>
    <t>Bike Ride Fundraiser Donation</t>
  </si>
  <si>
    <t>One Year Website Subscription, PO# 584-11/1/12, CK# 1544-11/1/12</t>
  </si>
  <si>
    <t>Sporty's Awards</t>
  </si>
  <si>
    <t>Farewell Dinner Awards, PO# 585-11/5/12, CK# 1545-11/5/12</t>
  </si>
  <si>
    <t>Radford's Office Technology</t>
  </si>
  <si>
    <t>Printer Toner for Copy Machine, PO# 586-11/8/12, CK# 1546-11/13/12</t>
  </si>
  <si>
    <t>Radford's Office Technologies</t>
  </si>
  <si>
    <t>Velma Jo Williams</t>
  </si>
  <si>
    <t>Reimbursement For FedEx Office For Printing Farewell Dinner Programs, PO# 587-11/09/12, CK# 1549-11/13/12</t>
  </si>
  <si>
    <t>Board Meeting Luncheon, PO# 588-11/27/12, CK# 1548-11/27/12</t>
  </si>
  <si>
    <t>Reimbursement for Sign Art, PO# 570-9/11/12 for $200, Also $100 For New Student</t>
  </si>
  <si>
    <t>Jean Delbridge</t>
  </si>
  <si>
    <t>Sonia Welker's Friend That Donated</t>
  </si>
  <si>
    <t>The Chamber of Commerce</t>
  </si>
  <si>
    <t>Mayor Power Breakfast, PO# 590-12/17/12, CK# 1549-12/17/12</t>
  </si>
  <si>
    <t>New Reader's Press</t>
  </si>
  <si>
    <t>Score Boost Booklets, PO# 589-12/17/12, CK# 1550-12/17/12</t>
  </si>
  <si>
    <t>Professional Fees Expense</t>
  </si>
  <si>
    <t>Educational Materials Expense</t>
  </si>
  <si>
    <t>Public Relations &amp; Promotions Expense</t>
  </si>
  <si>
    <t>Miscellaneous Expense</t>
  </si>
  <si>
    <t>Salary Expense</t>
  </si>
  <si>
    <t>Printing &amp; Publications Expense</t>
  </si>
  <si>
    <t>Govenor Square Mall Donation</t>
  </si>
  <si>
    <t>Cafaro Foundation</t>
  </si>
  <si>
    <t>$100 For New Student</t>
  </si>
  <si>
    <t>Supply Expense</t>
  </si>
  <si>
    <t>Awards &amp; Annual Meetings Expense</t>
  </si>
  <si>
    <t>Delta Sigma Theta Sorority</t>
  </si>
  <si>
    <t>Sorority Founders Day Award Donation</t>
  </si>
  <si>
    <t>Tabe Workbooks, PO# 593-1/9/13, CK# 1553-1/15/13</t>
  </si>
  <si>
    <t>Board Meeting Luncheon PO# 594-1/22/13, CK# 1554-1/22/13</t>
  </si>
  <si>
    <t>Snacks for Tutors, PO# 591-1/2/13, CK# 1551-1/2/13</t>
  </si>
  <si>
    <t>Publix Super Markets Charities</t>
  </si>
  <si>
    <t>Publix Grant</t>
  </si>
  <si>
    <t>VSCC</t>
  </si>
  <si>
    <t>VSCC Scholarship for Sandra Bailey (Homeless Student), PO# 595-2/6/13, CK# 1555-2/6/13</t>
  </si>
  <si>
    <t>Voluteer State Community College-VSCC</t>
  </si>
  <si>
    <t>3 New Students</t>
  </si>
  <si>
    <t>Ft. Campbell Officers Spouces Club</t>
  </si>
  <si>
    <t>Ft. Campbell Officers Spouses Club</t>
  </si>
  <si>
    <t>V.I.C.E. Charity Event, PO# 596-03/05/13, CK# 1556-03/05/2013</t>
  </si>
  <si>
    <t>02/285/13</t>
  </si>
  <si>
    <t>JerseyMikes Subs</t>
  </si>
  <si>
    <t>Board Meeting Luncheon, PO# 596-3/19/13, CK# 1558-3/19/13</t>
  </si>
  <si>
    <t>Reimbursement for Tutor Snacks, PO# 597, CK# 1557-3/7/13</t>
  </si>
  <si>
    <t>Jersey Mikes Subs</t>
  </si>
  <si>
    <t>United Way Prep Meeting Lunch, PO# 599-3/25/13, CK# 1559-3/25/13</t>
  </si>
  <si>
    <t>1 New Student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</si>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</sst>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\$* #,##0.00_);_(\$* \(#,##0.00\);_(\$* \-??_);_(@_)"/>
    <numFmt numFmtId="165" formatCode="m/d/yyyy;@"/>
    <numFmt numFmtId="166" formatCode="mm/dd/yy"/>
    <numFmt numFmtId="167" formatCode="_(\$* #,##0.000_);_(\$* \(#,##0.000\);_(\$* \-??_);_(@_)"/>
  </numFmts>
  <fonts count="20" x14ac:knownFonts="1">
    <font>
      <sz val="11"/>
      <color rgb="FF000000"/>
      <name val="Calibri"/>
      <family val="2"/>
      <charset val="1"/>
    </font>
    <font>
      <u/>
      <sz val="20"/>
      <color rgb="FF000000"/>
      <name val="Calibri"/>
      <family val="2"/>
      <charset val="1"/>
    </font>
    <font>
      <b/>
      <u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  <charset val="1"/>
    </font>
    <font>
      <b/>
      <u/>
      <sz val="11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u/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rgb="FF000000"/>
      <name val="Calibri"/>
      <family val="2"/>
      <charset val="1"/>
    </font>
    <font>
      <b/>
      <u val="singleAccounting"/>
      <sz val="11"/>
      <color rgb="FF000000"/>
      <name val="Calibri"/>
      <family val="2"/>
      <charset val="1"/>
    </font>
    <font>
      <b/>
      <u/>
      <sz val="11"/>
      <color rgb="FF000000"/>
      <name val="Calibri"/>
      <family val="2"/>
    </font>
    <font>
      <b/>
      <u val="singleAccounting"/>
      <sz val="11"/>
      <color rgb="FF000000"/>
      <name val="Calibri"/>
      <family val="2"/>
    </font>
    <font>
      <b/>
      <u/>
      <sz val="22"/>
      <color rgb="FF000000"/>
      <name val="Calibri"/>
      <family val="2"/>
    </font>
    <font>
      <b/>
      <i/>
      <u/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FAC090"/>
        <bgColor rgb="FFC0C0C0"/>
      </patternFill>
    </fill>
    <fill>
      <patternFill patternType="solid">
        <fgColor rgb="FFEEECE1"/>
        <bgColor rgb="FFFFFFFF"/>
      </patternFill>
    </fill>
    <fill>
      <patternFill patternType="solid">
        <fgColor rgb="FF00B0F0"/>
        <bgColor rgb="FF33CCCC"/>
      </patternFill>
    </fill>
    <fill>
      <patternFill patternType="solid">
        <fgColor rgb="FFFF0000"/>
        <bgColor rgb="FF993300"/>
      </patternFill>
    </fill>
    <fill>
      <patternFill patternType="solid">
        <fgColor theme="6"/>
        <bgColor rgb="FFCC99FF"/>
      </patternFill>
    </fill>
    <fill>
      <patternFill patternType="solid">
        <fgColor theme="6"/>
        <bgColor rgb="FFFFFF00"/>
      </patternFill>
    </fill>
    <fill>
      <patternFill patternType="solid">
        <fgColor rgb="FFFF0000"/>
        <bgColor rgb="FFA0A0F6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FFFF00"/>
      </patternFill>
    </fill>
    <fill>
      <patternFill patternType="solid">
        <fgColor rgb="FF0070C0"/>
        <bgColor rgb="FFA0A0F6"/>
      </patternFill>
    </fill>
    <fill>
      <patternFill patternType="solid">
        <fgColor rgb="FFFFFF00"/>
        <bgColor rgb="FFC0C0C0"/>
      </patternFill>
    </fill>
    <fill>
      <patternFill patternType="solid">
        <fgColor rgb="FFFFFF00"/>
        <bgColor rgb="FFFF9900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ck">
        <color auto="1"/>
      </right>
      <top/>
      <bottom style="double">
        <color indexed="64"/>
      </bottom>
      <diagonal/>
    </border>
    <border>
      <left style="thick">
        <color auto="1"/>
      </left>
      <right style="thick">
        <color auto="1"/>
      </right>
      <top style="double">
        <color indexed="64"/>
      </top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 style="thick">
        <color auto="1"/>
      </left>
      <right style="thick">
        <color auto="1"/>
      </right>
      <top/>
      <bottom style="double">
        <color indexed="64"/>
      </bottom>
      <diagonal/>
    </border>
    <border>
      <left style="medium">
        <color auto="1"/>
      </left>
      <right style="thick">
        <color auto="1"/>
      </right>
      <top style="double">
        <color indexed="64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ck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auto="1"/>
      </bottom>
      <diagonal/>
    </border>
    <border>
      <left style="thick">
        <color auto="1"/>
      </left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indexed="64"/>
      </right>
      <top/>
      <bottom style="thick">
        <color auto="1"/>
      </bottom>
      <diagonal/>
    </border>
    <border>
      <left style="thick">
        <color auto="1"/>
      </left>
      <right style="medium">
        <color indexed="64"/>
      </right>
      <top/>
      <bottom/>
      <diagonal/>
    </border>
    <border>
      <left/>
      <right style="thick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1" fillId="0" borderId="0"/>
    <xf numFmtId="9" fontId="11" fillId="0" borderId="0"/>
  </cellStyleXfs>
  <cellXfs count="254">
    <xf numFmtId="0" fontId="0" fillId="0" borderId="0" xfId="0"/>
    <xf numFmtId="0" fontId="0" fillId="0" borderId="1" xfId="0" applyBorder="1"/>
    <xf numFmtId="0" fontId="0" fillId="0" borderId="5" xfId="0" applyFont="1" applyBorder="1"/>
    <xf numFmtId="164" fontId="0" fillId="0" borderId="6" xfId="1" applyFont="1" applyBorder="1" applyAlignment="1" applyProtection="1"/>
    <xf numFmtId="164" fontId="0" fillId="0" borderId="0" xfId="1" applyFont="1" applyBorder="1" applyAlignment="1" applyProtection="1"/>
    <xf numFmtId="164" fontId="0" fillId="0" borderId="7" xfId="1" applyFont="1" applyBorder="1" applyAlignment="1" applyProtection="1"/>
    <xf numFmtId="164" fontId="0" fillId="0" borderId="8" xfId="1" applyFont="1" applyBorder="1" applyAlignment="1" applyProtection="1"/>
    <xf numFmtId="164" fontId="0" fillId="0" borderId="9" xfId="1" applyFont="1" applyBorder="1" applyAlignment="1" applyProtection="1"/>
    <xf numFmtId="0" fontId="0" fillId="0" borderId="10" xfId="0" applyFont="1" applyBorder="1"/>
    <xf numFmtId="164" fontId="0" fillId="0" borderId="11" xfId="1" applyFont="1" applyBorder="1" applyAlignment="1" applyProtection="1"/>
    <xf numFmtId="0" fontId="0" fillId="0" borderId="12" xfId="0" applyBorder="1"/>
    <xf numFmtId="164" fontId="0" fillId="0" borderId="13" xfId="1" applyFont="1" applyBorder="1" applyAlignment="1" applyProtection="1"/>
    <xf numFmtId="164" fontId="0" fillId="0" borderId="1" xfId="1" applyFont="1" applyBorder="1" applyAlignment="1" applyProtection="1"/>
    <xf numFmtId="164" fontId="0" fillId="0" borderId="14" xfId="1" applyFont="1" applyBorder="1" applyAlignment="1" applyProtection="1"/>
    <xf numFmtId="0" fontId="0" fillId="0" borderId="15" xfId="0" applyBorder="1"/>
    <xf numFmtId="0" fontId="0" fillId="0" borderId="17" xfId="0" applyFont="1" applyBorder="1"/>
    <xf numFmtId="0" fontId="3" fillId="0" borderId="17" xfId="0" applyFont="1" applyBorder="1"/>
    <xf numFmtId="164" fontId="3" fillId="2" borderId="19" xfId="1" applyFont="1" applyFill="1" applyBorder="1" applyAlignment="1" applyProtection="1"/>
    <xf numFmtId="0" fontId="4" fillId="3" borderId="17" xfId="0" applyFont="1" applyFill="1" applyBorder="1"/>
    <xf numFmtId="0" fontId="5" fillId="3" borderId="0" xfId="0" applyFont="1" applyFill="1" applyBorder="1"/>
    <xf numFmtId="0" fontId="5" fillId="3" borderId="20" xfId="0" applyFont="1" applyFill="1" applyBorder="1"/>
    <xf numFmtId="0" fontId="3" fillId="2" borderId="24" xfId="0" applyFont="1" applyFill="1" applyBorder="1"/>
    <xf numFmtId="0" fontId="0" fillId="3" borderId="26" xfId="0" applyFill="1" applyBorder="1"/>
    <xf numFmtId="0" fontId="0" fillId="3" borderId="27" xfId="0" applyFill="1" applyBorder="1"/>
    <xf numFmtId="0" fontId="0" fillId="3" borderId="23" xfId="0" applyFill="1" applyBorder="1"/>
    <xf numFmtId="0" fontId="2" fillId="0" borderId="0" xfId="0" applyFont="1"/>
    <xf numFmtId="0" fontId="2" fillId="0" borderId="18" xfId="0" applyFont="1" applyBorder="1"/>
    <xf numFmtId="0" fontId="3" fillId="0" borderId="5" xfId="0" applyFont="1" applyBorder="1"/>
    <xf numFmtId="164" fontId="3" fillId="0" borderId="6" xfId="1" applyFont="1" applyBorder="1" applyAlignment="1" applyProtection="1"/>
    <xf numFmtId="0" fontId="0" fillId="0" borderId="18" xfId="0" applyBorder="1"/>
    <xf numFmtId="0" fontId="3" fillId="0" borderId="10" xfId="0" applyFont="1" applyBorder="1"/>
    <xf numFmtId="164" fontId="3" fillId="0" borderId="0" xfId="1" applyFont="1" applyBorder="1" applyAlignment="1" applyProtection="1"/>
    <xf numFmtId="0" fontId="0" fillId="0" borderId="9" xfId="0" applyBorder="1"/>
    <xf numFmtId="0" fontId="8" fillId="0" borderId="0" xfId="0" applyFont="1"/>
    <xf numFmtId="0" fontId="2" fillId="0" borderId="0" xfId="0" applyFont="1" applyBorder="1" applyAlignment="1"/>
    <xf numFmtId="0" fontId="0" fillId="0" borderId="0" xfId="0" applyAlignment="1"/>
    <xf numFmtId="0" fontId="9" fillId="4" borderId="0" xfId="0" applyFont="1" applyFill="1" applyBorder="1"/>
    <xf numFmtId="0" fontId="0" fillId="0" borderId="0" xfId="0" applyBorder="1"/>
    <xf numFmtId="0" fontId="9" fillId="5" borderId="0" xfId="0" applyFont="1" applyFill="1" applyBorder="1"/>
    <xf numFmtId="14" fontId="0" fillId="0" borderId="0" xfId="0" applyNumberFormat="1" applyBorder="1"/>
    <xf numFmtId="0" fontId="7" fillId="0" borderId="18" xfId="0" applyFont="1" applyBorder="1"/>
    <xf numFmtId="164" fontId="3" fillId="0" borderId="13" xfId="1" applyFont="1" applyBorder="1" applyAlignment="1" applyProtection="1"/>
    <xf numFmtId="0" fontId="0" fillId="0" borderId="29" xfId="0" applyBorder="1"/>
    <xf numFmtId="0" fontId="0" fillId="0" borderId="11" xfId="0" applyBorder="1"/>
    <xf numFmtId="0" fontId="0" fillId="0" borderId="0" xfId="0" applyBorder="1" applyAlignment="1"/>
    <xf numFmtId="0" fontId="0" fillId="0" borderId="7" xfId="0" applyBorder="1"/>
    <xf numFmtId="0" fontId="7" fillId="0" borderId="13" xfId="0" applyFont="1" applyBorder="1"/>
    <xf numFmtId="0" fontId="0" fillId="0" borderId="14" xfId="0" applyBorder="1"/>
    <xf numFmtId="0" fontId="7" fillId="0" borderId="0" xfId="0" applyFont="1" applyBorder="1"/>
    <xf numFmtId="0" fontId="7" fillId="0" borderId="13" xfId="0" applyFont="1" applyBorder="1" applyAlignment="1"/>
    <xf numFmtId="0" fontId="0" fillId="0" borderId="13" xfId="0" applyBorder="1"/>
    <xf numFmtId="0" fontId="9" fillId="0" borderId="0" xfId="0" applyFont="1" applyBorder="1"/>
    <xf numFmtId="0" fontId="2" fillId="0" borderId="0" xfId="0" applyFont="1" applyBorder="1"/>
    <xf numFmtId="0" fontId="2" fillId="0" borderId="9" xfId="0" applyFont="1" applyBorder="1"/>
    <xf numFmtId="0" fontId="7" fillId="0" borderId="30" xfId="0" applyFont="1" applyBorder="1"/>
    <xf numFmtId="0" fontId="3" fillId="0" borderId="0" xfId="0" applyFont="1"/>
    <xf numFmtId="0" fontId="7" fillId="0" borderId="14" xfId="0" applyFont="1" applyBorder="1"/>
    <xf numFmtId="0" fontId="7" fillId="0" borderId="29" xfId="0" applyFont="1" applyBorder="1"/>
    <xf numFmtId="0" fontId="3" fillId="0" borderId="13" xfId="0" applyFont="1" applyBorder="1"/>
    <xf numFmtId="0" fontId="3" fillId="0" borderId="13" xfId="0" applyFont="1" applyBorder="1" applyAlignment="1"/>
    <xf numFmtId="0" fontId="0" fillId="0" borderId="13" xfId="0" applyBorder="1" applyAlignment="1"/>
    <xf numFmtId="0" fontId="3" fillId="0" borderId="29" xfId="0" applyFont="1" applyBorder="1"/>
    <xf numFmtId="0" fontId="3" fillId="0" borderId="1" xfId="0" applyFont="1" applyBorder="1"/>
    <xf numFmtId="0" fontId="10" fillId="0" borderId="0" xfId="0" applyFont="1"/>
    <xf numFmtId="164" fontId="11" fillId="0" borderId="0" xfId="1"/>
    <xf numFmtId="0" fontId="0" fillId="0" borderId="18" xfId="0" applyBorder="1" applyAlignment="1"/>
    <xf numFmtId="0" fontId="7" fillId="0" borderId="3" xfId="0" applyFont="1" applyBorder="1"/>
    <xf numFmtId="164" fontId="3" fillId="0" borderId="3" xfId="1" applyFont="1" applyBorder="1" applyAlignment="1" applyProtection="1"/>
    <xf numFmtId="0" fontId="0" fillId="0" borderId="3" xfId="0" applyBorder="1"/>
    <xf numFmtId="0" fontId="7" fillId="0" borderId="3" xfId="0" applyFont="1" applyBorder="1" applyAlignment="1"/>
    <xf numFmtId="164" fontId="11" fillId="0" borderId="3" xfId="1" applyBorder="1"/>
    <xf numFmtId="0" fontId="0" fillId="0" borderId="3" xfId="0" applyBorder="1" applyAlignment="1"/>
    <xf numFmtId="0" fontId="0" fillId="0" borderId="16" xfId="0" applyBorder="1"/>
    <xf numFmtId="164" fontId="11" fillId="0" borderId="6" xfId="1" applyBorder="1"/>
    <xf numFmtId="0" fontId="3" fillId="0" borderId="12" xfId="0" applyFont="1" applyBorder="1"/>
    <xf numFmtId="0" fontId="0" fillId="0" borderId="31" xfId="0" applyFont="1" applyBorder="1"/>
    <xf numFmtId="164" fontId="3" fillId="2" borderId="32" xfId="1" applyFont="1" applyFill="1" applyBorder="1" applyAlignment="1" applyProtection="1"/>
    <xf numFmtId="164" fontId="0" fillId="0" borderId="33" xfId="1" applyFont="1" applyBorder="1" applyAlignment="1" applyProtection="1"/>
    <xf numFmtId="164" fontId="0" fillId="0" borderId="34" xfId="1" applyFont="1" applyBorder="1" applyAlignment="1" applyProtection="1"/>
    <xf numFmtId="0" fontId="3" fillId="2" borderId="35" xfId="0" applyFont="1" applyFill="1" applyBorder="1"/>
    <xf numFmtId="0" fontId="2" fillId="0" borderId="15" xfId="0" applyFont="1" applyBorder="1"/>
    <xf numFmtId="14" fontId="0" fillId="0" borderId="0" xfId="0" applyNumberForma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9" fillId="4" borderId="37" xfId="0" applyFont="1" applyFill="1" applyBorder="1"/>
    <xf numFmtId="0" fontId="9" fillId="4" borderId="38" xfId="0" applyFont="1" applyFill="1" applyBorder="1"/>
    <xf numFmtId="0" fontId="0" fillId="0" borderId="17" xfId="0" applyBorder="1"/>
    <xf numFmtId="0" fontId="0" fillId="0" borderId="39" xfId="0" applyBorder="1"/>
    <xf numFmtId="0" fontId="0" fillId="0" borderId="41" xfId="0" applyBorder="1"/>
    <xf numFmtId="0" fontId="0" fillId="0" borderId="40" xfId="0" applyBorder="1"/>
    <xf numFmtId="164" fontId="0" fillId="0" borderId="39" xfId="1" applyFont="1" applyBorder="1" applyAlignment="1" applyProtection="1"/>
    <xf numFmtId="164" fontId="0" fillId="0" borderId="41" xfId="1" applyFont="1" applyBorder="1" applyAlignment="1" applyProtection="1"/>
    <xf numFmtId="164" fontId="0" fillId="0" borderId="40" xfId="1" applyFont="1" applyBorder="1" applyAlignment="1" applyProtection="1"/>
    <xf numFmtId="0" fontId="0" fillId="0" borderId="36" xfId="0" applyBorder="1"/>
    <xf numFmtId="0" fontId="0" fillId="0" borderId="42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9" fillId="4" borderId="44" xfId="0" applyFont="1" applyFill="1" applyBorder="1"/>
    <xf numFmtId="0" fontId="9" fillId="4" borderId="48" xfId="0" applyFont="1" applyFill="1" applyBorder="1"/>
    <xf numFmtId="0" fontId="9" fillId="4" borderId="43" xfId="0" applyFont="1" applyFill="1" applyBorder="1"/>
    <xf numFmtId="0" fontId="0" fillId="0" borderId="49" xfId="0" applyBorder="1"/>
    <xf numFmtId="164" fontId="0" fillId="0" borderId="45" xfId="1" applyFont="1" applyBorder="1" applyAlignment="1" applyProtection="1"/>
    <xf numFmtId="164" fontId="0" fillId="0" borderId="46" xfId="1" applyFont="1" applyBorder="1" applyAlignment="1" applyProtection="1"/>
    <xf numFmtId="164" fontId="0" fillId="0" borderId="49" xfId="1" applyFont="1" applyBorder="1" applyAlignment="1" applyProtection="1"/>
    <xf numFmtId="0" fontId="2" fillId="0" borderId="41" xfId="0" applyFont="1" applyBorder="1"/>
    <xf numFmtId="164" fontId="3" fillId="0" borderId="50" xfId="1" applyFont="1" applyBorder="1" applyAlignment="1" applyProtection="1"/>
    <xf numFmtId="14" fontId="0" fillId="0" borderId="46" xfId="0" applyNumberFormat="1" applyBorder="1"/>
    <xf numFmtId="14" fontId="0" fillId="0" borderId="41" xfId="0" applyNumberFormat="1" applyBorder="1"/>
    <xf numFmtId="0" fontId="9" fillId="5" borderId="44" xfId="0" applyFont="1" applyFill="1" applyBorder="1"/>
    <xf numFmtId="0" fontId="9" fillId="5" borderId="48" xfId="0" applyFont="1" applyFill="1" applyBorder="1"/>
    <xf numFmtId="0" fontId="9" fillId="5" borderId="43" xfId="0" applyFont="1" applyFill="1" applyBorder="1"/>
    <xf numFmtId="166" fontId="0" fillId="0" borderId="46" xfId="0" applyNumberFormat="1" applyBorder="1"/>
    <xf numFmtId="0" fontId="9" fillId="5" borderId="38" xfId="0" applyFont="1" applyFill="1" applyBorder="1"/>
    <xf numFmtId="0" fontId="0" fillId="0" borderId="51" xfId="0" applyBorder="1"/>
    <xf numFmtId="14" fontId="0" fillId="0" borderId="45" xfId="0" applyNumberFormat="1" applyBorder="1"/>
    <xf numFmtId="0" fontId="0" fillId="0" borderId="50" xfId="0" applyBorder="1"/>
    <xf numFmtId="164" fontId="11" fillId="0" borderId="46" xfId="1" applyBorder="1"/>
    <xf numFmtId="164" fontId="11" fillId="0" borderId="49" xfId="1" applyBorder="1"/>
    <xf numFmtId="164" fontId="11" fillId="0" borderId="45" xfId="1" applyBorder="1"/>
    <xf numFmtId="0" fontId="0" fillId="0" borderId="52" xfId="0" applyBorder="1"/>
    <xf numFmtId="0" fontId="0" fillId="0" borderId="53" xfId="0" applyBorder="1"/>
    <xf numFmtId="0" fontId="0" fillId="0" borderId="46" xfId="0" applyBorder="1" applyAlignment="1"/>
    <xf numFmtId="165" fontId="0" fillId="0" borderId="46" xfId="0" applyNumberFormat="1" applyBorder="1"/>
    <xf numFmtId="165" fontId="0" fillId="0" borderId="47" xfId="0" applyNumberFormat="1" applyBorder="1"/>
    <xf numFmtId="0" fontId="2" fillId="6" borderId="2" xfId="0" applyFont="1" applyFill="1" applyBorder="1"/>
    <xf numFmtId="0" fontId="2" fillId="6" borderId="3" xfId="0" applyFont="1" applyFill="1" applyBorder="1"/>
    <xf numFmtId="0" fontId="2" fillId="6" borderId="4" xfId="0" applyFont="1" applyFill="1" applyBorder="1"/>
    <xf numFmtId="0" fontId="3" fillId="7" borderId="2" xfId="0" applyFont="1" applyFill="1" applyBorder="1"/>
    <xf numFmtId="164" fontId="12" fillId="7" borderId="13" xfId="1" applyFont="1" applyFill="1" applyBorder="1" applyAlignment="1" applyProtection="1"/>
    <xf numFmtId="164" fontId="12" fillId="7" borderId="3" xfId="1" applyFont="1" applyFill="1" applyBorder="1" applyAlignment="1" applyProtection="1"/>
    <xf numFmtId="164" fontId="14" fillId="7" borderId="13" xfId="1" applyFont="1" applyFill="1" applyBorder="1" applyAlignment="1" applyProtection="1"/>
    <xf numFmtId="0" fontId="2" fillId="8" borderId="12" xfId="0" applyFont="1" applyFill="1" applyBorder="1"/>
    <xf numFmtId="0" fontId="2" fillId="8" borderId="3" xfId="0" applyFont="1" applyFill="1" applyBorder="1"/>
    <xf numFmtId="0" fontId="2" fillId="8" borderId="4" xfId="0" applyFont="1" applyFill="1" applyBorder="1"/>
    <xf numFmtId="0" fontId="2" fillId="8" borderId="16" xfId="0" applyFont="1" applyFill="1" applyBorder="1"/>
    <xf numFmtId="0" fontId="2" fillId="8" borderId="21" xfId="0" applyFont="1" applyFill="1" applyBorder="1"/>
    <xf numFmtId="0" fontId="2" fillId="8" borderId="22" xfId="0" applyFont="1" applyFill="1" applyBorder="1"/>
    <xf numFmtId="164" fontId="13" fillId="9" borderId="3" xfId="1" applyFont="1" applyFill="1" applyBorder="1"/>
    <xf numFmtId="164" fontId="13" fillId="9" borderId="0" xfId="1" applyFont="1" applyFill="1"/>
    <xf numFmtId="164" fontId="13" fillId="9" borderId="28" xfId="1" applyFont="1" applyFill="1" applyBorder="1"/>
    <xf numFmtId="164" fontId="13" fillId="9" borderId="4" xfId="1" applyFont="1" applyFill="1" applyBorder="1"/>
    <xf numFmtId="0" fontId="6" fillId="11" borderId="17" xfId="0" applyFont="1" applyFill="1" applyBorder="1"/>
    <xf numFmtId="0" fontId="6" fillId="11" borderId="6" xfId="0" applyFont="1" applyFill="1" applyBorder="1"/>
    <xf numFmtId="0" fontId="6" fillId="11" borderId="4" xfId="0" applyFont="1" applyFill="1" applyBorder="1"/>
    <xf numFmtId="0" fontId="6" fillId="11" borderId="3" xfId="0" applyFont="1" applyFill="1" applyBorder="1"/>
    <xf numFmtId="0" fontId="6" fillId="11" borderId="7" xfId="0" applyFont="1" applyFill="1" applyBorder="1"/>
    <xf numFmtId="0" fontId="6" fillId="11" borderId="0" xfId="0" applyFont="1" applyFill="1" applyBorder="1"/>
    <xf numFmtId="0" fontId="3" fillId="12" borderId="12" xfId="0" applyFont="1" applyFill="1" applyBorder="1"/>
    <xf numFmtId="164" fontId="3" fillId="12" borderId="3" xfId="1" applyFont="1" applyFill="1" applyBorder="1" applyAlignment="1" applyProtection="1"/>
    <xf numFmtId="164" fontId="3" fillId="12" borderId="13" xfId="1" applyFont="1" applyFill="1" applyBorder="1" applyAlignment="1" applyProtection="1"/>
    <xf numFmtId="0" fontId="3" fillId="13" borderId="4" xfId="0" applyFont="1" applyFill="1" applyBorder="1"/>
    <xf numFmtId="10" fontId="7" fillId="13" borderId="4" xfId="2" applyNumberFormat="1" applyFont="1" applyFill="1" applyBorder="1" applyAlignment="1" applyProtection="1"/>
    <xf numFmtId="0" fontId="7" fillId="0" borderId="1" xfId="0" applyFont="1" applyBorder="1"/>
    <xf numFmtId="164" fontId="11" fillId="0" borderId="13" xfId="1" applyBorder="1"/>
    <xf numFmtId="164" fontId="11" fillId="0" borderId="8" xfId="1" applyBorder="1"/>
    <xf numFmtId="0" fontId="0" fillId="0" borderId="30" xfId="0" applyBorder="1"/>
    <xf numFmtId="0" fontId="9" fillId="4" borderId="54" xfId="0" applyFont="1" applyFill="1" applyBorder="1"/>
    <xf numFmtId="0" fontId="9" fillId="4" borderId="55" xfId="0" applyFont="1" applyFill="1" applyBorder="1"/>
    <xf numFmtId="164" fontId="11" fillId="0" borderId="41" xfId="1" applyBorder="1"/>
    <xf numFmtId="0" fontId="7" fillId="0" borderId="40" xfId="0" applyFont="1" applyBorder="1"/>
    <xf numFmtId="164" fontId="11" fillId="0" borderId="40" xfId="1" applyBorder="1"/>
    <xf numFmtId="0" fontId="7" fillId="0" borderId="16" xfId="0" applyFont="1" applyBorder="1"/>
    <xf numFmtId="164" fontId="11" fillId="0" borderId="42" xfId="1" applyBorder="1"/>
    <xf numFmtId="0" fontId="0" fillId="0" borderId="56" xfId="0" applyBorder="1"/>
    <xf numFmtId="164" fontId="11" fillId="0" borderId="22" xfId="1" applyBorder="1"/>
    <xf numFmtId="164" fontId="11" fillId="0" borderId="47" xfId="1" applyBorder="1"/>
    <xf numFmtId="0" fontId="17" fillId="0" borderId="0" xfId="0" applyFont="1"/>
    <xf numFmtId="0" fontId="13" fillId="10" borderId="10" xfId="0" applyFont="1" applyFill="1" applyBorder="1"/>
    <xf numFmtId="0" fontId="3" fillId="0" borderId="15" xfId="0" applyFont="1" applyBorder="1"/>
    <xf numFmtId="164" fontId="11" fillId="14" borderId="4" xfId="1" applyFill="1" applyBorder="1"/>
    <xf numFmtId="164" fontId="11" fillId="14" borderId="3" xfId="1" applyFill="1" applyBorder="1"/>
    <xf numFmtId="164" fontId="11" fillId="14" borderId="0" xfId="1" applyFill="1"/>
    <xf numFmtId="164" fontId="11" fillId="14" borderId="16" xfId="1" applyFill="1" applyBorder="1"/>
    <xf numFmtId="164" fontId="11" fillId="0" borderId="11" xfId="1" applyBorder="1"/>
    <xf numFmtId="0" fontId="7" fillId="0" borderId="4" xfId="0" applyFont="1" applyBorder="1"/>
    <xf numFmtId="0" fontId="9" fillId="4" borderId="45" xfId="0" applyFont="1" applyFill="1" applyBorder="1"/>
    <xf numFmtId="0" fontId="9" fillId="4" borderId="39" xfId="0" applyFont="1" applyFill="1" applyBorder="1"/>
    <xf numFmtId="0" fontId="0" fillId="0" borderId="57" xfId="0" applyBorder="1"/>
    <xf numFmtId="0" fontId="9" fillId="5" borderId="16" xfId="0" applyFont="1" applyFill="1" applyBorder="1"/>
    <xf numFmtId="0" fontId="9" fillId="5" borderId="58" xfId="0" applyFont="1" applyFill="1" applyBorder="1"/>
    <xf numFmtId="0" fontId="9" fillId="5" borderId="28" xfId="0" applyFont="1" applyFill="1" applyBorder="1"/>
    <xf numFmtId="0" fontId="0" fillId="0" borderId="60" xfId="0" applyBorder="1"/>
    <xf numFmtId="0" fontId="9" fillId="5" borderId="59" xfId="0" applyFont="1" applyFill="1" applyBorder="1"/>
    <xf numFmtId="14" fontId="0" fillId="0" borderId="60" xfId="0" applyNumberFormat="1" applyBorder="1"/>
    <xf numFmtId="164" fontId="0" fillId="0" borderId="41" xfId="1" applyFont="1" applyFill="1" applyBorder="1" applyAlignment="1" applyProtection="1"/>
    <xf numFmtId="0" fontId="18" fillId="0" borderId="17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4" fontId="19" fillId="0" borderId="41" xfId="0" applyNumberFormat="1" applyFont="1" applyBorder="1"/>
    <xf numFmtId="164" fontId="11" fillId="0" borderId="3" xfId="1" applyNumberFormat="1" applyBorder="1"/>
    <xf numFmtId="164" fontId="3" fillId="0" borderId="13" xfId="1" applyNumberFormat="1" applyFont="1" applyBorder="1" applyAlignment="1" applyProtection="1"/>
    <xf numFmtId="164" fontId="11" fillId="14" borderId="0" xfId="1" applyNumberFormat="1" applyFill="1"/>
    <xf numFmtId="164" fontId="11" fillId="14" borderId="3" xfId="1" applyNumberFormat="1" applyFill="1" applyBorder="1"/>
    <xf numFmtId="164" fontId="3" fillId="2" borderId="32" xfId="1" applyNumberFormat="1" applyFont="1" applyFill="1" applyBorder="1" applyAlignment="1" applyProtection="1"/>
    <xf numFmtId="164" fontId="3" fillId="2" borderId="19" xfId="1" applyNumberFormat="1" applyFont="1" applyFill="1" applyBorder="1" applyAlignment="1" applyProtection="1"/>
    <xf numFmtId="164" fontId="0" fillId="0" borderId="0" xfId="1" applyNumberFormat="1" applyFont="1" applyBorder="1" applyAlignment="1" applyProtection="1"/>
    <xf numFmtId="164" fontId="0" fillId="0" borderId="7" xfId="1" applyNumberFormat="1" applyFont="1" applyBorder="1" applyAlignment="1" applyProtection="1"/>
    <xf numFmtId="164" fontId="3" fillId="2" borderId="19" xfId="1" applyNumberFormat="1" applyFont="1" applyFill="1" applyBorder="1" applyAlignment="1" applyProtection="1">
      <alignment horizontal="left" indent="2"/>
    </xf>
    <xf numFmtId="164" fontId="0" fillId="0" borderId="1" xfId="1" applyNumberFormat="1" applyFont="1" applyBorder="1" applyAlignment="1" applyProtection="1"/>
    <xf numFmtId="164" fontId="14" fillId="7" borderId="13" xfId="1" applyNumberFormat="1" applyFont="1" applyFill="1" applyBorder="1" applyAlignment="1" applyProtection="1"/>
    <xf numFmtId="164" fontId="0" fillId="0" borderId="15" xfId="0" applyNumberFormat="1" applyBorder="1"/>
    <xf numFmtId="164" fontId="2" fillId="8" borderId="16" xfId="0" applyNumberFormat="1" applyFont="1" applyFill="1" applyBorder="1"/>
    <xf numFmtId="164" fontId="0" fillId="0" borderId="33" xfId="1" applyNumberFormat="1" applyFont="1" applyBorder="1" applyAlignment="1" applyProtection="1"/>
    <xf numFmtId="164" fontId="5" fillId="3" borderId="0" xfId="0" applyNumberFormat="1" applyFont="1" applyFill="1" applyBorder="1"/>
    <xf numFmtId="164" fontId="2" fillId="8" borderId="22" xfId="0" applyNumberFormat="1" applyFont="1" applyFill="1" applyBorder="1"/>
    <xf numFmtId="164" fontId="0" fillId="3" borderId="27" xfId="0" applyNumberFormat="1" applyFill="1" applyBorder="1"/>
    <xf numFmtId="164" fontId="13" fillId="9" borderId="28" xfId="1" applyNumberFormat="1" applyFont="1" applyFill="1" applyBorder="1"/>
    <xf numFmtId="164" fontId="6" fillId="11" borderId="3" xfId="0" applyNumberFormat="1" applyFont="1" applyFill="1" applyBorder="1"/>
    <xf numFmtId="164" fontId="0" fillId="0" borderId="0" xfId="1" applyNumberFormat="1" applyFont="1"/>
    <xf numFmtId="164" fontId="3" fillId="12" borderId="3" xfId="1" applyNumberFormat="1" applyFont="1" applyFill="1" applyBorder="1" applyAlignment="1" applyProtection="1"/>
    <xf numFmtId="167" fontId="0" fillId="0" borderId="0" xfId="0" applyNumberFormat="1"/>
    <xf numFmtId="164" fontId="12" fillId="7" borderId="14" xfId="1" applyNumberFormat="1" applyFont="1" applyFill="1" applyBorder="1" applyAlignment="1" applyProtection="1"/>
    <xf numFmtId="164" fontId="12" fillId="7" borderId="13" xfId="1" applyNumberFormat="1" applyFont="1" applyFill="1" applyBorder="1" applyAlignment="1" applyProtection="1"/>
    <xf numFmtId="164" fontId="2" fillId="8" borderId="3" xfId="0" applyNumberFormat="1" applyFont="1" applyFill="1" applyBorder="1"/>
    <xf numFmtId="164" fontId="0" fillId="0" borderId="18" xfId="1" applyNumberFormat="1" applyFont="1" applyBorder="1" applyAlignment="1" applyProtection="1"/>
    <xf numFmtId="164" fontId="2" fillId="8" borderId="23" xfId="0" applyNumberFormat="1" applyFont="1" applyFill="1" applyBorder="1"/>
    <xf numFmtId="164" fontId="0" fillId="0" borderId="28" xfId="1" applyNumberFormat="1" applyFont="1" applyBorder="1" applyAlignment="1" applyProtection="1"/>
    <xf numFmtId="164" fontId="3" fillId="2" borderId="25" xfId="1" applyNumberFormat="1" applyFont="1" applyFill="1" applyBorder="1" applyAlignment="1" applyProtection="1"/>
    <xf numFmtId="164" fontId="13" fillId="9" borderId="3" xfId="1" applyNumberFormat="1" applyFont="1" applyFill="1" applyBorder="1"/>
    <xf numFmtId="164" fontId="13" fillId="9" borderId="0" xfId="1" applyNumberFormat="1" applyFont="1" applyFill="1"/>
    <xf numFmtId="164" fontId="0" fillId="0" borderId="0" xfId="0" applyNumberFormat="1"/>
    <xf numFmtId="164" fontId="0" fillId="0" borderId="7" xfId="0" applyNumberFormat="1" applyBorder="1"/>
    <xf numFmtId="164" fontId="11" fillId="14" borderId="4" xfId="1" applyNumberFormat="1" applyFill="1" applyBorder="1"/>
    <xf numFmtId="164" fontId="0" fillId="0" borderId="15" xfId="0" applyNumberFormat="1" applyFill="1" applyBorder="1"/>
    <xf numFmtId="164" fontId="6" fillId="11" borderId="7" xfId="0" applyNumberFormat="1" applyFont="1" applyFill="1" applyBorder="1"/>
    <xf numFmtId="164" fontId="3" fillId="12" borderId="13" xfId="1" applyNumberFormat="1" applyFont="1" applyFill="1" applyBorder="1" applyAlignment="1" applyProtection="1"/>
    <xf numFmtId="14" fontId="0" fillId="0" borderId="17" xfId="0" applyNumberFormat="1" applyBorder="1"/>
    <xf numFmtId="164" fontId="11" fillId="0" borderId="0" xfId="1" applyFill="1"/>
    <xf numFmtId="0" fontId="0" fillId="0" borderId="53" xfId="0" applyBorder="1" applyAlignment="1"/>
    <xf numFmtId="14" fontId="0" fillId="0" borderId="39" xfId="0" applyNumberFormat="1" applyBorder="1"/>
    <xf numFmtId="164" fontId="11" fillId="0" borderId="61" xfId="1" applyBorder="1"/>
    <xf numFmtId="164" fontId="11" fillId="0" borderId="10" xfId="1" applyBorder="1"/>
    <xf numFmtId="164" fontId="11" fillId="0" borderId="12" xfId="1" applyBorder="1"/>
    <xf numFmtId="10" fontId="7" fillId="13" borderId="3" xfId="2" applyNumberFormat="1" applyFont="1" applyFill="1" applyBorder="1" applyAlignment="1" applyProtection="1"/>
    <xf numFmtId="167" fontId="0" fillId="0" borderId="7" xfId="0" applyNumberFormat="1" applyBorder="1"/>
    <xf numFmtId="0" fontId="0" fillId="16" borderId="0" xfId="0" applyFill="1"/>
    <xf numFmtId="10" fontId="18" fillId="15" borderId="3" xfId="2" applyNumberFormat="1" applyFont="1" applyFill="1" applyBorder="1"/>
    <xf numFmtId="10" fontId="18" fillId="15" borderId="0" xfId="2" applyNumberFormat="1" applyFont="1" applyFill="1"/>
    <xf numFmtId="164" fontId="11" fillId="0" borderId="30" xfId="1" applyBorder="1"/>
    <xf numFmtId="164" fontId="11" fillId="0" borderId="0" xfId="1" applyBorder="1"/>
    <xf numFmtId="14" fontId="0" fillId="0" borderId="49" xfId="0" applyNumberFormat="1" applyFill="1" applyBorder="1"/>
    <xf numFmtId="164" fontId="11" fillId="0" borderId="4" xfId="1" applyBorder="1"/>
    <xf numFmtId="9" fontId="11" fillId="0" borderId="46" xfId="2" applyBorder="1"/>
    <xf numFmtId="14" fontId="0" fillId="0" borderId="42" xfId="0" applyNumberFormat="1" applyBorder="1"/>
    <xf numFmtId="164" fontId="11" fillId="0" borderId="39" xfId="1" applyBorder="1"/>
    <xf numFmtId="0" fontId="9" fillId="5" borderId="46" xfId="0" applyFont="1" applyFill="1" applyBorder="1"/>
    <xf numFmtId="0" fontId="9" fillId="5" borderId="47" xfId="0" applyFont="1" applyFill="1" applyBorder="1"/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Fill="1" applyBorder="1"/>
    <xf numFmtId="164" fontId="0" fillId="0" borderId="0" xfId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0A0F6"/>
      <rgbColor rgb="00993366"/>
      <rgbColor rgb="00EEECE1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AC090"/>
      <rgbColor rgb="003366FF"/>
      <rgbColor rgb="0033CCCC"/>
      <rgbColor rgb="0099CC00"/>
      <rgbColor rgb="00FFCC00"/>
      <rgbColor rgb="00FF9900"/>
      <rgbColor rgb="00E46C0A"/>
      <rgbColor rgb="007D7DF3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581025</xdr:colOff>
      <xdr:row>41</xdr:row>
      <xdr:rowOff>47625</xdr:rowOff>
    </xdr:from>
    <xdr:to>
      <xdr:col>15</xdr:col>
      <xdr:colOff>569475</xdr:colOff>
      <xdr:row>52</xdr:row>
      <xdr:rowOff>79545</xdr:rowOff>
    </xdr:to>
    <xdr:sp macro="" textlink="">
      <xdr:nvSpPr>
        <xdr:cNvPr id="2" name="CustomShape 1"/>
        <xdr:cNvSpPr/>
      </xdr:nvSpPr>
      <xdr:spPr>
        <a:xfrm>
          <a:off x="7972425" y="8362950"/>
          <a:ext cx="7560825" cy="212742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lIns="90000" tIns="45000" rIns="90000" bIns="45000"/>
        <a:lstStyle/>
        <a:p>
          <a:r>
            <a:rPr lang="en-US" sz="1100" baseline="0">
              <a:solidFill>
                <a:srgbClr val="FF0000"/>
              </a:solidFill>
              <a:latin typeface="+mn-lt"/>
            </a:rPr>
            <a:t>*Reimbursement Clarksville Korean Womens Association 10/9/12: Citizenship Books (PO# 573-9/19/12=$202.20)=$202.20  </a:t>
          </a:r>
        </a:p>
        <a:p>
          <a:endParaRPr lang="en-US" sz="1100" baseline="0">
            <a:solidFill>
              <a:schemeClr val="tx1"/>
            </a:solidFill>
            <a:latin typeface="+mn-lt"/>
          </a:endParaRPr>
        </a:p>
        <a:p>
          <a:r>
            <a:rPr lang="en-US" sz="1100" baseline="0">
              <a:solidFill>
                <a:schemeClr val="tx1"/>
              </a:solidFill>
              <a:latin typeface="+mn-lt"/>
            </a:rPr>
            <a:t>*Reimbursement  from New Providence Community Center  10/15/12: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1000 Postcards(PO# 559-7/9/12=$89.95)=$89.95, TABE 	Workbooks (PO# 569 on 9/11/12= $441.75)=$400</a:t>
          </a:r>
          <a:r>
            <a:rPr lang="en-US"/>
            <a:t>  </a:t>
          </a:r>
        </a:p>
        <a:p>
          <a:endParaRPr lang="en-US" sz="1100" baseline="0">
            <a:solidFill>
              <a:srgbClr val="FF0000"/>
            </a:solidFill>
            <a:latin typeface="+mn-lt"/>
          </a:endParaRPr>
        </a:p>
        <a:p>
          <a:r>
            <a:rPr lang="en-US" sz="1100" baseline="0">
              <a:solidFill>
                <a:srgbClr val="FF0000"/>
              </a:solidFill>
              <a:latin typeface="+mn-lt"/>
            </a:rPr>
            <a:t>*Fundraiser in October , on 10/16/12 and 10/18/12, was for the United Way 2012-2013 Fundraising Campaign and was paid out </a:t>
          </a:r>
        </a:p>
        <a:p>
          <a:r>
            <a:rPr lang="en-US" sz="1100" baseline="0">
              <a:solidFill>
                <a:srgbClr val="FF0000"/>
              </a:solidFill>
              <a:latin typeface="+mn-lt"/>
            </a:rPr>
            <a:t>	as a Public Relation &amp; Promotions Expense for $160.00 on 10/23/12 (PO# -10/23/12, CK# 1541-10/23/12)</a:t>
          </a:r>
        </a:p>
        <a:p>
          <a:endParaRPr lang="en-US" sz="1100" baseline="0">
            <a:solidFill>
              <a:srgbClr val="FF0000"/>
            </a:solidFill>
            <a:latin typeface="+mn-lt"/>
          </a:endParaRPr>
        </a:p>
        <a:p>
          <a:r>
            <a:rPr lang="en-US" sz="1100" baseline="0">
              <a:solidFill>
                <a:srgbClr val="FF0000"/>
              </a:solidFill>
              <a:latin typeface="+mn-lt"/>
            </a:rPr>
            <a:t> </a:t>
          </a:r>
          <a:r>
            <a:rPr lang="en-US" sz="1100" baseline="0">
              <a:solidFill>
                <a:sysClr val="windowText" lastClr="000000"/>
              </a:solidFill>
              <a:latin typeface="+mn-lt"/>
            </a:rPr>
            <a:t>*Reimbursement from New Providence Community Center 11/27/12: 44 Transit Sign Repairs (PO# 574-9/20/12=$200)=$200, 	</a:t>
          </a:r>
        </a:p>
        <a:p>
          <a:r>
            <a:rPr lang="en-US" sz="1100" baseline="0">
              <a:solidFill>
                <a:sysClr val="windowText" lastClr="000000"/>
              </a:solidFill>
              <a:latin typeface="+mn-lt"/>
            </a:rPr>
            <a:t>	(Check Amount was $300, deposited on 11/27/12, $100 addition was for 1 more student tutored at Precinct)</a:t>
          </a:r>
        </a:p>
        <a:p>
          <a:r>
            <a:rPr lang="en-US" sz="1100" baseline="0">
              <a:solidFill>
                <a:sysClr val="windowText" lastClr="000000"/>
              </a:solidFill>
              <a:latin typeface="+mn-lt"/>
            </a:rPr>
            <a:t> </a:t>
          </a:r>
          <a:endParaRPr lang="en-US" sz="1100" baseline="0">
            <a:solidFill>
              <a:srgbClr val="FF0000"/>
            </a:solidFill>
            <a:latin typeface="+mn-lt"/>
          </a:endParaRPr>
        </a:p>
        <a:p>
          <a:r>
            <a:rPr lang="en-US" sz="1100" baseline="0">
              <a:solidFill>
                <a:srgbClr val="FF0000"/>
              </a:solidFill>
              <a:latin typeface="+mn-lt"/>
            </a:rPr>
            <a:t>	</a:t>
          </a:r>
        </a:p>
      </xdr:txBody>
    </xdr:sp>
    <xdr:clientData/>
  </xdr:twoCellAnchor>
  <xdr:oneCellAnchor>
    <xdr:from>
      <xdr:col>8</xdr:col>
      <xdr:colOff>733425</xdr:colOff>
      <xdr:row>43</xdr:row>
      <xdr:rowOff>161925</xdr:rowOff>
    </xdr:from>
    <xdr:ext cx="184731" cy="264560"/>
    <xdr:sp macro="" textlink="">
      <xdr:nvSpPr>
        <xdr:cNvPr id="3" name="TextBox 2"/>
        <xdr:cNvSpPr txBox="1"/>
      </xdr:nvSpPr>
      <xdr:spPr>
        <a:xfrm>
          <a:off x="9382125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topLeftCell="E1" workbookViewId="0">
      <selection activeCell="L5" sqref="L5"/>
    </sheetView>
  </sheetViews>
  <sheetFormatPr defaultRowHeight="15" x14ac:dyDescent="0.25"/>
  <cols>
    <col min="1" max="1" width="31.7109375"/>
    <col min="2" max="2" width="26.42578125"/>
    <col min="3" max="3" width="11.5703125" bestFit="1" customWidth="1"/>
    <col min="4" max="6" width="13.7109375" bestFit="1" customWidth="1"/>
    <col min="7" max="7" width="15.28515625" bestFit="1" customWidth="1"/>
    <col min="8" max="15" width="12.28515625" bestFit="1" customWidth="1"/>
    <col min="16" max="16" width="25.85546875"/>
    <col min="17" max="1025" width="8.7109375"/>
  </cols>
  <sheetData>
    <row r="1" spans="1:16" ht="26.25" x14ac:dyDescent="0.4">
      <c r="A1" s="247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6.5" thickTop="1" thickBot="1" x14ac:dyDescent="0.3">
      <c r="A3" s="125" t="s">
        <v>1</v>
      </c>
      <c r="B3" s="126" t="s">
        <v>2</v>
      </c>
      <c r="C3" s="127" t="s">
        <v>3</v>
      </c>
      <c r="D3" s="126" t="s">
        <v>4</v>
      </c>
      <c r="E3" s="126" t="s">
        <v>5</v>
      </c>
      <c r="F3" s="126" t="s">
        <v>6</v>
      </c>
      <c r="G3" s="126" t="s">
        <v>7</v>
      </c>
      <c r="H3" s="126" t="s">
        <v>8</v>
      </c>
      <c r="I3" s="126" t="s">
        <v>9</v>
      </c>
      <c r="J3" s="126" t="s">
        <v>10</v>
      </c>
      <c r="K3" s="126" t="s">
        <v>11</v>
      </c>
      <c r="L3" s="126" t="s">
        <v>12</v>
      </c>
      <c r="M3" s="126" t="s">
        <v>13</v>
      </c>
      <c r="N3" s="126" t="s">
        <v>14</v>
      </c>
      <c r="O3" s="126" t="s">
        <v>15</v>
      </c>
      <c r="P3" s="126" t="s">
        <v>16</v>
      </c>
    </row>
    <row r="4" spans="1:16" ht="15.75" thickTop="1" x14ac:dyDescent="0.25">
      <c r="A4" s="2" t="s">
        <v>17</v>
      </c>
      <c r="B4" s="3">
        <v>23910.3</v>
      </c>
      <c r="C4" s="3">
        <v>25223.05</v>
      </c>
      <c r="D4" s="195">
        <f>July!J10</f>
        <v>2213.21</v>
      </c>
      <c r="E4" s="195">
        <f>August!J10</f>
        <v>2101.9299999999998</v>
      </c>
      <c r="F4" s="195">
        <f>September!J10</f>
        <v>2101.9299999999998</v>
      </c>
      <c r="G4" s="196">
        <f>October!J10</f>
        <v>2101.9299999999998</v>
      </c>
      <c r="H4" s="5">
        <f>November!J10</f>
        <v>2101.9299999999998</v>
      </c>
      <c r="I4" s="5">
        <f>December!J10</f>
        <v>2101.9299999999998</v>
      </c>
      <c r="J4" s="4">
        <f>January!J10</f>
        <v>2101.9299999999998</v>
      </c>
      <c r="K4" s="4">
        <f>February!J10</f>
        <v>2101.9299999999998</v>
      </c>
      <c r="L4" s="4">
        <f>' March'!J10</f>
        <v>0</v>
      </c>
      <c r="M4" s="4">
        <f>April!J10</f>
        <v>0</v>
      </c>
      <c r="N4" s="5">
        <f>' May'!J10</f>
        <v>0</v>
      </c>
      <c r="O4" s="6">
        <f>June!J10</f>
        <v>0</v>
      </c>
      <c r="P4" s="7">
        <f>SUM(D4:O4)</f>
        <v>16926.72</v>
      </c>
    </row>
    <row r="5" spans="1:16" x14ac:dyDescent="0.25">
      <c r="A5" s="8" t="s">
        <v>18</v>
      </c>
      <c r="B5" s="9">
        <v>5822.82</v>
      </c>
      <c r="C5" s="9">
        <v>4367.12</v>
      </c>
      <c r="D5" s="195">
        <f>July!D12</f>
        <v>100</v>
      </c>
      <c r="E5" s="195">
        <f>August!D12</f>
        <v>600</v>
      </c>
      <c r="F5" s="195">
        <f>September!D12</f>
        <v>400</v>
      </c>
      <c r="G5" s="195">
        <f>October!D12</f>
        <v>1523.0900000000001</v>
      </c>
      <c r="H5" s="4">
        <f>November!D12</f>
        <v>1800</v>
      </c>
      <c r="I5" s="4">
        <f>December!D12</f>
        <v>600</v>
      </c>
      <c r="J5" s="4">
        <f>January!D12</f>
        <v>700</v>
      </c>
      <c r="K5" s="4">
        <f>February!D12</f>
        <v>400</v>
      </c>
      <c r="L5" s="4">
        <f>' March'!D12</f>
        <v>250</v>
      </c>
      <c r="M5" s="4">
        <f>April!D12</f>
        <v>0</v>
      </c>
      <c r="N5" s="4">
        <f>' May'!D12</f>
        <v>0</v>
      </c>
      <c r="O5" s="7">
        <f>June!D12</f>
        <v>0</v>
      </c>
      <c r="P5" s="7">
        <f t="shared" ref="P5:P9" si="0">SUM(D5:O5)</f>
        <v>6373.09</v>
      </c>
    </row>
    <row r="6" spans="1:16" x14ac:dyDescent="0.25">
      <c r="A6" s="8" t="s">
        <v>19</v>
      </c>
      <c r="B6" s="9">
        <v>1000</v>
      </c>
      <c r="C6" s="9">
        <v>0</v>
      </c>
      <c r="D6" s="195">
        <f>July!D23</f>
        <v>0</v>
      </c>
      <c r="E6" s="195">
        <f>August!D23</f>
        <v>0</v>
      </c>
      <c r="F6" s="195">
        <f>September!D23</f>
        <v>0</v>
      </c>
      <c r="G6" s="195">
        <f>October!D23</f>
        <v>0</v>
      </c>
      <c r="H6" s="4">
        <f>November!D23</f>
        <v>0</v>
      </c>
      <c r="I6" s="4">
        <f>December!D23</f>
        <v>0</v>
      </c>
      <c r="J6" s="4">
        <f>January!D23</f>
        <v>1000</v>
      </c>
      <c r="K6" s="4">
        <f>February!D23</f>
        <v>0</v>
      </c>
      <c r="L6" s="4">
        <f>' March'!D23</f>
        <v>0</v>
      </c>
      <c r="M6" s="4">
        <f>April!D23</f>
        <v>0</v>
      </c>
      <c r="N6" s="4">
        <f>' May'!D23</f>
        <v>0</v>
      </c>
      <c r="O6" s="7">
        <f>June!D23</f>
        <v>0</v>
      </c>
      <c r="P6" s="7">
        <f t="shared" si="0"/>
        <v>1000</v>
      </c>
    </row>
    <row r="7" spans="1:16" x14ac:dyDescent="0.25">
      <c r="A7" s="8" t="s">
        <v>20</v>
      </c>
      <c r="B7" s="9">
        <v>240.41</v>
      </c>
      <c r="C7" s="9">
        <v>15000</v>
      </c>
      <c r="D7" s="195">
        <f>July!D34</f>
        <v>0</v>
      </c>
      <c r="E7" s="195">
        <f>August!D34</f>
        <v>0</v>
      </c>
      <c r="F7" s="195">
        <f>September!D34</f>
        <v>0</v>
      </c>
      <c r="G7" s="195">
        <f>October!D34</f>
        <v>158.22999999999999</v>
      </c>
      <c r="H7" s="4">
        <f>November!D34</f>
        <v>0</v>
      </c>
      <c r="I7" s="4">
        <f>December!D34</f>
        <v>0</v>
      </c>
      <c r="J7" s="4">
        <f>January!D34</f>
        <v>0</v>
      </c>
      <c r="K7" s="4">
        <f>February!D34</f>
        <v>0</v>
      </c>
      <c r="L7" s="4">
        <f>' March'!D34</f>
        <v>0</v>
      </c>
      <c r="M7" s="4">
        <f>April!D34</f>
        <v>0</v>
      </c>
      <c r="N7" s="4">
        <f>' May'!D34</f>
        <v>0</v>
      </c>
      <c r="O7" s="7">
        <f>June!D34</f>
        <v>0</v>
      </c>
      <c r="P7" s="7">
        <f t="shared" si="0"/>
        <v>158.22999999999999</v>
      </c>
    </row>
    <row r="8" spans="1:16" x14ac:dyDescent="0.25">
      <c r="A8" s="8" t="s">
        <v>21</v>
      </c>
      <c r="B8" s="9">
        <v>30.03</v>
      </c>
      <c r="C8" s="9">
        <v>20.149999999999999</v>
      </c>
      <c r="D8" s="195">
        <f>July!I18</f>
        <v>2.68</v>
      </c>
      <c r="E8" s="195">
        <f>August!I18</f>
        <v>2.54</v>
      </c>
      <c r="F8" s="195">
        <f>September!I18</f>
        <v>1.68</v>
      </c>
      <c r="G8" s="195">
        <f>October!I18</f>
        <v>1.51</v>
      </c>
      <c r="H8" s="4">
        <f>November!I18</f>
        <v>1.1200000000000001</v>
      </c>
      <c r="I8" s="4">
        <f>December!I18</f>
        <v>2.0699999999999998</v>
      </c>
      <c r="J8" s="4">
        <f>January!I18</f>
        <v>1.64</v>
      </c>
      <c r="K8" s="4">
        <f>February!I18</f>
        <v>1.62</v>
      </c>
      <c r="L8" s="4">
        <f>' March'!I18</f>
        <v>0</v>
      </c>
      <c r="M8" s="4">
        <f>April!I18</f>
        <v>0</v>
      </c>
      <c r="N8" s="4">
        <f>' May'!I18</f>
        <v>0</v>
      </c>
      <c r="O8" s="7">
        <f>June!I18</f>
        <v>0</v>
      </c>
      <c r="P8" s="7">
        <f t="shared" si="0"/>
        <v>14.860000000000003</v>
      </c>
    </row>
    <row r="9" spans="1:16" ht="15.75" thickBot="1" x14ac:dyDescent="0.3">
      <c r="A9" s="10"/>
      <c r="B9" s="11"/>
      <c r="C9" s="11"/>
      <c r="D9" s="198"/>
      <c r="E9" s="198"/>
      <c r="F9" s="198"/>
      <c r="G9" s="198"/>
      <c r="H9" s="12"/>
      <c r="I9" s="12"/>
      <c r="J9" s="12"/>
      <c r="K9" s="12"/>
      <c r="L9" s="12"/>
      <c r="M9" s="12"/>
      <c r="N9" s="12"/>
      <c r="O9" s="13"/>
      <c r="P9" s="11">
        <f t="shared" si="0"/>
        <v>0</v>
      </c>
    </row>
    <row r="10" spans="1:16" ht="18.75" thickTop="1" thickBot="1" x14ac:dyDescent="0.45">
      <c r="A10" s="128" t="s">
        <v>22</v>
      </c>
      <c r="B10" s="129">
        <f>SUM(B4:B9)</f>
        <v>31003.559999999998</v>
      </c>
      <c r="C10" s="130">
        <f>SUM(C4:C8)</f>
        <v>44610.32</v>
      </c>
      <c r="D10" s="211">
        <f>SUM(D4:D8)</f>
        <v>2315.89</v>
      </c>
      <c r="E10" s="212">
        <f>SUM(E4:E9)</f>
        <v>2704.47</v>
      </c>
      <c r="F10" s="199">
        <f>SUM(F4:F9)</f>
        <v>2503.6099999999997</v>
      </c>
      <c r="G10" s="199">
        <f t="shared" ref="G10:O10" si="1">SUM(G4:G9)</f>
        <v>3784.76</v>
      </c>
      <c r="H10" s="131">
        <f t="shared" si="1"/>
        <v>3903.0499999999997</v>
      </c>
      <c r="I10" s="131">
        <f t="shared" si="1"/>
        <v>2704</v>
      </c>
      <c r="J10" s="131">
        <f t="shared" si="1"/>
        <v>3803.5699999999997</v>
      </c>
      <c r="K10" s="131">
        <f t="shared" si="1"/>
        <v>2503.5499999999997</v>
      </c>
      <c r="L10" s="131">
        <f t="shared" si="1"/>
        <v>250</v>
      </c>
      <c r="M10" s="131">
        <f t="shared" si="1"/>
        <v>0</v>
      </c>
      <c r="N10" s="131">
        <f t="shared" si="1"/>
        <v>0</v>
      </c>
      <c r="O10" s="131">
        <f t="shared" si="1"/>
        <v>0</v>
      </c>
      <c r="P10" s="131">
        <f>SUM(D10:O10)</f>
        <v>24472.899999999998</v>
      </c>
    </row>
    <row r="11" spans="1:16" x14ac:dyDescent="0.25">
      <c r="A11" s="14"/>
      <c r="B11" s="14"/>
      <c r="C11" s="14"/>
      <c r="D11" s="200"/>
      <c r="E11" s="200"/>
      <c r="F11" s="200"/>
      <c r="G11" s="200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6.5" thickTop="1" thickBot="1" x14ac:dyDescent="0.3">
      <c r="A12" s="132" t="s">
        <v>23</v>
      </c>
      <c r="B12" s="133" t="s">
        <v>2</v>
      </c>
      <c r="C12" s="134" t="s">
        <v>3</v>
      </c>
      <c r="D12" s="213" t="s">
        <v>4</v>
      </c>
      <c r="E12" s="201" t="s">
        <v>5</v>
      </c>
      <c r="F12" s="201" t="s">
        <v>6</v>
      </c>
      <c r="G12" s="201" t="s">
        <v>7</v>
      </c>
      <c r="H12" s="135" t="s">
        <v>8</v>
      </c>
      <c r="I12" s="135" t="s">
        <v>9</v>
      </c>
      <c r="J12" s="135" t="s">
        <v>10</v>
      </c>
      <c r="K12" s="135" t="s">
        <v>11</v>
      </c>
      <c r="L12" s="135" t="s">
        <v>12</v>
      </c>
      <c r="M12" s="135" t="s">
        <v>13</v>
      </c>
      <c r="N12" s="135" t="s">
        <v>14</v>
      </c>
      <c r="O12" s="135" t="s">
        <v>15</v>
      </c>
      <c r="P12" s="135" t="s">
        <v>16</v>
      </c>
    </row>
    <row r="13" spans="1:16" ht="15.75" thickTop="1" x14ac:dyDescent="0.25">
      <c r="A13" s="15" t="s">
        <v>24</v>
      </c>
      <c r="B13" s="9">
        <v>25610</v>
      </c>
      <c r="C13" s="3">
        <v>27121.7</v>
      </c>
      <c r="D13" s="195">
        <v>7000</v>
      </c>
      <c r="E13" s="195">
        <v>0</v>
      </c>
      <c r="F13" s="195">
        <v>0</v>
      </c>
      <c r="G13" s="195">
        <v>5950</v>
      </c>
      <c r="H13" s="4"/>
      <c r="I13" s="4"/>
      <c r="J13" s="4">
        <v>6950</v>
      </c>
      <c r="K13" s="4"/>
      <c r="L13" s="4"/>
      <c r="M13" s="4"/>
      <c r="N13" s="5"/>
      <c r="O13" s="4"/>
      <c r="P13" s="6">
        <f>SUM(D13:O13)</f>
        <v>19900</v>
      </c>
    </row>
    <row r="14" spans="1:16" x14ac:dyDescent="0.25">
      <c r="A14" s="15" t="s">
        <v>25</v>
      </c>
      <c r="B14" s="9">
        <f>B13*0.0144997</f>
        <v>371.33731700000004</v>
      </c>
      <c r="C14" s="9">
        <f>C13*0.0145</f>
        <v>393.26465000000002</v>
      </c>
      <c r="D14" s="195">
        <f>D13*0.0145</f>
        <v>101.5</v>
      </c>
      <c r="E14" s="195">
        <f>E13*0.0145</f>
        <v>0</v>
      </c>
      <c r="F14" s="195">
        <f t="shared" ref="F14:O14" si="2">F13*0.0145</f>
        <v>0</v>
      </c>
      <c r="G14" s="195">
        <f>G13*0.0145</f>
        <v>86.275000000000006</v>
      </c>
      <c r="H14" s="4">
        <f t="shared" si="2"/>
        <v>0</v>
      </c>
      <c r="I14" s="4">
        <f t="shared" si="2"/>
        <v>0</v>
      </c>
      <c r="J14" s="4">
        <f t="shared" si="2"/>
        <v>100.77500000000001</v>
      </c>
      <c r="K14" s="4">
        <f t="shared" si="2"/>
        <v>0</v>
      </c>
      <c r="L14" s="4">
        <f t="shared" si="2"/>
        <v>0</v>
      </c>
      <c r="M14" s="4">
        <f t="shared" si="2"/>
        <v>0</v>
      </c>
      <c r="N14" s="4">
        <f t="shared" si="2"/>
        <v>0</v>
      </c>
      <c r="O14" s="4">
        <f t="shared" si="2"/>
        <v>0</v>
      </c>
      <c r="P14" s="7">
        <f>SUM(D14:O14)</f>
        <v>288.55</v>
      </c>
    </row>
    <row r="15" spans="1:16" x14ac:dyDescent="0.25">
      <c r="A15" s="15" t="s">
        <v>26</v>
      </c>
      <c r="B15" s="9">
        <f>B13*0.062</f>
        <v>1587.82</v>
      </c>
      <c r="C15" s="9">
        <f>C13*0.062</f>
        <v>1681.5454</v>
      </c>
      <c r="D15" s="195">
        <f>D13*0.062</f>
        <v>434</v>
      </c>
      <c r="E15" s="195">
        <f>E13*0.062</f>
        <v>0</v>
      </c>
      <c r="F15" s="195">
        <f t="shared" ref="F15:O15" si="3">F13*0.062</f>
        <v>0</v>
      </c>
      <c r="G15" s="195">
        <f>G13*0.062</f>
        <v>368.9</v>
      </c>
      <c r="H15" s="4">
        <f t="shared" si="3"/>
        <v>0</v>
      </c>
      <c r="I15" s="4">
        <f t="shared" si="3"/>
        <v>0</v>
      </c>
      <c r="J15" s="4">
        <f t="shared" si="3"/>
        <v>430.9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 t="shared" si="3"/>
        <v>0</v>
      </c>
      <c r="P15" s="7">
        <f>SUM(D15:O15)</f>
        <v>1233.8</v>
      </c>
    </row>
    <row r="16" spans="1:16" ht="15.75" thickBot="1" x14ac:dyDescent="0.3">
      <c r="A16" s="16"/>
      <c r="B16" s="78"/>
      <c r="C16" s="4"/>
      <c r="D16" s="214"/>
      <c r="E16" s="202"/>
      <c r="F16" s="202"/>
      <c r="G16" s="202"/>
      <c r="H16" s="4"/>
      <c r="I16" s="4"/>
      <c r="J16" s="77"/>
      <c r="K16" s="4"/>
      <c r="L16" s="77"/>
      <c r="M16" s="4"/>
      <c r="N16" s="77"/>
      <c r="O16" s="77"/>
      <c r="P16" s="7"/>
    </row>
    <row r="17" spans="1:17" ht="16.5" thickTop="1" thickBot="1" x14ac:dyDescent="0.3">
      <c r="A17" s="79" t="s">
        <v>27</v>
      </c>
      <c r="B17" s="17">
        <f>SUM(B13:B15)</f>
        <v>27569.157317000001</v>
      </c>
      <c r="C17" s="76">
        <f>SUM(C13:C15)</f>
        <v>29196.510050000001</v>
      </c>
      <c r="D17" s="193">
        <f>SUM(D13:D16)</f>
        <v>7535.5</v>
      </c>
      <c r="E17" s="194">
        <f t="shared" ref="E17:O17" si="4">SUM(E13:E16)</f>
        <v>0</v>
      </c>
      <c r="F17" s="194">
        <f t="shared" si="4"/>
        <v>0</v>
      </c>
      <c r="G17" s="197">
        <f>SUM(G13:G16)</f>
        <v>6405.1749999999993</v>
      </c>
      <c r="H17" s="76">
        <f t="shared" si="4"/>
        <v>0</v>
      </c>
      <c r="I17" s="76">
        <f t="shared" si="4"/>
        <v>0</v>
      </c>
      <c r="J17" s="17">
        <f t="shared" si="4"/>
        <v>7481.6749999999993</v>
      </c>
      <c r="K17" s="76">
        <f t="shared" si="4"/>
        <v>0</v>
      </c>
      <c r="L17" s="17">
        <f t="shared" si="4"/>
        <v>0</v>
      </c>
      <c r="M17" s="76">
        <f t="shared" si="4"/>
        <v>0</v>
      </c>
      <c r="N17" s="17">
        <f t="shared" si="4"/>
        <v>0</v>
      </c>
      <c r="O17" s="17">
        <f t="shared" si="4"/>
        <v>0</v>
      </c>
      <c r="P17" s="76">
        <f>SUM(D17:O17)</f>
        <v>21422.35</v>
      </c>
    </row>
    <row r="18" spans="1:17" ht="15.75" thickBot="1" x14ac:dyDescent="0.3">
      <c r="A18" s="18"/>
      <c r="B18" s="19"/>
      <c r="C18" s="19"/>
      <c r="D18" s="203"/>
      <c r="E18" s="203"/>
      <c r="F18" s="203"/>
      <c r="G18" s="203"/>
      <c r="H18" s="19"/>
      <c r="I18" s="19"/>
      <c r="J18" s="19"/>
      <c r="K18" s="19"/>
      <c r="L18" s="19"/>
      <c r="M18" s="19"/>
      <c r="N18" s="19"/>
      <c r="O18" s="19"/>
      <c r="P18" s="20"/>
    </row>
    <row r="19" spans="1:17" ht="15.75" thickBot="1" x14ac:dyDescent="0.3">
      <c r="A19" s="136" t="s">
        <v>28</v>
      </c>
      <c r="B19" s="137" t="s">
        <v>2</v>
      </c>
      <c r="C19" s="137" t="s">
        <v>3</v>
      </c>
      <c r="D19" s="215" t="s">
        <v>4</v>
      </c>
      <c r="E19" s="204" t="s">
        <v>5</v>
      </c>
      <c r="F19" s="204" t="s">
        <v>6</v>
      </c>
      <c r="G19" s="204" t="s">
        <v>7</v>
      </c>
      <c r="H19" s="137" t="s">
        <v>8</v>
      </c>
      <c r="I19" s="137" t="s">
        <v>9</v>
      </c>
      <c r="J19" s="137" t="s">
        <v>10</v>
      </c>
      <c r="K19" s="137" t="s">
        <v>11</v>
      </c>
      <c r="L19" s="137" t="s">
        <v>12</v>
      </c>
      <c r="M19" s="137" t="s">
        <v>13</v>
      </c>
      <c r="N19" s="137" t="s">
        <v>14</v>
      </c>
      <c r="O19" s="137" t="s">
        <v>15</v>
      </c>
      <c r="P19" s="137" t="s">
        <v>16</v>
      </c>
    </row>
    <row r="20" spans="1:17" ht="15.75" thickTop="1" x14ac:dyDescent="0.25">
      <c r="A20" s="8" t="s">
        <v>29</v>
      </c>
      <c r="B20" s="9">
        <v>1592.86</v>
      </c>
      <c r="C20" s="4">
        <v>1564.58</v>
      </c>
      <c r="D20" s="216">
        <f>July!P12</f>
        <v>318</v>
      </c>
      <c r="E20" s="196">
        <f>August!P12</f>
        <v>99</v>
      </c>
      <c r="F20" s="195">
        <f>September!P12</f>
        <v>100</v>
      </c>
      <c r="G20" s="195">
        <f>October!P12</f>
        <v>700</v>
      </c>
      <c r="H20" s="4">
        <f>November!P12</f>
        <v>0</v>
      </c>
      <c r="I20" s="4">
        <f>December!P12</f>
        <v>0</v>
      </c>
      <c r="J20" s="4">
        <f>January!P12</f>
        <v>0</v>
      </c>
      <c r="K20" s="4">
        <f>February!P12</f>
        <v>0</v>
      </c>
      <c r="L20" s="4">
        <f>' March'!P12</f>
        <v>0</v>
      </c>
      <c r="M20" s="4">
        <f>April!P12</f>
        <v>0</v>
      </c>
      <c r="N20" s="4">
        <f>' May'!P12</f>
        <v>0</v>
      </c>
      <c r="O20" s="4">
        <f>June!P12</f>
        <v>0</v>
      </c>
      <c r="P20" s="7">
        <f>SUM(D20:O20)</f>
        <v>1217</v>
      </c>
    </row>
    <row r="21" spans="1:17" x14ac:dyDescent="0.25">
      <c r="A21" s="8" t="s">
        <v>30</v>
      </c>
      <c r="B21" s="9">
        <v>2722.83</v>
      </c>
      <c r="C21" s="4">
        <v>5159.68</v>
      </c>
      <c r="D21" s="214">
        <f>July!P23</f>
        <v>42.9</v>
      </c>
      <c r="E21" s="195">
        <f>August!P23</f>
        <v>292.20999999999998</v>
      </c>
      <c r="F21" s="195">
        <f>September!P23</f>
        <v>858.86999999999989</v>
      </c>
      <c r="G21" s="195">
        <f>October!P23</f>
        <v>0</v>
      </c>
      <c r="H21" s="4">
        <f>November!P23</f>
        <v>0</v>
      </c>
      <c r="I21" s="4">
        <f>December!P23</f>
        <v>134.44</v>
      </c>
      <c r="J21" s="4">
        <f>January!P23</f>
        <v>44.35</v>
      </c>
      <c r="K21" s="4">
        <f>February!P23</f>
        <v>0</v>
      </c>
      <c r="L21" s="4">
        <f>' March'!P23</f>
        <v>0</v>
      </c>
      <c r="M21" s="4">
        <f>April!P23</f>
        <v>0</v>
      </c>
      <c r="N21" s="4">
        <f>' May'!P23</f>
        <v>0</v>
      </c>
      <c r="O21" s="4">
        <f>June!P23</f>
        <v>0</v>
      </c>
      <c r="P21" s="7">
        <f t="shared" ref="P21:P26" si="5">SUM(D21:O21)</f>
        <v>1372.7699999999998</v>
      </c>
    </row>
    <row r="22" spans="1:17" x14ac:dyDescent="0.25">
      <c r="A22" s="8" t="s">
        <v>31</v>
      </c>
      <c r="B22" s="9">
        <v>596.1</v>
      </c>
      <c r="C22" s="4">
        <v>739.48</v>
      </c>
      <c r="D22" s="214">
        <f>July!U34</f>
        <v>0</v>
      </c>
      <c r="E22" s="195">
        <f>August!U34</f>
        <v>0</v>
      </c>
      <c r="F22" s="195">
        <f>September!U34</f>
        <v>0</v>
      </c>
      <c r="G22" s="195">
        <f>October!U34</f>
        <v>350</v>
      </c>
      <c r="H22" s="4">
        <f>November!U34</f>
        <v>87.05</v>
      </c>
      <c r="I22" s="4">
        <f>December!U34</f>
        <v>0</v>
      </c>
      <c r="J22" s="4">
        <f>January!U34</f>
        <v>0</v>
      </c>
      <c r="K22" s="4">
        <f>February!U34</f>
        <v>0</v>
      </c>
      <c r="L22" s="4">
        <f>' March'!U34</f>
        <v>0</v>
      </c>
      <c r="M22" s="4">
        <f>April!U34</f>
        <v>0</v>
      </c>
      <c r="N22" s="4">
        <f>' May'!U34</f>
        <v>0</v>
      </c>
      <c r="O22" s="4">
        <f>June!U34</f>
        <v>0</v>
      </c>
      <c r="P22" s="7">
        <f t="shared" si="5"/>
        <v>437.05</v>
      </c>
    </row>
    <row r="23" spans="1:17" x14ac:dyDescent="0.25">
      <c r="A23" s="8" t="s">
        <v>32</v>
      </c>
      <c r="B23" s="9">
        <v>491.85</v>
      </c>
      <c r="C23" s="4">
        <v>572.67999999999995</v>
      </c>
      <c r="D23" s="214">
        <f>July!P34</f>
        <v>89.95</v>
      </c>
      <c r="E23" s="195">
        <f>August!P34</f>
        <v>435</v>
      </c>
      <c r="F23" s="195">
        <f>September!P34</f>
        <v>0</v>
      </c>
      <c r="G23" s="195">
        <f>October!P34</f>
        <v>0</v>
      </c>
      <c r="H23" s="4">
        <f>November!P34</f>
        <v>0</v>
      </c>
      <c r="I23" s="4">
        <f>December!P34</f>
        <v>0</v>
      </c>
      <c r="J23" s="4">
        <f>January!P34</f>
        <v>0</v>
      </c>
      <c r="K23" s="4">
        <f>February!P34</f>
        <v>0</v>
      </c>
      <c r="L23" s="4">
        <f>' March'!P34</f>
        <v>0</v>
      </c>
      <c r="M23" s="4">
        <f>April!P34</f>
        <v>0</v>
      </c>
      <c r="N23" s="4">
        <f>' May'!P34</f>
        <v>0</v>
      </c>
      <c r="O23" s="4">
        <f>June!P34</f>
        <v>0</v>
      </c>
      <c r="P23" s="7">
        <f t="shared" si="5"/>
        <v>524.95000000000005</v>
      </c>
    </row>
    <row r="24" spans="1:17" x14ac:dyDescent="0.25">
      <c r="A24" s="8" t="s">
        <v>33</v>
      </c>
      <c r="B24" s="9">
        <v>916.5</v>
      </c>
      <c r="C24" s="4">
        <v>2813.36</v>
      </c>
      <c r="D24" s="214">
        <f>July!U12</f>
        <v>0</v>
      </c>
      <c r="E24" s="195">
        <f>August!U12</f>
        <v>10</v>
      </c>
      <c r="F24" s="195">
        <f>September!U12</f>
        <v>888.12</v>
      </c>
      <c r="G24" s="195">
        <f>October!U12</f>
        <v>160</v>
      </c>
      <c r="H24" s="4">
        <f>November!U12</f>
        <v>150</v>
      </c>
      <c r="I24" s="4">
        <f>December!U12</f>
        <v>60</v>
      </c>
      <c r="J24" s="4">
        <f>January!U12</f>
        <v>0</v>
      </c>
      <c r="K24" s="4">
        <f>February!U12</f>
        <v>0</v>
      </c>
      <c r="L24" s="4">
        <f>' March'!U12</f>
        <v>50</v>
      </c>
      <c r="M24" s="4">
        <f>April!U12</f>
        <v>0</v>
      </c>
      <c r="N24" s="4">
        <f>' May'!U12</f>
        <v>0</v>
      </c>
      <c r="O24" s="4">
        <f>June!U12</f>
        <v>0</v>
      </c>
      <c r="P24" s="7">
        <f t="shared" si="5"/>
        <v>1318.12</v>
      </c>
    </row>
    <row r="25" spans="1:17" x14ac:dyDescent="0.25">
      <c r="A25" s="8" t="s">
        <v>34</v>
      </c>
      <c r="B25" s="9">
        <v>90</v>
      </c>
      <c r="C25" s="9">
        <v>2046.08</v>
      </c>
      <c r="D25" s="195">
        <f>July!P45</f>
        <v>0</v>
      </c>
      <c r="E25" s="195">
        <f>August!P45</f>
        <v>45.98</v>
      </c>
      <c r="F25" s="195">
        <f>September!P45</f>
        <v>0</v>
      </c>
      <c r="G25" s="195">
        <f>October!P45</f>
        <v>99.57</v>
      </c>
      <c r="H25" s="4">
        <f>November!P45</f>
        <v>37.99</v>
      </c>
      <c r="I25" s="4">
        <f>December!P45</f>
        <v>0</v>
      </c>
      <c r="J25" s="4">
        <f>January!P45</f>
        <v>0</v>
      </c>
      <c r="K25" s="4">
        <f>February!P45</f>
        <v>0</v>
      </c>
      <c r="L25" s="4">
        <f>' March'!P45</f>
        <v>0</v>
      </c>
      <c r="M25" s="4">
        <f>April!P45</f>
        <v>0</v>
      </c>
      <c r="N25" s="4">
        <f>' May'!P45</f>
        <v>0</v>
      </c>
      <c r="O25" s="4">
        <f>June!P45</f>
        <v>0</v>
      </c>
      <c r="P25" s="7">
        <f t="shared" si="5"/>
        <v>183.54</v>
      </c>
    </row>
    <row r="26" spans="1:17" x14ac:dyDescent="0.25">
      <c r="A26" s="8" t="s">
        <v>35</v>
      </c>
      <c r="B26" s="9">
        <v>94.03</v>
      </c>
      <c r="C26" s="9">
        <v>422.56</v>
      </c>
      <c r="D26" s="195">
        <f>July!U23</f>
        <v>76</v>
      </c>
      <c r="E26" s="195">
        <f>August!U23</f>
        <v>0</v>
      </c>
      <c r="F26" s="195">
        <f>September!U23</f>
        <v>65</v>
      </c>
      <c r="G26" s="195">
        <f>October!U23</f>
        <v>45</v>
      </c>
      <c r="H26" s="4">
        <f>November!U23</f>
        <v>75</v>
      </c>
      <c r="I26" s="4">
        <f>December!U23</f>
        <v>0</v>
      </c>
      <c r="J26" s="4">
        <f>January!U23</f>
        <v>87.63</v>
      </c>
      <c r="K26" s="4">
        <f>February!U23</f>
        <v>15</v>
      </c>
      <c r="L26" s="4">
        <f>' March'!U23</f>
        <v>119.63000000000001</v>
      </c>
      <c r="M26" s="4">
        <f>April!U23</f>
        <v>0</v>
      </c>
      <c r="N26" s="4">
        <f>' May'!U23</f>
        <v>0</v>
      </c>
      <c r="O26" s="4">
        <f>June!U23</f>
        <v>0</v>
      </c>
      <c r="P26" s="7">
        <f t="shared" si="5"/>
        <v>483.26</v>
      </c>
    </row>
    <row r="27" spans="1:17" ht="15.75" thickBot="1" x14ac:dyDescent="0.3">
      <c r="A27" s="75"/>
      <c r="B27" s="9"/>
      <c r="C27" s="4"/>
      <c r="D27" s="214"/>
      <c r="E27" s="202"/>
      <c r="F27" s="195"/>
      <c r="G27" s="195"/>
      <c r="H27" s="4"/>
      <c r="I27" s="4"/>
      <c r="J27" s="4"/>
      <c r="K27" s="4"/>
      <c r="L27" s="4"/>
      <c r="M27" s="4"/>
      <c r="N27" s="4"/>
      <c r="O27" s="4"/>
      <c r="P27" s="7"/>
    </row>
    <row r="28" spans="1:17" ht="16.5" thickTop="1" thickBot="1" x14ac:dyDescent="0.3">
      <c r="A28" s="21" t="s">
        <v>36</v>
      </c>
      <c r="B28" s="76">
        <f>SUM(B20:B27)</f>
        <v>6504.17</v>
      </c>
      <c r="C28" s="76">
        <f>SUM(C20:C27)</f>
        <v>13318.42</v>
      </c>
      <c r="D28" s="193">
        <f t="shared" ref="D28:O28" si="6">SUM(D20:D27)</f>
        <v>526.84999999999991</v>
      </c>
      <c r="E28" s="217">
        <f t="shared" si="6"/>
        <v>882.19</v>
      </c>
      <c r="F28" s="193">
        <f t="shared" si="6"/>
        <v>1911.9899999999998</v>
      </c>
      <c r="G28" s="193">
        <f t="shared" si="6"/>
        <v>1354.57</v>
      </c>
      <c r="H28" s="76">
        <f t="shared" si="6"/>
        <v>350.04</v>
      </c>
      <c r="I28" s="76">
        <f t="shared" si="6"/>
        <v>194.44</v>
      </c>
      <c r="J28" s="76">
        <f t="shared" si="6"/>
        <v>131.97999999999999</v>
      </c>
      <c r="K28" s="76">
        <f t="shared" si="6"/>
        <v>15</v>
      </c>
      <c r="L28" s="76">
        <f t="shared" si="6"/>
        <v>169.63</v>
      </c>
      <c r="M28" s="76">
        <f t="shared" si="6"/>
        <v>0</v>
      </c>
      <c r="N28" s="76">
        <f t="shared" si="6"/>
        <v>0</v>
      </c>
      <c r="O28" s="76">
        <f t="shared" si="6"/>
        <v>0</v>
      </c>
      <c r="P28" s="76">
        <f>SUM(D28:O28)</f>
        <v>5536.6899999999987</v>
      </c>
    </row>
    <row r="29" spans="1:17" ht="15.75" thickBot="1" x14ac:dyDescent="0.3">
      <c r="A29" s="22"/>
      <c r="B29" s="23"/>
      <c r="C29" s="23"/>
      <c r="D29" s="205"/>
      <c r="E29" s="205"/>
      <c r="F29" s="205"/>
      <c r="G29" s="205"/>
      <c r="H29" s="23"/>
      <c r="I29" s="23"/>
      <c r="J29" s="23"/>
      <c r="K29" s="23"/>
      <c r="L29" s="23"/>
      <c r="M29" s="23"/>
      <c r="N29" s="23"/>
      <c r="O29" s="23"/>
      <c r="P29" s="24"/>
    </row>
    <row r="30" spans="1:17" ht="16.5" thickTop="1" thickBot="1" x14ac:dyDescent="0.3">
      <c r="A30" s="168" t="s">
        <v>97</v>
      </c>
      <c r="B30" s="138">
        <f t="shared" ref="B30:O30" si="7">SUM(B17+B28)</f>
        <v>34073.327317000003</v>
      </c>
      <c r="C30" s="138">
        <f t="shared" si="7"/>
        <v>42514.930050000003</v>
      </c>
      <c r="D30" s="218">
        <f t="shared" si="7"/>
        <v>8062.35</v>
      </c>
      <c r="E30" s="218">
        <f>SUM(E17+E28)</f>
        <v>882.19</v>
      </c>
      <c r="F30" s="219">
        <f t="shared" si="7"/>
        <v>1911.9899999999998</v>
      </c>
      <c r="G30" s="206">
        <f>(G17+G28)</f>
        <v>7759.744999999999</v>
      </c>
      <c r="H30" s="141">
        <f t="shared" si="7"/>
        <v>350.04</v>
      </c>
      <c r="I30" s="140">
        <f t="shared" si="7"/>
        <v>194.44</v>
      </c>
      <c r="J30" s="141">
        <f t="shared" si="7"/>
        <v>7613.6549999999988</v>
      </c>
      <c r="K30" s="138">
        <f t="shared" si="7"/>
        <v>15</v>
      </c>
      <c r="L30" s="141">
        <f t="shared" si="7"/>
        <v>169.63</v>
      </c>
      <c r="M30" s="138">
        <f t="shared" si="7"/>
        <v>0</v>
      </c>
      <c r="N30" s="139">
        <f t="shared" si="7"/>
        <v>0</v>
      </c>
      <c r="O30" s="140">
        <f t="shared" si="7"/>
        <v>0</v>
      </c>
      <c r="P30" s="140">
        <f>SUM(D30:O30)</f>
        <v>26959.040000000001</v>
      </c>
      <c r="Q30" s="29"/>
    </row>
    <row r="31" spans="1:17" ht="16.5" thickTop="1" thickBot="1" x14ac:dyDescent="0.3">
      <c r="A31" s="45"/>
      <c r="B31" s="14"/>
      <c r="D31" s="220"/>
      <c r="E31" s="220"/>
      <c r="F31" s="221"/>
      <c r="G31" s="200"/>
      <c r="I31" s="45"/>
      <c r="J31" s="14"/>
      <c r="M31" s="14"/>
      <c r="N31" s="14"/>
      <c r="O31" s="14"/>
      <c r="P31" s="14"/>
    </row>
    <row r="32" spans="1:17" ht="16.5" thickTop="1" thickBot="1" x14ac:dyDescent="0.3">
      <c r="A32" s="170" t="s">
        <v>110</v>
      </c>
      <c r="B32" s="171">
        <f>B10-B30</f>
        <v>-3069.7673170000053</v>
      </c>
      <c r="C32" s="170">
        <f t="shared" ref="C32:P32" si="8">C10-C30</f>
        <v>2095.389949999997</v>
      </c>
      <c r="D32" s="222">
        <f t="shared" si="8"/>
        <v>-5746.4600000000009</v>
      </c>
      <c r="E32" s="192">
        <f t="shared" si="8"/>
        <v>1822.2799999999997</v>
      </c>
      <c r="F32" s="192">
        <f t="shared" si="8"/>
        <v>591.61999999999989</v>
      </c>
      <c r="G32" s="191">
        <f>SUM(G10-G30)</f>
        <v>-3974.9849999999988</v>
      </c>
      <c r="H32" s="171">
        <f t="shared" si="8"/>
        <v>3553.0099999999998</v>
      </c>
      <c r="I32" s="170">
        <f t="shared" si="8"/>
        <v>2509.56</v>
      </c>
      <c r="J32" s="170">
        <f t="shared" si="8"/>
        <v>-3810.0849999999991</v>
      </c>
      <c r="K32" s="170">
        <f t="shared" si="8"/>
        <v>2488.5499999999997</v>
      </c>
      <c r="L32" s="170">
        <f t="shared" si="8"/>
        <v>80.37</v>
      </c>
      <c r="M32" s="171">
        <f t="shared" si="8"/>
        <v>0</v>
      </c>
      <c r="N32" s="173">
        <f t="shared" si="8"/>
        <v>0</v>
      </c>
      <c r="O32" s="173">
        <f t="shared" si="8"/>
        <v>0</v>
      </c>
      <c r="P32" s="172">
        <f t="shared" si="8"/>
        <v>-2486.1400000000031</v>
      </c>
      <c r="Q32" s="29"/>
    </row>
    <row r="33" spans="1:16" ht="16.5" thickTop="1" thickBot="1" x14ac:dyDescent="0.3">
      <c r="A33" s="169"/>
      <c r="B33" s="80"/>
      <c r="C33" s="14"/>
      <c r="D33" s="223"/>
      <c r="E33" s="200"/>
      <c r="F33" s="200"/>
      <c r="G33" s="200"/>
      <c r="H33" s="14"/>
      <c r="I33" s="14"/>
      <c r="K33" s="14"/>
      <c r="L33" s="14"/>
      <c r="M33" s="14"/>
      <c r="N33" s="14"/>
      <c r="O33" s="14"/>
      <c r="P33" s="45"/>
    </row>
    <row r="34" spans="1:16" ht="16.5" thickTop="1" thickBot="1" x14ac:dyDescent="0.3">
      <c r="A34" s="142" t="s">
        <v>37</v>
      </c>
      <c r="B34" s="143" t="s">
        <v>38</v>
      </c>
      <c r="C34" s="144" t="s">
        <v>3</v>
      </c>
      <c r="D34" s="207" t="s">
        <v>4</v>
      </c>
      <c r="E34" s="207" t="s">
        <v>5</v>
      </c>
      <c r="F34" s="224" t="s">
        <v>6</v>
      </c>
      <c r="G34" s="207" t="s">
        <v>7</v>
      </c>
      <c r="H34" s="144" t="s">
        <v>8</v>
      </c>
      <c r="I34" s="143" t="s">
        <v>9</v>
      </c>
      <c r="J34" s="143" t="s">
        <v>10</v>
      </c>
      <c r="K34" s="146" t="s">
        <v>11</v>
      </c>
      <c r="L34" s="143" t="s">
        <v>12</v>
      </c>
      <c r="M34" s="147" t="s">
        <v>13</v>
      </c>
      <c r="N34" s="145" t="s">
        <v>14</v>
      </c>
      <c r="O34" s="146" t="s">
        <v>15</v>
      </c>
      <c r="P34" s="26"/>
    </row>
    <row r="35" spans="1:16" x14ac:dyDescent="0.25">
      <c r="A35" s="27" t="s">
        <v>39</v>
      </c>
      <c r="B35" s="28">
        <v>18357.11</v>
      </c>
      <c r="C35" s="3">
        <v>15287.34</v>
      </c>
      <c r="D35" s="196">
        <f>B36</f>
        <v>15287.34</v>
      </c>
      <c r="E35" s="196">
        <f t="shared" ref="E35:O35" si="9">D36</f>
        <v>9540.8799999999992</v>
      </c>
      <c r="F35" s="196">
        <f t="shared" si="9"/>
        <v>11363.159999999998</v>
      </c>
      <c r="G35" s="196">
        <f t="shared" si="9"/>
        <v>11954.779999999997</v>
      </c>
      <c r="H35" s="5">
        <f t="shared" si="9"/>
        <v>7979.784999999998</v>
      </c>
      <c r="I35" s="5">
        <f t="shared" si="9"/>
        <v>11532.794999999996</v>
      </c>
      <c r="J35" s="5">
        <f t="shared" si="9"/>
        <v>14042.354999999996</v>
      </c>
      <c r="K35" s="5">
        <f t="shared" si="9"/>
        <v>10232.269999999997</v>
      </c>
      <c r="L35" s="5">
        <f t="shared" si="9"/>
        <v>12720.819999999996</v>
      </c>
      <c r="M35" s="5">
        <f t="shared" si="9"/>
        <v>12801.189999999997</v>
      </c>
      <c r="N35" s="4">
        <f t="shared" si="9"/>
        <v>12801.189999999997</v>
      </c>
      <c r="O35" s="6">
        <f t="shared" si="9"/>
        <v>12801.189999999997</v>
      </c>
      <c r="P35" s="29"/>
    </row>
    <row r="36" spans="1:16" x14ac:dyDescent="0.25">
      <c r="A36" s="30" t="s">
        <v>40</v>
      </c>
      <c r="B36" s="31">
        <v>15287.34</v>
      </c>
      <c r="C36" s="9">
        <f>C35+(C10-C30)</f>
        <v>17382.729949999997</v>
      </c>
      <c r="D36" s="195">
        <f t="shared" ref="D36:O36" si="10">(D35+D10)-D30</f>
        <v>9540.8799999999992</v>
      </c>
      <c r="E36" s="195">
        <f t="shared" si="10"/>
        <v>11363.159999999998</v>
      </c>
      <c r="F36" s="195">
        <f t="shared" si="10"/>
        <v>11954.779999999997</v>
      </c>
      <c r="G36" s="208">
        <f>(G35+G10)-(G30+0.01)</f>
        <v>7979.784999999998</v>
      </c>
      <c r="H36" s="4">
        <f t="shared" si="10"/>
        <v>11532.794999999996</v>
      </c>
      <c r="I36" s="4">
        <f t="shared" si="10"/>
        <v>14042.354999999996</v>
      </c>
      <c r="J36" s="4">
        <f t="shared" si="10"/>
        <v>10232.269999999997</v>
      </c>
      <c r="K36" s="4">
        <f t="shared" si="10"/>
        <v>12720.819999999996</v>
      </c>
      <c r="L36" s="4">
        <f t="shared" si="10"/>
        <v>12801.189999999997</v>
      </c>
      <c r="M36" s="4">
        <f t="shared" si="10"/>
        <v>12801.189999999997</v>
      </c>
      <c r="N36" s="4">
        <f t="shared" si="10"/>
        <v>12801.189999999997</v>
      </c>
      <c r="O36" s="4">
        <f t="shared" si="10"/>
        <v>12801.189999999997</v>
      </c>
      <c r="P36" s="29"/>
    </row>
    <row r="37" spans="1:16" ht="15.75" thickBot="1" x14ac:dyDescent="0.3">
      <c r="A37" s="74"/>
      <c r="B37" s="9"/>
      <c r="C37" s="11"/>
      <c r="D37" s="195"/>
      <c r="E37" s="195"/>
      <c r="F37" s="198"/>
      <c r="G37" s="195"/>
      <c r="H37" s="4"/>
      <c r="I37" s="4"/>
      <c r="J37" s="4"/>
      <c r="K37" s="4"/>
      <c r="L37" s="4"/>
      <c r="M37" s="4"/>
      <c r="N37" s="4"/>
      <c r="O37" s="4"/>
      <c r="P37" s="29"/>
    </row>
    <row r="38" spans="1:16" ht="16.5" thickTop="1" thickBot="1" x14ac:dyDescent="0.3">
      <c r="A38" s="148" t="s">
        <v>111</v>
      </c>
      <c r="B38" s="149">
        <f>(B36-B35)</f>
        <v>-3069.7700000000004</v>
      </c>
      <c r="C38" s="150">
        <f>C36-C35</f>
        <v>2095.389949999997</v>
      </c>
      <c r="D38" s="209">
        <f>D36-B36</f>
        <v>-5746.4600000000009</v>
      </c>
      <c r="E38" s="209">
        <f>E36-B36</f>
        <v>-3924.1800000000021</v>
      </c>
      <c r="F38" s="225">
        <f>F36-B36</f>
        <v>-3332.5600000000031</v>
      </c>
      <c r="G38" s="209">
        <f>G36-B36</f>
        <v>-7307.5550000000021</v>
      </c>
      <c r="H38" s="149">
        <f>H36-B36</f>
        <v>-3754.5450000000037</v>
      </c>
      <c r="I38" s="149">
        <f>I36-B36</f>
        <v>-1244.9850000000042</v>
      </c>
      <c r="J38" s="149">
        <f>J36-B36</f>
        <v>-5055.0700000000033</v>
      </c>
      <c r="K38" s="149">
        <f>K36-B36</f>
        <v>-2566.5200000000041</v>
      </c>
      <c r="L38" s="149">
        <f>L36-B36</f>
        <v>-2486.1500000000033</v>
      </c>
      <c r="M38" s="149">
        <f>M36-B36</f>
        <v>-2486.1500000000033</v>
      </c>
      <c r="N38" s="149">
        <f>N36-B36</f>
        <v>-2486.1500000000033</v>
      </c>
      <c r="O38" s="149">
        <f>O36-B36</f>
        <v>-2486.1500000000033</v>
      </c>
      <c r="P38" s="29"/>
    </row>
    <row r="39" spans="1:16" ht="16.5" thickTop="1" thickBot="1" x14ac:dyDescent="0.3">
      <c r="A39" s="151" t="s">
        <v>41</v>
      </c>
      <c r="B39" s="152">
        <f>((B36-B35)/B35)</f>
        <v>-0.16722512421617566</v>
      </c>
      <c r="C39" s="233">
        <f>((C36-C35)/C35)</f>
        <v>0.13706700773319602</v>
      </c>
      <c r="D39" s="236">
        <f>((D36-B36)/B36)</f>
        <v>-0.37589665697237068</v>
      </c>
      <c r="E39" s="236">
        <f>((E36-B36)/B36)</f>
        <v>-0.25669475526808472</v>
      </c>
      <c r="F39" s="236">
        <f>((F36-B36)/B36)</f>
        <v>-0.2179947590620738</v>
      </c>
      <c r="G39" s="237">
        <f>((G36-B36)/B36)</f>
        <v>-0.47801350660088687</v>
      </c>
      <c r="H39" s="152">
        <f>((H36-B36)/B36)</f>
        <v>-0.24559831860873138</v>
      </c>
      <c r="I39" s="152">
        <f>((I36-B36)/B36)</f>
        <v>-8.1438955370915028E-2</v>
      </c>
      <c r="J39" s="152">
        <f>((J36-B36)/B36)</f>
        <v>-0.33067034552773755</v>
      </c>
      <c r="K39" s="152">
        <f>((K36-B36)/B36)</f>
        <v>-0.16788532210312612</v>
      </c>
      <c r="L39" s="152">
        <f>((L36-B36)/B36)</f>
        <v>-0.16262803077579246</v>
      </c>
      <c r="M39" s="152">
        <f>((M36-B36)/B36)</f>
        <v>-0.16262803077579246</v>
      </c>
      <c r="N39" s="152">
        <f>((N36-B36)/B36)</f>
        <v>-0.16262803077579246</v>
      </c>
      <c r="O39" s="152">
        <f>((O36-B36)/B36)</f>
        <v>-0.16262803077579246</v>
      </c>
      <c r="P39" s="29"/>
    </row>
    <row r="40" spans="1:16" ht="15.75" thickTop="1" x14ac:dyDescent="0.25">
      <c r="D40" s="210"/>
      <c r="E40" s="234"/>
      <c r="F40" s="234"/>
      <c r="G40" s="234"/>
    </row>
    <row r="41" spans="1:16" x14ac:dyDescent="0.25">
      <c r="E41" s="235"/>
    </row>
    <row r="44" spans="1:16" x14ac:dyDescent="0.25">
      <c r="D44" s="235"/>
    </row>
  </sheetData>
  <mergeCells count="1">
    <mergeCell ref="A1:P1"/>
  </mergeCells>
  <pageMargins left="0.7" right="0.7" top="0.75" bottom="0.75" header="0.51180555555555496" footer="0.51180555555555496"/>
  <pageSetup firstPageNumber="0" orientation="portrait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workbookViewId="0">
      <selection activeCell="B17" sqref="B17"/>
    </sheetView>
  </sheetViews>
  <sheetFormatPr defaultRowHeight="15" x14ac:dyDescent="0.25"/>
  <cols>
    <col min="1" max="1" width="33.42578125" bestFit="1" customWidth="1"/>
    <col min="2" max="4" width="14.42578125"/>
    <col min="5" max="5" width="28.7109375"/>
    <col min="6" max="7" width="8.7109375"/>
    <col min="8" max="10" width="14.42578125"/>
    <col min="11" max="11" width="28.7109375"/>
    <col min="12" max="13" width="8.7109375"/>
    <col min="14" max="14" width="28.85546875"/>
    <col min="15" max="15" width="18"/>
    <col min="16" max="16" width="14.42578125"/>
    <col min="17" max="17" width="28.85546875"/>
    <col min="18" max="18" width="8.7109375"/>
    <col min="19" max="19" width="32.42578125" bestFit="1" customWidth="1"/>
    <col min="20" max="20" width="18"/>
    <col min="21" max="21" width="14.42578125"/>
    <col min="22" max="22" width="62.140625" bestFit="1" customWidth="1"/>
    <col min="23" max="1025" width="8.7109375"/>
  </cols>
  <sheetData>
    <row r="1" spans="1:22" x14ac:dyDescent="0.25">
      <c r="M1" s="29"/>
    </row>
    <row r="2" spans="1:22" ht="23.25" x14ac:dyDescent="0.35">
      <c r="A2" s="248" t="s">
        <v>42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32"/>
      <c r="R2" s="33" t="s">
        <v>43</v>
      </c>
    </row>
    <row r="3" spans="1:22" x14ac:dyDescent="0.25">
      <c r="A3" s="249" t="s">
        <v>18</v>
      </c>
      <c r="B3" s="249"/>
      <c r="C3" s="249"/>
      <c r="D3" s="249"/>
      <c r="E3" s="249"/>
      <c r="G3" s="34"/>
      <c r="H3" s="249" t="s">
        <v>44</v>
      </c>
      <c r="I3" s="249"/>
      <c r="J3" s="249"/>
      <c r="K3" s="249"/>
      <c r="M3" s="29"/>
      <c r="N3" s="249" t="s">
        <v>29</v>
      </c>
      <c r="O3" s="249"/>
      <c r="P3" s="249"/>
      <c r="Q3" s="249"/>
      <c r="R3" s="35"/>
      <c r="S3" s="249" t="s">
        <v>33</v>
      </c>
      <c r="T3" s="249"/>
      <c r="U3" s="249"/>
      <c r="V3" s="249"/>
    </row>
    <row r="4" spans="1:22" x14ac:dyDescent="0.25">
      <c r="A4" s="36" t="s">
        <v>45</v>
      </c>
      <c r="B4" s="36" t="s">
        <v>46</v>
      </c>
      <c r="C4" s="36" t="s">
        <v>47</v>
      </c>
      <c r="D4" s="36" t="s">
        <v>48</v>
      </c>
      <c r="E4" s="36" t="s">
        <v>49</v>
      </c>
      <c r="G4" s="37"/>
      <c r="H4" s="36" t="s">
        <v>46</v>
      </c>
      <c r="I4" s="36" t="s">
        <v>47</v>
      </c>
      <c r="J4" s="36" t="s">
        <v>48</v>
      </c>
      <c r="K4" s="36" t="s">
        <v>49</v>
      </c>
      <c r="M4" s="29"/>
      <c r="N4" s="38" t="s">
        <v>50</v>
      </c>
      <c r="O4" s="38" t="s">
        <v>51</v>
      </c>
      <c r="P4" s="38" t="s">
        <v>48</v>
      </c>
      <c r="Q4" s="38" t="s">
        <v>52</v>
      </c>
      <c r="R4" s="35"/>
      <c r="S4" s="38" t="s">
        <v>50</v>
      </c>
      <c r="T4" s="38" t="s">
        <v>51</v>
      </c>
      <c r="U4" s="38" t="s">
        <v>48</v>
      </c>
      <c r="V4" s="38" t="s">
        <v>52</v>
      </c>
    </row>
    <row r="5" spans="1:22" x14ac:dyDescent="0.25">
      <c r="A5" s="37" t="s">
        <v>67</v>
      </c>
      <c r="B5" s="39">
        <v>41338</v>
      </c>
      <c r="C5" s="39">
        <v>41338</v>
      </c>
      <c r="D5" s="64">
        <v>150</v>
      </c>
      <c r="E5" s="37" t="s">
        <v>65</v>
      </c>
      <c r="G5" s="37"/>
      <c r="H5" s="37"/>
      <c r="I5" s="37"/>
      <c r="J5" s="37"/>
      <c r="K5" s="37"/>
      <c r="L5" s="32"/>
      <c r="N5" s="37"/>
      <c r="O5" s="37"/>
      <c r="P5" s="37"/>
      <c r="Q5" s="37"/>
      <c r="R5" s="35"/>
      <c r="S5" s="37" t="s">
        <v>183</v>
      </c>
      <c r="T5" s="39">
        <v>41338</v>
      </c>
      <c r="U5" s="64">
        <v>50</v>
      </c>
      <c r="V5" s="37" t="s">
        <v>184</v>
      </c>
    </row>
    <row r="6" spans="1:22" x14ac:dyDescent="0.25">
      <c r="A6" s="37" t="s">
        <v>127</v>
      </c>
      <c r="B6" s="39">
        <v>41348</v>
      </c>
      <c r="C6" s="39">
        <v>41348</v>
      </c>
      <c r="D6" s="64">
        <v>100</v>
      </c>
      <c r="E6" s="37" t="s">
        <v>191</v>
      </c>
      <c r="G6" s="37"/>
      <c r="H6" s="37"/>
      <c r="I6" s="37"/>
      <c r="J6" s="37"/>
      <c r="K6" s="37"/>
      <c r="L6" s="37"/>
      <c r="M6" s="29"/>
      <c r="N6" s="37"/>
      <c r="O6" s="37"/>
      <c r="P6" s="37"/>
      <c r="Q6" s="37"/>
      <c r="R6" s="35"/>
      <c r="S6" s="37"/>
      <c r="T6" s="37"/>
      <c r="U6" s="64"/>
      <c r="V6" s="37"/>
    </row>
    <row r="7" spans="1:22" x14ac:dyDescent="0.25">
      <c r="A7" s="37"/>
      <c r="B7" s="37"/>
      <c r="C7" s="37"/>
      <c r="D7" s="64"/>
      <c r="E7" s="37"/>
      <c r="G7" s="37"/>
      <c r="H7" s="37"/>
      <c r="I7" s="37"/>
      <c r="J7" s="37"/>
      <c r="K7" s="37"/>
      <c r="L7" s="37"/>
      <c r="M7" s="29"/>
      <c r="N7" s="37"/>
      <c r="O7" s="37"/>
      <c r="P7" s="37"/>
      <c r="Q7" s="37"/>
      <c r="R7" s="35"/>
      <c r="S7" s="37"/>
      <c r="T7" s="37"/>
      <c r="U7" s="64"/>
      <c r="V7" s="37"/>
    </row>
    <row r="8" spans="1:22" x14ac:dyDescent="0.25">
      <c r="A8" s="37"/>
      <c r="B8" s="37"/>
      <c r="C8" s="37"/>
      <c r="D8" s="64"/>
      <c r="E8" s="37"/>
      <c r="G8" s="37"/>
      <c r="H8" s="37"/>
      <c r="I8" s="37"/>
      <c r="J8" s="37"/>
      <c r="K8" s="37"/>
      <c r="L8" s="37"/>
      <c r="M8" s="29"/>
      <c r="N8" s="37"/>
      <c r="O8" s="37"/>
      <c r="P8" s="37"/>
      <c r="Q8" s="37"/>
      <c r="R8" s="35"/>
      <c r="S8" s="37"/>
      <c r="T8" s="37"/>
      <c r="U8" s="64"/>
      <c r="V8" s="37"/>
    </row>
    <row r="9" spans="1:22" x14ac:dyDescent="0.25">
      <c r="A9" s="37"/>
      <c r="B9" s="37"/>
      <c r="C9" s="37"/>
      <c r="D9" s="64"/>
      <c r="E9" s="37"/>
      <c r="G9" s="37"/>
      <c r="H9" s="37"/>
      <c r="I9" s="37"/>
      <c r="J9" s="37"/>
      <c r="K9" s="37"/>
      <c r="M9" s="29"/>
      <c r="N9" s="37"/>
      <c r="O9" s="37"/>
      <c r="P9" s="37"/>
      <c r="Q9" s="37"/>
      <c r="R9" s="35"/>
      <c r="S9" s="37"/>
      <c r="T9" s="37"/>
      <c r="U9" s="64"/>
      <c r="V9" s="37"/>
    </row>
    <row r="10" spans="1:22" x14ac:dyDescent="0.25">
      <c r="A10" s="37"/>
      <c r="B10" s="37"/>
      <c r="C10" s="37"/>
      <c r="D10" s="64"/>
      <c r="E10" s="37"/>
      <c r="F10" s="37"/>
      <c r="G10" s="37"/>
      <c r="H10" s="37"/>
      <c r="I10" s="40" t="s">
        <v>55</v>
      </c>
      <c r="J10" s="58">
        <f>SUM(J5:J9)</f>
        <v>0</v>
      </c>
      <c r="K10" s="42"/>
      <c r="L10" s="43"/>
      <c r="M10" s="29"/>
      <c r="N10" s="37"/>
      <c r="O10" s="37"/>
      <c r="P10" s="37"/>
      <c r="Q10" s="37"/>
      <c r="R10" s="44"/>
      <c r="S10" s="37"/>
      <c r="T10" s="37"/>
      <c r="U10" s="64"/>
      <c r="V10" s="37"/>
    </row>
    <row r="11" spans="1:22" x14ac:dyDescent="0.25">
      <c r="A11" s="37"/>
      <c r="B11" s="37"/>
      <c r="C11" s="37"/>
      <c r="D11" s="64"/>
      <c r="E11" s="37"/>
      <c r="F11" s="37"/>
      <c r="G11" s="37"/>
      <c r="H11" s="37"/>
      <c r="I11" s="45"/>
      <c r="J11" s="45"/>
      <c r="K11" s="37"/>
      <c r="L11" s="32"/>
      <c r="N11" s="37"/>
      <c r="O11" s="37"/>
      <c r="P11" s="37"/>
      <c r="Q11" s="37"/>
      <c r="R11" s="35"/>
      <c r="S11" s="37"/>
      <c r="T11" s="37"/>
      <c r="U11" s="64"/>
      <c r="V11" s="37"/>
    </row>
    <row r="12" spans="1:22" x14ac:dyDescent="0.25">
      <c r="A12" s="37"/>
      <c r="B12" s="37"/>
      <c r="C12" s="46" t="s">
        <v>55</v>
      </c>
      <c r="D12" s="64">
        <f>SUM(D5:D11)</f>
        <v>250</v>
      </c>
      <c r="E12" s="47"/>
      <c r="F12" s="29"/>
      <c r="G12" s="37"/>
      <c r="H12" s="37"/>
      <c r="I12" s="48"/>
      <c r="J12" s="37"/>
      <c r="K12" s="37"/>
      <c r="L12" s="32"/>
      <c r="M12" s="29"/>
      <c r="N12" s="35"/>
      <c r="O12" s="49" t="s">
        <v>56</v>
      </c>
      <c r="P12" s="59">
        <f>SUM(P5:P11)</f>
        <v>0</v>
      </c>
      <c r="Q12" s="60"/>
      <c r="R12" s="35"/>
      <c r="S12" s="32"/>
      <c r="T12" s="46" t="s">
        <v>56</v>
      </c>
      <c r="U12" s="64">
        <f>SUM(U5:U11)</f>
        <v>50</v>
      </c>
      <c r="V12" s="50"/>
    </row>
    <row r="13" spans="1:22" x14ac:dyDescent="0.25">
      <c r="A13" s="37"/>
      <c r="B13" s="37"/>
      <c r="C13" s="37"/>
      <c r="D13" s="45"/>
      <c r="E13" s="37"/>
      <c r="J13" s="37"/>
      <c r="M13" s="29"/>
      <c r="T13" s="45"/>
    </row>
    <row r="14" spans="1:22" x14ac:dyDescent="0.25">
      <c r="A14" s="249" t="s">
        <v>19</v>
      </c>
      <c r="B14" s="249"/>
      <c r="C14" s="249"/>
      <c r="D14" s="249"/>
      <c r="E14" s="249"/>
      <c r="H14" s="249" t="s">
        <v>57</v>
      </c>
      <c r="I14" s="249"/>
      <c r="J14" s="34"/>
      <c r="K14" s="34"/>
      <c r="M14" s="29"/>
      <c r="N14" s="249" t="s">
        <v>30</v>
      </c>
      <c r="O14" s="249"/>
      <c r="P14" s="249"/>
      <c r="Q14" s="249"/>
      <c r="S14" s="249" t="s">
        <v>35</v>
      </c>
      <c r="T14" s="249"/>
      <c r="U14" s="249"/>
      <c r="V14" s="249"/>
    </row>
    <row r="15" spans="1:22" x14ac:dyDescent="0.25">
      <c r="A15" s="36" t="s">
        <v>58</v>
      </c>
      <c r="B15" s="36" t="s">
        <v>46</v>
      </c>
      <c r="C15" s="36" t="s">
        <v>47</v>
      </c>
      <c r="D15" s="36" t="s">
        <v>48</v>
      </c>
      <c r="E15" s="36" t="s">
        <v>49</v>
      </c>
      <c r="F15" s="37"/>
      <c r="H15" s="36" t="s">
        <v>46</v>
      </c>
      <c r="I15" s="36" t="s">
        <v>48</v>
      </c>
      <c r="J15" s="51"/>
      <c r="K15" s="51"/>
      <c r="M15" s="29"/>
      <c r="N15" s="38" t="s">
        <v>50</v>
      </c>
      <c r="O15" s="38" t="s">
        <v>51</v>
      </c>
      <c r="P15" s="38" t="s">
        <v>48</v>
      </c>
      <c r="Q15" s="38" t="s">
        <v>52</v>
      </c>
      <c r="S15" s="38" t="s">
        <v>50</v>
      </c>
      <c r="T15" s="38" t="s">
        <v>51</v>
      </c>
      <c r="U15" s="38" t="s">
        <v>48</v>
      </c>
      <c r="V15" s="38" t="s">
        <v>52</v>
      </c>
    </row>
    <row r="16" spans="1:22" x14ac:dyDescent="0.25">
      <c r="A16" s="37" t="s">
        <v>192</v>
      </c>
      <c r="B16" s="39" t="s">
        <v>192</v>
      </c>
      <c r="C16" s="39" t="s">
        <v>192</v>
      </c>
      <c r="D16" s="253" t="s">
        <v>192</v>
      </c>
      <c r="E16" s="37"/>
      <c r="F16" s="37"/>
      <c r="G16" s="52"/>
      <c r="H16" s="37"/>
      <c r="I16" s="37"/>
      <c r="J16" s="37"/>
      <c r="K16" s="37"/>
      <c r="M16" s="29"/>
      <c r="N16" s="37"/>
      <c r="O16" s="37"/>
      <c r="P16" s="37"/>
      <c r="Q16" s="37"/>
      <c r="S16" s="37" t="s">
        <v>150</v>
      </c>
      <c r="T16" s="39">
        <v>41340</v>
      </c>
      <c r="U16" s="64">
        <v>20.96</v>
      </c>
      <c r="V16" s="37" t="s">
        <v>188</v>
      </c>
    </row>
    <row r="17" spans="1:22" x14ac:dyDescent="0.25">
      <c r="A17" s="37"/>
      <c r="B17" s="37"/>
      <c r="C17" s="37"/>
      <c r="D17" s="253" t="s">
        <v>192</v>
      </c>
      <c r="E17" s="37"/>
      <c r="F17" s="37"/>
      <c r="G17" s="52"/>
      <c r="H17" s="37"/>
      <c r="I17" s="37"/>
      <c r="J17" s="37"/>
      <c r="K17" s="37"/>
      <c r="M17" s="29"/>
      <c r="N17" s="37"/>
      <c r="O17" s="37"/>
      <c r="P17" s="37"/>
      <c r="Q17" s="37"/>
      <c r="S17" s="37" t="s">
        <v>186</v>
      </c>
      <c r="T17" s="39">
        <v>41352</v>
      </c>
      <c r="U17" s="64">
        <v>61.28</v>
      </c>
      <c r="V17" s="37" t="s">
        <v>187</v>
      </c>
    </row>
    <row r="18" spans="1:22" x14ac:dyDescent="0.25">
      <c r="A18" s="37"/>
      <c r="B18" s="37"/>
      <c r="C18" s="37"/>
      <c r="D18" s="64"/>
      <c r="E18" s="37"/>
      <c r="F18" s="37"/>
      <c r="G18" s="53"/>
      <c r="H18" s="54" t="s">
        <v>55</v>
      </c>
      <c r="I18" s="58">
        <f>SUM(I16:I17)</f>
        <v>0</v>
      </c>
      <c r="J18" s="29"/>
      <c r="K18" s="37"/>
      <c r="M18" s="29"/>
      <c r="N18" s="37"/>
      <c r="O18" s="37"/>
      <c r="P18" s="37"/>
      <c r="Q18" s="37"/>
      <c r="S18" s="252" t="s">
        <v>150</v>
      </c>
      <c r="T18" s="39">
        <v>41358</v>
      </c>
      <c r="U18" s="64">
        <v>37.39</v>
      </c>
      <c r="V18" s="252" t="s">
        <v>190</v>
      </c>
    </row>
    <row r="19" spans="1:22" x14ac:dyDescent="0.25">
      <c r="A19" s="37"/>
      <c r="B19" s="37"/>
      <c r="C19" s="37"/>
      <c r="D19" s="64"/>
      <c r="E19" s="37"/>
      <c r="F19" s="37"/>
      <c r="G19" s="52"/>
      <c r="H19" s="45"/>
      <c r="I19" s="37"/>
      <c r="J19" s="37"/>
      <c r="K19" s="37"/>
      <c r="M19" s="29"/>
      <c r="N19" s="37"/>
      <c r="O19" s="37"/>
      <c r="P19" s="37"/>
      <c r="Q19" s="37"/>
      <c r="S19" s="37"/>
      <c r="T19" s="37"/>
      <c r="U19" s="64"/>
      <c r="V19" s="37"/>
    </row>
    <row r="20" spans="1:22" x14ac:dyDescent="0.25">
      <c r="A20" s="37"/>
      <c r="B20" s="37"/>
      <c r="C20" s="37"/>
      <c r="D20" s="64"/>
      <c r="E20" s="37"/>
      <c r="F20" s="37"/>
      <c r="G20" s="37"/>
      <c r="H20" s="37"/>
      <c r="I20" s="37"/>
      <c r="J20" s="37"/>
      <c r="K20" s="37"/>
      <c r="M20" s="29"/>
      <c r="N20" s="37"/>
      <c r="O20" s="37"/>
      <c r="P20" s="37"/>
      <c r="Q20" s="37"/>
      <c r="S20" s="37"/>
      <c r="T20" s="37"/>
      <c r="U20" s="64"/>
      <c r="V20" s="37"/>
    </row>
    <row r="21" spans="1:22" x14ac:dyDescent="0.25">
      <c r="A21" s="37"/>
      <c r="B21" s="37"/>
      <c r="C21" s="37"/>
      <c r="D21" s="64"/>
      <c r="E21" s="37"/>
      <c r="F21" s="37"/>
      <c r="G21" s="37"/>
      <c r="H21" s="48"/>
      <c r="I21" s="37"/>
      <c r="J21" s="37"/>
      <c r="K21" s="37"/>
      <c r="M21" s="29"/>
      <c r="N21" s="37"/>
      <c r="O21" s="37"/>
      <c r="P21" s="37"/>
      <c r="Q21" s="37"/>
      <c r="R21" s="37"/>
      <c r="S21" s="37"/>
      <c r="T21" s="37"/>
      <c r="U21" s="64"/>
      <c r="V21" s="37"/>
    </row>
    <row r="22" spans="1:22" x14ac:dyDescent="0.25">
      <c r="A22" s="37"/>
      <c r="B22" s="37"/>
      <c r="C22" s="37"/>
      <c r="D22" s="64"/>
      <c r="E22" s="37"/>
      <c r="F22" s="37"/>
      <c r="G22" s="37"/>
      <c r="H22" s="37"/>
      <c r="I22" s="37"/>
      <c r="J22" s="37"/>
      <c r="K22" s="37"/>
      <c r="L22" s="32"/>
      <c r="N22" s="37"/>
      <c r="O22" s="37"/>
      <c r="P22" s="37"/>
      <c r="Q22" s="37"/>
      <c r="S22" s="37"/>
      <c r="T22" s="37"/>
      <c r="U22" s="64"/>
      <c r="V22" s="37"/>
    </row>
    <row r="23" spans="1:22" x14ac:dyDescent="0.25">
      <c r="A23" s="37"/>
      <c r="B23" s="37"/>
      <c r="C23" s="46" t="s">
        <v>55</v>
      </c>
      <c r="D23" s="64">
        <f>SUM(D16:D22)</f>
        <v>0</v>
      </c>
      <c r="E23" s="47"/>
      <c r="F23" s="29"/>
      <c r="G23" s="37"/>
      <c r="H23" s="37"/>
      <c r="I23" s="37"/>
      <c r="J23" s="37"/>
      <c r="K23" s="37"/>
      <c r="L23" s="32"/>
      <c r="O23" s="46" t="s">
        <v>56</v>
      </c>
      <c r="P23" s="58">
        <f>SUM(P16:P22)</f>
        <v>0</v>
      </c>
      <c r="Q23" s="42"/>
      <c r="R23" s="29"/>
      <c r="T23" s="46" t="s">
        <v>56</v>
      </c>
      <c r="U23" s="64">
        <f>SUM(U16:U22)</f>
        <v>119.63000000000001</v>
      </c>
      <c r="V23" s="50"/>
    </row>
    <row r="24" spans="1:22" x14ac:dyDescent="0.2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2"/>
      <c r="T24" s="45"/>
      <c r="V24" s="45"/>
    </row>
    <row r="25" spans="1:22" x14ac:dyDescent="0.25">
      <c r="C25" s="25" t="s">
        <v>20</v>
      </c>
      <c r="G25" s="37"/>
      <c r="H25" s="37"/>
      <c r="I25" s="37"/>
      <c r="J25" s="37"/>
      <c r="M25" s="29"/>
      <c r="N25" s="249" t="s">
        <v>61</v>
      </c>
      <c r="O25" s="249"/>
      <c r="P25" s="249"/>
      <c r="Q25" s="249"/>
      <c r="S25" s="249" t="s">
        <v>31</v>
      </c>
      <c r="T25" s="249"/>
      <c r="U25" s="249"/>
      <c r="V25" s="249"/>
    </row>
    <row r="26" spans="1:22" x14ac:dyDescent="0.25">
      <c r="A26" s="36" t="s">
        <v>50</v>
      </c>
      <c r="B26" s="36" t="s">
        <v>46</v>
      </c>
      <c r="C26" s="36" t="s">
        <v>47</v>
      </c>
      <c r="D26" s="36" t="s">
        <v>48</v>
      </c>
      <c r="E26" s="36" t="s">
        <v>49</v>
      </c>
      <c r="M26" s="29"/>
      <c r="N26" s="38" t="s">
        <v>50</v>
      </c>
      <c r="O26" s="38" t="s">
        <v>51</v>
      </c>
      <c r="P26" s="38" t="s">
        <v>48</v>
      </c>
      <c r="Q26" s="38" t="s">
        <v>52</v>
      </c>
      <c r="S26" s="38" t="s">
        <v>50</v>
      </c>
      <c r="T26" s="38" t="s">
        <v>51</v>
      </c>
      <c r="U26" s="38" t="s">
        <v>48</v>
      </c>
      <c r="V26" s="38" t="s">
        <v>52</v>
      </c>
    </row>
    <row r="27" spans="1:22" x14ac:dyDescent="0.25">
      <c r="A27" s="37"/>
      <c r="B27" s="37"/>
      <c r="C27" s="37"/>
      <c r="D27" s="37"/>
      <c r="E27" s="37"/>
      <c r="M27" s="29"/>
      <c r="N27" s="37"/>
      <c r="O27" s="37"/>
      <c r="P27" s="37"/>
      <c r="Q27" s="37"/>
      <c r="S27" s="37"/>
      <c r="T27" s="37"/>
      <c r="U27" s="37"/>
      <c r="V27" s="37"/>
    </row>
    <row r="28" spans="1:22" x14ac:dyDescent="0.25">
      <c r="A28" s="37"/>
      <c r="B28" s="37"/>
      <c r="C28" s="37"/>
      <c r="D28" s="37"/>
      <c r="E28" s="37"/>
      <c r="M28" s="29"/>
      <c r="N28" s="37"/>
      <c r="O28" s="37"/>
      <c r="P28" s="37"/>
      <c r="Q28" s="37"/>
      <c r="S28" s="37"/>
      <c r="T28" s="37"/>
      <c r="U28" s="37"/>
      <c r="V28" s="37"/>
    </row>
    <row r="29" spans="1:22" x14ac:dyDescent="0.25">
      <c r="A29" s="37"/>
      <c r="B29" s="37"/>
      <c r="C29" s="37"/>
      <c r="D29" s="37"/>
      <c r="E29" s="37"/>
      <c r="M29" s="29"/>
      <c r="N29" s="37"/>
      <c r="O29" s="37"/>
      <c r="P29" s="37"/>
      <c r="Q29" s="37"/>
      <c r="S29" s="37"/>
      <c r="T29" s="37"/>
      <c r="U29" s="37"/>
      <c r="V29" s="37"/>
    </row>
    <row r="30" spans="1:22" x14ac:dyDescent="0.25">
      <c r="A30" s="37"/>
      <c r="B30" s="37"/>
      <c r="C30" s="37"/>
      <c r="D30" s="37"/>
      <c r="E30" s="37"/>
      <c r="L30" s="32"/>
      <c r="M30" s="37"/>
      <c r="N30" s="37"/>
      <c r="O30" s="37"/>
      <c r="P30" s="37"/>
      <c r="Q30" s="37"/>
      <c r="S30" s="37"/>
      <c r="T30" s="37"/>
      <c r="U30" s="37"/>
      <c r="V30" s="37"/>
    </row>
    <row r="31" spans="1:22" x14ac:dyDescent="0.25">
      <c r="A31" s="37"/>
      <c r="B31" s="37"/>
      <c r="C31" s="37"/>
      <c r="D31" s="37"/>
      <c r="E31" s="37"/>
      <c r="M31" s="29"/>
      <c r="N31" s="37"/>
      <c r="O31" s="37"/>
      <c r="P31" s="37"/>
      <c r="Q31" s="37"/>
      <c r="S31" s="37"/>
      <c r="T31" s="37"/>
      <c r="U31" s="37"/>
      <c r="V31" s="37"/>
    </row>
    <row r="32" spans="1:22" x14ac:dyDescent="0.25">
      <c r="A32" s="37"/>
      <c r="B32" s="37"/>
      <c r="C32" s="37"/>
      <c r="D32" s="37"/>
      <c r="E32" s="37"/>
      <c r="L32" s="32"/>
      <c r="N32" s="37"/>
      <c r="O32" s="37"/>
      <c r="P32" s="37"/>
      <c r="Q32" s="37"/>
      <c r="S32" s="37"/>
      <c r="T32" s="37"/>
      <c r="U32" s="37"/>
      <c r="V32" s="37"/>
    </row>
    <row r="33" spans="1:22" x14ac:dyDescent="0.25">
      <c r="A33" s="37"/>
      <c r="B33" s="37"/>
      <c r="C33" s="37"/>
      <c r="D33" s="37"/>
      <c r="E33" s="37"/>
      <c r="M33" s="29"/>
      <c r="N33" s="37"/>
      <c r="O33" s="37"/>
      <c r="P33" s="37"/>
      <c r="Q33" s="37"/>
      <c r="S33" s="37"/>
      <c r="T33" s="37"/>
      <c r="U33" s="37"/>
      <c r="V33" s="37"/>
    </row>
    <row r="34" spans="1:22" x14ac:dyDescent="0.25">
      <c r="B34" s="32"/>
      <c r="C34" s="56" t="s">
        <v>55</v>
      </c>
      <c r="D34" s="62">
        <f>SUM(D27:D33)</f>
        <v>0</v>
      </c>
      <c r="E34" s="42"/>
      <c r="F34" s="29"/>
      <c r="L34" s="37"/>
      <c r="M34" s="29"/>
      <c r="N34" s="32"/>
      <c r="O34" s="57" t="s">
        <v>56</v>
      </c>
      <c r="P34" s="58">
        <f>SUM(P27:P33)</f>
        <v>0</v>
      </c>
      <c r="Q34" s="50"/>
      <c r="T34" s="57" t="s">
        <v>55</v>
      </c>
      <c r="U34" s="58">
        <f>SUM(U27:U33)</f>
        <v>0</v>
      </c>
      <c r="V34" s="50"/>
    </row>
    <row r="35" spans="1:22" x14ac:dyDescent="0.25">
      <c r="L35" s="32"/>
    </row>
    <row r="36" spans="1:22" x14ac:dyDescent="0.25">
      <c r="L36" s="32"/>
      <c r="N36" s="249" t="s">
        <v>34</v>
      </c>
      <c r="O36" s="249"/>
      <c r="P36" s="249"/>
      <c r="Q36" s="249"/>
    </row>
    <row r="37" spans="1:22" x14ac:dyDescent="0.25">
      <c r="L37" s="32"/>
      <c r="N37" s="38" t="s">
        <v>50</v>
      </c>
      <c r="O37" s="38" t="s">
        <v>51</v>
      </c>
      <c r="P37" s="38" t="s">
        <v>48</v>
      </c>
      <c r="Q37" s="38" t="s">
        <v>52</v>
      </c>
    </row>
    <row r="38" spans="1:22" x14ac:dyDescent="0.25">
      <c r="L38" s="32"/>
      <c r="N38" s="37"/>
      <c r="O38" s="39"/>
      <c r="P38" s="4"/>
      <c r="Q38" s="37"/>
    </row>
    <row r="39" spans="1:22" x14ac:dyDescent="0.25">
      <c r="L39" s="32"/>
      <c r="N39" s="37"/>
      <c r="O39" s="37"/>
      <c r="P39" s="4"/>
      <c r="Q39" s="37"/>
    </row>
    <row r="40" spans="1:22" x14ac:dyDescent="0.25">
      <c r="L40" s="32"/>
      <c r="N40" s="37"/>
      <c r="O40" s="37"/>
      <c r="P40" s="4"/>
      <c r="Q40" s="37"/>
    </row>
    <row r="41" spans="1:22" x14ac:dyDescent="0.25">
      <c r="L41" s="32"/>
      <c r="N41" s="37"/>
      <c r="O41" s="37"/>
      <c r="P41" s="4"/>
      <c r="Q41" s="37"/>
    </row>
    <row r="42" spans="1:22" x14ac:dyDescent="0.25">
      <c r="L42" s="32"/>
      <c r="N42" s="37"/>
      <c r="O42" s="37"/>
      <c r="P42" s="4"/>
      <c r="Q42" s="37"/>
    </row>
    <row r="43" spans="1:22" x14ac:dyDescent="0.25">
      <c r="L43" s="32"/>
      <c r="N43" s="37"/>
      <c r="O43" s="37"/>
      <c r="P43" s="4"/>
      <c r="Q43" s="37"/>
    </row>
    <row r="44" spans="1:22" x14ac:dyDescent="0.25">
      <c r="L44" s="32"/>
      <c r="N44" s="37"/>
      <c r="O44" s="37"/>
      <c r="P44" s="4"/>
      <c r="Q44" s="37"/>
    </row>
    <row r="45" spans="1:22" x14ac:dyDescent="0.25">
      <c r="L45" s="32"/>
      <c r="N45" s="32"/>
      <c r="O45" s="57" t="s">
        <v>56</v>
      </c>
      <c r="P45" s="41">
        <f>SUM(P38:P44)</f>
        <v>0</v>
      </c>
      <c r="Q45" s="50"/>
    </row>
  </sheetData>
  <mergeCells count="12">
    <mergeCell ref="N36:Q36"/>
    <mergeCell ref="A14:E14"/>
    <mergeCell ref="H14:I14"/>
    <mergeCell ref="N14:Q14"/>
    <mergeCell ref="S14:V14"/>
    <mergeCell ref="N25:Q25"/>
    <mergeCell ref="S25:V25"/>
    <mergeCell ref="A2:K2"/>
    <mergeCell ref="A3:E3"/>
    <mergeCell ref="H3:K3"/>
    <mergeCell ref="N3:Q3"/>
    <mergeCell ref="S3:V3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workbookViewId="0"/>
  </sheetViews>
  <sheetFormatPr defaultRowHeight="15" x14ac:dyDescent="0.25"/>
  <cols>
    <col min="1" max="1" width="28.85546875"/>
    <col min="2" max="2" width="14.28515625"/>
    <col min="3" max="4" width="14.42578125"/>
    <col min="5" max="5" width="28.85546875"/>
    <col min="6" max="7" width="8.7109375"/>
    <col min="8" max="10" width="14.42578125"/>
    <col min="11" max="11" width="28.85546875"/>
    <col min="12" max="13" width="8.7109375"/>
    <col min="14" max="14" width="28.85546875"/>
    <col min="15" max="15" width="18"/>
    <col min="16" max="16" width="14.42578125"/>
    <col min="17" max="17" width="28.85546875"/>
    <col min="18" max="18" width="8.7109375"/>
    <col min="19" max="19" width="28.85546875"/>
    <col min="20" max="20" width="18"/>
    <col min="21" max="21" width="14.42578125"/>
    <col min="22" max="22" width="28.85546875"/>
    <col min="23" max="1025" width="8.7109375"/>
  </cols>
  <sheetData>
    <row r="1" spans="1:23" x14ac:dyDescent="0.25">
      <c r="M1" s="29"/>
    </row>
    <row r="2" spans="1:23" ht="23.25" x14ac:dyDescent="0.35">
      <c r="A2" s="248" t="s">
        <v>42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32"/>
      <c r="R2" s="33" t="s">
        <v>43</v>
      </c>
    </row>
    <row r="3" spans="1:23" x14ac:dyDescent="0.25">
      <c r="A3" s="249" t="s">
        <v>18</v>
      </c>
      <c r="B3" s="249"/>
      <c r="C3" s="249"/>
      <c r="D3" s="249"/>
      <c r="E3" s="249"/>
      <c r="G3" s="34"/>
      <c r="H3" s="249" t="s">
        <v>44</v>
      </c>
      <c r="I3" s="249"/>
      <c r="J3" s="249"/>
      <c r="K3" s="249"/>
      <c r="M3" s="29"/>
      <c r="N3" s="249" t="s">
        <v>29</v>
      </c>
      <c r="O3" s="249"/>
      <c r="P3" s="249"/>
      <c r="Q3" s="249"/>
      <c r="R3" s="35"/>
      <c r="S3" s="249" t="s">
        <v>33</v>
      </c>
      <c r="T3" s="249"/>
      <c r="U3" s="249"/>
      <c r="V3" s="249"/>
    </row>
    <row r="4" spans="1:23" x14ac:dyDescent="0.25">
      <c r="A4" s="36" t="s">
        <v>45</v>
      </c>
      <c r="B4" s="36" t="s">
        <v>46</v>
      </c>
      <c r="C4" s="36" t="s">
        <v>47</v>
      </c>
      <c r="D4" s="36" t="s">
        <v>48</v>
      </c>
      <c r="E4" s="36" t="s">
        <v>49</v>
      </c>
      <c r="G4" s="37"/>
      <c r="H4" s="36" t="s">
        <v>46</v>
      </c>
      <c r="I4" s="36" t="s">
        <v>47</v>
      </c>
      <c r="J4" s="36" t="s">
        <v>48</v>
      </c>
      <c r="K4" s="36" t="s">
        <v>49</v>
      </c>
      <c r="M4" s="29"/>
      <c r="N4" s="38" t="s">
        <v>50</v>
      </c>
      <c r="O4" s="38" t="s">
        <v>51</v>
      </c>
      <c r="P4" s="38" t="s">
        <v>48</v>
      </c>
      <c r="Q4" s="38" t="s">
        <v>52</v>
      </c>
      <c r="R4" s="35"/>
      <c r="S4" s="38" t="s">
        <v>50</v>
      </c>
      <c r="T4" s="38" t="s">
        <v>51</v>
      </c>
      <c r="U4" s="38" t="s">
        <v>48</v>
      </c>
      <c r="V4" s="38" t="s">
        <v>52</v>
      </c>
    </row>
    <row r="5" spans="1:23" x14ac:dyDescent="0.25">
      <c r="A5" s="37"/>
      <c r="B5" s="37"/>
      <c r="C5" s="37"/>
      <c r="D5" s="37"/>
      <c r="E5" s="37"/>
      <c r="G5" s="37"/>
      <c r="H5" s="37"/>
      <c r="I5" s="37"/>
      <c r="J5" s="37"/>
      <c r="K5" s="37"/>
      <c r="L5" s="32"/>
      <c r="N5" s="37"/>
      <c r="O5" s="37"/>
      <c r="P5" s="37"/>
      <c r="Q5" s="37"/>
      <c r="R5" s="35"/>
      <c r="S5" s="37"/>
      <c r="T5" s="37"/>
      <c r="U5" s="37"/>
      <c r="V5" s="37"/>
    </row>
    <row r="6" spans="1:23" x14ac:dyDescent="0.25">
      <c r="A6" s="37"/>
      <c r="B6" s="37"/>
      <c r="C6" s="37"/>
      <c r="D6" s="37"/>
      <c r="E6" s="37"/>
      <c r="G6" s="37"/>
      <c r="H6" s="37"/>
      <c r="I6" s="37"/>
      <c r="J6" s="37"/>
      <c r="K6" s="37"/>
      <c r="L6" s="37"/>
      <c r="M6" s="29"/>
      <c r="N6" s="37"/>
      <c r="O6" s="37"/>
      <c r="P6" s="37"/>
      <c r="Q6" s="37"/>
      <c r="R6" s="35"/>
      <c r="S6" s="37"/>
      <c r="T6" s="37"/>
      <c r="U6" s="37"/>
      <c r="V6" s="37"/>
    </row>
    <row r="7" spans="1:23" x14ac:dyDescent="0.25">
      <c r="A7" s="37"/>
      <c r="B7" s="37"/>
      <c r="C7" s="37"/>
      <c r="D7" s="37"/>
      <c r="E7" s="37"/>
      <c r="G7" s="37"/>
      <c r="H7" s="37"/>
      <c r="I7" s="37"/>
      <c r="J7" s="37"/>
      <c r="K7" s="37"/>
      <c r="L7" s="37"/>
      <c r="M7" s="29"/>
      <c r="N7" s="37"/>
      <c r="O7" s="37"/>
      <c r="P7" s="37"/>
      <c r="Q7" s="37"/>
      <c r="R7" s="35"/>
      <c r="S7" s="37"/>
      <c r="T7" s="37"/>
      <c r="U7" s="37"/>
      <c r="V7" s="37"/>
    </row>
    <row r="8" spans="1:23" x14ac:dyDescent="0.25">
      <c r="A8" s="37"/>
      <c r="B8" s="37"/>
      <c r="C8" s="37"/>
      <c r="D8" s="37"/>
      <c r="E8" s="37"/>
      <c r="G8" s="37"/>
      <c r="H8" s="37"/>
      <c r="I8" s="37"/>
      <c r="J8" s="37"/>
      <c r="K8" s="37"/>
      <c r="L8" s="37"/>
      <c r="M8" s="29"/>
      <c r="N8" s="37"/>
      <c r="O8" s="37"/>
      <c r="P8" s="37"/>
      <c r="Q8" s="37"/>
      <c r="R8" s="35"/>
      <c r="S8" s="37"/>
      <c r="T8" s="37"/>
      <c r="U8" s="37"/>
      <c r="V8" s="37"/>
    </row>
    <row r="9" spans="1:23" x14ac:dyDescent="0.25">
      <c r="A9" s="37"/>
      <c r="B9" s="37"/>
      <c r="C9" s="37"/>
      <c r="D9" s="37"/>
      <c r="E9" s="37"/>
      <c r="G9" s="37"/>
      <c r="H9" s="37"/>
      <c r="I9" s="37"/>
      <c r="J9" s="37"/>
      <c r="K9" s="37"/>
      <c r="M9" s="29"/>
      <c r="N9" s="37"/>
      <c r="O9" s="37"/>
      <c r="P9" s="37"/>
      <c r="Q9" s="37"/>
      <c r="R9" s="35"/>
      <c r="S9" s="37"/>
      <c r="T9" s="37"/>
      <c r="U9" s="37"/>
      <c r="V9" s="37"/>
    </row>
    <row r="10" spans="1:23" x14ac:dyDescent="0.25">
      <c r="A10" s="37"/>
      <c r="B10" s="37"/>
      <c r="C10" s="37"/>
      <c r="D10" s="37"/>
      <c r="E10" s="37"/>
      <c r="F10" s="37"/>
      <c r="G10" s="37"/>
      <c r="H10" s="37"/>
      <c r="I10" s="40" t="s">
        <v>55</v>
      </c>
      <c r="J10" s="58">
        <f>SUM(J5:J9)</f>
        <v>0</v>
      </c>
      <c r="K10" s="42"/>
      <c r="L10" s="43"/>
      <c r="M10" s="29"/>
      <c r="N10" s="37"/>
      <c r="O10" s="37"/>
      <c r="P10" s="37"/>
      <c r="Q10" s="37"/>
      <c r="R10" s="44"/>
      <c r="S10" s="37"/>
      <c r="T10" s="37"/>
      <c r="U10" s="37"/>
      <c r="V10" s="37"/>
      <c r="W10" s="37"/>
    </row>
    <row r="11" spans="1:23" x14ac:dyDescent="0.25">
      <c r="A11" s="37"/>
      <c r="B11" s="37"/>
      <c r="C11" s="37"/>
      <c r="D11" s="37"/>
      <c r="E11" s="37"/>
      <c r="F11" s="37"/>
      <c r="G11" s="37"/>
      <c r="H11" s="37"/>
      <c r="I11" s="45"/>
      <c r="J11" s="45"/>
      <c r="K11" s="37"/>
      <c r="L11" s="32"/>
      <c r="N11" s="37"/>
      <c r="O11" s="37"/>
      <c r="P11" s="37"/>
      <c r="Q11" s="37"/>
      <c r="R11" s="35"/>
      <c r="S11" s="37"/>
      <c r="T11" s="37"/>
      <c r="U11" s="37"/>
      <c r="V11" s="37"/>
    </row>
    <row r="12" spans="1:23" x14ac:dyDescent="0.25">
      <c r="A12" s="37"/>
      <c r="B12" s="37"/>
      <c r="C12" s="46" t="s">
        <v>55</v>
      </c>
      <c r="D12" s="58">
        <f>SUM(D5:D11)</f>
        <v>0</v>
      </c>
      <c r="E12" s="47"/>
      <c r="F12" s="29"/>
      <c r="G12" s="37"/>
      <c r="H12" s="37"/>
      <c r="I12" s="48"/>
      <c r="J12" s="37"/>
      <c r="K12" s="37"/>
      <c r="L12" s="32"/>
      <c r="M12" s="29"/>
      <c r="N12" s="35"/>
      <c r="O12" s="49" t="s">
        <v>56</v>
      </c>
      <c r="P12" s="59">
        <f>SUM(P5:P11)</f>
        <v>0</v>
      </c>
      <c r="Q12" s="60"/>
      <c r="R12" s="35"/>
      <c r="S12" s="32"/>
      <c r="T12" s="46" t="s">
        <v>56</v>
      </c>
      <c r="U12" s="58">
        <f>SUM(U5:U11)</f>
        <v>0</v>
      </c>
      <c r="V12" s="50"/>
    </row>
    <row r="13" spans="1:23" x14ac:dyDescent="0.25">
      <c r="A13" s="37"/>
      <c r="B13" s="37"/>
      <c r="C13" s="37"/>
      <c r="D13" s="45"/>
      <c r="E13" s="37"/>
      <c r="J13" s="37"/>
      <c r="M13" s="29"/>
      <c r="T13" s="45"/>
    </row>
    <row r="14" spans="1:23" x14ac:dyDescent="0.25">
      <c r="A14" s="249" t="s">
        <v>19</v>
      </c>
      <c r="B14" s="249"/>
      <c r="C14" s="249"/>
      <c r="D14" s="249"/>
      <c r="E14" s="249"/>
      <c r="H14" s="249" t="s">
        <v>57</v>
      </c>
      <c r="I14" s="249"/>
      <c r="J14" s="34"/>
      <c r="K14" s="34"/>
      <c r="M14" s="29"/>
      <c r="N14" s="249" t="s">
        <v>30</v>
      </c>
      <c r="O14" s="249"/>
      <c r="P14" s="249"/>
      <c r="Q14" s="249"/>
      <c r="S14" s="249" t="s">
        <v>35</v>
      </c>
      <c r="T14" s="249"/>
      <c r="U14" s="249"/>
      <c r="V14" s="249"/>
    </row>
    <row r="15" spans="1:23" x14ac:dyDescent="0.25">
      <c r="A15" s="36" t="s">
        <v>58</v>
      </c>
      <c r="B15" s="36" t="s">
        <v>46</v>
      </c>
      <c r="C15" s="36" t="s">
        <v>47</v>
      </c>
      <c r="D15" s="36" t="s">
        <v>48</v>
      </c>
      <c r="E15" s="36" t="s">
        <v>49</v>
      </c>
      <c r="F15" s="37"/>
      <c r="H15" s="36" t="s">
        <v>46</v>
      </c>
      <c r="I15" s="36" t="s">
        <v>48</v>
      </c>
      <c r="J15" s="51"/>
      <c r="K15" s="51"/>
      <c r="M15" s="29"/>
      <c r="N15" s="38" t="s">
        <v>50</v>
      </c>
      <c r="O15" s="38" t="s">
        <v>51</v>
      </c>
      <c r="P15" s="38" t="s">
        <v>48</v>
      </c>
      <c r="Q15" s="38" t="s">
        <v>52</v>
      </c>
      <c r="S15" s="38" t="s">
        <v>50</v>
      </c>
      <c r="T15" s="38" t="s">
        <v>51</v>
      </c>
      <c r="U15" s="38" t="s">
        <v>48</v>
      </c>
      <c r="V15" s="38" t="s">
        <v>52</v>
      </c>
    </row>
    <row r="16" spans="1:23" x14ac:dyDescent="0.25">
      <c r="A16" s="37"/>
      <c r="B16" s="37"/>
      <c r="C16" s="37"/>
      <c r="D16" s="37"/>
      <c r="E16" s="37"/>
      <c r="F16" s="37"/>
      <c r="G16" s="52"/>
      <c r="H16" s="37"/>
      <c r="I16" s="37"/>
      <c r="J16" s="37"/>
      <c r="K16" s="37"/>
      <c r="M16" s="29"/>
      <c r="N16" s="37"/>
      <c r="O16" s="37"/>
      <c r="P16" s="37"/>
      <c r="Q16" s="37"/>
      <c r="S16" s="37"/>
      <c r="T16" s="37"/>
      <c r="U16" s="37"/>
      <c r="V16" s="37"/>
    </row>
    <row r="17" spans="1:23" x14ac:dyDescent="0.25">
      <c r="A17" s="37"/>
      <c r="B17" s="37"/>
      <c r="C17" s="37"/>
      <c r="D17" s="37"/>
      <c r="E17" s="37"/>
      <c r="F17" s="37"/>
      <c r="G17" s="52"/>
      <c r="H17" s="37"/>
      <c r="I17" s="37"/>
      <c r="J17" s="37"/>
      <c r="K17" s="37"/>
      <c r="M17" s="29"/>
      <c r="N17" s="37"/>
      <c r="O17" s="37"/>
      <c r="P17" s="37"/>
      <c r="Q17" s="37"/>
      <c r="S17" s="37"/>
      <c r="T17" s="37"/>
      <c r="U17" s="37"/>
      <c r="V17" s="37"/>
    </row>
    <row r="18" spans="1:23" x14ac:dyDescent="0.25">
      <c r="A18" s="37"/>
      <c r="B18" s="37"/>
      <c r="C18" s="37"/>
      <c r="D18" s="37"/>
      <c r="E18" s="37"/>
      <c r="F18" s="37"/>
      <c r="G18" s="53"/>
      <c r="H18" s="54" t="s">
        <v>55</v>
      </c>
      <c r="I18" s="58">
        <f>SUM(I16:I17)</f>
        <v>0</v>
      </c>
      <c r="J18" s="29"/>
      <c r="K18" s="37"/>
      <c r="M18" s="29"/>
      <c r="N18" s="37"/>
      <c r="O18" s="37"/>
      <c r="P18" s="37"/>
      <c r="Q18" s="37"/>
      <c r="S18" s="37"/>
      <c r="T18" s="37"/>
      <c r="U18" s="37"/>
      <c r="V18" s="37"/>
    </row>
    <row r="19" spans="1:23" x14ac:dyDescent="0.25">
      <c r="A19" s="37"/>
      <c r="B19" s="37"/>
      <c r="C19" s="37"/>
      <c r="D19" s="37"/>
      <c r="E19" s="37"/>
      <c r="F19" s="37"/>
      <c r="G19" s="52"/>
      <c r="H19" s="45"/>
      <c r="I19" s="37"/>
      <c r="J19" s="37"/>
      <c r="K19" s="37"/>
      <c r="M19" s="29"/>
      <c r="N19" s="37"/>
      <c r="O19" s="37"/>
      <c r="P19" s="37"/>
      <c r="Q19" s="37"/>
      <c r="S19" s="37"/>
      <c r="T19" s="37"/>
      <c r="U19" s="37"/>
      <c r="V19" s="37"/>
    </row>
    <row r="20" spans="1:23" x14ac:dyDescent="0.2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M20" s="29"/>
      <c r="N20" s="37"/>
      <c r="O20" s="37"/>
      <c r="P20" s="37"/>
      <c r="Q20" s="37"/>
      <c r="S20" s="37"/>
      <c r="T20" s="37"/>
      <c r="U20" s="37"/>
      <c r="V20" s="37"/>
    </row>
    <row r="21" spans="1:23" x14ac:dyDescent="0.25">
      <c r="A21" s="37"/>
      <c r="B21" s="37"/>
      <c r="C21" s="37"/>
      <c r="D21" s="37"/>
      <c r="E21" s="37"/>
      <c r="F21" s="37"/>
      <c r="G21" s="37"/>
      <c r="H21" s="48"/>
      <c r="I21" s="37"/>
      <c r="J21" s="37"/>
      <c r="K21" s="37"/>
      <c r="M21" s="29"/>
      <c r="N21" s="37"/>
      <c r="O21" s="37"/>
      <c r="P21" s="37"/>
      <c r="Q21" s="37"/>
      <c r="R21" s="37"/>
      <c r="S21" s="37"/>
      <c r="T21" s="37"/>
      <c r="U21" s="37"/>
      <c r="V21" s="37"/>
    </row>
    <row r="22" spans="1:23" x14ac:dyDescent="0.2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2"/>
      <c r="N22" s="37"/>
      <c r="O22" s="37"/>
      <c r="P22" s="37"/>
      <c r="Q22" s="37"/>
      <c r="S22" s="37"/>
      <c r="T22" s="37"/>
      <c r="U22" s="37"/>
      <c r="V22" s="37"/>
    </row>
    <row r="23" spans="1:23" x14ac:dyDescent="0.25">
      <c r="A23" s="37"/>
      <c r="B23" s="37"/>
      <c r="C23" s="46" t="s">
        <v>55</v>
      </c>
      <c r="D23" s="58">
        <f>SUM(D16:D22)</f>
        <v>0</v>
      </c>
      <c r="E23" s="47"/>
      <c r="F23" s="29"/>
      <c r="G23" s="37"/>
      <c r="H23" s="37"/>
      <c r="I23" s="37"/>
      <c r="J23" s="37"/>
      <c r="K23" s="37"/>
      <c r="L23" s="32"/>
      <c r="O23" s="46" t="s">
        <v>56</v>
      </c>
      <c r="P23" s="58">
        <f>SUM(P16:P22)</f>
        <v>0</v>
      </c>
      <c r="Q23" s="42"/>
      <c r="R23" s="29"/>
      <c r="T23" s="46" t="s">
        <v>56</v>
      </c>
      <c r="U23" s="61">
        <f>SUM(U16:U22)</f>
        <v>0</v>
      </c>
      <c r="V23" s="29"/>
      <c r="W23" s="29"/>
    </row>
    <row r="24" spans="1:23" x14ac:dyDescent="0.2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2"/>
      <c r="T24" s="45"/>
      <c r="V24" s="45"/>
    </row>
    <row r="25" spans="1:23" x14ac:dyDescent="0.25">
      <c r="C25" s="25" t="s">
        <v>20</v>
      </c>
      <c r="G25" s="37"/>
      <c r="H25" s="37"/>
      <c r="I25" s="37"/>
      <c r="J25" s="37"/>
      <c r="M25" s="29"/>
      <c r="N25" s="249" t="s">
        <v>61</v>
      </c>
      <c r="O25" s="249"/>
      <c r="P25" s="249"/>
      <c r="Q25" s="249"/>
      <c r="S25" s="249" t="s">
        <v>31</v>
      </c>
      <c r="T25" s="249"/>
      <c r="U25" s="249"/>
      <c r="V25" s="249"/>
    </row>
    <row r="26" spans="1:23" x14ac:dyDescent="0.25">
      <c r="A26" s="36" t="s">
        <v>50</v>
      </c>
      <c r="B26" s="36" t="s">
        <v>46</v>
      </c>
      <c r="C26" s="36" t="s">
        <v>47</v>
      </c>
      <c r="D26" s="36" t="s">
        <v>48</v>
      </c>
      <c r="E26" s="36" t="s">
        <v>49</v>
      </c>
      <c r="M26" s="29"/>
      <c r="N26" s="38" t="s">
        <v>50</v>
      </c>
      <c r="O26" s="38" t="s">
        <v>51</v>
      </c>
      <c r="P26" s="38" t="s">
        <v>48</v>
      </c>
      <c r="Q26" s="38" t="s">
        <v>52</v>
      </c>
      <c r="S26" s="38" t="s">
        <v>50</v>
      </c>
      <c r="T26" s="38" t="s">
        <v>51</v>
      </c>
      <c r="U26" s="38" t="s">
        <v>48</v>
      </c>
      <c r="V26" s="38" t="s">
        <v>52</v>
      </c>
    </row>
    <row r="27" spans="1:23" x14ac:dyDescent="0.25">
      <c r="A27" s="37"/>
      <c r="B27" s="37"/>
      <c r="C27" s="37"/>
      <c r="D27" s="37"/>
      <c r="E27" s="37"/>
      <c r="M27" s="29"/>
      <c r="N27" s="37"/>
      <c r="O27" s="37"/>
      <c r="P27" s="37"/>
      <c r="Q27" s="37"/>
      <c r="S27" s="37"/>
      <c r="T27" s="37"/>
      <c r="U27" s="37"/>
      <c r="V27" s="37"/>
    </row>
    <row r="28" spans="1:23" x14ac:dyDescent="0.25">
      <c r="A28" s="37"/>
      <c r="B28" s="37"/>
      <c r="C28" s="37"/>
      <c r="D28" s="37"/>
      <c r="E28" s="37"/>
      <c r="M28" s="29"/>
      <c r="N28" s="37"/>
      <c r="O28" s="37"/>
      <c r="P28" s="37"/>
      <c r="Q28" s="37"/>
      <c r="S28" s="37"/>
      <c r="T28" s="37"/>
      <c r="U28" s="37"/>
      <c r="V28" s="37"/>
    </row>
    <row r="29" spans="1:23" x14ac:dyDescent="0.25">
      <c r="A29" s="37"/>
      <c r="B29" s="37"/>
      <c r="C29" s="37"/>
      <c r="D29" s="37"/>
      <c r="E29" s="37"/>
      <c r="M29" s="29"/>
      <c r="N29" s="37"/>
      <c r="O29" s="37"/>
      <c r="P29" s="37"/>
      <c r="Q29" s="37"/>
      <c r="S29" s="37"/>
      <c r="T29" s="37"/>
      <c r="U29" s="37"/>
      <c r="V29" s="37"/>
    </row>
    <row r="30" spans="1:23" x14ac:dyDescent="0.25">
      <c r="A30" s="37"/>
      <c r="B30" s="37"/>
      <c r="C30" s="37"/>
      <c r="D30" s="37"/>
      <c r="E30" s="37"/>
      <c r="L30" s="32"/>
      <c r="M30" s="37"/>
      <c r="N30" s="37"/>
      <c r="O30" s="37"/>
      <c r="P30" s="37"/>
      <c r="Q30" s="37"/>
      <c r="S30" s="37"/>
      <c r="T30" s="37"/>
      <c r="U30" s="37"/>
      <c r="V30" s="37"/>
    </row>
    <row r="31" spans="1:23" x14ac:dyDescent="0.25">
      <c r="A31" s="37"/>
      <c r="B31" s="37"/>
      <c r="C31" s="37"/>
      <c r="D31" s="37"/>
      <c r="E31" s="37"/>
      <c r="M31" s="29"/>
      <c r="N31" s="37"/>
      <c r="O31" s="37"/>
      <c r="P31" s="37"/>
      <c r="Q31" s="37"/>
      <c r="S31" s="37"/>
      <c r="T31" s="37"/>
      <c r="U31" s="37"/>
      <c r="V31" s="37"/>
    </row>
    <row r="32" spans="1:23" x14ac:dyDescent="0.25">
      <c r="A32" s="37"/>
      <c r="B32" s="37"/>
      <c r="C32" s="37"/>
      <c r="D32" s="37"/>
      <c r="E32" s="37"/>
      <c r="L32" s="32"/>
      <c r="N32" s="37"/>
      <c r="O32" s="37"/>
      <c r="P32" s="37"/>
      <c r="Q32" s="37"/>
      <c r="S32" s="37"/>
      <c r="T32" s="37"/>
      <c r="U32" s="37"/>
      <c r="V32" s="37"/>
    </row>
    <row r="33" spans="1:23" x14ac:dyDescent="0.25">
      <c r="A33" s="37"/>
      <c r="B33" s="37"/>
      <c r="C33" s="37"/>
      <c r="D33" s="37"/>
      <c r="E33" s="37"/>
      <c r="M33" s="29"/>
      <c r="N33" s="37"/>
      <c r="O33" s="37"/>
      <c r="P33" s="37"/>
      <c r="Q33" s="37"/>
      <c r="S33" s="37"/>
      <c r="T33" s="37"/>
      <c r="U33" s="37"/>
      <c r="V33" s="37"/>
    </row>
    <row r="34" spans="1:23" x14ac:dyDescent="0.25">
      <c r="B34" s="32"/>
      <c r="C34" s="56" t="s">
        <v>55</v>
      </c>
      <c r="D34" s="62">
        <f>SUM(D27:D33)</f>
        <v>0</v>
      </c>
      <c r="E34" s="42"/>
      <c r="F34" s="29"/>
      <c r="L34" s="37"/>
      <c r="M34" s="29"/>
      <c r="N34" s="32"/>
      <c r="O34" s="57" t="s">
        <v>56</v>
      </c>
      <c r="P34" s="58">
        <f>SUM(P27:P33)</f>
        <v>0</v>
      </c>
      <c r="Q34" s="50"/>
      <c r="T34" s="57" t="s">
        <v>55</v>
      </c>
      <c r="U34" s="58">
        <f>SUM(U27:U33)</f>
        <v>0</v>
      </c>
      <c r="V34" s="50"/>
      <c r="W34" s="29"/>
    </row>
    <row r="35" spans="1:23" x14ac:dyDescent="0.25">
      <c r="L35" s="32"/>
    </row>
    <row r="36" spans="1:23" x14ac:dyDescent="0.25">
      <c r="L36" s="32"/>
      <c r="N36" s="249" t="s">
        <v>34</v>
      </c>
      <c r="O36" s="249"/>
      <c r="P36" s="249"/>
      <c r="Q36" s="249"/>
    </row>
    <row r="37" spans="1:23" x14ac:dyDescent="0.25">
      <c r="L37" s="32"/>
      <c r="N37" s="38" t="s">
        <v>50</v>
      </c>
      <c r="O37" s="38" t="s">
        <v>51</v>
      </c>
      <c r="P37" s="38" t="s">
        <v>48</v>
      </c>
      <c r="Q37" s="38" t="s">
        <v>52</v>
      </c>
    </row>
    <row r="38" spans="1:23" x14ac:dyDescent="0.25">
      <c r="L38" s="32"/>
      <c r="N38" s="37"/>
      <c r="O38" s="39"/>
      <c r="P38" s="4"/>
      <c r="Q38" s="37"/>
    </row>
    <row r="39" spans="1:23" x14ac:dyDescent="0.25">
      <c r="L39" s="32"/>
      <c r="N39" s="37"/>
      <c r="O39" s="37"/>
      <c r="P39" s="4"/>
      <c r="Q39" s="37"/>
    </row>
    <row r="40" spans="1:23" x14ac:dyDescent="0.25">
      <c r="L40" s="32"/>
      <c r="N40" s="37"/>
      <c r="O40" s="37"/>
      <c r="P40" s="4"/>
      <c r="Q40" s="37"/>
    </row>
    <row r="41" spans="1:23" x14ac:dyDescent="0.25">
      <c r="L41" s="32"/>
      <c r="N41" s="37"/>
      <c r="O41" s="37"/>
      <c r="P41" s="4"/>
      <c r="Q41" s="37"/>
    </row>
    <row r="42" spans="1:23" x14ac:dyDescent="0.25">
      <c r="L42" s="32"/>
      <c r="N42" s="37"/>
      <c r="O42" s="37"/>
      <c r="P42" s="4"/>
      <c r="Q42" s="37"/>
    </row>
    <row r="43" spans="1:23" x14ac:dyDescent="0.25">
      <c r="L43" s="32"/>
      <c r="N43" s="37"/>
      <c r="O43" s="37"/>
      <c r="P43" s="4"/>
      <c r="Q43" s="37"/>
    </row>
    <row r="44" spans="1:23" x14ac:dyDescent="0.25">
      <c r="L44" s="32"/>
      <c r="N44" s="37"/>
      <c r="O44" s="37"/>
      <c r="P44" s="4"/>
      <c r="Q44" s="37"/>
    </row>
    <row r="45" spans="1:23" x14ac:dyDescent="0.25">
      <c r="L45" s="32"/>
      <c r="N45" s="32"/>
      <c r="O45" s="57" t="s">
        <v>56</v>
      </c>
      <c r="P45" s="41">
        <f>SUM(P38:P44)</f>
        <v>0</v>
      </c>
      <c r="Q45" s="50"/>
    </row>
  </sheetData>
  <mergeCells count="12">
    <mergeCell ref="N36:Q36"/>
    <mergeCell ref="A14:E14"/>
    <mergeCell ref="H14:I14"/>
    <mergeCell ref="N14:Q14"/>
    <mergeCell ref="S14:V14"/>
    <mergeCell ref="N25:Q25"/>
    <mergeCell ref="S25:V25"/>
    <mergeCell ref="A2:K2"/>
    <mergeCell ref="A3:E3"/>
    <mergeCell ref="H3:K3"/>
    <mergeCell ref="N3:Q3"/>
    <mergeCell ref="S3:V3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workbookViewId="0"/>
  </sheetViews>
  <sheetFormatPr defaultRowHeight="15" x14ac:dyDescent="0.25"/>
  <cols>
    <col min="1" max="1" width="28.85546875"/>
    <col min="2" max="4" width="14.42578125"/>
    <col min="5" max="5" width="28.85546875"/>
    <col min="6" max="7" width="8.7109375"/>
    <col min="8" max="8" width="28.85546875"/>
    <col min="9" max="10" width="14.42578125"/>
    <col min="11" max="11" width="28.85546875"/>
    <col min="12" max="13" width="8.7109375"/>
    <col min="14" max="14" width="28.85546875"/>
    <col min="15" max="15" width="18"/>
    <col min="16" max="16" width="14.42578125"/>
    <col min="17" max="17" width="28.85546875"/>
    <col min="18" max="18" width="8.7109375"/>
    <col min="19" max="19" width="28.85546875"/>
    <col min="20" max="20" width="18"/>
    <col min="21" max="21" width="14.42578125"/>
    <col min="22" max="22" width="28.85546875"/>
    <col min="23" max="1025" width="8.7109375"/>
  </cols>
  <sheetData>
    <row r="1" spans="1:23" x14ac:dyDescent="0.25">
      <c r="M1" s="29"/>
    </row>
    <row r="2" spans="1:23" ht="23.25" x14ac:dyDescent="0.35">
      <c r="A2" s="248" t="s">
        <v>42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32"/>
      <c r="R2" s="33" t="s">
        <v>43</v>
      </c>
    </row>
    <row r="3" spans="1:23" x14ac:dyDescent="0.25">
      <c r="A3" s="249" t="s">
        <v>18</v>
      </c>
      <c r="B3" s="249"/>
      <c r="C3" s="249"/>
      <c r="D3" s="249"/>
      <c r="E3" s="249"/>
      <c r="G3" s="34"/>
      <c r="H3" s="249" t="s">
        <v>44</v>
      </c>
      <c r="I3" s="249"/>
      <c r="J3" s="249"/>
      <c r="K3" s="249"/>
      <c r="M3" s="29"/>
      <c r="N3" s="249" t="s">
        <v>29</v>
      </c>
      <c r="O3" s="249"/>
      <c r="P3" s="249"/>
      <c r="Q3" s="249"/>
      <c r="R3" s="35"/>
      <c r="S3" s="249" t="s">
        <v>33</v>
      </c>
      <c r="T3" s="249"/>
      <c r="U3" s="249"/>
      <c r="V3" s="249"/>
    </row>
    <row r="4" spans="1:23" x14ac:dyDescent="0.25">
      <c r="A4" s="36" t="s">
        <v>45</v>
      </c>
      <c r="B4" s="36" t="s">
        <v>46</v>
      </c>
      <c r="C4" s="36" t="s">
        <v>47</v>
      </c>
      <c r="D4" s="36" t="s">
        <v>48</v>
      </c>
      <c r="E4" s="36" t="s">
        <v>49</v>
      </c>
      <c r="G4" s="37"/>
      <c r="H4" s="36" t="s">
        <v>46</v>
      </c>
      <c r="I4" s="36" t="s">
        <v>47</v>
      </c>
      <c r="J4" s="36" t="s">
        <v>48</v>
      </c>
      <c r="K4" s="36" t="s">
        <v>49</v>
      </c>
      <c r="M4" s="29"/>
      <c r="N4" s="38" t="s">
        <v>50</v>
      </c>
      <c r="O4" s="38" t="s">
        <v>51</v>
      </c>
      <c r="P4" s="38" t="s">
        <v>48</v>
      </c>
      <c r="Q4" s="38" t="s">
        <v>52</v>
      </c>
      <c r="R4" s="35"/>
      <c r="S4" s="38" t="s">
        <v>50</v>
      </c>
      <c r="T4" s="38" t="s">
        <v>51</v>
      </c>
      <c r="U4" s="38" t="s">
        <v>48</v>
      </c>
      <c r="V4" s="38" t="s">
        <v>52</v>
      </c>
    </row>
    <row r="5" spans="1:23" x14ac:dyDescent="0.25">
      <c r="A5" s="37"/>
      <c r="B5" s="37"/>
      <c r="C5" s="37"/>
      <c r="D5" s="37"/>
      <c r="E5" s="37"/>
      <c r="G5" s="37"/>
      <c r="H5" s="37"/>
      <c r="I5" s="37"/>
      <c r="J5" s="37"/>
      <c r="K5" s="37"/>
      <c r="L5" s="32"/>
      <c r="N5" s="37"/>
      <c r="O5" s="37"/>
      <c r="P5" s="37"/>
      <c r="Q5" s="37"/>
      <c r="R5" s="35"/>
      <c r="S5" s="37"/>
      <c r="T5" s="37"/>
      <c r="U5" s="37"/>
      <c r="V5" s="37"/>
    </row>
    <row r="6" spans="1:23" x14ac:dyDescent="0.25">
      <c r="A6" s="37"/>
      <c r="B6" s="37"/>
      <c r="C6" s="37"/>
      <c r="D6" s="37"/>
      <c r="E6" s="37"/>
      <c r="G6" s="37"/>
      <c r="H6" s="37"/>
      <c r="I6" s="37"/>
      <c r="J6" s="37"/>
      <c r="K6" s="37"/>
      <c r="L6" s="37"/>
      <c r="M6" s="29"/>
      <c r="N6" s="37"/>
      <c r="O6" s="37"/>
      <c r="P6" s="37"/>
      <c r="Q6" s="37"/>
      <c r="R6" s="35"/>
      <c r="S6" s="37"/>
      <c r="T6" s="37"/>
      <c r="U6" s="37"/>
      <c r="V6" s="37"/>
    </row>
    <row r="7" spans="1:23" x14ac:dyDescent="0.25">
      <c r="A7" s="37"/>
      <c r="B7" s="37"/>
      <c r="C7" s="37"/>
      <c r="D7" s="37"/>
      <c r="E7" s="37"/>
      <c r="G7" s="37"/>
      <c r="H7" s="37"/>
      <c r="I7" s="37"/>
      <c r="J7" s="37"/>
      <c r="K7" s="37"/>
      <c r="L7" s="37"/>
      <c r="M7" s="29"/>
      <c r="N7" s="37"/>
      <c r="O7" s="37"/>
      <c r="P7" s="37"/>
      <c r="Q7" s="37"/>
      <c r="R7" s="35"/>
      <c r="S7" s="37"/>
      <c r="T7" s="37"/>
      <c r="U7" s="37"/>
      <c r="V7" s="37"/>
    </row>
    <row r="8" spans="1:23" x14ac:dyDescent="0.25">
      <c r="A8" s="37"/>
      <c r="B8" s="37"/>
      <c r="C8" s="37"/>
      <c r="D8" s="37"/>
      <c r="E8" s="37"/>
      <c r="G8" s="37"/>
      <c r="H8" s="37"/>
      <c r="I8" s="37"/>
      <c r="J8" s="37"/>
      <c r="K8" s="37"/>
      <c r="L8" s="37"/>
      <c r="M8" s="29"/>
      <c r="N8" s="37"/>
      <c r="O8" s="37"/>
      <c r="P8" s="37"/>
      <c r="Q8" s="37"/>
      <c r="R8" s="35"/>
      <c r="S8" s="37"/>
      <c r="T8" s="37"/>
      <c r="U8" s="37"/>
      <c r="V8" s="37"/>
    </row>
    <row r="9" spans="1:23" x14ac:dyDescent="0.25">
      <c r="A9" s="37"/>
      <c r="B9" s="37"/>
      <c r="C9" s="37"/>
      <c r="D9" s="37"/>
      <c r="E9" s="37"/>
      <c r="G9" s="37"/>
      <c r="H9" s="37"/>
      <c r="I9" s="37"/>
      <c r="J9" s="37"/>
      <c r="K9" s="37"/>
      <c r="M9" s="29"/>
      <c r="N9" s="37"/>
      <c r="O9" s="37"/>
      <c r="P9" s="37"/>
      <c r="Q9" s="37"/>
      <c r="R9" s="35"/>
      <c r="S9" s="37"/>
      <c r="T9" s="37"/>
      <c r="U9" s="37"/>
      <c r="V9" s="37"/>
    </row>
    <row r="10" spans="1:23" x14ac:dyDescent="0.25">
      <c r="A10" s="37"/>
      <c r="B10" s="37"/>
      <c r="C10" s="37"/>
      <c r="D10" s="37"/>
      <c r="E10" s="37"/>
      <c r="F10" s="37"/>
      <c r="G10" s="37"/>
      <c r="H10" s="37"/>
      <c r="I10" s="40" t="s">
        <v>55</v>
      </c>
      <c r="J10" s="58">
        <f>SUM(J5:J9)</f>
        <v>0</v>
      </c>
      <c r="K10" s="42"/>
      <c r="L10" s="43"/>
      <c r="M10" s="29"/>
      <c r="N10" s="37"/>
      <c r="O10" s="37"/>
      <c r="P10" s="37"/>
      <c r="Q10" s="37"/>
      <c r="R10" s="44"/>
      <c r="S10" s="37"/>
      <c r="T10" s="37"/>
      <c r="U10" s="37"/>
      <c r="V10" s="37"/>
      <c r="W10" s="37"/>
    </row>
    <row r="11" spans="1:23" x14ac:dyDescent="0.25">
      <c r="A11" s="37"/>
      <c r="B11" s="37"/>
      <c r="C11" s="37"/>
      <c r="D11" s="37"/>
      <c r="E11" s="37"/>
      <c r="F11" s="37"/>
      <c r="G11" s="37"/>
      <c r="H11" s="37"/>
      <c r="I11" s="45"/>
      <c r="J11" s="45"/>
      <c r="K11" s="37"/>
      <c r="L11" s="32"/>
      <c r="N11" s="37"/>
      <c r="O11" s="37"/>
      <c r="P11" s="37"/>
      <c r="Q11" s="37"/>
      <c r="R11" s="35"/>
      <c r="S11" s="37"/>
      <c r="T11" s="37"/>
      <c r="U11" s="37"/>
      <c r="V11" s="37"/>
    </row>
    <row r="12" spans="1:23" x14ac:dyDescent="0.25">
      <c r="A12" s="37"/>
      <c r="B12" s="37"/>
      <c r="C12" s="46" t="s">
        <v>55</v>
      </c>
      <c r="D12" s="58">
        <f>SUM(D5:D11)</f>
        <v>0</v>
      </c>
      <c r="E12" s="47"/>
      <c r="F12" s="29"/>
      <c r="G12" s="37"/>
      <c r="H12" s="37"/>
      <c r="I12" s="48"/>
      <c r="J12" s="37"/>
      <c r="K12" s="37"/>
      <c r="L12" s="32"/>
      <c r="M12" s="29"/>
      <c r="N12" s="35"/>
      <c r="O12" s="49" t="s">
        <v>56</v>
      </c>
      <c r="P12" s="59">
        <f>SUM(P5:P11)</f>
        <v>0</v>
      </c>
      <c r="Q12" s="60"/>
      <c r="R12" s="35"/>
      <c r="S12" s="32"/>
      <c r="T12" s="46" t="s">
        <v>56</v>
      </c>
      <c r="U12" s="58">
        <f>SUM(U5:U11)</f>
        <v>0</v>
      </c>
      <c r="V12" s="50"/>
    </row>
    <row r="13" spans="1:23" x14ac:dyDescent="0.25">
      <c r="A13" s="37"/>
      <c r="B13" s="37"/>
      <c r="C13" s="37"/>
      <c r="D13" s="45"/>
      <c r="E13" s="37"/>
      <c r="J13" s="37"/>
      <c r="M13" s="29"/>
      <c r="T13" s="45"/>
    </row>
    <row r="14" spans="1:23" x14ac:dyDescent="0.25">
      <c r="A14" s="249" t="s">
        <v>19</v>
      </c>
      <c r="B14" s="249"/>
      <c r="C14" s="249"/>
      <c r="D14" s="249"/>
      <c r="E14" s="249"/>
      <c r="H14" s="249" t="s">
        <v>57</v>
      </c>
      <c r="I14" s="249"/>
      <c r="J14" s="34"/>
      <c r="K14" s="34"/>
      <c r="M14" s="29"/>
      <c r="N14" s="249" t="s">
        <v>30</v>
      </c>
      <c r="O14" s="249"/>
      <c r="P14" s="249"/>
      <c r="Q14" s="249"/>
      <c r="S14" s="249" t="s">
        <v>35</v>
      </c>
      <c r="T14" s="249"/>
      <c r="U14" s="249"/>
      <c r="V14" s="249"/>
    </row>
    <row r="15" spans="1:23" x14ac:dyDescent="0.25">
      <c r="A15" s="36" t="s">
        <v>58</v>
      </c>
      <c r="B15" s="36" t="s">
        <v>46</v>
      </c>
      <c r="C15" s="36" t="s">
        <v>47</v>
      </c>
      <c r="D15" s="36" t="s">
        <v>48</v>
      </c>
      <c r="E15" s="36" t="s">
        <v>49</v>
      </c>
      <c r="F15" s="37"/>
      <c r="H15" s="36" t="s">
        <v>46</v>
      </c>
      <c r="I15" s="36" t="s">
        <v>48</v>
      </c>
      <c r="J15" s="51"/>
      <c r="K15" s="51"/>
      <c r="M15" s="29"/>
      <c r="N15" s="38" t="s">
        <v>50</v>
      </c>
      <c r="O15" s="38" t="s">
        <v>51</v>
      </c>
      <c r="P15" s="38" t="s">
        <v>48</v>
      </c>
      <c r="Q15" s="38" t="s">
        <v>52</v>
      </c>
      <c r="S15" s="38" t="s">
        <v>50</v>
      </c>
      <c r="T15" s="38" t="s">
        <v>51</v>
      </c>
      <c r="U15" s="38" t="s">
        <v>48</v>
      </c>
      <c r="V15" s="38" t="s">
        <v>52</v>
      </c>
    </row>
    <row r="16" spans="1:23" x14ac:dyDescent="0.25">
      <c r="A16" s="37"/>
      <c r="B16" s="37"/>
      <c r="C16" s="37"/>
      <c r="D16" s="37"/>
      <c r="E16" s="37"/>
      <c r="F16" s="37"/>
      <c r="G16" s="52"/>
      <c r="H16" s="37"/>
      <c r="I16" s="37"/>
      <c r="J16" s="37"/>
      <c r="K16" s="37"/>
      <c r="M16" s="29"/>
      <c r="N16" s="37"/>
      <c r="O16" s="37"/>
      <c r="P16" s="37"/>
      <c r="Q16" s="37"/>
      <c r="S16" s="37"/>
      <c r="T16" s="37"/>
      <c r="U16" s="37"/>
      <c r="V16" s="37"/>
    </row>
    <row r="17" spans="1:23" x14ac:dyDescent="0.25">
      <c r="A17" s="37"/>
      <c r="B17" s="37"/>
      <c r="C17" s="37"/>
      <c r="D17" s="37"/>
      <c r="E17" s="37"/>
      <c r="F17" s="37"/>
      <c r="G17" s="52"/>
      <c r="H17" s="37"/>
      <c r="I17" s="37"/>
      <c r="J17" s="37"/>
      <c r="K17" s="37"/>
      <c r="M17" s="29"/>
      <c r="N17" s="37"/>
      <c r="O17" s="37"/>
      <c r="P17" s="37"/>
      <c r="Q17" s="37"/>
      <c r="S17" s="37"/>
      <c r="T17" s="37"/>
      <c r="U17" s="37"/>
      <c r="V17" s="37"/>
    </row>
    <row r="18" spans="1:23" x14ac:dyDescent="0.25">
      <c r="A18" s="37"/>
      <c r="B18" s="37"/>
      <c r="C18" s="37"/>
      <c r="D18" s="37"/>
      <c r="E18" s="37"/>
      <c r="F18" s="37"/>
      <c r="G18" s="53"/>
      <c r="H18" s="54" t="s">
        <v>55</v>
      </c>
      <c r="I18" s="58">
        <f>SUM(I16:I17)</f>
        <v>0</v>
      </c>
      <c r="J18" s="29"/>
      <c r="K18" s="37"/>
      <c r="M18" s="29"/>
      <c r="N18" s="37"/>
      <c r="O18" s="37"/>
      <c r="P18" s="37"/>
      <c r="Q18" s="37"/>
      <c r="S18" s="37"/>
      <c r="T18" s="37"/>
      <c r="U18" s="37"/>
      <c r="V18" s="37"/>
    </row>
    <row r="19" spans="1:23" x14ac:dyDescent="0.25">
      <c r="A19" s="37"/>
      <c r="B19" s="37"/>
      <c r="C19" s="37"/>
      <c r="D19" s="37"/>
      <c r="E19" s="37"/>
      <c r="F19" s="37"/>
      <c r="G19" s="52"/>
      <c r="H19" s="45"/>
      <c r="I19" s="37"/>
      <c r="J19" s="37"/>
      <c r="K19" s="37"/>
      <c r="M19" s="29"/>
      <c r="N19" s="37"/>
      <c r="O19" s="37"/>
      <c r="P19" s="37"/>
      <c r="Q19" s="37"/>
      <c r="S19" s="37"/>
      <c r="T19" s="37"/>
      <c r="U19" s="37"/>
      <c r="V19" s="37"/>
    </row>
    <row r="20" spans="1:23" x14ac:dyDescent="0.2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M20" s="29"/>
      <c r="N20" s="37"/>
      <c r="O20" s="37"/>
      <c r="P20" s="37"/>
      <c r="Q20" s="37"/>
      <c r="S20" s="37"/>
      <c r="T20" s="37"/>
      <c r="U20" s="37"/>
      <c r="V20" s="37"/>
    </row>
    <row r="21" spans="1:23" x14ac:dyDescent="0.25">
      <c r="A21" s="37"/>
      <c r="B21" s="37"/>
      <c r="C21" s="37"/>
      <c r="D21" s="37"/>
      <c r="E21" s="37"/>
      <c r="F21" s="37"/>
      <c r="G21" s="37"/>
      <c r="H21" s="48"/>
      <c r="I21" s="37"/>
      <c r="J21" s="37"/>
      <c r="K21" s="37"/>
      <c r="M21" s="29"/>
      <c r="N21" s="37"/>
      <c r="O21" s="37"/>
      <c r="P21" s="37"/>
      <c r="Q21" s="37"/>
      <c r="R21" s="37"/>
      <c r="S21" s="37"/>
      <c r="T21" s="37"/>
      <c r="U21" s="37"/>
      <c r="V21" s="37"/>
    </row>
    <row r="22" spans="1:23" x14ac:dyDescent="0.2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2"/>
      <c r="N22" s="37"/>
      <c r="O22" s="37"/>
      <c r="P22" s="37"/>
      <c r="Q22" s="37"/>
      <c r="S22" s="37"/>
      <c r="T22" s="37"/>
      <c r="U22" s="37"/>
      <c r="V22" s="37"/>
    </row>
    <row r="23" spans="1:23" x14ac:dyDescent="0.25">
      <c r="A23" s="37"/>
      <c r="B23" s="37"/>
      <c r="C23" s="46" t="s">
        <v>55</v>
      </c>
      <c r="D23" s="58">
        <f>SUM(D16:D22)</f>
        <v>0</v>
      </c>
      <c r="E23" s="47"/>
      <c r="F23" s="29"/>
      <c r="G23" s="37"/>
      <c r="H23" s="37"/>
      <c r="I23" s="37"/>
      <c r="J23" s="37"/>
      <c r="K23" s="37"/>
      <c r="L23" s="32"/>
      <c r="O23" s="46" t="s">
        <v>56</v>
      </c>
      <c r="P23" s="58">
        <f>SUM(P16:P22)</f>
        <v>0</v>
      </c>
      <c r="Q23" s="42"/>
      <c r="R23" s="29"/>
      <c r="T23" s="46" t="s">
        <v>56</v>
      </c>
      <c r="U23" s="61">
        <f>SUM(U16:U22)</f>
        <v>0</v>
      </c>
      <c r="V23" s="29"/>
      <c r="W23" s="29"/>
    </row>
    <row r="24" spans="1:23" x14ac:dyDescent="0.2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2"/>
      <c r="T24" s="45"/>
      <c r="V24" s="45"/>
    </row>
    <row r="25" spans="1:23" x14ac:dyDescent="0.25">
      <c r="C25" s="25" t="s">
        <v>20</v>
      </c>
      <c r="G25" s="37"/>
      <c r="H25" s="37"/>
      <c r="I25" s="37"/>
      <c r="J25" s="37"/>
      <c r="M25" s="29"/>
      <c r="N25" s="249" t="s">
        <v>61</v>
      </c>
      <c r="O25" s="249"/>
      <c r="P25" s="249"/>
      <c r="Q25" s="249"/>
      <c r="S25" s="249" t="s">
        <v>31</v>
      </c>
      <c r="T25" s="249"/>
      <c r="U25" s="249"/>
      <c r="V25" s="249"/>
    </row>
    <row r="26" spans="1:23" x14ac:dyDescent="0.25">
      <c r="A26" s="36" t="s">
        <v>50</v>
      </c>
      <c r="B26" s="36" t="s">
        <v>46</v>
      </c>
      <c r="C26" s="36" t="s">
        <v>47</v>
      </c>
      <c r="D26" s="36" t="s">
        <v>48</v>
      </c>
      <c r="E26" s="36" t="s">
        <v>49</v>
      </c>
      <c r="M26" s="29"/>
      <c r="N26" s="38" t="s">
        <v>50</v>
      </c>
      <c r="O26" s="38" t="s">
        <v>51</v>
      </c>
      <c r="P26" s="38" t="s">
        <v>48</v>
      </c>
      <c r="Q26" s="38" t="s">
        <v>52</v>
      </c>
      <c r="S26" s="38" t="s">
        <v>50</v>
      </c>
      <c r="T26" s="38" t="s">
        <v>51</v>
      </c>
      <c r="U26" s="38" t="s">
        <v>48</v>
      </c>
      <c r="V26" s="38" t="s">
        <v>52</v>
      </c>
    </row>
    <row r="27" spans="1:23" x14ac:dyDescent="0.25">
      <c r="A27" s="37"/>
      <c r="B27" s="37"/>
      <c r="C27" s="37"/>
      <c r="D27" s="37"/>
      <c r="E27" s="37"/>
      <c r="M27" s="29"/>
      <c r="N27" s="37"/>
      <c r="O27" s="37"/>
      <c r="P27" s="37"/>
      <c r="Q27" s="37"/>
      <c r="S27" s="37"/>
      <c r="T27" s="37"/>
      <c r="U27" s="37"/>
      <c r="V27" s="37"/>
    </row>
    <row r="28" spans="1:23" x14ac:dyDescent="0.25">
      <c r="A28" s="37"/>
      <c r="B28" s="37"/>
      <c r="C28" s="37"/>
      <c r="D28" s="37"/>
      <c r="E28" s="37"/>
      <c r="M28" s="29"/>
      <c r="N28" s="37"/>
      <c r="O28" s="37"/>
      <c r="P28" s="37"/>
      <c r="Q28" s="37"/>
      <c r="S28" s="37"/>
      <c r="T28" s="37"/>
      <c r="U28" s="37"/>
      <c r="V28" s="37"/>
    </row>
    <row r="29" spans="1:23" x14ac:dyDescent="0.25">
      <c r="A29" s="37"/>
      <c r="B29" s="37"/>
      <c r="C29" s="37"/>
      <c r="D29" s="37"/>
      <c r="E29" s="37"/>
      <c r="M29" s="29"/>
      <c r="N29" s="37"/>
      <c r="O29" s="37"/>
      <c r="P29" s="37"/>
      <c r="Q29" s="37"/>
      <c r="S29" s="37"/>
      <c r="T29" s="37"/>
      <c r="U29" s="37"/>
      <c r="V29" s="37"/>
    </row>
    <row r="30" spans="1:23" x14ac:dyDescent="0.25">
      <c r="A30" s="37"/>
      <c r="B30" s="37"/>
      <c r="C30" s="37"/>
      <c r="D30" s="37"/>
      <c r="E30" s="37"/>
      <c r="L30" s="32"/>
      <c r="M30" s="37"/>
      <c r="N30" s="37"/>
      <c r="O30" s="37"/>
      <c r="P30" s="37"/>
      <c r="Q30" s="37"/>
      <c r="S30" s="37"/>
      <c r="T30" s="37"/>
      <c r="U30" s="37"/>
      <c r="V30" s="37"/>
    </row>
    <row r="31" spans="1:23" x14ac:dyDescent="0.25">
      <c r="A31" s="37"/>
      <c r="B31" s="37"/>
      <c r="C31" s="37"/>
      <c r="D31" s="37"/>
      <c r="E31" s="37"/>
      <c r="M31" s="29"/>
      <c r="N31" s="37"/>
      <c r="O31" s="37"/>
      <c r="P31" s="37"/>
      <c r="Q31" s="37"/>
      <c r="S31" s="37"/>
      <c r="T31" s="37"/>
      <c r="U31" s="37"/>
      <c r="V31" s="37"/>
    </row>
    <row r="32" spans="1:23" x14ac:dyDescent="0.25">
      <c r="A32" s="37"/>
      <c r="B32" s="37"/>
      <c r="C32" s="37"/>
      <c r="D32" s="37"/>
      <c r="E32" s="37"/>
      <c r="L32" s="32"/>
      <c r="N32" s="37"/>
      <c r="O32" s="37"/>
      <c r="P32" s="37"/>
      <c r="Q32" s="37"/>
      <c r="S32" s="37"/>
      <c r="T32" s="37"/>
      <c r="U32" s="37"/>
      <c r="V32" s="37"/>
    </row>
    <row r="33" spans="1:23" x14ac:dyDescent="0.25">
      <c r="A33" s="37"/>
      <c r="B33" s="37"/>
      <c r="C33" s="37"/>
      <c r="D33" s="37"/>
      <c r="E33" s="37"/>
      <c r="M33" s="29"/>
      <c r="N33" s="37"/>
      <c r="O33" s="37"/>
      <c r="P33" s="37"/>
      <c r="Q33" s="37"/>
      <c r="S33" s="37"/>
      <c r="T33" s="37"/>
      <c r="U33" s="37"/>
      <c r="V33" s="37"/>
    </row>
    <row r="34" spans="1:23" x14ac:dyDescent="0.25">
      <c r="B34" s="32"/>
      <c r="C34" s="56" t="s">
        <v>55</v>
      </c>
      <c r="D34" s="62">
        <f>SUM(D27:D33)</f>
        <v>0</v>
      </c>
      <c r="E34" s="42"/>
      <c r="F34" s="29"/>
      <c r="L34" s="37"/>
      <c r="M34" s="29"/>
      <c r="N34" s="32"/>
      <c r="O34" s="57" t="s">
        <v>56</v>
      </c>
      <c r="P34" s="58">
        <f>SUM(P27:P33)</f>
        <v>0</v>
      </c>
      <c r="Q34" s="50"/>
      <c r="T34" s="57" t="s">
        <v>55</v>
      </c>
      <c r="U34" s="58">
        <f>SUM(U27:U33)</f>
        <v>0</v>
      </c>
      <c r="V34" s="50"/>
      <c r="W34" s="29"/>
    </row>
    <row r="35" spans="1:23" x14ac:dyDescent="0.25">
      <c r="L35" s="32"/>
    </row>
    <row r="36" spans="1:23" x14ac:dyDescent="0.25">
      <c r="L36" s="32"/>
      <c r="N36" s="249" t="s">
        <v>34</v>
      </c>
      <c r="O36" s="249"/>
      <c r="P36" s="249"/>
      <c r="Q36" s="249"/>
    </row>
    <row r="37" spans="1:23" x14ac:dyDescent="0.25">
      <c r="L37" s="32"/>
      <c r="N37" s="38" t="s">
        <v>50</v>
      </c>
      <c r="O37" s="38" t="s">
        <v>51</v>
      </c>
      <c r="P37" s="38" t="s">
        <v>48</v>
      </c>
      <c r="Q37" s="38" t="s">
        <v>52</v>
      </c>
    </row>
    <row r="38" spans="1:23" x14ac:dyDescent="0.25">
      <c r="L38" s="32"/>
      <c r="N38" s="37"/>
      <c r="O38" s="39"/>
      <c r="P38" s="4"/>
      <c r="Q38" s="37"/>
    </row>
    <row r="39" spans="1:23" x14ac:dyDescent="0.25">
      <c r="L39" s="32"/>
      <c r="N39" s="37"/>
      <c r="O39" s="37"/>
      <c r="P39" s="4"/>
      <c r="Q39" s="37"/>
    </row>
    <row r="40" spans="1:23" x14ac:dyDescent="0.25">
      <c r="L40" s="32"/>
      <c r="N40" s="37"/>
      <c r="O40" s="37"/>
      <c r="P40" s="4"/>
      <c r="Q40" s="37"/>
    </row>
    <row r="41" spans="1:23" x14ac:dyDescent="0.25">
      <c r="L41" s="32"/>
      <c r="N41" s="37"/>
      <c r="O41" s="37"/>
      <c r="P41" s="4"/>
      <c r="Q41" s="37"/>
    </row>
    <row r="42" spans="1:23" x14ac:dyDescent="0.25">
      <c r="L42" s="32"/>
      <c r="N42" s="37"/>
      <c r="O42" s="37"/>
      <c r="P42" s="4"/>
      <c r="Q42" s="37"/>
    </row>
    <row r="43" spans="1:23" x14ac:dyDescent="0.25">
      <c r="L43" s="32"/>
      <c r="N43" s="37"/>
      <c r="O43" s="37"/>
      <c r="P43" s="4"/>
      <c r="Q43" s="37"/>
    </row>
    <row r="44" spans="1:23" x14ac:dyDescent="0.25">
      <c r="L44" s="32"/>
      <c r="N44" s="37"/>
      <c r="O44" s="37"/>
      <c r="P44" s="4"/>
      <c r="Q44" s="37"/>
    </row>
    <row r="45" spans="1:23" x14ac:dyDescent="0.25">
      <c r="L45" s="32"/>
      <c r="N45" s="32"/>
      <c r="O45" s="57" t="s">
        <v>56</v>
      </c>
      <c r="P45" s="41">
        <f>SUM(P38:P44)</f>
        <v>0</v>
      </c>
      <c r="Q45" s="50"/>
    </row>
  </sheetData>
  <mergeCells count="12">
    <mergeCell ref="N36:Q36"/>
    <mergeCell ref="A14:E14"/>
    <mergeCell ref="H14:I14"/>
    <mergeCell ref="N14:Q14"/>
    <mergeCell ref="S14:V14"/>
    <mergeCell ref="N25:Q25"/>
    <mergeCell ref="S25:V25"/>
    <mergeCell ref="A2:K2"/>
    <mergeCell ref="A3:E3"/>
    <mergeCell ref="H3:K3"/>
    <mergeCell ref="N3:Q3"/>
    <mergeCell ref="S3:V3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workbookViewId="0"/>
  </sheetViews>
  <sheetFormatPr defaultRowHeight="15" x14ac:dyDescent="0.25"/>
  <cols>
    <col min="1" max="1" width="28.85546875"/>
    <col min="2" max="4" width="14.42578125"/>
    <col min="5" max="5" width="28.85546875"/>
    <col min="6" max="7" width="8.7109375"/>
    <col min="8" max="8" width="28.85546875"/>
    <col min="9" max="10" width="14.42578125"/>
    <col min="11" max="11" width="28.85546875"/>
    <col min="12" max="13" width="8.7109375"/>
    <col min="14" max="14" width="28.85546875"/>
    <col min="15" max="15" width="18"/>
    <col min="16" max="16" width="14.42578125"/>
    <col min="17" max="17" width="28.85546875"/>
    <col min="18" max="18" width="8.7109375"/>
    <col min="19" max="19" width="28.85546875"/>
    <col min="20" max="20" width="18"/>
    <col min="21" max="21" width="14.42578125"/>
    <col min="22" max="22" width="28.85546875"/>
    <col min="23" max="1025" width="8.7109375"/>
  </cols>
  <sheetData>
    <row r="1" spans="1:23" x14ac:dyDescent="0.25">
      <c r="M1" s="29"/>
    </row>
    <row r="2" spans="1:23" ht="23.25" x14ac:dyDescent="0.35">
      <c r="A2" s="248" t="s">
        <v>42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32"/>
      <c r="R2" s="33" t="s">
        <v>43</v>
      </c>
    </row>
    <row r="3" spans="1:23" x14ac:dyDescent="0.25">
      <c r="A3" s="249" t="s">
        <v>18</v>
      </c>
      <c r="B3" s="249"/>
      <c r="C3" s="249"/>
      <c r="D3" s="249"/>
      <c r="E3" s="249"/>
      <c r="G3" s="34"/>
      <c r="H3" s="249" t="s">
        <v>44</v>
      </c>
      <c r="I3" s="249"/>
      <c r="J3" s="249"/>
      <c r="K3" s="249"/>
      <c r="M3" s="29"/>
      <c r="N3" s="249" t="s">
        <v>29</v>
      </c>
      <c r="O3" s="249"/>
      <c r="P3" s="249"/>
      <c r="Q3" s="249"/>
      <c r="R3" s="35"/>
      <c r="S3" s="249" t="s">
        <v>33</v>
      </c>
      <c r="T3" s="249"/>
      <c r="U3" s="249"/>
      <c r="V3" s="249"/>
    </row>
    <row r="4" spans="1:23" x14ac:dyDescent="0.25">
      <c r="A4" s="36" t="s">
        <v>45</v>
      </c>
      <c r="B4" s="36" t="s">
        <v>46</v>
      </c>
      <c r="C4" s="36" t="s">
        <v>47</v>
      </c>
      <c r="D4" s="36" t="s">
        <v>48</v>
      </c>
      <c r="E4" s="36" t="s">
        <v>49</v>
      </c>
      <c r="G4" s="37"/>
      <c r="H4" s="36" t="s">
        <v>46</v>
      </c>
      <c r="I4" s="36" t="s">
        <v>47</v>
      </c>
      <c r="J4" s="36" t="s">
        <v>48</v>
      </c>
      <c r="K4" s="36" t="s">
        <v>49</v>
      </c>
      <c r="M4" s="29"/>
      <c r="N4" s="38" t="s">
        <v>50</v>
      </c>
      <c r="O4" s="38" t="s">
        <v>51</v>
      </c>
      <c r="P4" s="38" t="s">
        <v>48</v>
      </c>
      <c r="Q4" s="38" t="s">
        <v>52</v>
      </c>
      <c r="R4" s="35"/>
      <c r="S4" s="38" t="s">
        <v>50</v>
      </c>
      <c r="T4" s="38" t="s">
        <v>51</v>
      </c>
      <c r="U4" s="38" t="s">
        <v>48</v>
      </c>
      <c r="V4" s="38" t="s">
        <v>52</v>
      </c>
    </row>
    <row r="5" spans="1:23" x14ac:dyDescent="0.25">
      <c r="A5" s="37"/>
      <c r="B5" s="37"/>
      <c r="C5" s="37"/>
      <c r="D5" s="37"/>
      <c r="E5" s="37"/>
      <c r="G5" s="37"/>
      <c r="H5" s="37"/>
      <c r="I5" s="37"/>
      <c r="J5" s="37"/>
      <c r="K5" s="37"/>
      <c r="L5" s="32"/>
      <c r="N5" s="37"/>
      <c r="O5" s="37"/>
      <c r="P5" s="37"/>
      <c r="Q5" s="37"/>
      <c r="R5" s="35"/>
      <c r="S5" s="37"/>
      <c r="T5" s="37"/>
      <c r="U5" s="37"/>
      <c r="V5" s="37"/>
    </row>
    <row r="6" spans="1:23" x14ac:dyDescent="0.25">
      <c r="A6" s="37"/>
      <c r="B6" s="37"/>
      <c r="C6" s="37"/>
      <c r="D6" s="37"/>
      <c r="E6" s="37"/>
      <c r="G6" s="37"/>
      <c r="H6" s="37"/>
      <c r="I6" s="37"/>
      <c r="J6" s="37"/>
      <c r="K6" s="37"/>
      <c r="L6" s="37"/>
      <c r="M6" s="29"/>
      <c r="N6" s="37"/>
      <c r="O6" s="37"/>
      <c r="P6" s="37"/>
      <c r="Q6" s="37"/>
      <c r="R6" s="35"/>
      <c r="S6" s="37"/>
      <c r="T6" s="37"/>
      <c r="U6" s="37"/>
      <c r="V6" s="37"/>
    </row>
    <row r="7" spans="1:23" x14ac:dyDescent="0.25">
      <c r="A7" s="37"/>
      <c r="B7" s="37"/>
      <c r="C7" s="37"/>
      <c r="D7" s="37"/>
      <c r="E7" s="37"/>
      <c r="G7" s="37"/>
      <c r="H7" s="37"/>
      <c r="I7" s="37"/>
      <c r="J7" s="37"/>
      <c r="K7" s="37"/>
      <c r="L7" s="37"/>
      <c r="M7" s="29"/>
      <c r="N7" s="37"/>
      <c r="O7" s="37"/>
      <c r="P7" s="37"/>
      <c r="Q7" s="37"/>
      <c r="R7" s="35"/>
      <c r="S7" s="37"/>
      <c r="T7" s="37"/>
      <c r="U7" s="37"/>
      <c r="V7" s="37"/>
    </row>
    <row r="8" spans="1:23" x14ac:dyDescent="0.25">
      <c r="A8" s="37"/>
      <c r="B8" s="37"/>
      <c r="C8" s="37"/>
      <c r="D8" s="37"/>
      <c r="E8" s="37"/>
      <c r="G8" s="37"/>
      <c r="H8" s="37"/>
      <c r="I8" s="37"/>
      <c r="J8" s="37"/>
      <c r="K8" s="37"/>
      <c r="L8" s="37"/>
      <c r="M8" s="29"/>
      <c r="N8" s="37"/>
      <c r="O8" s="37"/>
      <c r="P8" s="37"/>
      <c r="Q8" s="37"/>
      <c r="R8" s="35"/>
      <c r="S8" s="37"/>
      <c r="T8" s="37"/>
      <c r="U8" s="37"/>
      <c r="V8" s="37"/>
    </row>
    <row r="9" spans="1:23" x14ac:dyDescent="0.25">
      <c r="A9" s="37"/>
      <c r="B9" s="37"/>
      <c r="C9" s="37"/>
      <c r="D9" s="37"/>
      <c r="E9" s="37"/>
      <c r="G9" s="37"/>
      <c r="H9" s="37"/>
      <c r="I9" s="37"/>
      <c r="J9" s="37"/>
      <c r="K9" s="37"/>
      <c r="M9" s="29"/>
      <c r="N9" s="37"/>
      <c r="O9" s="37"/>
      <c r="P9" s="37"/>
      <c r="Q9" s="37"/>
      <c r="R9" s="35"/>
      <c r="S9" s="37"/>
      <c r="T9" s="37"/>
      <c r="U9" s="37"/>
      <c r="V9" s="37"/>
    </row>
    <row r="10" spans="1:23" x14ac:dyDescent="0.25">
      <c r="A10" s="37"/>
      <c r="B10" s="37"/>
      <c r="C10" s="37"/>
      <c r="D10" s="37"/>
      <c r="E10" s="37"/>
      <c r="F10" s="37"/>
      <c r="G10" s="37"/>
      <c r="H10" s="37"/>
      <c r="I10" s="40" t="s">
        <v>55</v>
      </c>
      <c r="J10" s="58">
        <f>SUM(J5:J9)</f>
        <v>0</v>
      </c>
      <c r="K10" s="42"/>
      <c r="L10" s="43"/>
      <c r="M10" s="29"/>
      <c r="N10" s="37"/>
      <c r="O10" s="37"/>
      <c r="P10" s="37"/>
      <c r="Q10" s="37"/>
      <c r="R10" s="44"/>
      <c r="S10" s="37"/>
      <c r="T10" s="37"/>
      <c r="U10" s="37"/>
      <c r="V10" s="37"/>
      <c r="W10" s="37"/>
    </row>
    <row r="11" spans="1:23" x14ac:dyDescent="0.25">
      <c r="A11" s="37"/>
      <c r="B11" s="37"/>
      <c r="C11" s="37"/>
      <c r="D11" s="37"/>
      <c r="E11" s="37"/>
      <c r="F11" s="37"/>
      <c r="G11" s="37"/>
      <c r="H11" s="37"/>
      <c r="I11" s="45"/>
      <c r="J11" s="45"/>
      <c r="K11" s="37"/>
      <c r="L11" s="32"/>
      <c r="N11" s="37"/>
      <c r="O11" s="37"/>
      <c r="P11" s="37"/>
      <c r="Q11" s="37"/>
      <c r="R11" s="35"/>
      <c r="S11" s="37"/>
      <c r="T11" s="37"/>
      <c r="U11" s="37"/>
      <c r="V11" s="37"/>
    </row>
    <row r="12" spans="1:23" x14ac:dyDescent="0.25">
      <c r="A12" s="37"/>
      <c r="B12" s="37"/>
      <c r="C12" s="46" t="s">
        <v>55</v>
      </c>
      <c r="D12" s="58">
        <f>SUM(D5:D11)</f>
        <v>0</v>
      </c>
      <c r="E12" s="47"/>
      <c r="F12" s="29"/>
      <c r="G12" s="37"/>
      <c r="H12" s="37"/>
      <c r="I12" s="48"/>
      <c r="J12" s="37"/>
      <c r="K12" s="37"/>
      <c r="L12" s="32"/>
      <c r="M12" s="29"/>
      <c r="N12" s="35"/>
      <c r="O12" s="49" t="s">
        <v>56</v>
      </c>
      <c r="P12" s="59">
        <f>SUM(P5:P11)</f>
        <v>0</v>
      </c>
      <c r="Q12" s="60"/>
      <c r="R12" s="35"/>
      <c r="S12" s="32"/>
      <c r="T12" s="46" t="s">
        <v>56</v>
      </c>
      <c r="U12" s="58">
        <f>SUM(U5:U11)</f>
        <v>0</v>
      </c>
      <c r="V12" s="50"/>
    </row>
    <row r="13" spans="1:23" x14ac:dyDescent="0.25">
      <c r="A13" s="37"/>
      <c r="B13" s="37"/>
      <c r="C13" s="37"/>
      <c r="D13" s="45"/>
      <c r="E13" s="37"/>
      <c r="J13" s="37"/>
      <c r="M13" s="29"/>
      <c r="T13" s="45"/>
    </row>
    <row r="14" spans="1:23" x14ac:dyDescent="0.25">
      <c r="A14" s="249" t="s">
        <v>19</v>
      </c>
      <c r="B14" s="249"/>
      <c r="C14" s="249"/>
      <c r="D14" s="249"/>
      <c r="E14" s="249"/>
      <c r="H14" s="249" t="s">
        <v>57</v>
      </c>
      <c r="I14" s="249"/>
      <c r="J14" s="34"/>
      <c r="K14" s="34"/>
      <c r="M14" s="29"/>
      <c r="N14" s="249" t="s">
        <v>30</v>
      </c>
      <c r="O14" s="249"/>
      <c r="P14" s="249"/>
      <c r="Q14" s="249"/>
      <c r="S14" s="249" t="s">
        <v>35</v>
      </c>
      <c r="T14" s="249"/>
      <c r="U14" s="249"/>
      <c r="V14" s="249"/>
    </row>
    <row r="15" spans="1:23" x14ac:dyDescent="0.25">
      <c r="A15" s="36" t="s">
        <v>58</v>
      </c>
      <c r="B15" s="36" t="s">
        <v>46</v>
      </c>
      <c r="C15" s="36" t="s">
        <v>47</v>
      </c>
      <c r="D15" s="36" t="s">
        <v>48</v>
      </c>
      <c r="E15" s="36" t="s">
        <v>49</v>
      </c>
      <c r="F15" s="37"/>
      <c r="H15" s="36" t="s">
        <v>46</v>
      </c>
      <c r="I15" s="36" t="s">
        <v>48</v>
      </c>
      <c r="J15" s="51"/>
      <c r="K15" s="51"/>
      <c r="M15" s="29"/>
      <c r="N15" s="38" t="s">
        <v>50</v>
      </c>
      <c r="O15" s="38" t="s">
        <v>51</v>
      </c>
      <c r="P15" s="38" t="s">
        <v>48</v>
      </c>
      <c r="Q15" s="38" t="s">
        <v>52</v>
      </c>
      <c r="S15" s="38" t="s">
        <v>50</v>
      </c>
      <c r="T15" s="38" t="s">
        <v>51</v>
      </c>
      <c r="U15" s="38" t="s">
        <v>48</v>
      </c>
      <c r="V15" s="38" t="s">
        <v>52</v>
      </c>
    </row>
    <row r="16" spans="1:23" x14ac:dyDescent="0.25">
      <c r="A16" s="37"/>
      <c r="B16" s="37"/>
      <c r="C16" s="37"/>
      <c r="D16" s="37"/>
      <c r="E16" s="37"/>
      <c r="F16" s="37"/>
      <c r="G16" s="52"/>
      <c r="H16" s="37"/>
      <c r="I16" s="37"/>
      <c r="J16" s="37"/>
      <c r="K16" s="37"/>
      <c r="M16" s="29"/>
      <c r="N16" s="37"/>
      <c r="O16" s="37"/>
      <c r="P16" s="37"/>
      <c r="Q16" s="37"/>
      <c r="S16" s="37"/>
      <c r="T16" s="37"/>
      <c r="U16" s="37"/>
      <c r="V16" s="37"/>
    </row>
    <row r="17" spans="1:23" x14ac:dyDescent="0.25">
      <c r="A17" s="37"/>
      <c r="B17" s="37"/>
      <c r="C17" s="37"/>
      <c r="D17" s="37"/>
      <c r="E17" s="37"/>
      <c r="F17" s="37"/>
      <c r="G17" s="52"/>
      <c r="H17" s="37"/>
      <c r="I17" s="37"/>
      <c r="J17" s="37"/>
      <c r="K17" s="37"/>
      <c r="M17" s="29"/>
      <c r="N17" s="37"/>
      <c r="O17" s="37"/>
      <c r="P17" s="37"/>
      <c r="Q17" s="37"/>
      <c r="S17" s="37"/>
      <c r="T17" s="37"/>
      <c r="U17" s="37"/>
      <c r="V17" s="37"/>
    </row>
    <row r="18" spans="1:23" x14ac:dyDescent="0.25">
      <c r="A18" s="37"/>
      <c r="B18" s="37"/>
      <c r="C18" s="37"/>
      <c r="D18" s="37"/>
      <c r="E18" s="37"/>
      <c r="F18" s="37"/>
      <c r="G18" s="53"/>
      <c r="H18" s="54" t="s">
        <v>55</v>
      </c>
      <c r="I18" s="58">
        <f>SUM(I16:I17)</f>
        <v>0</v>
      </c>
      <c r="J18" s="29"/>
      <c r="K18" s="37"/>
      <c r="M18" s="29"/>
      <c r="N18" s="37"/>
      <c r="O18" s="37"/>
      <c r="P18" s="37"/>
      <c r="Q18" s="37"/>
      <c r="S18" s="37"/>
      <c r="T18" s="37"/>
      <c r="U18" s="37"/>
      <c r="V18" s="37"/>
    </row>
    <row r="19" spans="1:23" x14ac:dyDescent="0.25">
      <c r="A19" s="37"/>
      <c r="B19" s="37"/>
      <c r="C19" s="37"/>
      <c r="D19" s="37"/>
      <c r="E19" s="37"/>
      <c r="F19" s="37"/>
      <c r="G19" s="52"/>
      <c r="H19" s="45"/>
      <c r="I19" s="37"/>
      <c r="J19" s="37"/>
      <c r="K19" s="37"/>
      <c r="M19" s="29"/>
      <c r="N19" s="37"/>
      <c r="O19" s="37"/>
      <c r="P19" s="37"/>
      <c r="Q19" s="37"/>
      <c r="S19" s="37"/>
      <c r="T19" s="37"/>
      <c r="U19" s="37"/>
      <c r="V19" s="37"/>
    </row>
    <row r="20" spans="1:23" x14ac:dyDescent="0.2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M20" s="29"/>
      <c r="N20" s="37"/>
      <c r="O20" s="37"/>
      <c r="P20" s="37"/>
      <c r="Q20" s="37"/>
      <c r="S20" s="37"/>
      <c r="T20" s="37"/>
      <c r="U20" s="37"/>
      <c r="V20" s="37"/>
    </row>
    <row r="21" spans="1:23" x14ac:dyDescent="0.25">
      <c r="A21" s="37"/>
      <c r="B21" s="37"/>
      <c r="C21" s="37"/>
      <c r="D21" s="37"/>
      <c r="E21" s="37"/>
      <c r="F21" s="37"/>
      <c r="G21" s="37"/>
      <c r="H21" s="48"/>
      <c r="I21" s="37"/>
      <c r="J21" s="37"/>
      <c r="K21" s="37"/>
      <c r="M21" s="29"/>
      <c r="N21" s="37"/>
      <c r="O21" s="37"/>
      <c r="P21" s="37"/>
      <c r="Q21" s="37"/>
      <c r="R21" s="37"/>
      <c r="S21" s="37"/>
      <c r="T21" s="37"/>
      <c r="U21" s="37"/>
      <c r="V21" s="37"/>
    </row>
    <row r="22" spans="1:23" x14ac:dyDescent="0.2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2"/>
      <c r="N22" s="37"/>
      <c r="O22" s="37"/>
      <c r="P22" s="37"/>
      <c r="Q22" s="37"/>
      <c r="S22" s="37"/>
      <c r="T22" s="37"/>
      <c r="U22" s="37"/>
      <c r="V22" s="37"/>
    </row>
    <row r="23" spans="1:23" x14ac:dyDescent="0.25">
      <c r="A23" s="37"/>
      <c r="B23" s="37"/>
      <c r="C23" s="46" t="s">
        <v>55</v>
      </c>
      <c r="D23" s="58">
        <f>SUM(D16:D22)</f>
        <v>0</v>
      </c>
      <c r="E23" s="47"/>
      <c r="F23" s="29"/>
      <c r="G23" s="37"/>
      <c r="H23" s="37"/>
      <c r="I23" s="37"/>
      <c r="J23" s="37"/>
      <c r="K23" s="37"/>
      <c r="L23" s="32"/>
      <c r="O23" s="46" t="s">
        <v>56</v>
      </c>
      <c r="P23" s="58">
        <f>SUM(P16:P22)</f>
        <v>0</v>
      </c>
      <c r="Q23" s="42"/>
      <c r="R23" s="29"/>
      <c r="T23" s="46" t="s">
        <v>56</v>
      </c>
      <c r="U23" s="61">
        <f>SUM(U16:U22)</f>
        <v>0</v>
      </c>
      <c r="V23" s="29"/>
      <c r="W23" s="29"/>
    </row>
    <row r="24" spans="1:23" x14ac:dyDescent="0.2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2"/>
      <c r="T24" s="45"/>
      <c r="V24" s="45"/>
    </row>
    <row r="25" spans="1:23" x14ac:dyDescent="0.25">
      <c r="C25" s="25" t="s">
        <v>20</v>
      </c>
      <c r="G25" s="37"/>
      <c r="H25" s="37"/>
      <c r="I25" s="37"/>
      <c r="J25" s="37"/>
      <c r="M25" s="29"/>
      <c r="N25" s="249" t="s">
        <v>61</v>
      </c>
      <c r="O25" s="249"/>
      <c r="P25" s="249"/>
      <c r="Q25" s="249"/>
      <c r="S25" s="249" t="s">
        <v>31</v>
      </c>
      <c r="T25" s="249"/>
      <c r="U25" s="249"/>
      <c r="V25" s="249"/>
    </row>
    <row r="26" spans="1:23" x14ac:dyDescent="0.25">
      <c r="A26" s="36" t="s">
        <v>50</v>
      </c>
      <c r="B26" s="36" t="s">
        <v>46</v>
      </c>
      <c r="C26" s="36" t="s">
        <v>47</v>
      </c>
      <c r="D26" s="36" t="s">
        <v>48</v>
      </c>
      <c r="E26" s="36" t="s">
        <v>49</v>
      </c>
      <c r="M26" s="29"/>
      <c r="N26" s="38" t="s">
        <v>50</v>
      </c>
      <c r="O26" s="38" t="s">
        <v>51</v>
      </c>
      <c r="P26" s="38" t="s">
        <v>48</v>
      </c>
      <c r="Q26" s="38" t="s">
        <v>52</v>
      </c>
      <c r="S26" s="38" t="s">
        <v>50</v>
      </c>
      <c r="T26" s="38" t="s">
        <v>51</v>
      </c>
      <c r="U26" s="38" t="s">
        <v>48</v>
      </c>
      <c r="V26" s="38" t="s">
        <v>52</v>
      </c>
    </row>
    <row r="27" spans="1:23" x14ac:dyDescent="0.25">
      <c r="A27" s="37"/>
      <c r="B27" s="37"/>
      <c r="C27" s="37"/>
      <c r="D27" s="37"/>
      <c r="E27" s="37"/>
      <c r="M27" s="29"/>
      <c r="N27" s="37"/>
      <c r="O27" s="37"/>
      <c r="P27" s="37"/>
      <c r="Q27" s="37"/>
      <c r="S27" s="37"/>
      <c r="T27" s="37"/>
      <c r="U27" s="37"/>
      <c r="V27" s="37"/>
    </row>
    <row r="28" spans="1:23" x14ac:dyDescent="0.25">
      <c r="A28" s="37"/>
      <c r="B28" s="37"/>
      <c r="C28" s="37"/>
      <c r="D28" s="37"/>
      <c r="E28" s="37"/>
      <c r="M28" s="29"/>
      <c r="N28" s="37"/>
      <c r="O28" s="37"/>
      <c r="P28" s="37"/>
      <c r="Q28" s="37"/>
      <c r="S28" s="37"/>
      <c r="T28" s="37"/>
      <c r="U28" s="37"/>
      <c r="V28" s="37"/>
    </row>
    <row r="29" spans="1:23" x14ac:dyDescent="0.25">
      <c r="A29" s="37"/>
      <c r="B29" s="37"/>
      <c r="C29" s="37"/>
      <c r="D29" s="37"/>
      <c r="E29" s="37"/>
      <c r="M29" s="29"/>
      <c r="N29" s="37"/>
      <c r="O29" s="37"/>
      <c r="P29" s="37"/>
      <c r="Q29" s="37"/>
      <c r="S29" s="37"/>
      <c r="T29" s="37"/>
      <c r="U29" s="37"/>
      <c r="V29" s="37"/>
    </row>
    <row r="30" spans="1:23" x14ac:dyDescent="0.25">
      <c r="A30" s="37"/>
      <c r="B30" s="37"/>
      <c r="C30" s="37"/>
      <c r="D30" s="37"/>
      <c r="E30" s="37"/>
      <c r="L30" s="32"/>
      <c r="M30" s="37"/>
      <c r="N30" s="37"/>
      <c r="O30" s="37"/>
      <c r="P30" s="37"/>
      <c r="Q30" s="37"/>
      <c r="S30" s="37"/>
      <c r="T30" s="37"/>
      <c r="U30" s="37"/>
      <c r="V30" s="37"/>
    </row>
    <row r="31" spans="1:23" x14ac:dyDescent="0.25">
      <c r="A31" s="37"/>
      <c r="B31" s="37"/>
      <c r="C31" s="37"/>
      <c r="D31" s="37"/>
      <c r="E31" s="37"/>
      <c r="M31" s="29"/>
      <c r="N31" s="37"/>
      <c r="O31" s="37"/>
      <c r="P31" s="37"/>
      <c r="Q31" s="37"/>
      <c r="S31" s="37"/>
      <c r="T31" s="37"/>
      <c r="U31" s="37"/>
      <c r="V31" s="37"/>
    </row>
    <row r="32" spans="1:23" x14ac:dyDescent="0.25">
      <c r="A32" s="37"/>
      <c r="B32" s="37"/>
      <c r="C32" s="37"/>
      <c r="D32" s="37"/>
      <c r="E32" s="37"/>
      <c r="L32" s="32"/>
      <c r="N32" s="37"/>
      <c r="O32" s="37"/>
      <c r="P32" s="37"/>
      <c r="Q32" s="37"/>
      <c r="S32" s="37"/>
      <c r="T32" s="37"/>
      <c r="U32" s="37"/>
      <c r="V32" s="37"/>
    </row>
    <row r="33" spans="1:23" x14ac:dyDescent="0.25">
      <c r="A33" s="37"/>
      <c r="B33" s="37"/>
      <c r="C33" s="37"/>
      <c r="D33" s="37"/>
      <c r="E33" s="37"/>
      <c r="M33" s="29"/>
      <c r="N33" s="37"/>
      <c r="O33" s="37"/>
      <c r="P33" s="37"/>
      <c r="Q33" s="37"/>
      <c r="S33" s="37"/>
      <c r="T33" s="37"/>
      <c r="U33" s="37"/>
      <c r="V33" s="37"/>
    </row>
    <row r="34" spans="1:23" x14ac:dyDescent="0.25">
      <c r="B34" s="32"/>
      <c r="C34" s="56" t="s">
        <v>55</v>
      </c>
      <c r="D34" s="62">
        <f>SUM(D27:D33)</f>
        <v>0</v>
      </c>
      <c r="E34" s="42"/>
      <c r="F34" s="29"/>
      <c r="L34" s="37"/>
      <c r="M34" s="29"/>
      <c r="N34" s="32"/>
      <c r="O34" s="57" t="s">
        <v>56</v>
      </c>
      <c r="P34" s="58">
        <f>SUM(P27:P33)</f>
        <v>0</v>
      </c>
      <c r="Q34" s="50"/>
      <c r="T34" s="57" t="s">
        <v>55</v>
      </c>
      <c r="U34" s="58">
        <f>SUM(U27:U33)</f>
        <v>0</v>
      </c>
      <c r="V34" s="50"/>
      <c r="W34" s="29"/>
    </row>
    <row r="35" spans="1:23" x14ac:dyDescent="0.25">
      <c r="M35" s="29"/>
    </row>
    <row r="36" spans="1:23" x14ac:dyDescent="0.25">
      <c r="M36" s="29"/>
      <c r="N36" s="249" t="s">
        <v>34</v>
      </c>
      <c r="O36" s="249"/>
      <c r="P36" s="249"/>
      <c r="Q36" s="249"/>
    </row>
    <row r="37" spans="1:23" x14ac:dyDescent="0.25">
      <c r="L37" s="32"/>
      <c r="N37" s="38" t="s">
        <v>50</v>
      </c>
      <c r="O37" s="38" t="s">
        <v>51</v>
      </c>
      <c r="P37" s="38" t="s">
        <v>48</v>
      </c>
      <c r="Q37" s="38" t="s">
        <v>52</v>
      </c>
    </row>
    <row r="38" spans="1:23" x14ac:dyDescent="0.25">
      <c r="M38" s="29"/>
      <c r="N38" s="37"/>
      <c r="O38" s="39"/>
      <c r="P38" s="4"/>
      <c r="Q38" s="37"/>
    </row>
    <row r="39" spans="1:23" x14ac:dyDescent="0.25">
      <c r="L39" s="32"/>
      <c r="N39" s="37"/>
      <c r="O39" s="37"/>
      <c r="P39" s="4"/>
      <c r="Q39" s="37"/>
    </row>
    <row r="40" spans="1:23" x14ac:dyDescent="0.25">
      <c r="L40" s="32"/>
      <c r="N40" s="37"/>
      <c r="O40" s="37"/>
      <c r="P40" s="4"/>
      <c r="Q40" s="37"/>
    </row>
    <row r="41" spans="1:23" x14ac:dyDescent="0.25">
      <c r="L41" s="32"/>
      <c r="N41" s="37"/>
      <c r="O41" s="37"/>
      <c r="P41" s="4"/>
      <c r="Q41" s="37"/>
    </row>
    <row r="42" spans="1:23" x14ac:dyDescent="0.25">
      <c r="L42" s="32"/>
      <c r="N42" s="37"/>
      <c r="O42" s="37"/>
      <c r="P42" s="4"/>
      <c r="Q42" s="37"/>
    </row>
    <row r="43" spans="1:23" x14ac:dyDescent="0.25">
      <c r="L43" s="32"/>
      <c r="N43" s="37"/>
      <c r="O43" s="37"/>
      <c r="P43" s="4"/>
      <c r="Q43" s="37"/>
    </row>
    <row r="44" spans="1:23" x14ac:dyDescent="0.25">
      <c r="L44" s="32"/>
      <c r="N44" s="37"/>
      <c r="O44" s="37"/>
      <c r="P44" s="4"/>
      <c r="Q44" s="37"/>
    </row>
    <row r="45" spans="1:23" x14ac:dyDescent="0.25">
      <c r="L45" s="32"/>
      <c r="N45" s="32"/>
      <c r="O45" s="57" t="s">
        <v>56</v>
      </c>
      <c r="P45" s="41">
        <f>SUM(P38:P44)</f>
        <v>0</v>
      </c>
      <c r="Q45" s="50"/>
    </row>
  </sheetData>
  <mergeCells count="12">
    <mergeCell ref="N36:Q36"/>
    <mergeCell ref="A14:E14"/>
    <mergeCell ref="H14:I14"/>
    <mergeCell ref="N14:Q14"/>
    <mergeCell ref="S14:V14"/>
    <mergeCell ref="N25:Q25"/>
    <mergeCell ref="S25:V25"/>
    <mergeCell ref="A2:K2"/>
    <mergeCell ref="A3:E3"/>
    <mergeCell ref="H3:K3"/>
    <mergeCell ref="N3:Q3"/>
    <mergeCell ref="S3:V3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48"/>
  <sheetViews>
    <sheetView topLeftCell="C28" workbookViewId="0">
      <selection activeCell="A45" sqref="A45:XFD45"/>
    </sheetView>
  </sheetViews>
  <sheetFormatPr defaultRowHeight="15" x14ac:dyDescent="0.25"/>
  <cols>
    <col min="1" max="1" width="18.140625" bestFit="1" customWidth="1"/>
    <col min="2" max="2" width="18.7109375" bestFit="1" customWidth="1"/>
    <col min="3" max="3" width="15.5703125" customWidth="1"/>
    <col min="4" max="4" width="52.5703125" bestFit="1" customWidth="1"/>
    <col min="5" max="5" width="52.5703125" customWidth="1"/>
    <col min="6" max="6" width="19.140625" bestFit="1" customWidth="1"/>
    <col min="7" max="7" width="30" bestFit="1" customWidth="1"/>
  </cols>
  <sheetData>
    <row r="1" spans="1:8" ht="28.5" x14ac:dyDescent="0.45">
      <c r="A1" s="251" t="s">
        <v>78</v>
      </c>
      <c r="B1" s="251"/>
      <c r="C1" s="251"/>
      <c r="D1" s="251"/>
      <c r="E1" s="251"/>
      <c r="F1" s="251"/>
      <c r="G1" s="251"/>
      <c r="H1" s="251"/>
    </row>
    <row r="2" spans="1:8" ht="28.5" x14ac:dyDescent="0.45">
      <c r="A2" s="83" t="s">
        <v>84</v>
      </c>
      <c r="B2" s="83" t="s">
        <v>86</v>
      </c>
      <c r="C2" s="83" t="s">
        <v>48</v>
      </c>
      <c r="D2" s="83" t="s">
        <v>87</v>
      </c>
      <c r="E2" s="83" t="s">
        <v>50</v>
      </c>
      <c r="F2" s="83" t="s">
        <v>88</v>
      </c>
      <c r="G2" s="83" t="s">
        <v>89</v>
      </c>
      <c r="H2" s="82"/>
    </row>
    <row r="3" spans="1:8" x14ac:dyDescent="0.25">
      <c r="A3">
        <v>1514</v>
      </c>
      <c r="B3" t="s">
        <v>85</v>
      </c>
      <c r="C3" s="64">
        <v>0</v>
      </c>
      <c r="D3" t="s">
        <v>79</v>
      </c>
    </row>
    <row r="4" spans="1:8" x14ac:dyDescent="0.25">
      <c r="A4">
        <v>1515</v>
      </c>
      <c r="B4" s="81">
        <v>41100</v>
      </c>
      <c r="C4" s="64">
        <v>20</v>
      </c>
      <c r="D4" t="s">
        <v>80</v>
      </c>
      <c r="E4" t="s">
        <v>160</v>
      </c>
      <c r="F4">
        <v>557</v>
      </c>
      <c r="G4" s="81">
        <v>41106</v>
      </c>
    </row>
    <row r="5" spans="1:8" x14ac:dyDescent="0.25">
      <c r="A5">
        <v>1516</v>
      </c>
      <c r="B5" s="81">
        <v>41100</v>
      </c>
      <c r="C5" s="64">
        <v>298</v>
      </c>
      <c r="D5" t="s">
        <v>81</v>
      </c>
      <c r="E5" t="s">
        <v>160</v>
      </c>
      <c r="F5">
        <v>556</v>
      </c>
      <c r="G5" s="81">
        <v>41122</v>
      </c>
    </row>
    <row r="6" spans="1:8" x14ac:dyDescent="0.25">
      <c r="A6">
        <v>1517</v>
      </c>
      <c r="B6" s="81">
        <v>41100</v>
      </c>
      <c r="C6" s="64">
        <v>42.9</v>
      </c>
      <c r="D6" t="s">
        <v>82</v>
      </c>
      <c r="E6" t="s">
        <v>161</v>
      </c>
      <c r="F6">
        <v>555</v>
      </c>
      <c r="G6" s="81">
        <v>41108</v>
      </c>
    </row>
    <row r="7" spans="1:8" x14ac:dyDescent="0.25">
      <c r="A7">
        <v>1518</v>
      </c>
      <c r="B7" s="81">
        <v>41106</v>
      </c>
      <c r="C7" s="64">
        <v>76</v>
      </c>
      <c r="D7" t="s">
        <v>59</v>
      </c>
      <c r="E7" t="s">
        <v>163</v>
      </c>
      <c r="F7">
        <v>558</v>
      </c>
      <c r="G7" s="81">
        <v>41121</v>
      </c>
    </row>
    <row r="8" spans="1:8" x14ac:dyDescent="0.25">
      <c r="A8">
        <v>1519</v>
      </c>
      <c r="B8" s="81">
        <v>41108</v>
      </c>
      <c r="C8" s="64">
        <v>7535.5</v>
      </c>
      <c r="D8" t="s">
        <v>83</v>
      </c>
      <c r="E8" t="s">
        <v>164</v>
      </c>
      <c r="F8">
        <v>560</v>
      </c>
      <c r="G8" s="81">
        <v>41145</v>
      </c>
    </row>
    <row r="9" spans="1:8" x14ac:dyDescent="0.25">
      <c r="A9">
        <v>1520</v>
      </c>
      <c r="B9" s="81">
        <v>41109</v>
      </c>
      <c r="C9" s="64">
        <v>89.95</v>
      </c>
      <c r="D9" t="s">
        <v>99</v>
      </c>
      <c r="E9" t="s">
        <v>165</v>
      </c>
      <c r="F9">
        <v>559</v>
      </c>
      <c r="G9" s="81">
        <v>41110</v>
      </c>
    </row>
    <row r="10" spans="1:8" x14ac:dyDescent="0.25">
      <c r="A10">
        <v>1521</v>
      </c>
      <c r="B10" s="81">
        <v>41128</v>
      </c>
      <c r="C10" s="64">
        <v>45.98</v>
      </c>
      <c r="D10" t="s">
        <v>69</v>
      </c>
      <c r="E10" t="s">
        <v>169</v>
      </c>
      <c r="F10">
        <v>562</v>
      </c>
      <c r="G10" s="81">
        <v>41131</v>
      </c>
    </row>
    <row r="11" spans="1:8" x14ac:dyDescent="0.25">
      <c r="A11">
        <v>1522</v>
      </c>
      <c r="B11" s="81">
        <v>41128</v>
      </c>
      <c r="C11" s="64">
        <v>99</v>
      </c>
      <c r="D11" t="s">
        <v>66</v>
      </c>
      <c r="E11" t="s">
        <v>160</v>
      </c>
      <c r="F11">
        <v>561</v>
      </c>
      <c r="G11" s="81">
        <v>41138</v>
      </c>
    </row>
    <row r="12" spans="1:8" x14ac:dyDescent="0.25">
      <c r="A12">
        <v>1523</v>
      </c>
      <c r="B12" s="81">
        <v>41128</v>
      </c>
      <c r="C12" s="64">
        <v>315</v>
      </c>
      <c r="D12" t="s">
        <v>71</v>
      </c>
      <c r="E12" t="s">
        <v>165</v>
      </c>
      <c r="F12">
        <v>563</v>
      </c>
      <c r="G12" s="81">
        <v>41129</v>
      </c>
    </row>
    <row r="13" spans="1:8" x14ac:dyDescent="0.25">
      <c r="A13">
        <v>1524</v>
      </c>
      <c r="B13" s="81">
        <v>41129</v>
      </c>
      <c r="C13" s="64">
        <v>120</v>
      </c>
      <c r="D13" t="s">
        <v>77</v>
      </c>
      <c r="E13" t="s">
        <v>165</v>
      </c>
      <c r="F13">
        <v>564</v>
      </c>
      <c r="G13" s="81">
        <v>41130</v>
      </c>
    </row>
    <row r="14" spans="1:8" x14ac:dyDescent="0.25">
      <c r="A14">
        <v>1525</v>
      </c>
      <c r="B14" s="81">
        <v>41148</v>
      </c>
      <c r="C14" s="64">
        <v>10</v>
      </c>
      <c r="D14" t="s">
        <v>90</v>
      </c>
      <c r="E14" t="s">
        <v>162</v>
      </c>
      <c r="F14">
        <v>567</v>
      </c>
      <c r="G14" s="81">
        <v>41206</v>
      </c>
    </row>
    <row r="15" spans="1:8" x14ac:dyDescent="0.25">
      <c r="A15">
        <v>1526</v>
      </c>
      <c r="B15" s="81">
        <v>41148</v>
      </c>
      <c r="C15" s="64">
        <v>292.20999999999998</v>
      </c>
      <c r="D15" t="s">
        <v>93</v>
      </c>
      <c r="E15" t="s">
        <v>161</v>
      </c>
      <c r="F15">
        <v>565</v>
      </c>
      <c r="G15" s="81">
        <v>41157</v>
      </c>
    </row>
    <row r="16" spans="1:8" x14ac:dyDescent="0.25">
      <c r="A16">
        <v>1527</v>
      </c>
      <c r="B16" s="81">
        <v>41156</v>
      </c>
      <c r="C16" s="64">
        <v>214.92</v>
      </c>
      <c r="D16" t="s">
        <v>100</v>
      </c>
      <c r="E16" t="s">
        <v>161</v>
      </c>
      <c r="F16">
        <v>566</v>
      </c>
      <c r="G16" s="81">
        <v>41163</v>
      </c>
    </row>
    <row r="17" spans="1:7" x14ac:dyDescent="0.25">
      <c r="A17">
        <v>1528</v>
      </c>
      <c r="B17" s="81">
        <v>41156</v>
      </c>
      <c r="C17" s="64">
        <v>119.95</v>
      </c>
      <c r="D17" t="s">
        <v>99</v>
      </c>
      <c r="E17" t="s">
        <v>162</v>
      </c>
      <c r="F17">
        <v>568</v>
      </c>
      <c r="G17" s="81">
        <v>41158</v>
      </c>
    </row>
    <row r="18" spans="1:7" x14ac:dyDescent="0.25">
      <c r="A18">
        <v>1529</v>
      </c>
      <c r="B18" s="81">
        <v>41163</v>
      </c>
      <c r="C18" s="64">
        <v>441.75</v>
      </c>
      <c r="D18" t="s">
        <v>82</v>
      </c>
      <c r="E18" t="s">
        <v>161</v>
      </c>
      <c r="F18">
        <v>569</v>
      </c>
      <c r="G18" s="81">
        <v>41170</v>
      </c>
    </row>
    <row r="19" spans="1:7" x14ac:dyDescent="0.25">
      <c r="A19">
        <v>1530</v>
      </c>
      <c r="B19" s="81">
        <v>41163</v>
      </c>
      <c r="C19" s="64">
        <v>352</v>
      </c>
      <c r="D19" t="s">
        <v>104</v>
      </c>
      <c r="E19" t="s">
        <v>162</v>
      </c>
      <c r="F19">
        <v>570</v>
      </c>
      <c r="G19" s="81">
        <v>41166</v>
      </c>
    </row>
    <row r="20" spans="1:7" x14ac:dyDescent="0.25">
      <c r="A20">
        <v>1531</v>
      </c>
      <c r="B20" s="81">
        <v>41163</v>
      </c>
      <c r="C20" s="64">
        <v>216.17</v>
      </c>
      <c r="D20" t="s">
        <v>71</v>
      </c>
      <c r="E20" t="s">
        <v>162</v>
      </c>
      <c r="F20">
        <v>572</v>
      </c>
      <c r="G20" s="81">
        <v>41171</v>
      </c>
    </row>
    <row r="21" spans="1:7" x14ac:dyDescent="0.25">
      <c r="A21">
        <v>1532</v>
      </c>
      <c r="B21" s="81">
        <v>41163</v>
      </c>
      <c r="C21" s="64">
        <v>100</v>
      </c>
      <c r="D21" s="167" t="s">
        <v>106</v>
      </c>
      <c r="E21" t="s">
        <v>160</v>
      </c>
      <c r="F21">
        <v>571</v>
      </c>
      <c r="G21" s="81">
        <v>41166</v>
      </c>
    </row>
    <row r="22" spans="1:7" x14ac:dyDescent="0.25">
      <c r="A22">
        <v>1533</v>
      </c>
      <c r="B22" s="81">
        <v>41172</v>
      </c>
      <c r="C22" s="64">
        <v>200</v>
      </c>
      <c r="D22" t="s">
        <v>104</v>
      </c>
      <c r="E22" t="s">
        <v>162</v>
      </c>
      <c r="F22">
        <v>574</v>
      </c>
      <c r="G22" s="81">
        <v>41179</v>
      </c>
    </row>
    <row r="23" spans="1:7" x14ac:dyDescent="0.25">
      <c r="A23">
        <v>1534</v>
      </c>
      <c r="B23" s="81">
        <v>41172</v>
      </c>
      <c r="C23" s="64">
        <v>65</v>
      </c>
      <c r="D23" t="s">
        <v>59</v>
      </c>
      <c r="E23" t="s">
        <v>163</v>
      </c>
      <c r="F23">
        <v>575</v>
      </c>
      <c r="G23" s="81">
        <v>41178</v>
      </c>
    </row>
    <row r="24" spans="1:7" x14ac:dyDescent="0.25">
      <c r="A24">
        <v>1535</v>
      </c>
      <c r="B24" s="81">
        <v>41172</v>
      </c>
      <c r="C24" s="64">
        <v>202.2</v>
      </c>
      <c r="D24" t="s">
        <v>114</v>
      </c>
      <c r="E24" t="s">
        <v>161</v>
      </c>
      <c r="F24">
        <v>573</v>
      </c>
      <c r="G24" s="81">
        <v>41186</v>
      </c>
    </row>
    <row r="25" spans="1:7" x14ac:dyDescent="0.25">
      <c r="A25">
        <v>1536</v>
      </c>
      <c r="B25" s="81">
        <v>41184</v>
      </c>
      <c r="C25" s="64">
        <v>45</v>
      </c>
      <c r="D25" t="s">
        <v>150</v>
      </c>
      <c r="E25" t="s">
        <v>163</v>
      </c>
      <c r="F25">
        <v>576</v>
      </c>
      <c r="G25" s="81">
        <v>41184</v>
      </c>
    </row>
    <row r="26" spans="1:7" x14ac:dyDescent="0.25">
      <c r="A26">
        <v>1537</v>
      </c>
      <c r="B26" s="81">
        <v>41184</v>
      </c>
      <c r="C26" s="64">
        <v>5.49</v>
      </c>
      <c r="D26" t="s">
        <v>119</v>
      </c>
      <c r="E26" t="s">
        <v>169</v>
      </c>
      <c r="F26">
        <v>577</v>
      </c>
      <c r="G26" s="81">
        <v>41191</v>
      </c>
    </row>
    <row r="27" spans="1:7" x14ac:dyDescent="0.25">
      <c r="A27">
        <v>1538</v>
      </c>
      <c r="B27" s="81">
        <v>41191</v>
      </c>
      <c r="C27" s="64">
        <v>6405.18</v>
      </c>
      <c r="D27" t="s">
        <v>83</v>
      </c>
      <c r="E27" t="s">
        <v>164</v>
      </c>
      <c r="F27">
        <v>578</v>
      </c>
      <c r="G27" s="81">
        <v>41197</v>
      </c>
    </row>
    <row r="28" spans="1:7" x14ac:dyDescent="0.25">
      <c r="A28">
        <v>1539</v>
      </c>
      <c r="B28" s="81">
        <v>41191</v>
      </c>
      <c r="C28" s="64">
        <v>700</v>
      </c>
      <c r="D28" t="s">
        <v>123</v>
      </c>
      <c r="E28" t="s">
        <v>160</v>
      </c>
      <c r="F28">
        <v>579</v>
      </c>
      <c r="G28" s="81">
        <v>41199</v>
      </c>
    </row>
    <row r="29" spans="1:7" x14ac:dyDescent="0.25">
      <c r="A29">
        <v>1540</v>
      </c>
      <c r="B29" s="81">
        <v>41191</v>
      </c>
      <c r="C29" s="64">
        <v>94.08</v>
      </c>
      <c r="D29" t="s">
        <v>124</v>
      </c>
      <c r="E29" t="s">
        <v>169</v>
      </c>
      <c r="F29">
        <v>580</v>
      </c>
      <c r="G29" s="81">
        <v>41200</v>
      </c>
    </row>
    <row r="30" spans="1:7" x14ac:dyDescent="0.25">
      <c r="A30">
        <v>1541</v>
      </c>
      <c r="B30" s="81">
        <v>41205</v>
      </c>
      <c r="C30" s="64">
        <v>160</v>
      </c>
      <c r="D30" t="s">
        <v>129</v>
      </c>
      <c r="E30" t="s">
        <v>162</v>
      </c>
      <c r="F30">
        <v>581</v>
      </c>
      <c r="G30" s="81">
        <v>41212</v>
      </c>
    </row>
    <row r="31" spans="1:7" x14ac:dyDescent="0.25">
      <c r="A31">
        <v>1542</v>
      </c>
      <c r="B31" s="81">
        <v>41212</v>
      </c>
      <c r="C31" s="64">
        <v>300</v>
      </c>
      <c r="D31" t="s">
        <v>136</v>
      </c>
      <c r="E31" t="s">
        <v>170</v>
      </c>
      <c r="F31">
        <v>582</v>
      </c>
      <c r="G31" s="81">
        <v>41227</v>
      </c>
    </row>
    <row r="32" spans="1:7" x14ac:dyDescent="0.25">
      <c r="A32">
        <v>1543</v>
      </c>
      <c r="B32" s="81">
        <v>41212</v>
      </c>
      <c r="C32" s="64">
        <v>50</v>
      </c>
      <c r="D32" t="s">
        <v>140</v>
      </c>
      <c r="E32" t="s">
        <v>170</v>
      </c>
      <c r="F32">
        <v>583</v>
      </c>
      <c r="G32" s="81">
        <v>41239</v>
      </c>
    </row>
    <row r="33" spans="1:7" x14ac:dyDescent="0.25">
      <c r="A33">
        <v>1544</v>
      </c>
      <c r="B33" s="81">
        <v>41214</v>
      </c>
      <c r="C33" s="64">
        <v>150</v>
      </c>
      <c r="D33" t="s">
        <v>71</v>
      </c>
      <c r="E33" t="s">
        <v>162</v>
      </c>
      <c r="F33">
        <v>584</v>
      </c>
      <c r="G33" s="81">
        <v>41214</v>
      </c>
    </row>
    <row r="34" spans="1:7" x14ac:dyDescent="0.25">
      <c r="A34">
        <v>1545</v>
      </c>
      <c r="B34" s="81">
        <v>41218</v>
      </c>
      <c r="C34" s="64">
        <v>75</v>
      </c>
      <c r="D34" t="s">
        <v>145</v>
      </c>
      <c r="E34" t="s">
        <v>170</v>
      </c>
      <c r="F34">
        <v>585</v>
      </c>
      <c r="G34" s="81">
        <v>41228</v>
      </c>
    </row>
    <row r="35" spans="1:7" x14ac:dyDescent="0.25">
      <c r="A35">
        <v>1546</v>
      </c>
      <c r="B35" s="81">
        <v>41226</v>
      </c>
      <c r="C35" s="64">
        <v>37.99</v>
      </c>
      <c r="D35" t="s">
        <v>149</v>
      </c>
      <c r="E35" t="s">
        <v>169</v>
      </c>
      <c r="F35">
        <v>586</v>
      </c>
      <c r="G35" s="81">
        <v>41239</v>
      </c>
    </row>
    <row r="36" spans="1:7" x14ac:dyDescent="0.25">
      <c r="A36">
        <v>1547</v>
      </c>
      <c r="B36" s="81">
        <v>41226</v>
      </c>
      <c r="C36" s="227">
        <v>12.05</v>
      </c>
      <c r="D36" t="s">
        <v>150</v>
      </c>
      <c r="E36" t="s">
        <v>170</v>
      </c>
      <c r="F36">
        <v>587</v>
      </c>
      <c r="G36" s="81">
        <v>41227</v>
      </c>
    </row>
    <row r="37" spans="1:7" x14ac:dyDescent="0.25">
      <c r="A37">
        <v>1548</v>
      </c>
      <c r="B37" s="81">
        <v>41240</v>
      </c>
      <c r="C37" s="227">
        <v>75</v>
      </c>
      <c r="D37" t="s">
        <v>59</v>
      </c>
      <c r="E37" t="s">
        <v>163</v>
      </c>
      <c r="F37">
        <v>588</v>
      </c>
      <c r="G37" s="81">
        <v>41242</v>
      </c>
    </row>
    <row r="38" spans="1:7" x14ac:dyDescent="0.25">
      <c r="A38">
        <v>1549</v>
      </c>
      <c r="B38" s="81">
        <v>41260</v>
      </c>
      <c r="C38" s="227">
        <v>60</v>
      </c>
      <c r="D38" t="s">
        <v>81</v>
      </c>
      <c r="E38" t="s">
        <v>162</v>
      </c>
      <c r="F38">
        <v>590</v>
      </c>
      <c r="G38" s="81">
        <v>41281</v>
      </c>
    </row>
    <row r="39" spans="1:7" x14ac:dyDescent="0.25">
      <c r="A39">
        <v>1550</v>
      </c>
      <c r="B39" s="81">
        <v>41260</v>
      </c>
      <c r="C39" s="227">
        <v>134.44</v>
      </c>
      <c r="D39" t="s">
        <v>93</v>
      </c>
      <c r="E39" t="s">
        <v>161</v>
      </c>
      <c r="F39">
        <v>589</v>
      </c>
      <c r="G39" s="81">
        <v>41278</v>
      </c>
    </row>
    <row r="40" spans="1:7" x14ac:dyDescent="0.25">
      <c r="A40">
        <v>1551</v>
      </c>
      <c r="B40" s="81">
        <v>41276</v>
      </c>
      <c r="C40" s="227">
        <v>22.63</v>
      </c>
      <c r="D40" t="s">
        <v>150</v>
      </c>
      <c r="E40" t="s">
        <v>163</v>
      </c>
      <c r="F40">
        <v>591</v>
      </c>
      <c r="G40" s="81">
        <v>41276</v>
      </c>
    </row>
    <row r="41" spans="1:7" x14ac:dyDescent="0.25">
      <c r="A41">
        <v>1552</v>
      </c>
      <c r="B41" s="81">
        <v>41282</v>
      </c>
      <c r="C41" s="227">
        <v>7481.68</v>
      </c>
      <c r="D41" t="s">
        <v>83</v>
      </c>
      <c r="E41" t="s">
        <v>164</v>
      </c>
      <c r="F41">
        <v>592</v>
      </c>
      <c r="G41" s="81">
        <v>41289</v>
      </c>
    </row>
    <row r="42" spans="1:7" x14ac:dyDescent="0.25">
      <c r="A42">
        <v>1553</v>
      </c>
      <c r="B42" s="81">
        <v>41289</v>
      </c>
      <c r="C42" s="227">
        <v>44.35</v>
      </c>
      <c r="D42" t="s">
        <v>82</v>
      </c>
      <c r="E42" t="s">
        <v>161</v>
      </c>
      <c r="F42">
        <v>593</v>
      </c>
      <c r="G42" s="81">
        <v>41296</v>
      </c>
    </row>
    <row r="43" spans="1:7" x14ac:dyDescent="0.25">
      <c r="A43">
        <v>1554</v>
      </c>
      <c r="B43" s="81">
        <v>41295</v>
      </c>
      <c r="C43" s="227">
        <v>65</v>
      </c>
      <c r="D43" t="s">
        <v>59</v>
      </c>
      <c r="E43" t="s">
        <v>163</v>
      </c>
      <c r="F43">
        <v>594</v>
      </c>
      <c r="G43" s="81">
        <v>41299</v>
      </c>
    </row>
    <row r="44" spans="1:7" x14ac:dyDescent="0.25">
      <c r="A44">
        <v>1555</v>
      </c>
      <c r="B44" s="81">
        <v>41311</v>
      </c>
      <c r="C44" s="227">
        <v>15</v>
      </c>
      <c r="D44" t="s">
        <v>178</v>
      </c>
      <c r="E44" t="s">
        <v>163</v>
      </c>
      <c r="F44">
        <v>595</v>
      </c>
      <c r="G44" s="81">
        <v>41318</v>
      </c>
    </row>
    <row r="45" spans="1:7" x14ac:dyDescent="0.25">
      <c r="A45">
        <v>1556</v>
      </c>
      <c r="B45" s="81">
        <v>41338</v>
      </c>
      <c r="C45" s="227">
        <v>50</v>
      </c>
      <c r="D45" t="s">
        <v>182</v>
      </c>
      <c r="E45" t="s">
        <v>162</v>
      </c>
      <c r="F45">
        <v>596</v>
      </c>
    </row>
    <row r="46" spans="1:7" x14ac:dyDescent="0.25">
      <c r="A46">
        <v>1557</v>
      </c>
      <c r="B46" s="81">
        <v>41339</v>
      </c>
      <c r="C46" s="227">
        <v>20.95</v>
      </c>
      <c r="D46" t="s">
        <v>150</v>
      </c>
      <c r="E46" t="s">
        <v>163</v>
      </c>
      <c r="F46">
        <v>597</v>
      </c>
    </row>
    <row r="47" spans="1:7" x14ac:dyDescent="0.25">
      <c r="A47">
        <v>1558</v>
      </c>
      <c r="B47" s="81">
        <v>41352</v>
      </c>
      <c r="C47" s="227">
        <v>61.28</v>
      </c>
      <c r="D47" t="s">
        <v>189</v>
      </c>
      <c r="E47" t="s">
        <v>163</v>
      </c>
      <c r="F47">
        <v>598</v>
      </c>
    </row>
    <row r="48" spans="1:7" x14ac:dyDescent="0.25">
      <c r="A48">
        <v>1559</v>
      </c>
      <c r="B48" s="81">
        <v>41358</v>
      </c>
      <c r="C48" s="227">
        <v>37.39</v>
      </c>
      <c r="D48" t="s">
        <v>150</v>
      </c>
      <c r="E48" t="s">
        <v>163</v>
      </c>
      <c r="F48">
        <v>599</v>
      </c>
    </row>
  </sheetData>
  <dataConsolidate/>
  <mergeCells count="1">
    <mergeCell ref="A1:H1"/>
  </mergeCells>
  <dataValidations xWindow="947" yWindow="292" count="2">
    <dataValidation type="list" allowBlank="1" showInputMessage="1" showErrorMessage="1" promptTitle="Miscellaneous Expense, Education" sqref="E3 E67:E80">
      <formula1>"Awards &amp; Annual Meetings Expense, Educational Materials Expense, Miscellaneous Expense, Printing &amp; Publications Expense, Professional Fees Expense, Public Relations &amp; Promotions Expense, Supply Expense"</formula1>
    </dataValidation>
    <dataValidation type="list" allowBlank="1" showInputMessage="1" showErrorMessage="1" promptTitle="Miscellaneous Expense, Education" sqref="E4:E66">
      <formula1>"Awards &amp; Annual Meetings Expense, Educational Materials Expense, Miscellaneous Expense, Printing &amp; Publications Expense, Professional Fees Expense, Public Relations &amp; Promotions Expense, Salary Expense, Supply Expense"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workbookViewId="0">
      <selection activeCell="A7" sqref="A7"/>
    </sheetView>
  </sheetViews>
  <sheetFormatPr defaultRowHeight="15" x14ac:dyDescent="0.25"/>
  <cols>
    <col min="1" max="1" width="32.85546875" bestFit="1" customWidth="1"/>
    <col min="2" max="4" width="14.42578125"/>
    <col min="5" max="5" width="28.85546875"/>
    <col min="6" max="7" width="8.7109375"/>
    <col min="8" max="10" width="14.42578125"/>
    <col min="11" max="11" width="28.85546875"/>
    <col min="12" max="13" width="8.7109375"/>
    <col min="14" max="14" width="28.85546875"/>
    <col min="15" max="15" width="18"/>
    <col min="16" max="16" width="9" bestFit="1" customWidth="1"/>
    <col min="17" max="17" width="56" bestFit="1" customWidth="1"/>
    <col min="18" max="18" width="8.7109375"/>
    <col min="19" max="19" width="28.85546875"/>
    <col min="20" max="20" width="18"/>
    <col min="21" max="21" width="14.42578125"/>
    <col min="22" max="22" width="50.5703125" bestFit="1" customWidth="1"/>
    <col min="23" max="1025" width="8.7109375"/>
  </cols>
  <sheetData>
    <row r="1" spans="1:23" x14ac:dyDescent="0.25">
      <c r="M1" s="29"/>
    </row>
    <row r="2" spans="1:23" ht="23.25" x14ac:dyDescent="0.35">
      <c r="A2" s="248" t="s">
        <v>42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32"/>
      <c r="R2" s="33" t="s">
        <v>43</v>
      </c>
    </row>
    <row r="3" spans="1:23" ht="15.75" thickBot="1" x14ac:dyDescent="0.3">
      <c r="A3" s="249" t="s">
        <v>18</v>
      </c>
      <c r="B3" s="249"/>
      <c r="C3" s="249"/>
      <c r="D3" s="249"/>
      <c r="E3" s="249"/>
      <c r="G3" s="34"/>
      <c r="H3" s="249" t="s">
        <v>44</v>
      </c>
      <c r="I3" s="249"/>
      <c r="J3" s="249"/>
      <c r="K3" s="249"/>
      <c r="M3" s="29"/>
      <c r="N3" s="249" t="s">
        <v>29</v>
      </c>
      <c r="O3" s="249"/>
      <c r="P3" s="249"/>
      <c r="Q3" s="249"/>
      <c r="R3" s="35"/>
      <c r="S3" s="249" t="s">
        <v>33</v>
      </c>
      <c r="T3" s="249"/>
      <c r="U3" s="249"/>
      <c r="V3" s="249"/>
    </row>
    <row r="4" spans="1:23" ht="15.75" thickBot="1" x14ac:dyDescent="0.3">
      <c r="A4" s="98" t="s">
        <v>45</v>
      </c>
      <c r="B4" s="98" t="s">
        <v>46</v>
      </c>
      <c r="C4" s="98" t="s">
        <v>47</v>
      </c>
      <c r="D4" s="98" t="s">
        <v>48</v>
      </c>
      <c r="E4" s="100" t="s">
        <v>49</v>
      </c>
      <c r="G4" s="37"/>
      <c r="H4" s="98" t="s">
        <v>46</v>
      </c>
      <c r="I4" s="98" t="s">
        <v>47</v>
      </c>
      <c r="J4" s="98" t="s">
        <v>48</v>
      </c>
      <c r="K4" s="100" t="s">
        <v>49</v>
      </c>
      <c r="M4" s="29"/>
      <c r="N4" s="109" t="s">
        <v>50</v>
      </c>
      <c r="O4" s="109" t="s">
        <v>51</v>
      </c>
      <c r="P4" s="110" t="s">
        <v>48</v>
      </c>
      <c r="Q4" s="109" t="s">
        <v>52</v>
      </c>
      <c r="R4" s="35"/>
      <c r="S4" s="113" t="s">
        <v>50</v>
      </c>
      <c r="T4" s="109" t="s">
        <v>51</v>
      </c>
      <c r="U4" s="113" t="s">
        <v>48</v>
      </c>
      <c r="V4" s="109" t="s">
        <v>52</v>
      </c>
    </row>
    <row r="5" spans="1:23" x14ac:dyDescent="0.25">
      <c r="A5" s="96" t="s">
        <v>64</v>
      </c>
      <c r="B5" s="107">
        <v>41122</v>
      </c>
      <c r="C5" s="107">
        <v>41124</v>
      </c>
      <c r="D5" s="117">
        <v>500</v>
      </c>
      <c r="E5" s="95"/>
      <c r="G5" s="37"/>
      <c r="H5" s="115">
        <v>41151</v>
      </c>
      <c r="I5" s="107">
        <v>41151</v>
      </c>
      <c r="J5" s="117">
        <v>2101.9299999999998</v>
      </c>
      <c r="K5" s="95" t="s">
        <v>96</v>
      </c>
      <c r="L5" s="32"/>
      <c r="N5" s="95" t="s">
        <v>66</v>
      </c>
      <c r="O5" s="107">
        <v>41128</v>
      </c>
      <c r="P5" s="64">
        <v>99</v>
      </c>
      <c r="Q5" s="96" t="s">
        <v>68</v>
      </c>
      <c r="R5" s="122"/>
      <c r="S5" s="96" t="s">
        <v>90</v>
      </c>
      <c r="T5" s="107">
        <v>41148</v>
      </c>
      <c r="U5" s="117">
        <v>10</v>
      </c>
      <c r="V5" s="96" t="s">
        <v>92</v>
      </c>
    </row>
    <row r="6" spans="1:23" x14ac:dyDescent="0.25">
      <c r="A6" s="96" t="s">
        <v>67</v>
      </c>
      <c r="B6" s="107">
        <v>41122</v>
      </c>
      <c r="C6" s="107">
        <v>41124</v>
      </c>
      <c r="D6" s="117">
        <v>100</v>
      </c>
      <c r="E6" s="96" t="s">
        <v>65</v>
      </c>
      <c r="G6" s="37"/>
      <c r="H6" s="96"/>
      <c r="I6" s="96"/>
      <c r="J6" s="117"/>
      <c r="K6" s="96"/>
      <c r="L6" s="37"/>
      <c r="M6" s="29"/>
      <c r="N6" s="96"/>
      <c r="O6" s="96"/>
      <c r="P6" s="64"/>
      <c r="Q6" s="96"/>
      <c r="R6" s="122"/>
      <c r="S6" s="96"/>
      <c r="T6" s="107"/>
      <c r="U6" s="117"/>
      <c r="V6" s="96"/>
    </row>
    <row r="7" spans="1:23" x14ac:dyDescent="0.25">
      <c r="A7" s="96"/>
      <c r="B7" s="96"/>
      <c r="C7" s="96"/>
      <c r="D7" s="117"/>
      <c r="E7" s="96"/>
      <c r="G7" s="37"/>
      <c r="H7" s="96"/>
      <c r="I7" s="96"/>
      <c r="J7" s="117"/>
      <c r="K7" s="96"/>
      <c r="L7" s="37"/>
      <c r="M7" s="29"/>
      <c r="N7" s="96"/>
      <c r="O7" s="96"/>
      <c r="P7" s="64"/>
      <c r="Q7" s="96"/>
      <c r="R7" s="122"/>
      <c r="S7" s="96"/>
      <c r="T7" s="96"/>
      <c r="U7" s="117"/>
      <c r="V7" s="96"/>
    </row>
    <row r="8" spans="1:23" x14ac:dyDescent="0.25">
      <c r="A8" s="96"/>
      <c r="B8" s="96"/>
      <c r="C8" s="96"/>
      <c r="D8" s="117"/>
      <c r="E8" s="96"/>
      <c r="G8" s="37"/>
      <c r="H8" s="96"/>
      <c r="I8" s="96"/>
      <c r="J8" s="117"/>
      <c r="K8" s="96"/>
      <c r="L8" s="37"/>
      <c r="M8" s="29"/>
      <c r="N8" s="96"/>
      <c r="O8" s="96"/>
      <c r="P8" s="64"/>
      <c r="Q8" s="96"/>
      <c r="R8" s="122"/>
      <c r="S8" s="96"/>
      <c r="T8" s="96"/>
      <c r="U8" s="117"/>
      <c r="V8" s="96"/>
    </row>
    <row r="9" spans="1:23" ht="15.75" thickBot="1" x14ac:dyDescent="0.3">
      <c r="A9" s="96"/>
      <c r="B9" s="96"/>
      <c r="C9" s="96"/>
      <c r="D9" s="117"/>
      <c r="E9" s="96"/>
      <c r="G9" s="37"/>
      <c r="H9" s="97"/>
      <c r="I9" s="101"/>
      <c r="J9" s="118"/>
      <c r="K9" s="101"/>
      <c r="M9" s="29"/>
      <c r="N9" s="96"/>
      <c r="O9" s="96"/>
      <c r="P9" s="64"/>
      <c r="Q9" s="96"/>
      <c r="R9" s="122"/>
      <c r="S9" s="96"/>
      <c r="T9" s="96"/>
      <c r="U9" s="117"/>
      <c r="V9" s="96"/>
    </row>
    <row r="10" spans="1:23" ht="16.5" thickTop="1" thickBot="1" x14ac:dyDescent="0.3">
      <c r="A10" s="96"/>
      <c r="B10" s="96"/>
      <c r="C10" s="96"/>
      <c r="D10" s="117"/>
      <c r="E10" s="96"/>
      <c r="F10" s="37"/>
      <c r="G10" s="37"/>
      <c r="H10" s="37"/>
      <c r="I10" s="40" t="s">
        <v>55</v>
      </c>
      <c r="J10" s="70">
        <f>SUM(J5:J9)</f>
        <v>2101.9299999999998</v>
      </c>
      <c r="K10" s="42"/>
      <c r="L10" s="43"/>
      <c r="M10" s="29"/>
      <c r="N10" s="96"/>
      <c r="O10" s="96"/>
      <c r="P10" s="64"/>
      <c r="Q10" s="96"/>
      <c r="R10" s="122"/>
      <c r="S10" s="96"/>
      <c r="T10" s="96"/>
      <c r="U10" s="117"/>
      <c r="V10" s="96"/>
      <c r="W10" s="37"/>
    </row>
    <row r="11" spans="1:23" ht="16.5" thickTop="1" thickBot="1" x14ac:dyDescent="0.3">
      <c r="A11" s="97"/>
      <c r="B11" s="97"/>
      <c r="C11" s="101"/>
      <c r="D11" s="118"/>
      <c r="E11" s="101"/>
      <c r="F11" s="37"/>
      <c r="G11" s="37"/>
      <c r="H11" s="37"/>
      <c r="I11" s="45"/>
      <c r="J11" s="45"/>
      <c r="K11" s="37"/>
      <c r="L11" s="32"/>
      <c r="N11" s="97"/>
      <c r="O11" s="101"/>
      <c r="P11" s="64"/>
      <c r="Q11" s="97"/>
      <c r="R11" s="122"/>
      <c r="S11" s="97"/>
      <c r="T11" s="101"/>
      <c r="U11" s="118"/>
      <c r="V11" s="101"/>
    </row>
    <row r="12" spans="1:23" ht="16.5" thickTop="1" thickBot="1" x14ac:dyDescent="0.3">
      <c r="A12" s="37"/>
      <c r="B12" s="37"/>
      <c r="C12" s="46" t="s">
        <v>55</v>
      </c>
      <c r="D12" s="70">
        <f>SUM(D5:D11)</f>
        <v>600</v>
      </c>
      <c r="E12" s="72"/>
      <c r="F12" s="29"/>
      <c r="G12" s="37"/>
      <c r="H12" s="37"/>
      <c r="I12" s="48"/>
      <c r="J12" s="37"/>
      <c r="K12" s="37"/>
      <c r="L12" s="32"/>
      <c r="M12" s="29"/>
      <c r="N12" s="35"/>
      <c r="O12" s="69" t="s">
        <v>56</v>
      </c>
      <c r="P12" s="70">
        <f>SUM(P5:P11)</f>
        <v>99</v>
      </c>
      <c r="Q12" s="60"/>
      <c r="R12" s="35"/>
      <c r="S12" s="121"/>
      <c r="T12" s="46" t="s">
        <v>56</v>
      </c>
      <c r="U12" s="73">
        <f>SUM(U5:U11)</f>
        <v>10</v>
      </c>
      <c r="V12" s="68"/>
    </row>
    <row r="13" spans="1:23" ht="15.75" thickTop="1" x14ac:dyDescent="0.25">
      <c r="A13" s="37"/>
      <c r="B13" s="37"/>
      <c r="C13" s="37"/>
      <c r="D13" s="45"/>
      <c r="E13" s="37"/>
      <c r="J13" s="37"/>
      <c r="M13" s="29"/>
      <c r="T13" s="45"/>
      <c r="U13" s="45"/>
    </row>
    <row r="14" spans="1:23" ht="15.75" thickBot="1" x14ac:dyDescent="0.3">
      <c r="A14" s="249" t="s">
        <v>19</v>
      </c>
      <c r="B14" s="249"/>
      <c r="C14" s="249"/>
      <c r="D14" s="249"/>
      <c r="E14" s="249"/>
      <c r="H14" s="249" t="s">
        <v>57</v>
      </c>
      <c r="I14" s="249"/>
      <c r="J14" s="34"/>
      <c r="K14" s="34"/>
      <c r="M14" s="29"/>
      <c r="N14" s="249" t="s">
        <v>30</v>
      </c>
      <c r="O14" s="249"/>
      <c r="P14" s="249"/>
      <c r="Q14" s="249"/>
      <c r="S14" s="249" t="s">
        <v>35</v>
      </c>
      <c r="T14" s="249"/>
      <c r="U14" s="249"/>
      <c r="V14" s="249"/>
    </row>
    <row r="15" spans="1:23" ht="15.75" thickBot="1" x14ac:dyDescent="0.3">
      <c r="A15" s="98" t="s">
        <v>58</v>
      </c>
      <c r="B15" s="98" t="s">
        <v>46</v>
      </c>
      <c r="C15" s="98" t="s">
        <v>47</v>
      </c>
      <c r="D15" s="98" t="s">
        <v>48</v>
      </c>
      <c r="E15" s="100" t="s">
        <v>49</v>
      </c>
      <c r="F15" s="37"/>
      <c r="H15" s="98" t="s">
        <v>46</v>
      </c>
      <c r="I15" s="100" t="s">
        <v>48</v>
      </c>
      <c r="J15" s="51"/>
      <c r="K15" s="51"/>
      <c r="M15" s="29"/>
      <c r="N15" s="113" t="s">
        <v>50</v>
      </c>
      <c r="O15" s="109" t="s">
        <v>51</v>
      </c>
      <c r="P15" s="110" t="s">
        <v>48</v>
      </c>
      <c r="Q15" s="109" t="s">
        <v>52</v>
      </c>
      <c r="S15" s="109" t="s">
        <v>50</v>
      </c>
      <c r="T15" s="109" t="s">
        <v>51</v>
      </c>
      <c r="U15" s="109" t="s">
        <v>48</v>
      </c>
      <c r="V15" s="111" t="s">
        <v>52</v>
      </c>
    </row>
    <row r="16" spans="1:23" x14ac:dyDescent="0.25">
      <c r="A16" s="96"/>
      <c r="B16" s="96"/>
      <c r="C16" s="96"/>
      <c r="D16" s="117"/>
      <c r="E16" s="87"/>
      <c r="F16" s="37"/>
      <c r="G16" s="105"/>
      <c r="H16" s="115">
        <v>41152</v>
      </c>
      <c r="I16" s="119">
        <v>2.54</v>
      </c>
      <c r="J16" s="37"/>
      <c r="K16" s="37"/>
      <c r="M16" s="120"/>
      <c r="N16" s="95" t="s">
        <v>93</v>
      </c>
      <c r="O16" s="115">
        <v>41148</v>
      </c>
      <c r="P16" s="119">
        <v>292.20999999999998</v>
      </c>
      <c r="Q16" s="95" t="s">
        <v>94</v>
      </c>
      <c r="R16" s="96"/>
      <c r="S16" s="96"/>
      <c r="T16" s="96"/>
      <c r="U16" s="117"/>
      <c r="V16" s="95"/>
    </row>
    <row r="17" spans="1:22" ht="15.75" thickBot="1" x14ac:dyDescent="0.3">
      <c r="A17" s="96"/>
      <c r="B17" s="96"/>
      <c r="C17" s="96"/>
      <c r="D17" s="117"/>
      <c r="E17" s="88"/>
      <c r="F17" s="37"/>
      <c r="G17" s="105"/>
      <c r="H17" s="97"/>
      <c r="I17" s="118"/>
      <c r="J17" s="37"/>
      <c r="K17" s="37"/>
      <c r="M17" s="120"/>
      <c r="N17" s="96"/>
      <c r="O17" s="96"/>
      <c r="P17" s="117"/>
      <c r="Q17" s="96"/>
      <c r="R17" s="96"/>
      <c r="S17" s="96"/>
      <c r="T17" s="96"/>
      <c r="U17" s="117"/>
      <c r="V17" s="96"/>
    </row>
    <row r="18" spans="1:22" ht="16.5" thickTop="1" thickBot="1" x14ac:dyDescent="0.3">
      <c r="A18" s="96"/>
      <c r="B18" s="96"/>
      <c r="C18" s="96"/>
      <c r="D18" s="117"/>
      <c r="E18" s="88"/>
      <c r="F18" s="37"/>
      <c r="G18" s="53"/>
      <c r="H18" s="54" t="s">
        <v>55</v>
      </c>
      <c r="I18" s="70">
        <f>SUM(I16:I17)</f>
        <v>2.54</v>
      </c>
      <c r="J18" s="29"/>
      <c r="K18" s="37"/>
      <c r="M18" s="120"/>
      <c r="N18" s="96"/>
      <c r="O18" s="96"/>
      <c r="P18" s="117"/>
      <c r="Q18" s="96"/>
      <c r="R18" s="96"/>
      <c r="S18" s="96"/>
      <c r="T18" s="96"/>
      <c r="U18" s="117"/>
      <c r="V18" s="96"/>
    </row>
    <row r="19" spans="1:22" ht="15.75" thickTop="1" x14ac:dyDescent="0.25">
      <c r="A19" s="96"/>
      <c r="B19" s="96"/>
      <c r="C19" s="96"/>
      <c r="D19" s="117"/>
      <c r="E19" s="88"/>
      <c r="F19" s="37"/>
      <c r="G19" s="52"/>
      <c r="H19" s="45"/>
      <c r="I19" s="37"/>
      <c r="J19" s="37"/>
      <c r="K19" s="37"/>
      <c r="M19" s="120"/>
      <c r="N19" s="96"/>
      <c r="O19" s="96"/>
      <c r="P19" s="117"/>
      <c r="Q19" s="96"/>
      <c r="R19" s="96"/>
      <c r="S19" s="96"/>
      <c r="T19" s="96"/>
      <c r="U19" s="117"/>
      <c r="V19" s="96"/>
    </row>
    <row r="20" spans="1:22" x14ac:dyDescent="0.25">
      <c r="A20" s="96"/>
      <c r="B20" s="96"/>
      <c r="C20" s="96"/>
      <c r="D20" s="117"/>
      <c r="E20" s="88"/>
      <c r="F20" s="37"/>
      <c r="G20" s="37"/>
      <c r="H20" s="37"/>
      <c r="I20" s="37"/>
      <c r="J20" s="37"/>
      <c r="K20" s="37"/>
      <c r="M20" s="120"/>
      <c r="N20" s="96"/>
      <c r="O20" s="96"/>
      <c r="P20" s="117"/>
      <c r="Q20" s="96"/>
      <c r="R20" s="96"/>
      <c r="S20" s="96"/>
      <c r="T20" s="96"/>
      <c r="U20" s="117"/>
      <c r="V20" s="96"/>
    </row>
    <row r="21" spans="1:22" x14ac:dyDescent="0.25">
      <c r="A21" s="96"/>
      <c r="B21" s="96"/>
      <c r="C21" s="96"/>
      <c r="D21" s="117"/>
      <c r="E21" s="88"/>
      <c r="F21" s="37"/>
      <c r="G21" s="37"/>
      <c r="H21" s="48"/>
      <c r="I21" s="37"/>
      <c r="J21" s="37"/>
      <c r="K21" s="37"/>
      <c r="M21" s="120"/>
      <c r="N21" s="96"/>
      <c r="O21" s="96"/>
      <c r="P21" s="117"/>
      <c r="Q21" s="96"/>
      <c r="R21" s="96"/>
      <c r="S21" s="96"/>
      <c r="T21" s="96"/>
      <c r="U21" s="117"/>
      <c r="V21" s="96"/>
    </row>
    <row r="22" spans="1:22" ht="15.75" thickBot="1" x14ac:dyDescent="0.3">
      <c r="A22" s="97"/>
      <c r="B22" s="97"/>
      <c r="C22" s="101"/>
      <c r="D22" s="118"/>
      <c r="E22" s="88"/>
      <c r="F22" s="37"/>
      <c r="G22" s="37"/>
      <c r="H22" s="37"/>
      <c r="I22" s="37"/>
      <c r="J22" s="37"/>
      <c r="K22" s="37"/>
      <c r="L22" s="32"/>
      <c r="M22" s="120"/>
      <c r="N22" s="93"/>
      <c r="O22" s="101"/>
      <c r="P22" s="118"/>
      <c r="Q22" s="101"/>
      <c r="R22" s="96"/>
      <c r="S22" s="97"/>
      <c r="T22" s="101"/>
      <c r="U22" s="118"/>
      <c r="V22" s="101"/>
    </row>
    <row r="23" spans="1:22" ht="16.5" thickTop="1" thickBot="1" x14ac:dyDescent="0.3">
      <c r="A23" s="37"/>
      <c r="B23" s="37"/>
      <c r="C23" s="46" t="s">
        <v>55</v>
      </c>
      <c r="D23" s="73">
        <f>SUM(D16:D22)</f>
        <v>0</v>
      </c>
      <c r="E23" s="116"/>
      <c r="F23" s="37"/>
      <c r="G23" s="37"/>
      <c r="H23" s="37"/>
      <c r="I23" s="37"/>
      <c r="J23" s="37"/>
      <c r="K23" s="37"/>
      <c r="L23" s="32"/>
      <c r="O23" s="66" t="s">
        <v>56</v>
      </c>
      <c r="P23" s="64">
        <f>SUM(P16:P22)</f>
        <v>292.20999999999998</v>
      </c>
      <c r="Q23" s="42"/>
      <c r="R23" s="29"/>
      <c r="T23" s="66" t="s">
        <v>56</v>
      </c>
      <c r="U23" s="73">
        <f>SUM(U16:U22)</f>
        <v>0</v>
      </c>
      <c r="V23" s="68"/>
    </row>
    <row r="24" spans="1:22" ht="15.75" thickTop="1" x14ac:dyDescent="0.25">
      <c r="B24" s="37"/>
      <c r="C24" s="37"/>
      <c r="D24" s="45"/>
      <c r="E24" s="37"/>
      <c r="F24" s="37"/>
      <c r="G24" s="37"/>
      <c r="H24" s="37"/>
      <c r="I24" s="37"/>
      <c r="J24" s="37"/>
      <c r="K24" s="37"/>
      <c r="L24" s="32"/>
      <c r="P24" s="45"/>
      <c r="T24" s="45"/>
      <c r="U24" s="45"/>
      <c r="V24" s="45"/>
    </row>
    <row r="25" spans="1:22" ht="15.75" thickBot="1" x14ac:dyDescent="0.3">
      <c r="C25" s="25" t="s">
        <v>20</v>
      </c>
      <c r="G25" s="37"/>
      <c r="H25" s="37"/>
      <c r="I25" s="37"/>
      <c r="J25" s="37"/>
      <c r="M25" s="29"/>
      <c r="N25" s="249" t="s">
        <v>61</v>
      </c>
      <c r="O25" s="249"/>
      <c r="P25" s="249"/>
      <c r="Q25" s="249"/>
      <c r="S25" s="249" t="s">
        <v>31</v>
      </c>
      <c r="T25" s="249"/>
      <c r="U25" s="249"/>
      <c r="V25" s="249"/>
    </row>
    <row r="26" spans="1:22" ht="15.75" thickBot="1" x14ac:dyDescent="0.3">
      <c r="A26" s="98" t="s">
        <v>50</v>
      </c>
      <c r="B26" s="100" t="s">
        <v>46</v>
      </c>
      <c r="C26" s="99" t="s">
        <v>47</v>
      </c>
      <c r="D26" s="98" t="s">
        <v>48</v>
      </c>
      <c r="E26" s="100" t="s">
        <v>49</v>
      </c>
      <c r="M26" s="29"/>
      <c r="N26" s="113" t="s">
        <v>50</v>
      </c>
      <c r="O26" s="113" t="s">
        <v>51</v>
      </c>
      <c r="P26" s="113" t="s">
        <v>48</v>
      </c>
      <c r="Q26" s="109" t="s">
        <v>52</v>
      </c>
      <c r="S26" s="113" t="s">
        <v>50</v>
      </c>
      <c r="T26" s="109" t="s">
        <v>51</v>
      </c>
      <c r="U26" s="109" t="s">
        <v>48</v>
      </c>
      <c r="V26" s="111" t="s">
        <v>52</v>
      </c>
    </row>
    <row r="27" spans="1:22" x14ac:dyDescent="0.25">
      <c r="A27" s="95"/>
      <c r="B27" s="95"/>
      <c r="C27" s="95"/>
      <c r="D27" s="119"/>
      <c r="E27" s="95"/>
      <c r="M27" s="120"/>
      <c r="N27" s="95" t="s">
        <v>99</v>
      </c>
      <c r="O27" s="115">
        <v>41129</v>
      </c>
      <c r="P27" s="119">
        <v>120</v>
      </c>
      <c r="Q27" s="95" t="s">
        <v>91</v>
      </c>
      <c r="S27" s="95"/>
      <c r="T27" s="96"/>
      <c r="U27" s="117"/>
      <c r="V27" s="95"/>
    </row>
    <row r="28" spans="1:22" x14ac:dyDescent="0.25">
      <c r="A28" s="96"/>
      <c r="B28" s="96"/>
      <c r="C28" s="96"/>
      <c r="D28" s="117"/>
      <c r="E28" s="96"/>
      <c r="M28" s="120"/>
      <c r="N28" s="96" t="s">
        <v>71</v>
      </c>
      <c r="O28" s="107">
        <v>41128</v>
      </c>
      <c r="P28" s="117">
        <v>315</v>
      </c>
      <c r="Q28" s="96" t="s">
        <v>72</v>
      </c>
      <c r="S28" s="96"/>
      <c r="T28" s="96"/>
      <c r="U28" s="117"/>
      <c r="V28" s="96"/>
    </row>
    <row r="29" spans="1:22" x14ac:dyDescent="0.25">
      <c r="A29" s="96"/>
      <c r="B29" s="96"/>
      <c r="C29" s="96"/>
      <c r="D29" s="117"/>
      <c r="E29" s="96"/>
      <c r="M29" s="120"/>
      <c r="N29" s="96"/>
      <c r="O29" s="96"/>
      <c r="P29" s="117"/>
      <c r="Q29" s="96"/>
      <c r="S29" s="96"/>
      <c r="T29" s="96"/>
      <c r="U29" s="117"/>
      <c r="V29" s="96"/>
    </row>
    <row r="30" spans="1:22" x14ac:dyDescent="0.25">
      <c r="A30" s="96"/>
      <c r="B30" s="96"/>
      <c r="C30" s="96"/>
      <c r="D30" s="117"/>
      <c r="E30" s="96"/>
      <c r="L30" s="32"/>
      <c r="M30" s="120"/>
      <c r="N30" s="96"/>
      <c r="O30" s="96"/>
      <c r="P30" s="117"/>
      <c r="Q30" s="96"/>
      <c r="S30" s="96"/>
      <c r="T30" s="96"/>
      <c r="U30" s="117"/>
      <c r="V30" s="96"/>
    </row>
    <row r="31" spans="1:22" x14ac:dyDescent="0.25">
      <c r="A31" s="96"/>
      <c r="B31" s="96"/>
      <c r="C31" s="96"/>
      <c r="D31" s="117"/>
      <c r="E31" s="96"/>
      <c r="M31" s="120"/>
      <c r="N31" s="96"/>
      <c r="O31" s="96"/>
      <c r="P31" s="117"/>
      <c r="Q31" s="96"/>
      <c r="S31" s="96"/>
      <c r="T31" s="96"/>
      <c r="U31" s="117"/>
      <c r="V31" s="96"/>
    </row>
    <row r="32" spans="1:22" x14ac:dyDescent="0.25">
      <c r="A32" s="96"/>
      <c r="B32" s="96"/>
      <c r="C32" s="96"/>
      <c r="D32" s="117"/>
      <c r="E32" s="96"/>
      <c r="L32" s="32"/>
      <c r="M32" s="120"/>
      <c r="N32" s="96"/>
      <c r="O32" s="96"/>
      <c r="P32" s="117"/>
      <c r="Q32" s="96"/>
      <c r="S32" s="96"/>
      <c r="T32" s="96"/>
      <c r="U32" s="117"/>
      <c r="V32" s="96"/>
    </row>
    <row r="33" spans="1:22" ht="15.75" thickBot="1" x14ac:dyDescent="0.3">
      <c r="A33" s="97"/>
      <c r="B33" s="97"/>
      <c r="C33" s="101"/>
      <c r="D33" s="118"/>
      <c r="E33" s="101"/>
      <c r="M33" s="120"/>
      <c r="N33" s="97"/>
      <c r="O33" s="101"/>
      <c r="P33" s="118"/>
      <c r="Q33" s="101"/>
      <c r="S33" s="97"/>
      <c r="T33" s="101"/>
      <c r="U33" s="118"/>
      <c r="V33" s="101"/>
    </row>
    <row r="34" spans="1:22" ht="16.5" thickTop="1" thickBot="1" x14ac:dyDescent="0.3">
      <c r="B34" s="32"/>
      <c r="C34" s="56" t="s">
        <v>55</v>
      </c>
      <c r="D34" s="73">
        <f>SUM(D27:D33)</f>
        <v>0</v>
      </c>
      <c r="E34" s="68"/>
      <c r="F34" s="29"/>
      <c r="L34" s="37"/>
      <c r="M34" s="29"/>
      <c r="N34" s="121"/>
      <c r="O34" s="66" t="s">
        <v>56</v>
      </c>
      <c r="P34" s="70">
        <f>SUM(P27:P33)</f>
        <v>435</v>
      </c>
      <c r="Q34" s="68"/>
      <c r="T34" s="66" t="s">
        <v>55</v>
      </c>
      <c r="U34" s="73">
        <f>SUM(U27:U33)</f>
        <v>0</v>
      </c>
      <c r="V34" s="50"/>
    </row>
    <row r="35" spans="1:22" ht="15.75" thickTop="1" x14ac:dyDescent="0.25">
      <c r="D35" s="45"/>
      <c r="L35" s="32"/>
      <c r="P35" s="45"/>
      <c r="U35" s="45"/>
    </row>
    <row r="36" spans="1:22" ht="15.75" thickBot="1" x14ac:dyDescent="0.3">
      <c r="L36" s="32"/>
      <c r="N36" s="249" t="s">
        <v>34</v>
      </c>
      <c r="O36" s="249"/>
      <c r="P36" s="249"/>
      <c r="Q36" s="249"/>
    </row>
    <row r="37" spans="1:22" ht="15.75" thickBot="1" x14ac:dyDescent="0.3">
      <c r="L37" s="32"/>
      <c r="N37" s="109" t="s">
        <v>50</v>
      </c>
      <c r="O37" s="109" t="s">
        <v>51</v>
      </c>
      <c r="P37" s="109" t="s">
        <v>48</v>
      </c>
      <c r="Q37" s="111" t="s">
        <v>52</v>
      </c>
    </row>
    <row r="38" spans="1:22" x14ac:dyDescent="0.25">
      <c r="L38" s="32"/>
      <c r="M38" s="120"/>
      <c r="N38" s="95" t="s">
        <v>69</v>
      </c>
      <c r="O38" s="115">
        <v>41128</v>
      </c>
      <c r="P38" s="119">
        <v>45.98</v>
      </c>
      <c r="Q38" s="95" t="s">
        <v>70</v>
      </c>
    </row>
    <row r="39" spans="1:22" x14ac:dyDescent="0.25">
      <c r="L39" s="32"/>
      <c r="M39" s="120"/>
      <c r="N39" s="96"/>
      <c r="O39" s="107"/>
      <c r="P39" s="117"/>
      <c r="Q39" s="96"/>
    </row>
    <row r="40" spans="1:22" x14ac:dyDescent="0.25">
      <c r="L40" s="32"/>
      <c r="M40" s="120"/>
      <c r="N40" s="96"/>
      <c r="O40" s="96"/>
      <c r="P40" s="117"/>
      <c r="Q40" s="96"/>
    </row>
    <row r="41" spans="1:22" x14ac:dyDescent="0.25">
      <c r="L41" s="32"/>
      <c r="M41" s="120"/>
      <c r="N41" s="96"/>
      <c r="O41" s="96"/>
      <c r="P41" s="117"/>
      <c r="Q41" s="96"/>
    </row>
    <row r="42" spans="1:22" x14ac:dyDescent="0.25">
      <c r="L42" s="32"/>
      <c r="M42" s="120"/>
      <c r="N42" s="96"/>
      <c r="O42" s="96"/>
      <c r="P42" s="117"/>
      <c r="Q42" s="96"/>
    </row>
    <row r="43" spans="1:22" x14ac:dyDescent="0.25">
      <c r="L43" s="32"/>
      <c r="M43" s="120"/>
      <c r="N43" s="96"/>
      <c r="O43" s="96"/>
      <c r="P43" s="117"/>
      <c r="Q43" s="96"/>
    </row>
    <row r="44" spans="1:22" ht="15.75" thickBot="1" x14ac:dyDescent="0.3">
      <c r="L44" s="32"/>
      <c r="M44" s="120"/>
      <c r="N44" s="97"/>
      <c r="O44" s="101"/>
      <c r="P44" s="118"/>
      <c r="Q44" s="101"/>
    </row>
    <row r="45" spans="1:22" ht="16.5" thickTop="1" thickBot="1" x14ac:dyDescent="0.3">
      <c r="L45" s="32"/>
      <c r="N45" s="32"/>
      <c r="O45" s="66" t="s">
        <v>56</v>
      </c>
      <c r="P45" s="70">
        <f>SUM(P38:P44)</f>
        <v>45.98</v>
      </c>
      <c r="Q45" s="68"/>
    </row>
    <row r="46" spans="1:22" ht="15.75" thickTop="1" x14ac:dyDescent="0.25">
      <c r="P46" s="45"/>
    </row>
  </sheetData>
  <mergeCells count="12">
    <mergeCell ref="N36:Q36"/>
    <mergeCell ref="A14:E14"/>
    <mergeCell ref="H14:I14"/>
    <mergeCell ref="N14:Q14"/>
    <mergeCell ref="S14:V14"/>
    <mergeCell ref="N25:Q25"/>
    <mergeCell ref="S25:V25"/>
    <mergeCell ref="A2:K2"/>
    <mergeCell ref="A3:E3"/>
    <mergeCell ref="H3:K3"/>
    <mergeCell ref="N3:Q3"/>
    <mergeCell ref="S3:V3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workbookViewId="0">
      <selection activeCell="F6" sqref="F6"/>
    </sheetView>
  </sheetViews>
  <sheetFormatPr defaultRowHeight="15" x14ac:dyDescent="0.25"/>
  <cols>
    <col min="1" max="1" width="28.85546875"/>
    <col min="2" max="4" width="14.42578125"/>
    <col min="5" max="5" width="28.85546875"/>
    <col min="6" max="6" width="8.7109375"/>
    <col min="7" max="7" width="12.42578125"/>
    <col min="8" max="10" width="14.42578125"/>
    <col min="11" max="11" width="52.28515625" bestFit="1" customWidth="1"/>
    <col min="12" max="13" width="8.7109375"/>
    <col min="14" max="14" width="28.85546875"/>
    <col min="15" max="15" width="18"/>
    <col min="16" max="16" width="14.28515625"/>
    <col min="17" max="17" width="83.5703125"/>
    <col min="18" max="18" width="21.5703125"/>
    <col min="19" max="19" width="28.85546875"/>
    <col min="20" max="20" width="18"/>
    <col min="21" max="21" width="14.42578125"/>
    <col min="22" max="22" width="63.85546875"/>
    <col min="23" max="1025" width="8.7109375"/>
  </cols>
  <sheetData>
    <row r="1" spans="1:23" x14ac:dyDescent="0.25">
      <c r="M1" s="29"/>
    </row>
    <row r="2" spans="1:23" ht="23.25" x14ac:dyDescent="0.35">
      <c r="A2" s="248" t="s">
        <v>42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32"/>
      <c r="R2" s="33" t="s">
        <v>43</v>
      </c>
    </row>
    <row r="3" spans="1:23" ht="15.75" thickBot="1" x14ac:dyDescent="0.3">
      <c r="A3" s="249" t="s">
        <v>18</v>
      </c>
      <c r="B3" s="249"/>
      <c r="C3" s="249"/>
      <c r="D3" s="249"/>
      <c r="E3" s="249"/>
      <c r="G3" s="34"/>
      <c r="H3" s="249" t="s">
        <v>44</v>
      </c>
      <c r="I3" s="249"/>
      <c r="J3" s="249"/>
      <c r="K3" s="249"/>
      <c r="M3" s="29"/>
      <c r="N3" s="249" t="s">
        <v>29</v>
      </c>
      <c r="O3" s="249"/>
      <c r="P3" s="249"/>
      <c r="Q3" s="249"/>
      <c r="R3" s="35"/>
      <c r="S3" s="249" t="s">
        <v>33</v>
      </c>
      <c r="T3" s="249"/>
      <c r="U3" s="249"/>
      <c r="V3" s="249"/>
    </row>
    <row r="4" spans="1:23" ht="15.75" thickBot="1" x14ac:dyDescent="0.3">
      <c r="A4" s="98" t="s">
        <v>45</v>
      </c>
      <c r="B4" s="98" t="s">
        <v>46</v>
      </c>
      <c r="C4" s="100" t="s">
        <v>47</v>
      </c>
      <c r="D4" s="100" t="s">
        <v>48</v>
      </c>
      <c r="E4" s="100" t="s">
        <v>49</v>
      </c>
      <c r="G4" s="37"/>
      <c r="H4" s="98" t="s">
        <v>46</v>
      </c>
      <c r="I4" s="100" t="s">
        <v>47</v>
      </c>
      <c r="J4" s="100" t="s">
        <v>48</v>
      </c>
      <c r="K4" s="100" t="s">
        <v>49</v>
      </c>
      <c r="M4" s="29"/>
      <c r="N4" s="109" t="s">
        <v>50</v>
      </c>
      <c r="O4" s="109" t="s">
        <v>51</v>
      </c>
      <c r="P4" s="109" t="s">
        <v>48</v>
      </c>
      <c r="Q4" s="111" t="s">
        <v>52</v>
      </c>
      <c r="R4" s="35"/>
      <c r="S4" s="109" t="s">
        <v>50</v>
      </c>
      <c r="T4" s="109" t="s">
        <v>51</v>
      </c>
      <c r="U4" s="109" t="s">
        <v>48</v>
      </c>
      <c r="V4" s="111" t="s">
        <v>52</v>
      </c>
    </row>
    <row r="5" spans="1:23" x14ac:dyDescent="0.25">
      <c r="A5" s="88" t="s">
        <v>67</v>
      </c>
      <c r="B5" s="123">
        <v>41103</v>
      </c>
      <c r="C5" s="115">
        <v>41103</v>
      </c>
      <c r="D5" s="102">
        <v>100</v>
      </c>
      <c r="E5" s="95" t="s">
        <v>65</v>
      </c>
      <c r="G5" s="88"/>
      <c r="H5" s="108">
        <v>41110</v>
      </c>
      <c r="I5" s="108">
        <v>41110</v>
      </c>
      <c r="J5" s="91">
        <v>111.28</v>
      </c>
      <c r="K5" s="95" t="s">
        <v>95</v>
      </c>
      <c r="L5" s="32"/>
      <c r="N5" s="96" t="s">
        <v>53</v>
      </c>
      <c r="O5" s="112"/>
      <c r="P5" s="103">
        <v>298</v>
      </c>
      <c r="Q5" s="95" t="s">
        <v>75</v>
      </c>
      <c r="R5" s="35"/>
      <c r="S5" s="96"/>
      <c r="T5" s="96"/>
      <c r="U5" s="103"/>
      <c r="V5" s="95"/>
    </row>
    <row r="6" spans="1:23" x14ac:dyDescent="0.25">
      <c r="A6" s="88"/>
      <c r="B6" s="123"/>
      <c r="C6" s="96"/>
      <c r="D6" s="103"/>
      <c r="E6" s="96"/>
      <c r="G6" s="88"/>
      <c r="H6" s="108">
        <v>41120</v>
      </c>
      <c r="I6" s="108">
        <v>41120</v>
      </c>
      <c r="J6" s="91">
        <v>2101.9299999999998</v>
      </c>
      <c r="K6" s="96" t="s">
        <v>96</v>
      </c>
      <c r="L6" s="37"/>
      <c r="M6" s="29"/>
      <c r="N6" s="96" t="s">
        <v>54</v>
      </c>
      <c r="O6" s="96"/>
      <c r="P6" s="103">
        <v>20</v>
      </c>
      <c r="Q6" s="96" t="s">
        <v>76</v>
      </c>
      <c r="R6" s="35"/>
      <c r="S6" s="96"/>
      <c r="T6" s="96"/>
      <c r="U6" s="103"/>
      <c r="V6" s="96"/>
    </row>
    <row r="7" spans="1:23" x14ac:dyDescent="0.25">
      <c r="A7" s="88"/>
      <c r="B7" s="123"/>
      <c r="C7" s="96"/>
      <c r="D7" s="103"/>
      <c r="E7" s="96"/>
      <c r="G7" s="88"/>
      <c r="H7" s="88"/>
      <c r="I7" s="88"/>
      <c r="J7" s="91"/>
      <c r="K7" s="96"/>
      <c r="L7" s="37"/>
      <c r="M7" s="29"/>
      <c r="N7" s="96"/>
      <c r="O7" s="96"/>
      <c r="P7" s="103"/>
      <c r="Q7" s="96"/>
      <c r="R7" s="35"/>
      <c r="S7" s="96"/>
      <c r="T7" s="96"/>
      <c r="U7" s="103"/>
      <c r="V7" s="96"/>
    </row>
    <row r="8" spans="1:23" x14ac:dyDescent="0.25">
      <c r="A8" s="88"/>
      <c r="B8" s="123"/>
      <c r="C8" s="96"/>
      <c r="D8" s="103"/>
      <c r="E8" s="96"/>
      <c r="G8" s="88"/>
      <c r="H8" s="88"/>
      <c r="I8" s="88"/>
      <c r="J8" s="91"/>
      <c r="K8" s="96"/>
      <c r="L8" s="37"/>
      <c r="M8" s="29"/>
      <c r="N8" s="96"/>
      <c r="O8" s="96"/>
      <c r="P8" s="103"/>
      <c r="Q8" s="96"/>
      <c r="R8" s="35"/>
      <c r="S8" s="96"/>
      <c r="T8" s="96"/>
      <c r="U8" s="103"/>
      <c r="V8" s="96"/>
    </row>
    <row r="9" spans="1:23" ht="15.75" thickBot="1" x14ac:dyDescent="0.3">
      <c r="A9" s="88"/>
      <c r="B9" s="123"/>
      <c r="C9" s="96"/>
      <c r="D9" s="103"/>
      <c r="E9" s="96"/>
      <c r="G9" s="88"/>
      <c r="H9" s="94"/>
      <c r="I9" s="89"/>
      <c r="J9" s="92"/>
      <c r="K9" s="101"/>
      <c r="M9" s="29"/>
      <c r="N9" s="96"/>
      <c r="O9" s="96"/>
      <c r="P9" s="103"/>
      <c r="Q9" s="96"/>
      <c r="R9" s="35"/>
      <c r="S9" s="96"/>
      <c r="T9" s="96"/>
      <c r="U9" s="103"/>
      <c r="V9" s="96"/>
    </row>
    <row r="10" spans="1:23" ht="16.5" thickTop="1" thickBot="1" x14ac:dyDescent="0.3">
      <c r="A10" s="88"/>
      <c r="B10" s="123"/>
      <c r="C10" s="96"/>
      <c r="D10" s="103"/>
      <c r="E10" s="96"/>
      <c r="F10" s="37"/>
      <c r="G10" s="37"/>
      <c r="H10" s="37"/>
      <c r="I10" s="40" t="s">
        <v>55</v>
      </c>
      <c r="J10" s="67">
        <f>SUM(J5:J9)</f>
        <v>2213.21</v>
      </c>
      <c r="K10" s="68"/>
      <c r="L10" s="43"/>
      <c r="M10" s="29"/>
      <c r="N10" s="96"/>
      <c r="O10" s="96"/>
      <c r="P10" s="103"/>
      <c r="Q10" s="96"/>
      <c r="R10" s="44"/>
      <c r="S10" s="96"/>
      <c r="T10" s="96"/>
      <c r="U10" s="103"/>
      <c r="V10" s="96"/>
      <c r="W10" s="37"/>
    </row>
    <row r="11" spans="1:23" ht="16.5" thickTop="1" thickBot="1" x14ac:dyDescent="0.3">
      <c r="A11" s="94"/>
      <c r="B11" s="124"/>
      <c r="C11" s="101"/>
      <c r="D11" s="104"/>
      <c r="E11" s="101"/>
      <c r="F11" s="37"/>
      <c r="G11" s="37"/>
      <c r="H11" s="37"/>
      <c r="I11" s="45"/>
      <c r="J11" s="45"/>
      <c r="K11" s="37"/>
      <c r="L11" s="32"/>
      <c r="N11" s="97"/>
      <c r="O11" s="101"/>
      <c r="P11" s="104"/>
      <c r="Q11" s="101"/>
      <c r="R11" s="35"/>
      <c r="S11" s="97"/>
      <c r="T11" s="101"/>
      <c r="U11" s="104"/>
      <c r="V11" s="101"/>
    </row>
    <row r="12" spans="1:23" ht="16.5" thickTop="1" thickBot="1" x14ac:dyDescent="0.3">
      <c r="A12" s="37"/>
      <c r="B12" s="37"/>
      <c r="C12" s="66" t="s">
        <v>55</v>
      </c>
      <c r="D12" s="67">
        <f>SUM(D5:D11)</f>
        <v>100</v>
      </c>
      <c r="E12" s="68"/>
      <c r="F12" s="29"/>
      <c r="G12" s="37"/>
      <c r="H12" s="37"/>
      <c r="I12" s="48"/>
      <c r="J12" s="37"/>
      <c r="K12" s="37"/>
      <c r="L12" s="32"/>
      <c r="M12" s="29"/>
      <c r="N12" s="35"/>
      <c r="O12" s="69" t="s">
        <v>56</v>
      </c>
      <c r="P12" s="67">
        <f>SUM(P5:P11)</f>
        <v>318</v>
      </c>
      <c r="Q12" s="71"/>
      <c r="R12" s="65"/>
      <c r="S12" s="32"/>
      <c r="T12" s="66" t="s">
        <v>56</v>
      </c>
      <c r="U12" s="67">
        <f>SUM(U5:U11)</f>
        <v>0</v>
      </c>
      <c r="V12" s="50"/>
    </row>
    <row r="13" spans="1:23" ht="15.75" thickTop="1" x14ac:dyDescent="0.25">
      <c r="A13" s="37"/>
      <c r="B13" s="37"/>
      <c r="C13" s="37"/>
      <c r="D13" s="45"/>
      <c r="E13" s="37"/>
      <c r="J13" s="37"/>
      <c r="M13" s="29"/>
      <c r="P13" s="45"/>
      <c r="T13" s="45"/>
    </row>
    <row r="14" spans="1:23" ht="15.75" thickBot="1" x14ac:dyDescent="0.3">
      <c r="A14" s="250" t="s">
        <v>19</v>
      </c>
      <c r="B14" s="250"/>
      <c r="C14" s="250"/>
      <c r="D14" s="250"/>
      <c r="E14" s="250"/>
      <c r="H14" s="249" t="s">
        <v>57</v>
      </c>
      <c r="I14" s="249"/>
      <c r="J14" s="34"/>
      <c r="K14" s="34"/>
      <c r="M14" s="29"/>
      <c r="N14" s="249" t="s">
        <v>30</v>
      </c>
      <c r="O14" s="249"/>
      <c r="P14" s="249"/>
      <c r="Q14" s="249"/>
      <c r="S14" s="249" t="s">
        <v>35</v>
      </c>
      <c r="T14" s="249"/>
      <c r="U14" s="249"/>
      <c r="V14" s="249"/>
    </row>
    <row r="15" spans="1:23" ht="15.75" thickBot="1" x14ac:dyDescent="0.3">
      <c r="A15" s="36" t="s">
        <v>58</v>
      </c>
      <c r="B15" s="84" t="s">
        <v>46</v>
      </c>
      <c r="C15" s="84" t="s">
        <v>47</v>
      </c>
      <c r="D15" s="85" t="s">
        <v>48</v>
      </c>
      <c r="E15" s="85" t="s">
        <v>49</v>
      </c>
      <c r="F15" s="86"/>
      <c r="H15" s="98" t="s">
        <v>46</v>
      </c>
      <c r="I15" s="100" t="s">
        <v>48</v>
      </c>
      <c r="J15" s="51"/>
      <c r="K15" s="51"/>
      <c r="M15" s="29"/>
      <c r="N15" s="113" t="s">
        <v>50</v>
      </c>
      <c r="O15" s="111" t="s">
        <v>51</v>
      </c>
      <c r="P15" s="109" t="s">
        <v>48</v>
      </c>
      <c r="Q15" s="111" t="s">
        <v>52</v>
      </c>
      <c r="S15" s="109" t="s">
        <v>50</v>
      </c>
      <c r="T15" s="109" t="s">
        <v>51</v>
      </c>
      <c r="U15" s="109" t="s">
        <v>48</v>
      </c>
      <c r="V15" s="111" t="s">
        <v>52</v>
      </c>
    </row>
    <row r="16" spans="1:23" x14ac:dyDescent="0.25">
      <c r="A16" s="95"/>
      <c r="B16" s="87"/>
      <c r="C16" s="87"/>
      <c r="D16" s="90"/>
      <c r="E16" s="87"/>
      <c r="F16" s="37"/>
      <c r="G16" s="105"/>
      <c r="H16" s="107">
        <v>41121</v>
      </c>
      <c r="I16" s="91">
        <v>2.68</v>
      </c>
      <c r="J16" s="37"/>
      <c r="K16" s="37"/>
      <c r="M16" s="29"/>
      <c r="N16" s="95" t="s">
        <v>73</v>
      </c>
      <c r="O16" s="108">
        <v>41100</v>
      </c>
      <c r="P16" s="103">
        <v>42.9</v>
      </c>
      <c r="Q16" s="87" t="s">
        <v>74</v>
      </c>
      <c r="S16" s="95" t="s">
        <v>59</v>
      </c>
      <c r="T16" s="107">
        <v>41114</v>
      </c>
      <c r="U16" s="103">
        <v>76</v>
      </c>
      <c r="V16" s="95" t="s">
        <v>60</v>
      </c>
    </row>
    <row r="17" spans="1:23" ht="15.75" thickBot="1" x14ac:dyDescent="0.3">
      <c r="A17" s="96"/>
      <c r="B17" s="88"/>
      <c r="C17" s="88"/>
      <c r="D17" s="91"/>
      <c r="E17" s="88"/>
      <c r="F17" s="37"/>
      <c r="G17" s="105"/>
      <c r="H17" s="240"/>
      <c r="I17" s="185"/>
      <c r="J17" s="186"/>
      <c r="K17" s="187"/>
      <c r="M17" s="29"/>
      <c r="N17" s="96"/>
      <c r="O17" s="88"/>
      <c r="P17" s="103"/>
      <c r="Q17" s="88"/>
      <c r="S17" s="96"/>
      <c r="T17" s="96"/>
      <c r="U17" s="103"/>
      <c r="V17" s="96"/>
    </row>
    <row r="18" spans="1:23" ht="16.5" thickTop="1" thickBot="1" x14ac:dyDescent="0.3">
      <c r="A18" s="96"/>
      <c r="B18" s="88"/>
      <c r="C18" s="88"/>
      <c r="D18" s="91"/>
      <c r="E18" s="88"/>
      <c r="F18" s="37"/>
      <c r="G18" s="53"/>
      <c r="H18" s="48" t="s">
        <v>55</v>
      </c>
      <c r="I18" s="106">
        <f>SUM(I16:I17)</f>
        <v>2.68</v>
      </c>
      <c r="J18" s="37"/>
      <c r="K18" s="37"/>
      <c r="M18" s="29"/>
      <c r="N18" s="96"/>
      <c r="O18" s="88"/>
      <c r="P18" s="103"/>
      <c r="Q18" s="88"/>
      <c r="S18" s="96"/>
      <c r="T18" s="96"/>
      <c r="U18" s="103"/>
      <c r="V18" s="96"/>
    </row>
    <row r="19" spans="1:23" ht="15.75" thickTop="1" x14ac:dyDescent="0.25">
      <c r="A19" s="96"/>
      <c r="B19" s="88"/>
      <c r="C19" s="88"/>
      <c r="D19" s="91"/>
      <c r="E19" s="88"/>
      <c r="F19" s="37"/>
      <c r="G19" s="52"/>
      <c r="H19" s="45"/>
      <c r="I19" s="37"/>
      <c r="J19" s="37"/>
      <c r="K19" s="37"/>
      <c r="M19" s="29"/>
      <c r="N19" s="96"/>
      <c r="O19" s="88"/>
      <c r="P19" s="103"/>
      <c r="Q19" s="88"/>
      <c r="S19" s="96"/>
      <c r="T19" s="96"/>
      <c r="U19" s="103"/>
      <c r="V19" s="96"/>
    </row>
    <row r="20" spans="1:23" x14ac:dyDescent="0.25">
      <c r="A20" s="96"/>
      <c r="B20" s="88"/>
      <c r="C20" s="88"/>
      <c r="D20" s="91"/>
      <c r="E20" s="88"/>
      <c r="F20" s="37"/>
      <c r="G20" s="37"/>
      <c r="H20" s="37"/>
      <c r="I20" s="37"/>
      <c r="J20" s="37"/>
      <c r="K20" s="37"/>
      <c r="M20" s="29"/>
      <c r="N20" s="96"/>
      <c r="O20" s="88"/>
      <c r="P20" s="103"/>
      <c r="Q20" s="88"/>
      <c r="S20" s="96"/>
      <c r="T20" s="96"/>
      <c r="U20" s="103"/>
      <c r="V20" s="96"/>
    </row>
    <row r="21" spans="1:23" x14ac:dyDescent="0.25">
      <c r="A21" s="96"/>
      <c r="B21" s="88"/>
      <c r="C21" s="88"/>
      <c r="D21" s="91"/>
      <c r="E21" s="88"/>
      <c r="F21" s="37"/>
      <c r="G21" s="37"/>
      <c r="H21" s="48"/>
      <c r="I21" s="37"/>
      <c r="J21" s="37"/>
      <c r="K21" s="37"/>
      <c r="M21" s="29"/>
      <c r="N21" s="96"/>
      <c r="O21" s="88"/>
      <c r="P21" s="103"/>
      <c r="Q21" s="88"/>
      <c r="R21" s="37"/>
      <c r="S21" s="96"/>
      <c r="T21" s="96"/>
      <c r="U21" s="103"/>
      <c r="V21" s="96"/>
    </row>
    <row r="22" spans="1:23" ht="15.75" thickBot="1" x14ac:dyDescent="0.3">
      <c r="A22" s="97"/>
      <c r="B22" s="94"/>
      <c r="C22" s="89"/>
      <c r="D22" s="92"/>
      <c r="E22" s="89"/>
      <c r="F22" s="37"/>
      <c r="G22" s="37"/>
      <c r="H22" s="37"/>
      <c r="I22" s="37"/>
      <c r="J22" s="37"/>
      <c r="K22" s="37"/>
      <c r="L22" s="32"/>
      <c r="N22" s="97"/>
      <c r="O22" s="89"/>
      <c r="P22" s="104"/>
      <c r="Q22" s="89"/>
      <c r="S22" s="97"/>
      <c r="T22" s="101"/>
      <c r="U22" s="104"/>
      <c r="V22" s="101"/>
    </row>
    <row r="23" spans="1:23" ht="16.5" thickTop="1" thickBot="1" x14ac:dyDescent="0.3">
      <c r="A23" s="37"/>
      <c r="B23" s="37"/>
      <c r="C23" s="66" t="s">
        <v>55</v>
      </c>
      <c r="D23" s="67">
        <f>SUM(D16:D22)</f>
        <v>0</v>
      </c>
      <c r="E23" s="68"/>
      <c r="F23" s="29"/>
      <c r="G23" s="37"/>
      <c r="H23" s="37"/>
      <c r="I23" s="37"/>
      <c r="J23" s="37"/>
      <c r="K23" s="37"/>
      <c r="L23" s="32"/>
      <c r="O23" s="66" t="s">
        <v>56</v>
      </c>
      <c r="P23" s="67">
        <f>SUM(P16:P22)</f>
        <v>42.9</v>
      </c>
      <c r="Q23" s="114"/>
      <c r="R23" s="37"/>
      <c r="T23" s="66" t="s">
        <v>56</v>
      </c>
      <c r="U23" s="67">
        <f>SUM(U16:U22)</f>
        <v>76</v>
      </c>
      <c r="V23" s="29"/>
      <c r="W23" s="29"/>
    </row>
    <row r="24" spans="1:23" ht="15.75" thickTop="1" x14ac:dyDescent="0.2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2"/>
      <c r="P24" s="55"/>
      <c r="T24" s="45"/>
      <c r="U24" s="55"/>
      <c r="V24" s="45"/>
    </row>
    <row r="25" spans="1:23" ht="15.75" thickBot="1" x14ac:dyDescent="0.3">
      <c r="C25" s="25" t="s">
        <v>20</v>
      </c>
      <c r="G25" s="37"/>
      <c r="H25" s="37"/>
      <c r="I25" s="37"/>
      <c r="J25" s="37"/>
      <c r="M25" s="29"/>
      <c r="N25" s="249" t="s">
        <v>61</v>
      </c>
      <c r="O25" s="249"/>
      <c r="P25" s="249"/>
      <c r="Q25" s="249"/>
      <c r="S25" s="249" t="s">
        <v>31</v>
      </c>
      <c r="T25" s="249"/>
      <c r="U25" s="249"/>
      <c r="V25" s="249"/>
    </row>
    <row r="26" spans="1:23" ht="15.75" thickBot="1" x14ac:dyDescent="0.3">
      <c r="A26" s="98" t="s">
        <v>50</v>
      </c>
      <c r="B26" s="99" t="s">
        <v>46</v>
      </c>
      <c r="C26" s="98" t="s">
        <v>47</v>
      </c>
      <c r="D26" s="100" t="s">
        <v>48</v>
      </c>
      <c r="E26" s="100" t="s">
        <v>49</v>
      </c>
      <c r="M26" s="29"/>
      <c r="N26" s="109" t="s">
        <v>50</v>
      </c>
      <c r="O26" s="109" t="s">
        <v>51</v>
      </c>
      <c r="P26" s="109" t="s">
        <v>48</v>
      </c>
      <c r="Q26" s="111" t="s">
        <v>52</v>
      </c>
      <c r="S26" s="109" t="s">
        <v>50</v>
      </c>
      <c r="T26" s="109" t="s">
        <v>51</v>
      </c>
      <c r="U26" s="109" t="s">
        <v>48</v>
      </c>
      <c r="V26" s="111" t="s">
        <v>52</v>
      </c>
    </row>
    <row r="27" spans="1:23" x14ac:dyDescent="0.25">
      <c r="A27" s="88"/>
      <c r="B27" s="95"/>
      <c r="C27" s="95"/>
      <c r="D27" s="102"/>
      <c r="E27" s="95"/>
      <c r="M27" s="29"/>
      <c r="N27" s="95" t="s">
        <v>62</v>
      </c>
      <c r="O27" s="115">
        <v>41109</v>
      </c>
      <c r="P27" s="103">
        <v>89.95</v>
      </c>
      <c r="Q27" s="87" t="s">
        <v>63</v>
      </c>
      <c r="S27" s="95"/>
      <c r="T27" s="96"/>
      <c r="U27" s="103"/>
      <c r="V27" s="95"/>
    </row>
    <row r="28" spans="1:23" x14ac:dyDescent="0.25">
      <c r="A28" s="88"/>
      <c r="B28" s="96"/>
      <c r="C28" s="96"/>
      <c r="D28" s="103"/>
      <c r="E28" s="96"/>
      <c r="M28" s="29"/>
      <c r="N28" s="96"/>
      <c r="O28" s="96"/>
      <c r="P28" s="103"/>
      <c r="Q28" s="88"/>
      <c r="S28" s="96"/>
      <c r="T28" s="96"/>
      <c r="U28" s="103"/>
      <c r="V28" s="96"/>
    </row>
    <row r="29" spans="1:23" x14ac:dyDescent="0.25">
      <c r="A29" s="88"/>
      <c r="B29" s="96"/>
      <c r="C29" s="96"/>
      <c r="D29" s="103"/>
      <c r="E29" s="96"/>
      <c r="M29" s="29"/>
      <c r="N29" s="96"/>
      <c r="O29" s="96"/>
      <c r="P29" s="103"/>
      <c r="Q29" s="88"/>
      <c r="S29" s="96"/>
      <c r="T29" s="96"/>
      <c r="U29" s="103"/>
      <c r="V29" s="96"/>
    </row>
    <row r="30" spans="1:23" x14ac:dyDescent="0.25">
      <c r="A30" s="88"/>
      <c r="B30" s="96"/>
      <c r="C30" s="96"/>
      <c r="D30" s="103"/>
      <c r="E30" s="96"/>
      <c r="L30" s="32"/>
      <c r="M30" s="37"/>
      <c r="N30" s="96"/>
      <c r="O30" s="96"/>
      <c r="P30" s="103"/>
      <c r="Q30" s="88"/>
      <c r="S30" s="96"/>
      <c r="T30" s="96"/>
      <c r="U30" s="103"/>
      <c r="V30" s="96"/>
    </row>
    <row r="31" spans="1:23" x14ac:dyDescent="0.25">
      <c r="A31" s="88"/>
      <c r="B31" s="96"/>
      <c r="C31" s="96"/>
      <c r="D31" s="103"/>
      <c r="E31" s="96"/>
      <c r="M31" s="29"/>
      <c r="N31" s="96"/>
      <c r="O31" s="96"/>
      <c r="P31" s="103"/>
      <c r="Q31" s="88"/>
      <c r="S31" s="96"/>
      <c r="T31" s="96"/>
      <c r="U31" s="103"/>
      <c r="V31" s="96"/>
    </row>
    <row r="32" spans="1:23" x14ac:dyDescent="0.25">
      <c r="A32" s="88"/>
      <c r="B32" s="96"/>
      <c r="C32" s="96"/>
      <c r="D32" s="103"/>
      <c r="E32" s="96"/>
      <c r="L32" s="32"/>
      <c r="N32" s="96"/>
      <c r="O32" s="96"/>
      <c r="P32" s="103"/>
      <c r="Q32" s="88"/>
      <c r="S32" s="96"/>
      <c r="T32" s="96"/>
      <c r="U32" s="103"/>
      <c r="V32" s="96"/>
    </row>
    <row r="33" spans="1:23" ht="15.75" thickBot="1" x14ac:dyDescent="0.3">
      <c r="A33" s="94"/>
      <c r="B33" s="97"/>
      <c r="C33" s="101"/>
      <c r="D33" s="104"/>
      <c r="E33" s="101"/>
      <c r="M33" s="29"/>
      <c r="N33" s="97"/>
      <c r="O33" s="101"/>
      <c r="P33" s="104"/>
      <c r="Q33" s="88"/>
      <c r="S33" s="97"/>
      <c r="T33" s="101"/>
      <c r="U33" s="104"/>
      <c r="V33" s="101"/>
    </row>
    <row r="34" spans="1:23" ht="16.5" thickTop="1" thickBot="1" x14ac:dyDescent="0.3">
      <c r="B34" s="32"/>
      <c r="C34" s="66" t="s">
        <v>55</v>
      </c>
      <c r="D34" s="67">
        <f>SUM(D27:D33)</f>
        <v>0</v>
      </c>
      <c r="E34" s="68"/>
      <c r="F34" s="29"/>
      <c r="L34" s="37"/>
      <c r="M34" s="29"/>
      <c r="N34" s="32"/>
      <c r="O34" s="66" t="s">
        <v>56</v>
      </c>
      <c r="P34" s="67">
        <f>SUM(P27:P33)</f>
        <v>89.95</v>
      </c>
      <c r="Q34" s="116"/>
      <c r="T34" s="57" t="s">
        <v>55</v>
      </c>
      <c r="U34" s="67">
        <f>SUM(U27:U33)</f>
        <v>0</v>
      </c>
      <c r="V34" s="68"/>
      <c r="W34" s="29"/>
    </row>
    <row r="35" spans="1:23" ht="15.75" thickTop="1" x14ac:dyDescent="0.25">
      <c r="C35" s="37"/>
      <c r="D35" s="55"/>
      <c r="E35" s="45"/>
      <c r="L35" s="32"/>
      <c r="M35" s="37"/>
      <c r="P35" s="45"/>
      <c r="Q35" s="45"/>
      <c r="V35" s="45"/>
    </row>
    <row r="36" spans="1:23" ht="15.75" thickBot="1" x14ac:dyDescent="0.3">
      <c r="L36" s="32"/>
      <c r="N36" s="249" t="s">
        <v>34</v>
      </c>
      <c r="O36" s="249"/>
      <c r="P36" s="249"/>
      <c r="Q36" s="249"/>
    </row>
    <row r="37" spans="1:23" ht="15.75" thickBot="1" x14ac:dyDescent="0.3">
      <c r="L37" s="32"/>
      <c r="N37" s="113" t="s">
        <v>50</v>
      </c>
      <c r="O37" s="109" t="s">
        <v>51</v>
      </c>
      <c r="P37" s="109" t="s">
        <v>48</v>
      </c>
      <c r="Q37" s="111" t="s">
        <v>52</v>
      </c>
    </row>
    <row r="38" spans="1:23" x14ac:dyDescent="0.25">
      <c r="L38" s="32"/>
      <c r="N38" s="96"/>
      <c r="O38" s="107"/>
      <c r="P38" s="103"/>
      <c r="Q38" s="87"/>
    </row>
    <row r="39" spans="1:23" x14ac:dyDescent="0.25">
      <c r="L39" s="32"/>
      <c r="N39" s="96"/>
      <c r="O39" s="96"/>
      <c r="P39" s="103"/>
      <c r="Q39" s="88"/>
    </row>
    <row r="40" spans="1:23" x14ac:dyDescent="0.25">
      <c r="L40" s="32"/>
      <c r="N40" s="96"/>
      <c r="O40" s="96"/>
      <c r="P40" s="103"/>
      <c r="Q40" s="88"/>
    </row>
    <row r="41" spans="1:23" x14ac:dyDescent="0.25">
      <c r="L41" s="32"/>
      <c r="N41" s="96"/>
      <c r="O41" s="96"/>
      <c r="P41" s="103"/>
      <c r="Q41" s="88"/>
    </row>
    <row r="42" spans="1:23" x14ac:dyDescent="0.25">
      <c r="L42" s="32"/>
      <c r="N42" s="96"/>
      <c r="O42" s="96"/>
      <c r="P42" s="103"/>
      <c r="Q42" s="88"/>
    </row>
    <row r="43" spans="1:23" x14ac:dyDescent="0.25">
      <c r="L43" s="32"/>
      <c r="N43" s="96"/>
      <c r="O43" s="96"/>
      <c r="P43" s="103"/>
      <c r="Q43" s="88"/>
    </row>
    <row r="44" spans="1:23" ht="15.75" thickBot="1" x14ac:dyDescent="0.3">
      <c r="L44" s="32"/>
      <c r="N44" s="97"/>
      <c r="O44" s="101"/>
      <c r="P44" s="104"/>
      <c r="Q44" s="88"/>
    </row>
    <row r="45" spans="1:23" ht="16.5" thickTop="1" thickBot="1" x14ac:dyDescent="0.3">
      <c r="L45" s="32"/>
      <c r="N45" s="32"/>
      <c r="O45" s="66" t="s">
        <v>56</v>
      </c>
      <c r="P45" s="67">
        <f>SUM(P38:P44)</f>
        <v>0</v>
      </c>
      <c r="Q45" s="116"/>
    </row>
    <row r="46" spans="1:23" ht="15.75" thickTop="1" x14ac:dyDescent="0.25"/>
  </sheetData>
  <mergeCells count="12">
    <mergeCell ref="N36:Q36"/>
    <mergeCell ref="A14:E14"/>
    <mergeCell ref="H14:I14"/>
    <mergeCell ref="N14:Q14"/>
    <mergeCell ref="S14:V14"/>
    <mergeCell ref="N25:Q25"/>
    <mergeCell ref="S25:V25"/>
    <mergeCell ref="A2:K2"/>
    <mergeCell ref="A3:E3"/>
    <mergeCell ref="H3:K3"/>
    <mergeCell ref="N3:Q3"/>
    <mergeCell ref="S3:V3"/>
  </mergeCells>
  <pageMargins left="0.7" right="0.7" top="0.75" bottom="0.75" header="0.51180555555555496" footer="0.51180555555555496"/>
  <pageSetup firstPageNumber="0" orientation="portrait" horizontalDpi="4294967295" verticalDpi="4294967295" r:id="rId1"/>
  <colBreaks count="3" manualBreakCount="3">
    <brk id="6" max="1048575" man="1"/>
    <brk id="13" max="1048575" man="1"/>
    <brk id="1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workbookViewId="0">
      <selection activeCell="S17" sqref="S17"/>
    </sheetView>
  </sheetViews>
  <sheetFormatPr defaultRowHeight="15" x14ac:dyDescent="0.25"/>
  <cols>
    <col min="1" max="1" width="28.85546875"/>
    <col min="2" max="4" width="14.42578125"/>
    <col min="5" max="5" width="28.85546875"/>
    <col min="6" max="7" width="8.7109375"/>
    <col min="8" max="10" width="14.42578125"/>
    <col min="11" max="11" width="28.85546875"/>
    <col min="12" max="13" width="8.7109375"/>
    <col min="14" max="14" width="53.7109375" bestFit="1" customWidth="1"/>
    <col min="15" max="15" width="18"/>
    <col min="16" max="16" width="14.42578125"/>
    <col min="17" max="17" width="52" bestFit="1" customWidth="1"/>
    <col min="18" max="18" width="8.7109375"/>
    <col min="19" max="19" width="28.85546875"/>
    <col min="20" max="20" width="18"/>
    <col min="21" max="21" width="14.42578125"/>
    <col min="22" max="22" width="61.5703125" bestFit="1" customWidth="1"/>
    <col min="23" max="1025" width="8.7109375"/>
  </cols>
  <sheetData>
    <row r="1" spans="1:23" x14ac:dyDescent="0.25">
      <c r="M1" s="29"/>
    </row>
    <row r="2" spans="1:23" ht="23.25" x14ac:dyDescent="0.35">
      <c r="A2" s="248" t="s">
        <v>42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32"/>
      <c r="R2" s="33" t="s">
        <v>43</v>
      </c>
    </row>
    <row r="3" spans="1:23" ht="15.75" thickBot="1" x14ac:dyDescent="0.3">
      <c r="A3" s="249" t="s">
        <v>18</v>
      </c>
      <c r="B3" s="249"/>
      <c r="C3" s="249"/>
      <c r="D3" s="249"/>
      <c r="E3" s="249"/>
      <c r="G3" s="34"/>
      <c r="H3" s="250" t="s">
        <v>44</v>
      </c>
      <c r="I3" s="250"/>
      <c r="J3" s="250"/>
      <c r="K3" s="250"/>
      <c r="M3" s="29"/>
      <c r="N3" s="249" t="s">
        <v>29</v>
      </c>
      <c r="O3" s="249"/>
      <c r="P3" s="249"/>
      <c r="Q3" s="249"/>
      <c r="R3" s="35"/>
      <c r="S3" s="249" t="s">
        <v>33</v>
      </c>
      <c r="T3" s="249"/>
      <c r="U3" s="249"/>
      <c r="V3" s="249"/>
    </row>
    <row r="4" spans="1:23" ht="15.75" thickBot="1" x14ac:dyDescent="0.3">
      <c r="A4" s="98" t="s">
        <v>45</v>
      </c>
      <c r="B4" s="100" t="s">
        <v>46</v>
      </c>
      <c r="C4" s="98" t="s">
        <v>47</v>
      </c>
      <c r="D4" s="98" t="s">
        <v>48</v>
      </c>
      <c r="E4" s="100" t="s">
        <v>49</v>
      </c>
      <c r="G4" s="88"/>
      <c r="H4" s="157" t="s">
        <v>46</v>
      </c>
      <c r="I4" s="158" t="s">
        <v>47</v>
      </c>
      <c r="J4" s="158" t="s">
        <v>48</v>
      </c>
      <c r="K4" s="158" t="s">
        <v>49</v>
      </c>
      <c r="M4" s="120"/>
      <c r="N4" s="109" t="s">
        <v>50</v>
      </c>
      <c r="O4" s="109" t="s">
        <v>51</v>
      </c>
      <c r="P4" s="109" t="s">
        <v>48</v>
      </c>
      <c r="Q4" s="111" t="s">
        <v>52</v>
      </c>
      <c r="R4" s="35"/>
      <c r="S4" s="109" t="s">
        <v>50</v>
      </c>
      <c r="T4" s="109" t="s">
        <v>51</v>
      </c>
      <c r="U4" s="109" t="s">
        <v>48</v>
      </c>
      <c r="V4" s="111" t="s">
        <v>52</v>
      </c>
    </row>
    <row r="5" spans="1:23" ht="15.75" thickTop="1" x14ac:dyDescent="0.25">
      <c r="A5" s="96" t="s">
        <v>67</v>
      </c>
      <c r="B5" s="108">
        <v>41157</v>
      </c>
      <c r="C5" s="107">
        <v>41157</v>
      </c>
      <c r="D5" s="117">
        <v>150</v>
      </c>
      <c r="E5" s="95" t="s">
        <v>65</v>
      </c>
      <c r="G5" s="88"/>
      <c r="H5" s="107">
        <v>41180</v>
      </c>
      <c r="I5" s="108">
        <v>41180</v>
      </c>
      <c r="J5" s="159">
        <v>2101.9299999999998</v>
      </c>
      <c r="K5" s="164" t="s">
        <v>96</v>
      </c>
      <c r="L5" s="32"/>
      <c r="M5" s="120"/>
      <c r="N5" s="96" t="s">
        <v>108</v>
      </c>
      <c r="O5" s="107">
        <v>41163</v>
      </c>
      <c r="P5" s="117">
        <v>100</v>
      </c>
      <c r="Q5" s="95" t="s">
        <v>109</v>
      </c>
      <c r="R5" s="35"/>
      <c r="S5" s="96" t="s">
        <v>99</v>
      </c>
      <c r="T5" s="107">
        <v>41156</v>
      </c>
      <c r="U5" s="117">
        <v>119.95</v>
      </c>
      <c r="V5" s="95" t="s">
        <v>116</v>
      </c>
    </row>
    <row r="6" spans="1:23" x14ac:dyDescent="0.25">
      <c r="A6" s="96" t="s">
        <v>67</v>
      </c>
      <c r="B6" s="108">
        <v>41173</v>
      </c>
      <c r="C6" s="107">
        <v>41173</v>
      </c>
      <c r="D6" s="117">
        <v>150</v>
      </c>
      <c r="E6" s="96" t="s">
        <v>65</v>
      </c>
      <c r="G6" s="88"/>
      <c r="H6" s="96"/>
      <c r="I6" s="88"/>
      <c r="J6" s="159"/>
      <c r="K6" s="88"/>
      <c r="L6" s="37"/>
      <c r="M6" s="120"/>
      <c r="N6" s="96"/>
      <c r="O6" s="96"/>
      <c r="P6" s="117"/>
      <c r="Q6" s="96"/>
      <c r="R6" s="35"/>
      <c r="S6" s="96" t="s">
        <v>104</v>
      </c>
      <c r="T6" s="107">
        <v>41163</v>
      </c>
      <c r="U6" s="117">
        <v>352</v>
      </c>
      <c r="V6" s="96" t="s">
        <v>105</v>
      </c>
    </row>
    <row r="7" spans="1:23" x14ac:dyDescent="0.25">
      <c r="A7" s="96" t="s">
        <v>67</v>
      </c>
      <c r="B7" s="108">
        <v>41179</v>
      </c>
      <c r="C7" s="107">
        <v>41179</v>
      </c>
      <c r="D7" s="117">
        <v>100</v>
      </c>
      <c r="E7" s="96" t="s">
        <v>65</v>
      </c>
      <c r="G7" s="88"/>
      <c r="H7" s="96"/>
      <c r="I7" s="88"/>
      <c r="J7" s="159"/>
      <c r="K7" s="88"/>
      <c r="L7" s="37"/>
      <c r="M7" s="120"/>
      <c r="N7" s="96"/>
      <c r="O7" s="96"/>
      <c r="P7" s="117"/>
      <c r="Q7" s="96"/>
      <c r="R7" s="35"/>
      <c r="S7" s="96" t="s">
        <v>71</v>
      </c>
      <c r="T7" s="107">
        <v>40798</v>
      </c>
      <c r="U7" s="117">
        <v>216.17</v>
      </c>
      <c r="V7" s="96" t="s">
        <v>107</v>
      </c>
    </row>
    <row r="8" spans="1:23" x14ac:dyDescent="0.25">
      <c r="A8" s="96"/>
      <c r="B8" s="88"/>
      <c r="C8" s="96"/>
      <c r="D8" s="117"/>
      <c r="E8" s="96"/>
      <c r="G8" s="88"/>
      <c r="H8" s="96"/>
      <c r="I8" s="88"/>
      <c r="J8" s="159"/>
      <c r="K8" s="88"/>
      <c r="L8" s="37"/>
      <c r="M8" s="120"/>
      <c r="N8" s="96"/>
      <c r="O8" s="96"/>
      <c r="P8" s="117"/>
      <c r="Q8" s="96"/>
      <c r="R8" s="35"/>
      <c r="S8" s="96" t="s">
        <v>104</v>
      </c>
      <c r="T8" s="107">
        <v>41172</v>
      </c>
      <c r="U8" s="117">
        <v>200</v>
      </c>
      <c r="V8" s="96" t="s">
        <v>112</v>
      </c>
    </row>
    <row r="9" spans="1:23" ht="15.75" thickBot="1" x14ac:dyDescent="0.3">
      <c r="A9" s="96"/>
      <c r="B9" s="88"/>
      <c r="C9" s="96"/>
      <c r="D9" s="117"/>
      <c r="E9" s="96"/>
      <c r="G9" s="88"/>
      <c r="H9" s="97"/>
      <c r="I9" s="89"/>
      <c r="J9" s="161"/>
      <c r="K9" s="89"/>
      <c r="M9" s="120"/>
      <c r="N9" s="96"/>
      <c r="O9" s="96"/>
      <c r="P9" s="117"/>
      <c r="Q9" s="96"/>
      <c r="R9" s="35"/>
      <c r="S9" s="96"/>
      <c r="T9" s="96"/>
      <c r="U9" s="117"/>
      <c r="V9" s="96"/>
    </row>
    <row r="10" spans="1:23" ht="15.75" thickBot="1" x14ac:dyDescent="0.3">
      <c r="A10" s="96"/>
      <c r="B10" s="88"/>
      <c r="C10" s="96"/>
      <c r="D10" s="117"/>
      <c r="E10" s="96"/>
      <c r="F10" s="37"/>
      <c r="G10" s="37"/>
      <c r="H10" s="32"/>
      <c r="I10" s="48" t="s">
        <v>55</v>
      </c>
      <c r="J10" s="154">
        <f>SUM(J5:J9)</f>
        <v>2101.9299999999998</v>
      </c>
      <c r="K10" s="42"/>
      <c r="L10" s="43"/>
      <c r="M10" s="120"/>
      <c r="N10" s="96"/>
      <c r="O10" s="96"/>
      <c r="P10" s="117"/>
      <c r="Q10" s="96"/>
      <c r="R10" s="44"/>
      <c r="S10" s="96"/>
      <c r="T10" s="96"/>
      <c r="U10" s="117"/>
      <c r="V10" s="96"/>
      <c r="W10" s="37"/>
    </row>
    <row r="11" spans="1:23" ht="16.5" thickTop="1" thickBot="1" x14ac:dyDescent="0.3">
      <c r="A11" s="97"/>
      <c r="B11" s="88"/>
      <c r="C11" s="101"/>
      <c r="D11" s="118"/>
      <c r="E11" s="101"/>
      <c r="F11" s="37"/>
      <c r="G11" s="37"/>
      <c r="H11" s="37"/>
      <c r="I11" s="45"/>
      <c r="J11" s="45"/>
      <c r="K11" s="37"/>
      <c r="L11" s="32"/>
      <c r="M11" s="120"/>
      <c r="N11" s="97"/>
      <c r="O11" s="101"/>
      <c r="P11" s="118"/>
      <c r="Q11" s="101"/>
      <c r="R11" s="35"/>
      <c r="S11" s="97"/>
      <c r="T11" s="101"/>
      <c r="U11" s="118"/>
      <c r="V11" s="101"/>
    </row>
    <row r="12" spans="1:23" ht="16.5" thickTop="1" thickBot="1" x14ac:dyDescent="0.3">
      <c r="A12" s="156"/>
      <c r="B12" s="87"/>
      <c r="C12" s="162" t="s">
        <v>55</v>
      </c>
      <c r="D12" s="70">
        <f>SUM(D5:D11)</f>
        <v>400</v>
      </c>
      <c r="E12" s="68"/>
      <c r="F12" s="29"/>
      <c r="G12" s="37"/>
      <c r="H12" s="37"/>
      <c r="I12" s="48"/>
      <c r="J12" s="37"/>
      <c r="K12" s="37"/>
      <c r="L12" s="32"/>
      <c r="M12" s="29"/>
      <c r="N12" s="35"/>
      <c r="O12" s="49" t="s">
        <v>56</v>
      </c>
      <c r="P12" s="70">
        <f>SUM(P5:P11)</f>
        <v>100</v>
      </c>
      <c r="Q12" s="60"/>
      <c r="R12" s="35"/>
      <c r="S12" s="32"/>
      <c r="T12" s="46" t="s">
        <v>56</v>
      </c>
      <c r="U12" s="70">
        <f>SUM(U5:U11)</f>
        <v>888.12</v>
      </c>
      <c r="V12" s="50"/>
    </row>
    <row r="13" spans="1:23" ht="15.75" thickTop="1" x14ac:dyDescent="0.25">
      <c r="A13" s="37"/>
      <c r="B13" s="37"/>
      <c r="C13" s="37"/>
      <c r="D13" s="45"/>
      <c r="E13" s="37"/>
      <c r="J13" s="37"/>
      <c r="M13" s="29"/>
      <c r="T13" s="45"/>
      <c r="U13" s="45"/>
    </row>
    <row r="14" spans="1:23" ht="15.75" thickBot="1" x14ac:dyDescent="0.3">
      <c r="A14" s="249" t="s">
        <v>19</v>
      </c>
      <c r="B14" s="249"/>
      <c r="C14" s="249"/>
      <c r="D14" s="249"/>
      <c r="E14" s="249"/>
      <c r="H14" s="250" t="s">
        <v>57</v>
      </c>
      <c r="I14" s="250"/>
      <c r="J14" s="34"/>
      <c r="K14" s="34"/>
      <c r="M14" s="29"/>
      <c r="N14" s="249" t="s">
        <v>30</v>
      </c>
      <c r="O14" s="249"/>
      <c r="P14" s="249"/>
      <c r="Q14" s="249"/>
      <c r="S14" s="249" t="s">
        <v>35</v>
      </c>
      <c r="T14" s="249"/>
      <c r="U14" s="249"/>
      <c r="V14" s="249"/>
    </row>
    <row r="15" spans="1:23" ht="15.75" thickBot="1" x14ac:dyDescent="0.3">
      <c r="A15" s="98" t="s">
        <v>58</v>
      </c>
      <c r="B15" s="98" t="s">
        <v>46</v>
      </c>
      <c r="C15" s="100" t="s">
        <v>47</v>
      </c>
      <c r="D15" s="100" t="s">
        <v>48</v>
      </c>
      <c r="E15" s="98" t="s">
        <v>49</v>
      </c>
      <c r="F15" s="37"/>
      <c r="G15" s="88"/>
      <c r="H15" s="98" t="s">
        <v>46</v>
      </c>
      <c r="I15" s="100" t="s">
        <v>48</v>
      </c>
      <c r="J15" s="51"/>
      <c r="K15" s="51"/>
      <c r="M15" s="120"/>
      <c r="N15" s="109" t="s">
        <v>50</v>
      </c>
      <c r="O15" s="109" t="s">
        <v>51</v>
      </c>
      <c r="P15" s="109" t="s">
        <v>48</v>
      </c>
      <c r="Q15" s="111" t="s">
        <v>52</v>
      </c>
      <c r="S15" s="109" t="s">
        <v>50</v>
      </c>
      <c r="T15" s="109" t="s">
        <v>51</v>
      </c>
      <c r="U15" s="109" t="s">
        <v>48</v>
      </c>
      <c r="V15" s="111" t="s">
        <v>52</v>
      </c>
    </row>
    <row r="16" spans="1:23" x14ac:dyDescent="0.25">
      <c r="A16" s="96"/>
      <c r="B16" s="96"/>
      <c r="C16" s="88"/>
      <c r="D16" s="159"/>
      <c r="E16" s="96"/>
      <c r="F16" s="37"/>
      <c r="G16" s="105"/>
      <c r="H16" s="107">
        <v>41180</v>
      </c>
      <c r="I16" s="159">
        <v>1.68</v>
      </c>
      <c r="J16" s="37"/>
      <c r="K16" s="37"/>
      <c r="M16" s="120"/>
      <c r="N16" s="96" t="s">
        <v>98</v>
      </c>
      <c r="O16" s="107">
        <v>41156</v>
      </c>
      <c r="P16" s="117">
        <v>214.92</v>
      </c>
      <c r="Q16" s="95" t="s">
        <v>101</v>
      </c>
      <c r="R16" s="37"/>
      <c r="S16" s="96" t="s">
        <v>59</v>
      </c>
      <c r="T16" s="107">
        <v>41177</v>
      </c>
      <c r="U16" s="117">
        <v>65</v>
      </c>
      <c r="V16" s="95" t="s">
        <v>113</v>
      </c>
    </row>
    <row r="17" spans="1:22" ht="15.75" thickBot="1" x14ac:dyDescent="0.3">
      <c r="A17" s="96"/>
      <c r="B17" s="96"/>
      <c r="C17" s="88"/>
      <c r="D17" s="159"/>
      <c r="E17" s="96"/>
      <c r="F17" s="37"/>
      <c r="G17" s="105"/>
      <c r="H17" s="96"/>
      <c r="I17" s="161"/>
      <c r="J17" s="37"/>
      <c r="K17" s="37"/>
      <c r="M17" s="120"/>
      <c r="N17" s="96" t="s">
        <v>102</v>
      </c>
      <c r="O17" s="107">
        <v>41163</v>
      </c>
      <c r="P17" s="117">
        <v>441.75</v>
      </c>
      <c r="Q17" s="96" t="s">
        <v>103</v>
      </c>
      <c r="R17" s="37"/>
      <c r="S17" s="96"/>
      <c r="T17" s="96"/>
      <c r="U17" s="117"/>
      <c r="V17" s="96"/>
    </row>
    <row r="18" spans="1:22" ht="16.5" thickTop="1" thickBot="1" x14ac:dyDescent="0.3">
      <c r="A18" s="96"/>
      <c r="B18" s="96"/>
      <c r="C18" s="88"/>
      <c r="D18" s="159"/>
      <c r="E18" s="96"/>
      <c r="F18" s="37"/>
      <c r="G18" s="53"/>
      <c r="H18" s="66" t="s">
        <v>55</v>
      </c>
      <c r="I18" s="70">
        <f>SUM(I16:I17)</f>
        <v>1.68</v>
      </c>
      <c r="J18" s="29"/>
      <c r="K18" s="37"/>
      <c r="M18" s="120"/>
      <c r="N18" s="96" t="s">
        <v>114</v>
      </c>
      <c r="O18" s="107">
        <v>41171</v>
      </c>
      <c r="P18" s="117">
        <v>202.2</v>
      </c>
      <c r="Q18" s="96" t="s">
        <v>115</v>
      </c>
      <c r="R18" s="37"/>
      <c r="S18" s="96"/>
      <c r="T18" s="96"/>
      <c r="U18" s="117"/>
      <c r="V18" s="96"/>
    </row>
    <row r="19" spans="1:22" ht="15.75" thickTop="1" x14ac:dyDescent="0.25">
      <c r="A19" s="96"/>
      <c r="B19" s="96"/>
      <c r="C19" s="88"/>
      <c r="D19" s="159"/>
      <c r="E19" s="96"/>
      <c r="F19" s="37"/>
      <c r="G19" s="52"/>
      <c r="H19" s="45"/>
      <c r="I19" s="45"/>
      <c r="J19" s="37"/>
      <c r="K19" s="37"/>
      <c r="M19" s="120"/>
      <c r="N19" s="96"/>
      <c r="O19" s="96"/>
      <c r="P19" s="117"/>
      <c r="Q19" s="96"/>
      <c r="R19" s="37"/>
      <c r="S19" s="96"/>
      <c r="T19" s="96"/>
      <c r="U19" s="117"/>
      <c r="V19" s="96"/>
    </row>
    <row r="20" spans="1:22" x14ac:dyDescent="0.25">
      <c r="A20" s="96"/>
      <c r="B20" s="96"/>
      <c r="C20" s="88"/>
      <c r="D20" s="159"/>
      <c r="E20" s="96"/>
      <c r="F20" s="37"/>
      <c r="G20" s="37"/>
      <c r="H20" s="37"/>
      <c r="I20" s="37"/>
      <c r="J20" s="37"/>
      <c r="K20" s="37"/>
      <c r="M20" s="120"/>
      <c r="N20" s="96"/>
      <c r="O20" s="96"/>
      <c r="P20" s="117"/>
      <c r="Q20" s="96"/>
      <c r="R20" s="37"/>
      <c r="S20" s="96"/>
      <c r="T20" s="96"/>
      <c r="U20" s="117"/>
      <c r="V20" s="96"/>
    </row>
    <row r="21" spans="1:22" x14ac:dyDescent="0.25">
      <c r="A21" s="96"/>
      <c r="B21" s="96"/>
      <c r="C21" s="88"/>
      <c r="D21" s="159"/>
      <c r="E21" s="96"/>
      <c r="F21" s="37"/>
      <c r="G21" s="37"/>
      <c r="H21" s="48"/>
      <c r="I21" s="37"/>
      <c r="J21" s="37"/>
      <c r="K21" s="37"/>
      <c r="M21" s="120"/>
      <c r="N21" s="96"/>
      <c r="O21" s="96"/>
      <c r="P21" s="117"/>
      <c r="Q21" s="96"/>
      <c r="R21" s="37"/>
      <c r="S21" s="96"/>
      <c r="T21" s="96"/>
      <c r="U21" s="117"/>
      <c r="V21" s="96"/>
    </row>
    <row r="22" spans="1:22" ht="15.75" thickBot="1" x14ac:dyDescent="0.3">
      <c r="A22" s="97"/>
      <c r="B22" s="97"/>
      <c r="C22" s="94"/>
      <c r="D22" s="163"/>
      <c r="E22" s="97"/>
      <c r="F22" s="37"/>
      <c r="G22" s="37"/>
      <c r="H22" s="37"/>
      <c r="I22" s="37"/>
      <c r="J22" s="37"/>
      <c r="K22" s="37"/>
      <c r="L22" s="32"/>
      <c r="M22" s="120"/>
      <c r="N22" s="97"/>
      <c r="O22" s="101"/>
      <c r="P22" s="166"/>
      <c r="Q22" s="101"/>
      <c r="R22" s="37"/>
      <c r="S22" s="97"/>
      <c r="T22" s="101"/>
      <c r="U22" s="118"/>
      <c r="V22" s="101"/>
    </row>
    <row r="23" spans="1:22" ht="16.5" thickTop="1" thickBot="1" x14ac:dyDescent="0.3">
      <c r="A23" s="37"/>
      <c r="B23" s="88"/>
      <c r="C23" s="160" t="s">
        <v>55</v>
      </c>
      <c r="D23" s="161">
        <f>SUM(D16:D22)</f>
        <v>0</v>
      </c>
      <c r="E23" s="47"/>
      <c r="F23" s="29"/>
      <c r="G23" s="37"/>
      <c r="H23" s="37"/>
      <c r="I23" s="37"/>
      <c r="J23" s="37"/>
      <c r="K23" s="37"/>
      <c r="L23" s="32"/>
      <c r="N23" s="32"/>
      <c r="O23" s="66" t="s">
        <v>56</v>
      </c>
      <c r="P23" s="165">
        <f>SUM(P16:P22)</f>
        <v>858.86999999999989</v>
      </c>
      <c r="Q23" s="68"/>
      <c r="R23" s="29"/>
      <c r="T23" s="46" t="s">
        <v>56</v>
      </c>
      <c r="U23" s="70">
        <f>SUM(U16:U22)</f>
        <v>65</v>
      </c>
      <c r="V23" s="50"/>
    </row>
    <row r="24" spans="1:22" ht="15.75" thickTop="1" x14ac:dyDescent="0.25">
      <c r="B24" s="37"/>
      <c r="C24" s="37"/>
      <c r="D24" s="45"/>
      <c r="E24" s="37"/>
      <c r="F24" s="37"/>
      <c r="G24" s="37"/>
      <c r="H24" s="37"/>
      <c r="I24" s="37"/>
      <c r="J24" s="37"/>
      <c r="K24" s="37"/>
      <c r="L24" s="32"/>
      <c r="T24" s="45"/>
      <c r="V24" s="45"/>
    </row>
    <row r="25" spans="1:22" ht="15.75" thickBot="1" x14ac:dyDescent="0.3">
      <c r="C25" s="25" t="s">
        <v>20</v>
      </c>
      <c r="G25" s="37"/>
      <c r="H25" s="37"/>
      <c r="I25" s="37"/>
      <c r="J25" s="37"/>
      <c r="M25" s="29"/>
      <c r="N25" s="249" t="s">
        <v>61</v>
      </c>
      <c r="O25" s="249"/>
      <c r="P25" s="249"/>
      <c r="Q25" s="249"/>
      <c r="S25" s="249" t="s">
        <v>31</v>
      </c>
      <c r="T25" s="249"/>
      <c r="U25" s="249"/>
      <c r="V25" s="249"/>
    </row>
    <row r="26" spans="1:22" ht="15.75" thickBot="1" x14ac:dyDescent="0.3">
      <c r="A26" s="98" t="s">
        <v>50</v>
      </c>
      <c r="B26" s="100" t="s">
        <v>46</v>
      </c>
      <c r="C26" s="100" t="s">
        <v>47</v>
      </c>
      <c r="D26" s="100" t="s">
        <v>48</v>
      </c>
      <c r="E26" s="100" t="s">
        <v>49</v>
      </c>
      <c r="M26" s="29"/>
      <c r="N26" s="109" t="s">
        <v>50</v>
      </c>
      <c r="O26" s="109" t="s">
        <v>51</v>
      </c>
      <c r="P26" s="109" t="s">
        <v>48</v>
      </c>
      <c r="Q26" s="111" t="s">
        <v>52</v>
      </c>
      <c r="S26" s="109" t="s">
        <v>50</v>
      </c>
      <c r="T26" s="109" t="s">
        <v>51</v>
      </c>
      <c r="U26" s="109" t="s">
        <v>48</v>
      </c>
      <c r="V26" s="111" t="s">
        <v>52</v>
      </c>
    </row>
    <row r="27" spans="1:22" x14ac:dyDescent="0.25">
      <c r="A27" s="96"/>
      <c r="B27" s="88"/>
      <c r="C27" s="88"/>
      <c r="D27" s="159"/>
      <c r="E27" s="95"/>
      <c r="M27" s="29"/>
      <c r="N27" s="95"/>
      <c r="O27" s="96"/>
      <c r="P27" s="117"/>
      <c r="Q27" s="95"/>
      <c r="R27" s="96"/>
      <c r="S27" s="88"/>
      <c r="T27" s="96"/>
      <c r="U27" s="117"/>
      <c r="V27" s="95"/>
    </row>
    <row r="28" spans="1:22" x14ac:dyDescent="0.25">
      <c r="A28" s="96"/>
      <c r="B28" s="88"/>
      <c r="C28" s="88"/>
      <c r="D28" s="159"/>
      <c r="E28" s="96"/>
      <c r="M28" s="29"/>
      <c r="N28" s="96"/>
      <c r="O28" s="96"/>
      <c r="P28" s="117"/>
      <c r="Q28" s="96"/>
      <c r="R28" s="96"/>
      <c r="S28" s="88"/>
      <c r="T28" s="96"/>
      <c r="U28" s="117"/>
      <c r="V28" s="96"/>
    </row>
    <row r="29" spans="1:22" x14ac:dyDescent="0.25">
      <c r="A29" s="96"/>
      <c r="B29" s="88"/>
      <c r="C29" s="88"/>
      <c r="D29" s="159"/>
      <c r="E29" s="96"/>
      <c r="M29" s="29"/>
      <c r="N29" s="96"/>
      <c r="O29" s="96"/>
      <c r="P29" s="117"/>
      <c r="Q29" s="96"/>
      <c r="R29" s="96"/>
      <c r="S29" s="88"/>
      <c r="T29" s="96"/>
      <c r="U29" s="117"/>
      <c r="V29" s="96"/>
    </row>
    <row r="30" spans="1:22" x14ac:dyDescent="0.25">
      <c r="A30" s="96"/>
      <c r="B30" s="88"/>
      <c r="C30" s="88"/>
      <c r="D30" s="159"/>
      <c r="E30" s="96"/>
      <c r="L30" s="32"/>
      <c r="M30" s="29"/>
      <c r="N30" s="96"/>
      <c r="O30" s="96"/>
      <c r="P30" s="117"/>
      <c r="Q30" s="96"/>
      <c r="R30" s="96"/>
      <c r="S30" s="88"/>
      <c r="T30" s="96"/>
      <c r="U30" s="117"/>
      <c r="V30" s="96"/>
    </row>
    <row r="31" spans="1:22" x14ac:dyDescent="0.25">
      <c r="A31" s="96"/>
      <c r="B31" s="88"/>
      <c r="C31" s="88"/>
      <c r="D31" s="159"/>
      <c r="E31" s="96"/>
      <c r="M31" s="29"/>
      <c r="N31" s="96"/>
      <c r="O31" s="96"/>
      <c r="P31" s="117"/>
      <c r="Q31" s="96"/>
      <c r="R31" s="96"/>
      <c r="S31" s="88"/>
      <c r="T31" s="96"/>
      <c r="U31" s="117"/>
      <c r="V31" s="96"/>
    </row>
    <row r="32" spans="1:22" x14ac:dyDescent="0.25">
      <c r="A32" s="96"/>
      <c r="B32" s="88"/>
      <c r="C32" s="88"/>
      <c r="D32" s="159"/>
      <c r="E32" s="96"/>
      <c r="L32" s="32"/>
      <c r="M32" s="29"/>
      <c r="N32" s="96"/>
      <c r="O32" s="96"/>
      <c r="P32" s="117"/>
      <c r="Q32" s="96"/>
      <c r="R32" s="96"/>
      <c r="S32" s="88"/>
      <c r="T32" s="96"/>
      <c r="U32" s="117"/>
      <c r="V32" s="96"/>
    </row>
    <row r="33" spans="1:23" ht="15.75" thickBot="1" x14ac:dyDescent="0.3">
      <c r="A33" s="97"/>
      <c r="B33" s="94"/>
      <c r="C33" s="89"/>
      <c r="D33" s="161"/>
      <c r="E33" s="101"/>
      <c r="M33" s="29"/>
      <c r="N33" s="97"/>
      <c r="O33" s="101"/>
      <c r="P33" s="118"/>
      <c r="Q33" s="101"/>
      <c r="R33" s="96"/>
      <c r="S33" s="94"/>
      <c r="T33" s="101"/>
      <c r="U33" s="118"/>
      <c r="V33" s="101"/>
    </row>
    <row r="34" spans="1:23" ht="16.5" thickTop="1" thickBot="1" x14ac:dyDescent="0.3">
      <c r="B34" s="32"/>
      <c r="C34" s="56" t="s">
        <v>55</v>
      </c>
      <c r="D34" s="70">
        <f>SUM(D27:D33)</f>
        <v>0</v>
      </c>
      <c r="E34" s="68"/>
      <c r="F34" s="29"/>
      <c r="L34" s="37"/>
      <c r="M34" s="29"/>
      <c r="N34" s="32"/>
      <c r="O34" s="66" t="s">
        <v>56</v>
      </c>
      <c r="P34" s="155">
        <f>SUM(P27:P33)</f>
        <v>0</v>
      </c>
      <c r="Q34" s="50"/>
      <c r="S34" s="32"/>
      <c r="T34" s="153" t="s">
        <v>55</v>
      </c>
      <c r="U34" s="70">
        <f>SUM(U27:U33)</f>
        <v>0</v>
      </c>
      <c r="V34" s="50"/>
      <c r="W34" s="29"/>
    </row>
    <row r="35" spans="1:23" ht="15.75" thickTop="1" x14ac:dyDescent="0.25">
      <c r="L35" s="32"/>
      <c r="P35" s="45"/>
      <c r="U35" s="45"/>
    </row>
    <row r="36" spans="1:23" ht="15.75" thickBot="1" x14ac:dyDescent="0.3">
      <c r="L36" s="32"/>
      <c r="N36" s="249" t="s">
        <v>34</v>
      </c>
      <c r="O36" s="249"/>
      <c r="P36" s="249"/>
      <c r="Q36" s="249"/>
    </row>
    <row r="37" spans="1:23" ht="15.75" thickBot="1" x14ac:dyDescent="0.3">
      <c r="L37" s="32"/>
      <c r="N37" s="109" t="s">
        <v>50</v>
      </c>
      <c r="O37" s="109" t="s">
        <v>51</v>
      </c>
      <c r="P37" s="109" t="s">
        <v>48</v>
      </c>
      <c r="Q37" s="111" t="s">
        <v>52</v>
      </c>
    </row>
    <row r="38" spans="1:23" x14ac:dyDescent="0.25">
      <c r="L38" s="32"/>
      <c r="M38" s="29"/>
      <c r="N38" s="95"/>
      <c r="O38" s="107"/>
      <c r="P38" s="117"/>
      <c r="Q38" s="95"/>
    </row>
    <row r="39" spans="1:23" x14ac:dyDescent="0.25">
      <c r="L39" s="32"/>
      <c r="M39" s="29"/>
      <c r="N39" s="96"/>
      <c r="O39" s="96"/>
      <c r="P39" s="117"/>
      <c r="Q39" s="96"/>
    </row>
    <row r="40" spans="1:23" x14ac:dyDescent="0.25">
      <c r="L40" s="32"/>
      <c r="M40" s="29"/>
      <c r="N40" s="96"/>
      <c r="O40" s="96"/>
      <c r="P40" s="117"/>
      <c r="Q40" s="96"/>
    </row>
    <row r="41" spans="1:23" x14ac:dyDescent="0.25">
      <c r="L41" s="32"/>
      <c r="M41" s="29"/>
      <c r="N41" s="96"/>
      <c r="O41" s="96"/>
      <c r="P41" s="117"/>
      <c r="Q41" s="96"/>
      <c r="S41" s="37"/>
    </row>
    <row r="42" spans="1:23" x14ac:dyDescent="0.25">
      <c r="L42" s="32"/>
      <c r="M42" s="29"/>
      <c r="N42" s="96"/>
      <c r="O42" s="96"/>
      <c r="P42" s="117"/>
      <c r="Q42" s="96"/>
      <c r="S42" s="37"/>
    </row>
    <row r="43" spans="1:23" x14ac:dyDescent="0.25">
      <c r="L43" s="32"/>
      <c r="M43" s="29"/>
      <c r="N43" s="96"/>
      <c r="O43" s="96"/>
      <c r="P43" s="117"/>
      <c r="Q43" s="96"/>
    </row>
    <row r="44" spans="1:23" ht="15.75" thickBot="1" x14ac:dyDescent="0.3">
      <c r="L44" s="32"/>
      <c r="M44" s="29"/>
      <c r="N44" s="97"/>
      <c r="O44" s="101"/>
      <c r="P44" s="118"/>
      <c r="Q44" s="101"/>
    </row>
    <row r="45" spans="1:23" ht="16.5" thickTop="1" thickBot="1" x14ac:dyDescent="0.3">
      <c r="L45" s="32"/>
      <c r="N45" s="32"/>
      <c r="O45" s="66" t="s">
        <v>56</v>
      </c>
      <c r="P45" s="70">
        <f>SUM(P38:P44)</f>
        <v>0</v>
      </c>
      <c r="Q45" s="50"/>
    </row>
    <row r="46" spans="1:23" ht="15.75" thickTop="1" x14ac:dyDescent="0.25"/>
  </sheetData>
  <mergeCells count="12">
    <mergeCell ref="N36:Q36"/>
    <mergeCell ref="A14:E14"/>
    <mergeCell ref="H14:I14"/>
    <mergeCell ref="N14:Q14"/>
    <mergeCell ref="S14:V14"/>
    <mergeCell ref="N25:Q25"/>
    <mergeCell ref="S25:V25"/>
    <mergeCell ref="A2:K2"/>
    <mergeCell ref="A3:E3"/>
    <mergeCell ref="H3:K3"/>
    <mergeCell ref="N3:Q3"/>
    <mergeCell ref="S3:V3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workbookViewId="0">
      <selection activeCell="C9" sqref="C9"/>
    </sheetView>
  </sheetViews>
  <sheetFormatPr defaultRowHeight="15" x14ac:dyDescent="0.25"/>
  <cols>
    <col min="1" max="1" width="37" bestFit="1" customWidth="1"/>
    <col min="2" max="4" width="14.42578125"/>
    <col min="5" max="5" width="84.42578125" bestFit="1" customWidth="1"/>
    <col min="6" max="7" width="8.7109375"/>
    <col min="8" max="10" width="14.42578125"/>
    <col min="11" max="11" width="28.85546875"/>
    <col min="12" max="13" width="8.7109375"/>
    <col min="14" max="14" width="30" bestFit="1" customWidth="1"/>
    <col min="15" max="15" width="18"/>
    <col min="16" max="16" width="14.42578125"/>
    <col min="17" max="17" width="78.5703125" bestFit="1" customWidth="1"/>
    <col min="18" max="18" width="8.7109375"/>
    <col min="19" max="19" width="28.85546875"/>
    <col min="20" max="20" width="18"/>
    <col min="21" max="21" width="14.42578125"/>
    <col min="22" max="22" width="71.5703125" bestFit="1" customWidth="1"/>
    <col min="23" max="1025" width="8.7109375"/>
  </cols>
  <sheetData>
    <row r="1" spans="1:23" x14ac:dyDescent="0.25">
      <c r="M1" s="29"/>
    </row>
    <row r="2" spans="1:23" ht="23.25" x14ac:dyDescent="0.35">
      <c r="A2" s="248" t="s">
        <v>42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32"/>
      <c r="R2" s="33" t="s">
        <v>43</v>
      </c>
    </row>
    <row r="3" spans="1:23" ht="15.75" thickBot="1" x14ac:dyDescent="0.3">
      <c r="A3" s="249" t="s">
        <v>18</v>
      </c>
      <c r="B3" s="249"/>
      <c r="C3" s="249"/>
      <c r="D3" s="249"/>
      <c r="E3" s="249"/>
      <c r="G3" s="34"/>
      <c r="H3" s="249" t="s">
        <v>44</v>
      </c>
      <c r="I3" s="249"/>
      <c r="J3" s="249"/>
      <c r="K3" s="249"/>
      <c r="M3" s="29"/>
      <c r="N3" s="249" t="s">
        <v>29</v>
      </c>
      <c r="O3" s="249"/>
      <c r="P3" s="249"/>
      <c r="Q3" s="249"/>
      <c r="R3" s="35"/>
      <c r="S3" s="249" t="s">
        <v>33</v>
      </c>
      <c r="T3" s="249"/>
      <c r="U3" s="249"/>
      <c r="V3" s="249"/>
    </row>
    <row r="4" spans="1:23" ht="16.5" thickTop="1" thickBot="1" x14ac:dyDescent="0.3">
      <c r="A4" s="98" t="s">
        <v>45</v>
      </c>
      <c r="B4" s="98" t="s">
        <v>46</v>
      </c>
      <c r="C4" s="98" t="s">
        <v>47</v>
      </c>
      <c r="D4" s="98" t="s">
        <v>48</v>
      </c>
      <c r="E4" s="100" t="s">
        <v>49</v>
      </c>
      <c r="G4" s="37"/>
      <c r="H4" s="85" t="s">
        <v>46</v>
      </c>
      <c r="I4" s="98" t="s">
        <v>47</v>
      </c>
      <c r="J4" s="98" t="s">
        <v>48</v>
      </c>
      <c r="K4" s="100" t="s">
        <v>49</v>
      </c>
      <c r="M4" s="29"/>
      <c r="N4" s="181" t="s">
        <v>50</v>
      </c>
      <c r="O4" s="180" t="s">
        <v>51</v>
      </c>
      <c r="P4" s="183" t="s">
        <v>48</v>
      </c>
      <c r="Q4" s="179" t="s">
        <v>52</v>
      </c>
      <c r="R4" s="35"/>
      <c r="S4" s="109" t="s">
        <v>50</v>
      </c>
      <c r="T4" s="111" t="s">
        <v>51</v>
      </c>
      <c r="U4" s="111" t="s">
        <v>48</v>
      </c>
      <c r="V4" s="111" t="s">
        <v>52</v>
      </c>
    </row>
    <row r="5" spans="1:23" ht="15.75" thickTop="1" x14ac:dyDescent="0.25">
      <c r="A5" s="88" t="s">
        <v>121</v>
      </c>
      <c r="B5" s="115">
        <v>41191</v>
      </c>
      <c r="C5" s="107">
        <v>41192</v>
      </c>
      <c r="D5" s="117">
        <v>202.2</v>
      </c>
      <c r="E5" s="95" t="s">
        <v>122</v>
      </c>
      <c r="G5" s="37"/>
      <c r="H5" s="226">
        <v>41212</v>
      </c>
      <c r="I5" s="107">
        <v>41212</v>
      </c>
      <c r="J5" s="117">
        <v>2101.9299999999998</v>
      </c>
      <c r="K5" s="88" t="s">
        <v>96</v>
      </c>
      <c r="L5" s="32"/>
      <c r="N5" s="95" t="s">
        <v>123</v>
      </c>
      <c r="O5" s="184">
        <v>41191</v>
      </c>
      <c r="P5" s="117">
        <v>700</v>
      </c>
      <c r="Q5" s="182" t="s">
        <v>126</v>
      </c>
      <c r="R5" s="122"/>
      <c r="S5" s="88" t="s">
        <v>130</v>
      </c>
      <c r="T5" s="108">
        <v>41205</v>
      </c>
      <c r="U5" s="159">
        <v>160</v>
      </c>
      <c r="V5" s="95" t="s">
        <v>141</v>
      </c>
    </row>
    <row r="6" spans="1:23" x14ac:dyDescent="0.25">
      <c r="A6" s="88" t="s">
        <v>127</v>
      </c>
      <c r="B6" s="107">
        <v>41197</v>
      </c>
      <c r="C6" s="107">
        <v>41197</v>
      </c>
      <c r="D6" s="117">
        <v>989.95</v>
      </c>
      <c r="E6" s="96" t="s">
        <v>128</v>
      </c>
      <c r="G6" s="37"/>
      <c r="H6" s="86"/>
      <c r="I6" s="96"/>
      <c r="J6" s="117"/>
      <c r="K6" s="88"/>
      <c r="L6" s="37"/>
      <c r="M6" s="29"/>
      <c r="N6" s="96"/>
      <c r="O6" s="96"/>
      <c r="P6" s="117"/>
      <c r="Q6" s="96"/>
      <c r="R6" s="122"/>
      <c r="S6" s="88"/>
      <c r="T6" s="88"/>
      <c r="U6" s="159"/>
      <c r="V6" s="96"/>
    </row>
    <row r="7" spans="1:23" x14ac:dyDescent="0.25">
      <c r="A7" s="88" t="s">
        <v>134</v>
      </c>
      <c r="B7" s="107">
        <v>41205</v>
      </c>
      <c r="C7" s="107">
        <v>41205</v>
      </c>
      <c r="D7" s="117">
        <v>230.94</v>
      </c>
      <c r="E7" s="96" t="s">
        <v>135</v>
      </c>
      <c r="G7" s="37"/>
      <c r="H7" s="86"/>
      <c r="I7" s="96"/>
      <c r="J7" s="117"/>
      <c r="K7" s="88"/>
      <c r="L7" s="37"/>
      <c r="M7" s="29"/>
      <c r="N7" s="96"/>
      <c r="O7" s="96"/>
      <c r="P7" s="117"/>
      <c r="Q7" s="96"/>
      <c r="R7" s="122"/>
      <c r="S7" s="88"/>
      <c r="T7" s="88"/>
      <c r="U7" s="159"/>
      <c r="V7" s="96"/>
    </row>
    <row r="8" spans="1:23" x14ac:dyDescent="0.25">
      <c r="A8" s="88" t="s">
        <v>67</v>
      </c>
      <c r="B8" s="107">
        <v>41212</v>
      </c>
      <c r="C8" s="107">
        <v>41213</v>
      </c>
      <c r="D8" s="117">
        <v>100</v>
      </c>
      <c r="E8" s="96" t="s">
        <v>65</v>
      </c>
      <c r="G8" s="37"/>
      <c r="H8" s="86"/>
      <c r="I8" s="96"/>
      <c r="J8" s="117"/>
      <c r="K8" s="88"/>
      <c r="L8" s="37"/>
      <c r="M8" s="29"/>
      <c r="N8" s="96"/>
      <c r="O8" s="96"/>
      <c r="P8" s="117"/>
      <c r="Q8" s="96"/>
      <c r="R8" s="122"/>
      <c r="S8" s="88"/>
      <c r="T8" s="88"/>
      <c r="U8" s="159"/>
      <c r="V8" s="96"/>
    </row>
    <row r="9" spans="1:23" ht="15.75" thickBot="1" x14ac:dyDescent="0.3">
      <c r="A9" s="88"/>
      <c r="B9" s="96"/>
      <c r="C9" s="96"/>
      <c r="D9" s="117"/>
      <c r="E9" s="96"/>
      <c r="G9" s="37"/>
      <c r="H9" s="178"/>
      <c r="I9" s="96"/>
      <c r="J9" s="117"/>
      <c r="K9" s="101"/>
      <c r="M9" s="29"/>
      <c r="N9" s="96"/>
      <c r="O9" s="96"/>
      <c r="P9" s="117"/>
      <c r="Q9" s="96"/>
      <c r="R9" s="122"/>
      <c r="S9" s="88"/>
      <c r="T9" s="88"/>
      <c r="U9" s="159"/>
      <c r="V9" s="96"/>
    </row>
    <row r="10" spans="1:23" ht="16.5" thickTop="1" thickBot="1" x14ac:dyDescent="0.3">
      <c r="A10" s="88"/>
      <c r="B10" s="96"/>
      <c r="C10" s="96"/>
      <c r="D10" s="117"/>
      <c r="E10" s="96"/>
      <c r="F10" s="37"/>
      <c r="G10" s="37"/>
      <c r="H10" s="37"/>
      <c r="I10" s="66" t="s">
        <v>55</v>
      </c>
      <c r="J10" s="70">
        <f>SUM(J5:J9)</f>
        <v>2101.9299999999998</v>
      </c>
      <c r="K10" s="42"/>
      <c r="L10" s="43"/>
      <c r="M10" s="29"/>
      <c r="N10" s="96"/>
      <c r="O10" s="96"/>
      <c r="P10" s="117"/>
      <c r="Q10" s="96"/>
      <c r="R10" s="122"/>
      <c r="S10" s="88"/>
      <c r="T10" s="88"/>
      <c r="U10" s="159"/>
      <c r="V10" s="96"/>
      <c r="W10" s="37"/>
    </row>
    <row r="11" spans="1:23" ht="16.5" thickTop="1" thickBot="1" x14ac:dyDescent="0.3">
      <c r="A11" s="94"/>
      <c r="B11" s="97"/>
      <c r="C11" s="101"/>
      <c r="D11" s="118"/>
      <c r="E11" s="101"/>
      <c r="F11" s="37"/>
      <c r="G11" s="37"/>
      <c r="H11" s="37"/>
      <c r="I11" s="45"/>
      <c r="J11" s="45"/>
      <c r="K11" s="37"/>
      <c r="L11" s="32"/>
      <c r="N11" s="97"/>
      <c r="O11" s="101"/>
      <c r="P11" s="118"/>
      <c r="Q11" s="101"/>
      <c r="R11" s="122"/>
      <c r="S11" s="97"/>
      <c r="T11" s="89"/>
      <c r="U11" s="161"/>
      <c r="V11" s="101"/>
    </row>
    <row r="12" spans="1:23" ht="16.5" thickTop="1" thickBot="1" x14ac:dyDescent="0.3">
      <c r="A12" s="156"/>
      <c r="B12" s="37"/>
      <c r="C12" s="66" t="s">
        <v>55</v>
      </c>
      <c r="D12" s="189">
        <f>SUM(D5:D11)</f>
        <v>1523.0900000000001</v>
      </c>
      <c r="E12" s="68"/>
      <c r="F12" s="29"/>
      <c r="G12" s="37"/>
      <c r="H12" s="37"/>
      <c r="I12" s="48"/>
      <c r="J12" s="37"/>
      <c r="K12" s="37"/>
      <c r="L12" s="32"/>
      <c r="M12" s="29"/>
      <c r="N12" s="35"/>
      <c r="O12" s="69" t="s">
        <v>56</v>
      </c>
      <c r="P12" s="189">
        <f>SUM(P5:P11)</f>
        <v>700</v>
      </c>
      <c r="Q12" s="60"/>
      <c r="R12" s="35"/>
      <c r="S12" s="32"/>
      <c r="T12" s="66" t="s">
        <v>56</v>
      </c>
      <c r="U12" s="73">
        <f>SUM(U5:U11)</f>
        <v>160</v>
      </c>
      <c r="V12" s="50"/>
    </row>
    <row r="13" spans="1:23" ht="15.75" thickTop="1" x14ac:dyDescent="0.25">
      <c r="A13" s="37"/>
      <c r="B13" s="37"/>
      <c r="C13" s="37"/>
      <c r="D13" s="45"/>
      <c r="E13" s="37"/>
      <c r="J13" s="37"/>
      <c r="M13" s="29"/>
      <c r="T13" s="45"/>
      <c r="U13" s="45"/>
    </row>
    <row r="14" spans="1:23" ht="15.75" thickBot="1" x14ac:dyDescent="0.3">
      <c r="A14" s="249" t="s">
        <v>19</v>
      </c>
      <c r="B14" s="249"/>
      <c r="C14" s="249"/>
      <c r="D14" s="249"/>
      <c r="E14" s="249"/>
      <c r="H14" s="249" t="s">
        <v>57</v>
      </c>
      <c r="I14" s="249"/>
      <c r="J14" s="34"/>
      <c r="K14" s="34"/>
      <c r="M14" s="29"/>
      <c r="N14" s="249" t="s">
        <v>30</v>
      </c>
      <c r="O14" s="249"/>
      <c r="P14" s="249"/>
      <c r="Q14" s="249"/>
      <c r="S14" s="249" t="s">
        <v>35</v>
      </c>
      <c r="T14" s="249"/>
      <c r="U14" s="249"/>
      <c r="V14" s="249"/>
    </row>
    <row r="15" spans="1:23" ht="15.75" thickBot="1" x14ac:dyDescent="0.3">
      <c r="A15" s="100" t="s">
        <v>58</v>
      </c>
      <c r="B15" s="98" t="s">
        <v>46</v>
      </c>
      <c r="C15" s="98" t="s">
        <v>47</v>
      </c>
      <c r="D15" s="98" t="s">
        <v>48</v>
      </c>
      <c r="E15" s="98" t="s">
        <v>49</v>
      </c>
      <c r="F15" s="37"/>
      <c r="H15" s="176" t="s">
        <v>46</v>
      </c>
      <c r="I15" s="177" t="s">
        <v>48</v>
      </c>
      <c r="J15" s="51"/>
      <c r="K15" s="51"/>
      <c r="M15" s="29"/>
      <c r="N15" s="109" t="s">
        <v>50</v>
      </c>
      <c r="O15" s="109" t="s">
        <v>51</v>
      </c>
      <c r="P15" s="109" t="s">
        <v>48</v>
      </c>
      <c r="Q15" s="111" t="s">
        <v>52</v>
      </c>
      <c r="S15" s="109" t="s">
        <v>50</v>
      </c>
      <c r="T15" s="111" t="s">
        <v>51</v>
      </c>
      <c r="U15" s="111" t="s">
        <v>48</v>
      </c>
      <c r="V15" s="111" t="s">
        <v>52</v>
      </c>
    </row>
    <row r="16" spans="1:23" x14ac:dyDescent="0.25">
      <c r="A16" s="37"/>
      <c r="B16" s="96"/>
      <c r="C16" s="96"/>
      <c r="D16" s="117"/>
      <c r="E16" s="95"/>
      <c r="F16" s="37"/>
      <c r="G16" s="52"/>
      <c r="H16" s="107">
        <v>41213</v>
      </c>
      <c r="I16" s="159">
        <v>1.51</v>
      </c>
      <c r="J16" s="37"/>
      <c r="K16" s="37"/>
      <c r="M16" s="120"/>
      <c r="N16" s="95"/>
      <c r="O16" s="96"/>
      <c r="P16" s="117"/>
      <c r="Q16" s="95"/>
      <c r="R16" s="96"/>
      <c r="S16" s="88" t="s">
        <v>117</v>
      </c>
      <c r="T16" s="108">
        <v>41184</v>
      </c>
      <c r="U16" s="159">
        <v>45</v>
      </c>
      <c r="V16" s="95" t="s">
        <v>118</v>
      </c>
    </row>
    <row r="17" spans="1:23" ht="15.75" thickBot="1" x14ac:dyDescent="0.3">
      <c r="A17" s="37"/>
      <c r="B17" s="96"/>
      <c r="C17" s="96"/>
      <c r="D17" s="117"/>
      <c r="E17" s="96"/>
      <c r="F17" s="37"/>
      <c r="G17" s="52"/>
      <c r="H17" s="101"/>
      <c r="I17" s="118"/>
      <c r="J17" s="37"/>
      <c r="K17" s="37"/>
      <c r="M17" s="120"/>
      <c r="N17" s="96"/>
      <c r="O17" s="96"/>
      <c r="P17" s="117"/>
      <c r="Q17" s="96"/>
      <c r="R17" s="96"/>
      <c r="S17" s="88"/>
      <c r="T17" s="88"/>
      <c r="U17" s="159"/>
      <c r="V17" s="96"/>
    </row>
    <row r="18" spans="1:23" ht="16.5" thickTop="1" thickBot="1" x14ac:dyDescent="0.3">
      <c r="A18" s="37"/>
      <c r="B18" s="96"/>
      <c r="C18" s="96"/>
      <c r="D18" s="117"/>
      <c r="E18" s="96"/>
      <c r="F18" s="37"/>
      <c r="G18" s="53"/>
      <c r="H18" s="48" t="s">
        <v>55</v>
      </c>
      <c r="I18" s="174">
        <f>SUM(I16:I17)</f>
        <v>1.51</v>
      </c>
      <c r="J18" s="29"/>
      <c r="K18" s="37"/>
      <c r="M18" s="120"/>
      <c r="N18" s="96"/>
      <c r="O18" s="96"/>
      <c r="P18" s="117"/>
      <c r="Q18" s="96"/>
      <c r="R18" s="96"/>
      <c r="S18" s="88"/>
      <c r="T18" s="88"/>
      <c r="U18" s="159"/>
      <c r="V18" s="96"/>
    </row>
    <row r="19" spans="1:23" ht="15.75" thickTop="1" x14ac:dyDescent="0.25">
      <c r="A19" s="37"/>
      <c r="B19" s="96"/>
      <c r="C19" s="96"/>
      <c r="D19" s="117"/>
      <c r="E19" s="96"/>
      <c r="F19" s="37"/>
      <c r="G19" s="52"/>
      <c r="H19" s="45"/>
      <c r="I19" s="45"/>
      <c r="J19" s="37"/>
      <c r="K19" s="37"/>
      <c r="M19" s="120"/>
      <c r="N19" s="96"/>
      <c r="O19" s="96"/>
      <c r="P19" s="117"/>
      <c r="Q19" s="96"/>
      <c r="R19" s="96"/>
      <c r="S19" s="88"/>
      <c r="T19" s="88"/>
      <c r="U19" s="159"/>
      <c r="V19" s="96"/>
    </row>
    <row r="20" spans="1:23" x14ac:dyDescent="0.25">
      <c r="A20" s="37"/>
      <c r="B20" s="96"/>
      <c r="C20" s="96"/>
      <c r="D20" s="117"/>
      <c r="E20" s="96"/>
      <c r="F20" s="37"/>
      <c r="G20" s="37"/>
      <c r="H20" s="37"/>
      <c r="I20" s="37"/>
      <c r="J20" s="37"/>
      <c r="K20" s="37"/>
      <c r="M20" s="120"/>
      <c r="N20" s="96"/>
      <c r="O20" s="96"/>
      <c r="P20" s="117"/>
      <c r="Q20" s="96"/>
      <c r="R20" s="96"/>
      <c r="S20" s="88"/>
      <c r="T20" s="88"/>
      <c r="U20" s="159"/>
      <c r="V20" s="96"/>
    </row>
    <row r="21" spans="1:23" x14ac:dyDescent="0.25">
      <c r="A21" s="37"/>
      <c r="B21" s="96"/>
      <c r="C21" s="96"/>
      <c r="D21" s="117"/>
      <c r="E21" s="96"/>
      <c r="F21" s="37"/>
      <c r="G21" s="37"/>
      <c r="H21" s="48"/>
      <c r="I21" s="37"/>
      <c r="J21" s="37"/>
      <c r="K21" s="37"/>
      <c r="M21" s="120"/>
      <c r="N21" s="96"/>
      <c r="O21" s="96"/>
      <c r="P21" s="117"/>
      <c r="Q21" s="96"/>
      <c r="R21" s="96"/>
      <c r="S21" s="88"/>
      <c r="T21" s="88"/>
      <c r="U21" s="159"/>
      <c r="V21" s="96"/>
    </row>
    <row r="22" spans="1:23" ht="15.75" thickBot="1" x14ac:dyDescent="0.3">
      <c r="A22" s="93"/>
      <c r="B22" s="97"/>
      <c r="C22" s="101"/>
      <c r="D22" s="118"/>
      <c r="E22" s="101"/>
      <c r="F22" s="37"/>
      <c r="G22" s="37"/>
      <c r="H22" s="37"/>
      <c r="I22" s="37"/>
      <c r="J22" s="37"/>
      <c r="K22" s="37"/>
      <c r="L22" s="32"/>
      <c r="M22" s="120"/>
      <c r="N22" s="97"/>
      <c r="O22" s="101"/>
      <c r="P22" s="118"/>
      <c r="Q22" s="101"/>
      <c r="R22" s="96"/>
      <c r="S22" s="88"/>
      <c r="T22" s="89"/>
      <c r="U22" s="161"/>
      <c r="V22" s="101"/>
    </row>
    <row r="23" spans="1:23" ht="16.5" thickTop="1" thickBot="1" x14ac:dyDescent="0.3">
      <c r="A23" s="37"/>
      <c r="B23" s="37"/>
      <c r="C23" s="46" t="s">
        <v>55</v>
      </c>
      <c r="D23" s="70">
        <f>SUM(D16:D22)</f>
        <v>0</v>
      </c>
      <c r="E23" s="68"/>
      <c r="F23" s="29"/>
      <c r="G23" s="37"/>
      <c r="H23" s="37"/>
      <c r="I23" s="37"/>
      <c r="J23" s="37"/>
      <c r="K23" s="37"/>
      <c r="L23" s="32"/>
      <c r="O23" s="66" t="s">
        <v>56</v>
      </c>
      <c r="P23" s="73">
        <f>SUM(P16:P22)</f>
        <v>0</v>
      </c>
      <c r="Q23" s="68"/>
      <c r="R23" s="29"/>
      <c r="S23" s="121"/>
      <c r="T23" s="46" t="s">
        <v>56</v>
      </c>
      <c r="U23" s="70">
        <f>SUM(U16:U22)</f>
        <v>45</v>
      </c>
      <c r="V23" s="68"/>
      <c r="W23" s="29"/>
    </row>
    <row r="24" spans="1:23" ht="15.75" thickTop="1" x14ac:dyDescent="0.25">
      <c r="B24" s="37"/>
      <c r="C24" s="37"/>
      <c r="D24" s="45"/>
      <c r="E24" s="37"/>
      <c r="F24" s="37"/>
      <c r="G24" s="37"/>
      <c r="H24" s="37"/>
      <c r="I24" s="37"/>
      <c r="J24" s="37"/>
      <c r="K24" s="37"/>
      <c r="L24" s="32"/>
      <c r="P24" s="45"/>
      <c r="T24" s="45"/>
      <c r="V24" s="45"/>
    </row>
    <row r="25" spans="1:23" ht="15.75" thickBot="1" x14ac:dyDescent="0.3">
      <c r="C25" s="25" t="s">
        <v>20</v>
      </c>
      <c r="G25" s="37"/>
      <c r="H25" s="37"/>
      <c r="I25" s="37"/>
      <c r="J25" s="37"/>
      <c r="M25" s="29"/>
      <c r="N25" s="249" t="s">
        <v>61</v>
      </c>
      <c r="O25" s="249"/>
      <c r="P25" s="249"/>
      <c r="Q25" s="249"/>
      <c r="S25" s="249" t="s">
        <v>31</v>
      </c>
      <c r="T25" s="249"/>
      <c r="U25" s="249"/>
      <c r="V25" s="249"/>
    </row>
    <row r="26" spans="1:23" ht="15.75" thickBot="1" x14ac:dyDescent="0.3">
      <c r="A26" s="98" t="s">
        <v>50</v>
      </c>
      <c r="B26" s="100" t="s">
        <v>46</v>
      </c>
      <c r="C26" s="100" t="s">
        <v>47</v>
      </c>
      <c r="D26" s="100" t="s">
        <v>48</v>
      </c>
      <c r="E26" s="100" t="s">
        <v>49</v>
      </c>
      <c r="M26" s="120"/>
      <c r="N26" s="111" t="s">
        <v>50</v>
      </c>
      <c r="O26" s="109" t="s">
        <v>51</v>
      </c>
      <c r="P26" s="109" t="s">
        <v>48</v>
      </c>
      <c r="Q26" s="111" t="s">
        <v>52</v>
      </c>
      <c r="S26" s="109" t="s">
        <v>50</v>
      </c>
      <c r="T26" s="109" t="s">
        <v>51</v>
      </c>
      <c r="U26" s="109" t="s">
        <v>48</v>
      </c>
      <c r="V26" s="111" t="s">
        <v>52</v>
      </c>
    </row>
    <row r="27" spans="1:23" x14ac:dyDescent="0.25">
      <c r="A27" s="88" t="s">
        <v>131</v>
      </c>
      <c r="B27" s="188" t="s">
        <v>132</v>
      </c>
      <c r="C27" s="108">
        <v>41201</v>
      </c>
      <c r="D27" s="159">
        <v>158.22999999999999</v>
      </c>
      <c r="E27" s="95" t="s">
        <v>133</v>
      </c>
      <c r="M27" s="120"/>
      <c r="N27" s="88"/>
      <c r="O27" s="96"/>
      <c r="P27" s="117"/>
      <c r="Q27" s="95"/>
      <c r="R27" s="96"/>
      <c r="S27" s="96" t="s">
        <v>136</v>
      </c>
      <c r="T27" s="107">
        <v>41212</v>
      </c>
      <c r="U27" s="117">
        <v>300</v>
      </c>
      <c r="V27" s="95" t="s">
        <v>138</v>
      </c>
    </row>
    <row r="28" spans="1:23" x14ac:dyDescent="0.25">
      <c r="A28" s="88"/>
      <c r="B28" s="88"/>
      <c r="C28" s="88"/>
      <c r="D28" s="159"/>
      <c r="E28" s="96"/>
      <c r="M28" s="120"/>
      <c r="N28" s="88"/>
      <c r="O28" s="96"/>
      <c r="P28" s="117"/>
      <c r="Q28" s="96"/>
      <c r="R28" s="96"/>
      <c r="S28" s="96" t="s">
        <v>137</v>
      </c>
      <c r="T28" s="107">
        <v>41212</v>
      </c>
      <c r="U28" s="117">
        <v>50</v>
      </c>
      <c r="V28" s="96" t="s">
        <v>139</v>
      </c>
    </row>
    <row r="29" spans="1:23" x14ac:dyDescent="0.25">
      <c r="A29" s="88"/>
      <c r="B29" s="88"/>
      <c r="C29" s="88"/>
      <c r="D29" s="159"/>
      <c r="E29" s="96"/>
      <c r="M29" s="120"/>
      <c r="N29" s="88"/>
      <c r="O29" s="96"/>
      <c r="P29" s="117"/>
      <c r="Q29" s="96"/>
      <c r="R29" s="96"/>
      <c r="S29" s="96"/>
      <c r="T29" s="96"/>
      <c r="U29" s="117"/>
      <c r="V29" s="96"/>
    </row>
    <row r="30" spans="1:23" x14ac:dyDescent="0.25">
      <c r="A30" s="88"/>
      <c r="B30" s="88"/>
      <c r="C30" s="88"/>
      <c r="D30" s="159"/>
      <c r="E30" s="96"/>
      <c r="L30" s="32"/>
      <c r="M30" s="120"/>
      <c r="N30" s="88"/>
      <c r="O30" s="96"/>
      <c r="P30" s="117"/>
      <c r="Q30" s="96"/>
      <c r="R30" s="96"/>
      <c r="S30" s="96"/>
      <c r="T30" s="96"/>
      <c r="U30" s="117"/>
      <c r="V30" s="96"/>
    </row>
    <row r="31" spans="1:23" x14ac:dyDescent="0.25">
      <c r="A31" s="88"/>
      <c r="B31" s="88"/>
      <c r="C31" s="88"/>
      <c r="D31" s="159"/>
      <c r="E31" s="96"/>
      <c r="M31" s="120"/>
      <c r="N31" s="88"/>
      <c r="O31" s="96"/>
      <c r="P31" s="117"/>
      <c r="Q31" s="96"/>
      <c r="R31" s="96"/>
      <c r="S31" s="96"/>
      <c r="T31" s="96"/>
      <c r="U31" s="117"/>
      <c r="V31" s="96"/>
    </row>
    <row r="32" spans="1:23" x14ac:dyDescent="0.25">
      <c r="A32" s="88"/>
      <c r="B32" s="88"/>
      <c r="C32" s="88"/>
      <c r="D32" s="159"/>
      <c r="E32" s="96"/>
      <c r="L32" s="32"/>
      <c r="M32" s="120"/>
      <c r="N32" s="88"/>
      <c r="O32" s="96"/>
      <c r="P32" s="117"/>
      <c r="Q32" s="96"/>
      <c r="R32" s="96"/>
      <c r="S32" s="96"/>
      <c r="T32" s="96"/>
      <c r="U32" s="117"/>
      <c r="V32" s="96"/>
    </row>
    <row r="33" spans="1:22" ht="15.75" thickBot="1" x14ac:dyDescent="0.3">
      <c r="A33" s="94"/>
      <c r="B33" s="94"/>
      <c r="C33" s="89"/>
      <c r="D33" s="161"/>
      <c r="E33" s="101"/>
      <c r="M33" s="120"/>
      <c r="N33" s="94"/>
      <c r="O33" s="101"/>
      <c r="P33" s="118"/>
      <c r="Q33" s="101"/>
      <c r="R33" s="96"/>
      <c r="S33" s="97"/>
      <c r="T33" s="101"/>
      <c r="U33" s="118"/>
      <c r="V33" s="101"/>
    </row>
    <row r="34" spans="1:22" ht="16.5" thickTop="1" thickBot="1" x14ac:dyDescent="0.3">
      <c r="B34" s="32"/>
      <c r="C34" s="56" t="s">
        <v>55</v>
      </c>
      <c r="D34" s="189">
        <f>SUM(D27:D33)</f>
        <v>158.22999999999999</v>
      </c>
      <c r="E34" s="42"/>
      <c r="F34" s="29"/>
      <c r="L34" s="37"/>
      <c r="M34" s="29"/>
      <c r="N34" s="32"/>
      <c r="O34" s="175" t="s">
        <v>56</v>
      </c>
      <c r="P34" s="174">
        <f>SUM(P27:P33)</f>
        <v>0</v>
      </c>
      <c r="Q34" s="68"/>
      <c r="T34" s="66" t="s">
        <v>55</v>
      </c>
      <c r="U34" s="70">
        <f>SUM(U27:U33)</f>
        <v>350</v>
      </c>
      <c r="V34" s="50"/>
    </row>
    <row r="35" spans="1:22" ht="15.75" thickTop="1" x14ac:dyDescent="0.25">
      <c r="D35" s="45"/>
      <c r="L35" s="32"/>
      <c r="P35" s="45"/>
    </row>
    <row r="36" spans="1:22" ht="15.75" thickBot="1" x14ac:dyDescent="0.3">
      <c r="L36" s="32"/>
      <c r="N36" s="249" t="s">
        <v>34</v>
      </c>
      <c r="O36" s="249"/>
      <c r="P36" s="249"/>
      <c r="Q36" s="249"/>
    </row>
    <row r="37" spans="1:22" ht="15.75" thickBot="1" x14ac:dyDescent="0.3">
      <c r="L37" s="32"/>
      <c r="N37" s="109" t="s">
        <v>50</v>
      </c>
      <c r="O37" s="109" t="s">
        <v>51</v>
      </c>
      <c r="P37" s="109" t="s">
        <v>48</v>
      </c>
      <c r="Q37" s="111" t="s">
        <v>52</v>
      </c>
    </row>
    <row r="38" spans="1:22" x14ac:dyDescent="0.25">
      <c r="L38" s="32"/>
      <c r="N38" s="95" t="s">
        <v>119</v>
      </c>
      <c r="O38" s="107">
        <v>41202</v>
      </c>
      <c r="P38" s="103">
        <v>5.49</v>
      </c>
      <c r="Q38" s="95" t="s">
        <v>120</v>
      </c>
    </row>
    <row r="39" spans="1:22" x14ac:dyDescent="0.25">
      <c r="L39" s="32"/>
      <c r="N39" s="96" t="s">
        <v>124</v>
      </c>
      <c r="O39" s="107">
        <v>41197</v>
      </c>
      <c r="P39" s="103">
        <v>94.08</v>
      </c>
      <c r="Q39" s="96" t="s">
        <v>125</v>
      </c>
    </row>
    <row r="40" spans="1:22" x14ac:dyDescent="0.25">
      <c r="L40" s="32"/>
      <c r="N40" s="96"/>
      <c r="O40" s="96"/>
      <c r="P40" s="103"/>
      <c r="Q40" s="96"/>
    </row>
    <row r="41" spans="1:22" x14ac:dyDescent="0.25">
      <c r="L41" s="32"/>
      <c r="N41" s="96"/>
      <c r="O41" s="96"/>
      <c r="P41" s="103"/>
      <c r="Q41" s="96"/>
    </row>
    <row r="42" spans="1:22" x14ac:dyDescent="0.25">
      <c r="L42" s="32"/>
      <c r="N42" s="96"/>
      <c r="O42" s="96"/>
      <c r="P42" s="103"/>
      <c r="Q42" s="96"/>
    </row>
    <row r="43" spans="1:22" x14ac:dyDescent="0.25">
      <c r="L43" s="32"/>
      <c r="N43" s="96"/>
      <c r="O43" s="96"/>
      <c r="P43" s="103"/>
      <c r="Q43" s="96"/>
    </row>
    <row r="44" spans="1:22" ht="15.75" thickBot="1" x14ac:dyDescent="0.3">
      <c r="L44" s="32"/>
      <c r="N44" s="97"/>
      <c r="O44" s="101"/>
      <c r="P44" s="104"/>
      <c r="Q44" s="101"/>
    </row>
    <row r="45" spans="1:22" ht="16.5" thickTop="1" thickBot="1" x14ac:dyDescent="0.3">
      <c r="L45" s="32"/>
      <c r="N45" s="32"/>
      <c r="O45" s="66" t="s">
        <v>56</v>
      </c>
      <c r="P45" s="190">
        <f>SUM(P38:P44)</f>
        <v>99.57</v>
      </c>
      <c r="Q45" s="50"/>
    </row>
    <row r="46" spans="1:22" ht="15.75" thickTop="1" x14ac:dyDescent="0.25"/>
  </sheetData>
  <mergeCells count="12">
    <mergeCell ref="N36:Q36"/>
    <mergeCell ref="A14:E14"/>
    <mergeCell ref="H14:I14"/>
    <mergeCell ref="N14:Q14"/>
    <mergeCell ref="S14:V14"/>
    <mergeCell ref="N25:Q25"/>
    <mergeCell ref="S25:V25"/>
    <mergeCell ref="A2:K2"/>
    <mergeCell ref="A3:E3"/>
    <mergeCell ref="H3:K3"/>
    <mergeCell ref="N3:Q3"/>
    <mergeCell ref="S3:V3"/>
  </mergeCells>
  <pageMargins left="0.7" right="0.7" top="0.75" bottom="0.75" header="0.51180555555555496" footer="0.51180555555555496"/>
  <pageSetup firstPageNumber="0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topLeftCell="J1" workbookViewId="0">
      <selection activeCell="J20" sqref="J20"/>
    </sheetView>
  </sheetViews>
  <sheetFormatPr defaultRowHeight="15" x14ac:dyDescent="0.25"/>
  <cols>
    <col min="1" max="1" width="33.42578125" bestFit="1" customWidth="1"/>
    <col min="2" max="4" width="14.42578125"/>
    <col min="5" max="5" width="75.28515625" bestFit="1" customWidth="1"/>
    <col min="6" max="7" width="8.7109375"/>
    <col min="8" max="10" width="14.42578125"/>
    <col min="11" max="11" width="28.85546875"/>
    <col min="12" max="13" width="8.7109375"/>
    <col min="14" max="14" width="28.85546875"/>
    <col min="15" max="15" width="18"/>
    <col min="16" max="16" width="14.42578125"/>
    <col min="17" max="17" width="63" bestFit="1" customWidth="1"/>
    <col min="18" max="18" width="8.7109375"/>
    <col min="19" max="19" width="28.85546875"/>
    <col min="20" max="20" width="18"/>
    <col min="21" max="21" width="14.42578125"/>
    <col min="22" max="22" width="100.85546875" bestFit="1" customWidth="1"/>
    <col min="23" max="1025" width="8.7109375"/>
  </cols>
  <sheetData>
    <row r="1" spans="1:23" x14ac:dyDescent="0.25">
      <c r="M1" s="29"/>
    </row>
    <row r="2" spans="1:23" ht="23.25" x14ac:dyDescent="0.35">
      <c r="A2" s="248" t="s">
        <v>42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32"/>
      <c r="R2" s="33" t="s">
        <v>43</v>
      </c>
    </row>
    <row r="3" spans="1:23" ht="15.75" thickBot="1" x14ac:dyDescent="0.3">
      <c r="A3" s="249" t="s">
        <v>18</v>
      </c>
      <c r="B3" s="249"/>
      <c r="C3" s="249"/>
      <c r="D3" s="249"/>
      <c r="E3" s="249"/>
      <c r="G3" s="34"/>
      <c r="H3" s="249" t="s">
        <v>44</v>
      </c>
      <c r="I3" s="249"/>
      <c r="J3" s="249"/>
      <c r="K3" s="249"/>
      <c r="M3" s="29"/>
      <c r="N3" s="249" t="s">
        <v>29</v>
      </c>
      <c r="O3" s="249"/>
      <c r="P3" s="249"/>
      <c r="Q3" s="249"/>
      <c r="R3" s="35"/>
      <c r="S3" s="249" t="s">
        <v>33</v>
      </c>
      <c r="T3" s="249"/>
      <c r="U3" s="249"/>
      <c r="V3" s="249"/>
    </row>
    <row r="4" spans="1:23" ht="15.75" thickBot="1" x14ac:dyDescent="0.3">
      <c r="A4" s="98" t="s">
        <v>45</v>
      </c>
      <c r="B4" s="98" t="s">
        <v>46</v>
      </c>
      <c r="C4" s="98" t="s">
        <v>47</v>
      </c>
      <c r="D4" s="98" t="s">
        <v>48</v>
      </c>
      <c r="E4" s="98" t="s">
        <v>49</v>
      </c>
      <c r="G4" s="37"/>
      <c r="H4" s="98" t="s">
        <v>46</v>
      </c>
      <c r="I4" s="100" t="s">
        <v>47</v>
      </c>
      <c r="J4" s="100" t="s">
        <v>48</v>
      </c>
      <c r="K4" s="100" t="s">
        <v>49</v>
      </c>
      <c r="M4" s="29"/>
      <c r="N4" s="109" t="s">
        <v>50</v>
      </c>
      <c r="O4" s="111" t="s">
        <v>51</v>
      </c>
      <c r="P4" s="111" t="s">
        <v>48</v>
      </c>
      <c r="Q4" s="111" t="s">
        <v>52</v>
      </c>
      <c r="R4" s="35"/>
      <c r="S4" s="113" t="s">
        <v>50</v>
      </c>
      <c r="T4" s="113" t="s">
        <v>51</v>
      </c>
      <c r="U4" s="109" t="s">
        <v>48</v>
      </c>
      <c r="V4" s="111" t="s">
        <v>52</v>
      </c>
    </row>
    <row r="5" spans="1:23" x14ac:dyDescent="0.25">
      <c r="A5" s="88" t="s">
        <v>142</v>
      </c>
      <c r="B5" s="107">
        <v>41223</v>
      </c>
      <c r="C5" s="107">
        <v>41226</v>
      </c>
      <c r="D5" s="117">
        <v>1500</v>
      </c>
      <c r="E5" s="96" t="s">
        <v>143</v>
      </c>
      <c r="G5" s="88"/>
      <c r="H5" s="108">
        <v>41243</v>
      </c>
      <c r="I5" s="229">
        <v>41243</v>
      </c>
      <c r="J5" s="64">
        <v>2101.9299999999998</v>
      </c>
      <c r="K5" s="95" t="s">
        <v>96</v>
      </c>
      <c r="L5" s="32"/>
      <c r="M5" s="120"/>
      <c r="N5" s="88"/>
      <c r="O5" s="88"/>
      <c r="P5" s="64"/>
      <c r="Q5" s="95"/>
      <c r="R5" s="35"/>
      <c r="S5" s="95" t="s">
        <v>71</v>
      </c>
      <c r="T5" s="39">
        <v>41214</v>
      </c>
      <c r="U5" s="117">
        <v>150</v>
      </c>
      <c r="V5" s="87" t="s">
        <v>144</v>
      </c>
    </row>
    <row r="6" spans="1:23" x14ac:dyDescent="0.25">
      <c r="A6" s="88" t="s">
        <v>127</v>
      </c>
      <c r="B6" s="107">
        <v>41240</v>
      </c>
      <c r="C6" s="107">
        <v>41240</v>
      </c>
      <c r="D6" s="117">
        <v>300</v>
      </c>
      <c r="E6" s="96" t="s">
        <v>153</v>
      </c>
      <c r="G6" s="88"/>
      <c r="H6" s="88"/>
      <c r="I6" s="88"/>
      <c r="J6" s="64"/>
      <c r="K6" s="96"/>
      <c r="L6" s="37"/>
      <c r="M6" s="120"/>
      <c r="N6" s="88"/>
      <c r="O6" s="88"/>
      <c r="P6" s="64"/>
      <c r="Q6" s="96"/>
      <c r="R6" s="35"/>
      <c r="S6" s="96"/>
      <c r="T6" s="37"/>
      <c r="U6" s="117"/>
      <c r="V6" s="88"/>
    </row>
    <row r="7" spans="1:23" x14ac:dyDescent="0.25">
      <c r="A7" s="88"/>
      <c r="B7" s="96"/>
      <c r="C7" s="96"/>
      <c r="D7" s="117"/>
      <c r="E7" s="96"/>
      <c r="G7" s="88"/>
      <c r="H7" s="88"/>
      <c r="I7" s="88"/>
      <c r="J7" s="64"/>
      <c r="K7" s="96"/>
      <c r="L7" s="37"/>
      <c r="M7" s="120"/>
      <c r="N7" s="88"/>
      <c r="O7" s="88"/>
      <c r="P7" s="64"/>
      <c r="Q7" s="96"/>
      <c r="R7" s="35"/>
      <c r="S7" s="96"/>
      <c r="T7" s="37"/>
      <c r="U7" s="117"/>
      <c r="V7" s="88"/>
    </row>
    <row r="8" spans="1:23" x14ac:dyDescent="0.25">
      <c r="A8" s="88"/>
      <c r="B8" s="96"/>
      <c r="C8" s="96"/>
      <c r="D8" s="117"/>
      <c r="E8" s="96"/>
      <c r="G8" s="88"/>
      <c r="H8" s="88"/>
      <c r="I8" s="88"/>
      <c r="J8" s="64"/>
      <c r="K8" s="96"/>
      <c r="L8" s="37"/>
      <c r="M8" s="120"/>
      <c r="N8" s="88"/>
      <c r="O8" s="88"/>
      <c r="P8" s="64"/>
      <c r="Q8" s="96"/>
      <c r="R8" s="35"/>
      <c r="S8" s="96"/>
      <c r="T8" s="37"/>
      <c r="U8" s="117"/>
      <c r="V8" s="88"/>
    </row>
    <row r="9" spans="1:23" ht="15.75" thickBot="1" x14ac:dyDescent="0.3">
      <c r="A9" s="88"/>
      <c r="B9" s="96"/>
      <c r="C9" s="96"/>
      <c r="D9" s="117"/>
      <c r="E9" s="96"/>
      <c r="G9" s="88"/>
      <c r="H9" s="88"/>
      <c r="I9" s="89"/>
      <c r="J9" s="118"/>
      <c r="K9" s="101"/>
      <c r="M9" s="120"/>
      <c r="N9" s="88"/>
      <c r="O9" s="88"/>
      <c r="P9" s="64"/>
      <c r="Q9" s="96"/>
      <c r="R9" s="35"/>
      <c r="S9" s="96"/>
      <c r="T9" s="37"/>
      <c r="U9" s="117"/>
      <c r="V9" s="88"/>
    </row>
    <row r="10" spans="1:23" ht="16.5" thickTop="1" thickBot="1" x14ac:dyDescent="0.3">
      <c r="A10" s="88"/>
      <c r="B10" s="96"/>
      <c r="C10" s="96"/>
      <c r="D10" s="117"/>
      <c r="E10" s="96"/>
      <c r="F10" s="37"/>
      <c r="G10" s="37"/>
      <c r="H10" s="121"/>
      <c r="I10" s="66" t="s">
        <v>55</v>
      </c>
      <c r="J10" s="64">
        <f>SUM(J5:J9)</f>
        <v>2101.9299999999998</v>
      </c>
      <c r="K10" s="68"/>
      <c r="L10" s="43"/>
      <c r="M10" s="120"/>
      <c r="N10" s="88"/>
      <c r="O10" s="88"/>
      <c r="P10" s="64"/>
      <c r="Q10" s="96"/>
      <c r="R10" s="44"/>
      <c r="S10" s="96"/>
      <c r="T10" s="37"/>
      <c r="U10" s="117"/>
      <c r="V10" s="88"/>
      <c r="W10" s="37"/>
    </row>
    <row r="11" spans="1:23" ht="16.5" thickTop="1" thickBot="1" x14ac:dyDescent="0.3">
      <c r="A11" s="94"/>
      <c r="B11" s="97"/>
      <c r="C11" s="101"/>
      <c r="D11" s="118"/>
      <c r="E11" s="101"/>
      <c r="F11" s="37"/>
      <c r="G11" s="37"/>
      <c r="H11" s="37"/>
      <c r="I11" s="45"/>
      <c r="J11" s="45"/>
      <c r="K11" s="37"/>
      <c r="L11" s="32"/>
      <c r="M11" s="120"/>
      <c r="N11" s="88"/>
      <c r="O11" s="89"/>
      <c r="P11" s="64"/>
      <c r="Q11" s="101"/>
      <c r="R11" s="35"/>
      <c r="S11" s="97"/>
      <c r="T11" s="37"/>
      <c r="U11" s="166"/>
      <c r="V11" s="89"/>
    </row>
    <row r="12" spans="1:23" ht="16.5" thickTop="1" thickBot="1" x14ac:dyDescent="0.3">
      <c r="A12" s="37"/>
      <c r="B12" s="37"/>
      <c r="C12" s="46" t="s">
        <v>55</v>
      </c>
      <c r="D12" s="70">
        <f>SUM(D5:D11)</f>
        <v>1800</v>
      </c>
      <c r="E12" s="72"/>
      <c r="F12" s="29"/>
      <c r="G12" s="37"/>
      <c r="H12" s="37"/>
      <c r="I12" s="48"/>
      <c r="J12" s="37"/>
      <c r="K12" s="37"/>
      <c r="L12" s="32"/>
      <c r="M12" s="29"/>
      <c r="N12" s="228"/>
      <c r="O12" s="69" t="s">
        <v>56</v>
      </c>
      <c r="P12" s="73">
        <f>SUM(P5:P11)</f>
        <v>0</v>
      </c>
      <c r="Q12" s="71"/>
      <c r="R12" s="35"/>
      <c r="S12" s="32"/>
      <c r="T12" s="66" t="s">
        <v>56</v>
      </c>
      <c r="U12" s="154">
        <f>SUM(U5:U11)</f>
        <v>150</v>
      </c>
      <c r="V12" s="68"/>
    </row>
    <row r="13" spans="1:23" ht="15.75" thickTop="1" x14ac:dyDescent="0.25">
      <c r="A13" s="37"/>
      <c r="B13" s="37"/>
      <c r="C13" s="37"/>
      <c r="D13" s="45"/>
      <c r="E13" s="37"/>
      <c r="J13" s="37"/>
      <c r="M13" s="29"/>
      <c r="P13" s="45"/>
      <c r="T13" s="45"/>
      <c r="U13" s="45"/>
    </row>
    <row r="14" spans="1:23" ht="15.75" thickBot="1" x14ac:dyDescent="0.3">
      <c r="A14" s="249" t="s">
        <v>19</v>
      </c>
      <c r="B14" s="249"/>
      <c r="C14" s="249"/>
      <c r="D14" s="249"/>
      <c r="E14" s="249"/>
      <c r="H14" s="249" t="s">
        <v>57</v>
      </c>
      <c r="I14" s="249"/>
      <c r="J14" s="34"/>
      <c r="K14" s="34"/>
      <c r="M14" s="29"/>
      <c r="N14" s="249" t="s">
        <v>30</v>
      </c>
      <c r="O14" s="249"/>
      <c r="P14" s="249"/>
      <c r="Q14" s="249"/>
      <c r="S14" s="249" t="s">
        <v>35</v>
      </c>
      <c r="T14" s="249"/>
      <c r="U14" s="249"/>
      <c r="V14" s="249"/>
    </row>
    <row r="15" spans="1:23" ht="15.75" thickBot="1" x14ac:dyDescent="0.3">
      <c r="A15" s="98" t="s">
        <v>58</v>
      </c>
      <c r="B15" s="98" t="s">
        <v>46</v>
      </c>
      <c r="C15" s="98" t="s">
        <v>47</v>
      </c>
      <c r="D15" s="98" t="s">
        <v>48</v>
      </c>
      <c r="E15" s="98" t="s">
        <v>49</v>
      </c>
      <c r="F15" s="37"/>
      <c r="H15" s="98" t="s">
        <v>46</v>
      </c>
      <c r="I15" s="100" t="s">
        <v>48</v>
      </c>
      <c r="J15" s="51"/>
      <c r="K15" s="51"/>
      <c r="M15" s="29"/>
      <c r="N15" s="109" t="s">
        <v>50</v>
      </c>
      <c r="O15" s="110" t="s">
        <v>51</v>
      </c>
      <c r="P15" s="109" t="s">
        <v>48</v>
      </c>
      <c r="Q15" s="111" t="s">
        <v>52</v>
      </c>
      <c r="S15" s="109" t="s">
        <v>50</v>
      </c>
      <c r="T15" s="109" t="s">
        <v>51</v>
      </c>
      <c r="U15" s="109" t="s">
        <v>48</v>
      </c>
      <c r="V15" s="111" t="s">
        <v>52</v>
      </c>
    </row>
    <row r="16" spans="1:23" x14ac:dyDescent="0.25">
      <c r="A16" s="88"/>
      <c r="B16" s="96"/>
      <c r="C16" s="96"/>
      <c r="D16" s="64"/>
      <c r="E16" s="96"/>
      <c r="F16" s="37"/>
      <c r="G16" s="105"/>
      <c r="H16" s="108">
        <v>41243</v>
      </c>
      <c r="I16" s="119">
        <v>1.1200000000000001</v>
      </c>
      <c r="J16" s="37"/>
      <c r="K16" s="37"/>
      <c r="M16" s="120"/>
      <c r="N16" s="88"/>
      <c r="O16" s="37"/>
      <c r="P16" s="64"/>
      <c r="Q16" s="95"/>
      <c r="S16" s="95" t="s">
        <v>59</v>
      </c>
      <c r="T16" s="107">
        <v>41240</v>
      </c>
      <c r="U16" s="230">
        <v>75</v>
      </c>
      <c r="V16" s="88" t="s">
        <v>152</v>
      </c>
    </row>
    <row r="17" spans="1:23" ht="15.75" thickBot="1" x14ac:dyDescent="0.3">
      <c r="A17" s="88"/>
      <c r="B17" s="96"/>
      <c r="C17" s="96"/>
      <c r="D17" s="64"/>
      <c r="E17" s="96"/>
      <c r="F17" s="37"/>
      <c r="G17" s="105"/>
      <c r="H17" s="94"/>
      <c r="I17" s="118"/>
      <c r="J17" s="37"/>
      <c r="K17" s="37"/>
      <c r="M17" s="120"/>
      <c r="N17" s="88"/>
      <c r="O17" s="37"/>
      <c r="P17" s="64"/>
      <c r="Q17" s="96"/>
      <c r="S17" s="96"/>
      <c r="T17" s="96"/>
      <c r="U17" s="231"/>
      <c r="V17" s="88"/>
    </row>
    <row r="18" spans="1:23" ht="15.75" thickBot="1" x14ac:dyDescent="0.3">
      <c r="A18" s="88"/>
      <c r="B18" s="96"/>
      <c r="C18" s="96"/>
      <c r="D18" s="64"/>
      <c r="E18" s="96"/>
      <c r="F18" s="37"/>
      <c r="G18" s="53"/>
      <c r="H18" s="54" t="s">
        <v>55</v>
      </c>
      <c r="I18" s="174">
        <f>SUM(I16:I17)</f>
        <v>1.1200000000000001</v>
      </c>
      <c r="J18" s="29"/>
      <c r="K18" s="37"/>
      <c r="M18" s="120"/>
      <c r="N18" s="88"/>
      <c r="O18" s="37"/>
      <c r="P18" s="64"/>
      <c r="Q18" s="96"/>
      <c r="S18" s="96"/>
      <c r="T18" s="96"/>
      <c r="U18" s="231"/>
      <c r="V18" s="88"/>
    </row>
    <row r="19" spans="1:23" ht="15.75" thickTop="1" x14ac:dyDescent="0.25">
      <c r="A19" s="88"/>
      <c r="B19" s="96"/>
      <c r="C19" s="96"/>
      <c r="D19" s="64"/>
      <c r="E19" s="96"/>
      <c r="F19" s="37"/>
      <c r="G19" s="52"/>
      <c r="H19" s="45"/>
      <c r="I19" s="45"/>
      <c r="J19" s="37"/>
      <c r="K19" s="37"/>
      <c r="M19" s="120"/>
      <c r="N19" s="88"/>
      <c r="O19" s="37"/>
      <c r="P19" s="64"/>
      <c r="Q19" s="96"/>
      <c r="S19" s="96"/>
      <c r="T19" s="96"/>
      <c r="U19" s="231"/>
      <c r="V19" s="88"/>
    </row>
    <row r="20" spans="1:23" x14ac:dyDescent="0.25">
      <c r="A20" s="88"/>
      <c r="B20" s="96"/>
      <c r="C20" s="96"/>
      <c r="D20" s="64"/>
      <c r="E20" s="96"/>
      <c r="F20" s="37"/>
      <c r="G20" s="37"/>
      <c r="H20" s="37"/>
      <c r="I20" s="37"/>
      <c r="J20" s="37"/>
      <c r="K20" s="37"/>
      <c r="M20" s="120"/>
      <c r="N20" s="88"/>
      <c r="O20" s="37"/>
      <c r="P20" s="64"/>
      <c r="Q20" s="96"/>
      <c r="S20" s="96"/>
      <c r="T20" s="96"/>
      <c r="U20" s="231"/>
      <c r="V20" s="88"/>
    </row>
    <row r="21" spans="1:23" x14ac:dyDescent="0.25">
      <c r="A21" s="88"/>
      <c r="B21" s="96"/>
      <c r="C21" s="96"/>
      <c r="D21" s="64"/>
      <c r="E21" s="96"/>
      <c r="F21" s="37"/>
      <c r="G21" s="37"/>
      <c r="H21" s="48"/>
      <c r="I21" s="37"/>
      <c r="J21" s="37"/>
      <c r="K21" s="37"/>
      <c r="M21" s="120"/>
      <c r="N21" s="88"/>
      <c r="O21" s="37"/>
      <c r="P21" s="64"/>
      <c r="Q21" s="96"/>
      <c r="R21" s="37"/>
      <c r="S21" s="96"/>
      <c r="T21" s="96"/>
      <c r="U21" s="231"/>
      <c r="V21" s="88"/>
    </row>
    <row r="22" spans="1:23" ht="15.75" thickBot="1" x14ac:dyDescent="0.3">
      <c r="A22" s="94"/>
      <c r="B22" s="97"/>
      <c r="C22" s="101"/>
      <c r="D22" s="64"/>
      <c r="E22" s="101"/>
      <c r="F22" s="37"/>
      <c r="G22" s="37"/>
      <c r="H22" s="37"/>
      <c r="I22" s="37"/>
      <c r="J22" s="37"/>
      <c r="K22" s="37"/>
      <c r="L22" s="32"/>
      <c r="M22" s="120"/>
      <c r="N22" s="94"/>
      <c r="O22" s="37"/>
      <c r="P22" s="64"/>
      <c r="Q22" s="101"/>
      <c r="S22" s="97"/>
      <c r="T22" s="101"/>
      <c r="U22" s="232"/>
      <c r="V22" s="89"/>
    </row>
    <row r="23" spans="1:23" ht="16.5" thickTop="1" thickBot="1" x14ac:dyDescent="0.3">
      <c r="A23" s="37"/>
      <c r="B23" s="37"/>
      <c r="C23" s="66" t="s">
        <v>55</v>
      </c>
      <c r="D23" s="70">
        <f>SUM(D16:D22)</f>
        <v>0</v>
      </c>
      <c r="E23" s="68"/>
      <c r="F23" s="29"/>
      <c r="G23" s="37"/>
      <c r="H23" s="37"/>
      <c r="I23" s="37"/>
      <c r="J23" s="37"/>
      <c r="K23" s="37"/>
      <c r="L23" s="32"/>
      <c r="O23" s="66" t="s">
        <v>56</v>
      </c>
      <c r="P23" s="73">
        <f>SUM(P16:P22)</f>
        <v>0</v>
      </c>
      <c r="Q23" s="68"/>
      <c r="R23" s="29"/>
      <c r="T23" s="66" t="s">
        <v>56</v>
      </c>
      <c r="U23" s="70">
        <f>SUM(U16:U22)</f>
        <v>75</v>
      </c>
      <c r="V23" s="68"/>
      <c r="W23" s="29"/>
    </row>
    <row r="24" spans="1:23" ht="15.75" thickTop="1" x14ac:dyDescent="0.2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2"/>
      <c r="P24" s="45"/>
      <c r="T24" s="45"/>
      <c r="V24" s="45"/>
    </row>
    <row r="25" spans="1:23" ht="15.75" thickBot="1" x14ac:dyDescent="0.3">
      <c r="C25" s="25" t="s">
        <v>20</v>
      </c>
      <c r="G25" s="37"/>
      <c r="H25" s="37"/>
      <c r="I25" s="37"/>
      <c r="J25" s="37"/>
      <c r="M25" s="29"/>
      <c r="N25" s="249" t="s">
        <v>61</v>
      </c>
      <c r="O25" s="249"/>
      <c r="P25" s="249"/>
      <c r="Q25" s="249"/>
      <c r="S25" s="249" t="s">
        <v>31</v>
      </c>
      <c r="T25" s="249"/>
      <c r="U25" s="249"/>
      <c r="V25" s="249"/>
    </row>
    <row r="26" spans="1:23" ht="15.75" thickBot="1" x14ac:dyDescent="0.3">
      <c r="A26" s="98" t="s">
        <v>50</v>
      </c>
      <c r="B26" s="100" t="s">
        <v>46</v>
      </c>
      <c r="C26" s="100" t="s">
        <v>47</v>
      </c>
      <c r="D26" s="100" t="s">
        <v>48</v>
      </c>
      <c r="E26" s="100" t="s">
        <v>49</v>
      </c>
      <c r="M26" s="29"/>
      <c r="N26" s="109" t="s">
        <v>50</v>
      </c>
      <c r="O26" s="109" t="s">
        <v>51</v>
      </c>
      <c r="P26" s="109" t="s">
        <v>48</v>
      </c>
      <c r="Q26" s="111" t="s">
        <v>52</v>
      </c>
      <c r="S26" s="109" t="s">
        <v>50</v>
      </c>
      <c r="T26" s="111" t="s">
        <v>51</v>
      </c>
      <c r="U26" s="111" t="s">
        <v>48</v>
      </c>
      <c r="V26" s="109" t="s">
        <v>52</v>
      </c>
    </row>
    <row r="27" spans="1:23" x14ac:dyDescent="0.25">
      <c r="A27" s="88"/>
      <c r="B27" s="88"/>
      <c r="C27" s="88"/>
      <c r="D27" s="64"/>
      <c r="E27" s="95"/>
      <c r="M27" s="29"/>
      <c r="N27" s="96"/>
      <c r="O27" s="96"/>
      <c r="P27" s="64"/>
      <c r="Q27" s="95"/>
      <c r="R27" s="96"/>
      <c r="S27" s="88" t="s">
        <v>145</v>
      </c>
      <c r="T27" s="229">
        <v>41218</v>
      </c>
      <c r="U27" s="159">
        <v>75</v>
      </c>
      <c r="V27" s="88" t="s">
        <v>146</v>
      </c>
    </row>
    <row r="28" spans="1:23" x14ac:dyDescent="0.25">
      <c r="A28" s="88"/>
      <c r="B28" s="88"/>
      <c r="C28" s="88"/>
      <c r="D28" s="64"/>
      <c r="E28" s="96"/>
      <c r="M28" s="29"/>
      <c r="N28" s="96"/>
      <c r="O28" s="96"/>
      <c r="P28" s="64"/>
      <c r="Q28" s="96"/>
      <c r="R28" s="96"/>
      <c r="S28" s="88" t="s">
        <v>150</v>
      </c>
      <c r="T28" s="108">
        <v>41222</v>
      </c>
      <c r="U28" s="159">
        <v>12.05</v>
      </c>
      <c r="V28" s="88" t="s">
        <v>151</v>
      </c>
    </row>
    <row r="29" spans="1:23" x14ac:dyDescent="0.25">
      <c r="A29" s="88"/>
      <c r="B29" s="88"/>
      <c r="C29" s="88"/>
      <c r="D29" s="64"/>
      <c r="E29" s="96"/>
      <c r="M29" s="29"/>
      <c r="N29" s="96"/>
      <c r="O29" s="96"/>
      <c r="P29" s="64"/>
      <c r="Q29" s="96"/>
      <c r="R29" s="96"/>
      <c r="S29" s="88"/>
      <c r="T29" s="88"/>
      <c r="U29" s="159"/>
      <c r="V29" s="88"/>
    </row>
    <row r="30" spans="1:23" x14ac:dyDescent="0.25">
      <c r="A30" s="88"/>
      <c r="B30" s="88"/>
      <c r="C30" s="88"/>
      <c r="D30" s="64"/>
      <c r="E30" s="96"/>
      <c r="L30" s="32"/>
      <c r="M30" s="37"/>
      <c r="N30" s="96"/>
      <c r="O30" s="96"/>
      <c r="P30" s="64"/>
      <c r="Q30" s="96"/>
      <c r="R30" s="96"/>
      <c r="S30" s="88"/>
      <c r="T30" s="88"/>
      <c r="U30" s="159"/>
      <c r="V30" s="88"/>
    </row>
    <row r="31" spans="1:23" x14ac:dyDescent="0.25">
      <c r="A31" s="88"/>
      <c r="B31" s="88"/>
      <c r="C31" s="88"/>
      <c r="D31" s="64"/>
      <c r="E31" s="96"/>
      <c r="M31" s="29"/>
      <c r="N31" s="96"/>
      <c r="O31" s="96"/>
      <c r="P31" s="64"/>
      <c r="Q31" s="96"/>
      <c r="R31" s="96"/>
      <c r="S31" s="88"/>
      <c r="T31" s="88"/>
      <c r="U31" s="159"/>
      <c r="V31" s="88"/>
    </row>
    <row r="32" spans="1:23" x14ac:dyDescent="0.25">
      <c r="A32" s="88"/>
      <c r="B32" s="88"/>
      <c r="C32" s="88"/>
      <c r="D32" s="64"/>
      <c r="E32" s="96"/>
      <c r="L32" s="32"/>
      <c r="N32" s="96"/>
      <c r="O32" s="96"/>
      <c r="P32" s="64"/>
      <c r="Q32" s="96"/>
      <c r="R32" s="96"/>
      <c r="S32" s="88"/>
      <c r="T32" s="88"/>
      <c r="U32" s="159"/>
      <c r="V32" s="88"/>
    </row>
    <row r="33" spans="1:22" ht="15.75" thickBot="1" x14ac:dyDescent="0.3">
      <c r="A33" s="94"/>
      <c r="B33" s="94"/>
      <c r="C33" s="89"/>
      <c r="D33" s="118"/>
      <c r="E33" s="101"/>
      <c r="M33" s="29"/>
      <c r="N33" s="97"/>
      <c r="O33" s="101"/>
      <c r="P33" s="64"/>
      <c r="Q33" s="101"/>
      <c r="R33" s="96"/>
      <c r="S33" s="97"/>
      <c r="T33" s="89"/>
      <c r="U33" s="161"/>
      <c r="V33" s="89"/>
    </row>
    <row r="34" spans="1:22" ht="16.5" thickTop="1" thickBot="1" x14ac:dyDescent="0.3">
      <c r="B34" s="32"/>
      <c r="C34" s="56" t="s">
        <v>55</v>
      </c>
      <c r="D34" s="64">
        <f>SUM(D27:D33)</f>
        <v>0</v>
      </c>
      <c r="E34" s="42"/>
      <c r="F34" s="29"/>
      <c r="L34" s="37"/>
      <c r="M34" s="29"/>
      <c r="N34" s="32"/>
      <c r="O34" s="66" t="s">
        <v>56</v>
      </c>
      <c r="P34" s="73">
        <f>SUM(P27:P33)</f>
        <v>0</v>
      </c>
      <c r="Q34" s="68"/>
      <c r="T34" s="66" t="s">
        <v>55</v>
      </c>
      <c r="U34" s="70">
        <f>SUM(U27:U33)</f>
        <v>87.05</v>
      </c>
      <c r="V34" s="68"/>
    </row>
    <row r="35" spans="1:22" ht="15.75" thickTop="1" x14ac:dyDescent="0.25">
      <c r="D35" s="45"/>
      <c r="L35" s="32"/>
      <c r="P35" s="45"/>
      <c r="U35" s="45"/>
      <c r="V35" s="45"/>
    </row>
    <row r="36" spans="1:22" ht="15.75" thickBot="1" x14ac:dyDescent="0.3">
      <c r="L36" s="32"/>
      <c r="N36" s="249" t="s">
        <v>34</v>
      </c>
      <c r="O36" s="249"/>
      <c r="P36" s="249"/>
      <c r="Q36" s="249"/>
    </row>
    <row r="37" spans="1:22" ht="15.75" thickBot="1" x14ac:dyDescent="0.3">
      <c r="L37" s="32"/>
      <c r="N37" s="109" t="s">
        <v>50</v>
      </c>
      <c r="O37" s="111" t="s">
        <v>51</v>
      </c>
      <c r="P37" s="111" t="s">
        <v>48</v>
      </c>
      <c r="Q37" s="111" t="s">
        <v>52</v>
      </c>
    </row>
    <row r="38" spans="1:22" x14ac:dyDescent="0.25">
      <c r="L38" s="32"/>
      <c r="M38" s="120"/>
      <c r="N38" s="88" t="s">
        <v>147</v>
      </c>
      <c r="O38" s="108">
        <v>41226</v>
      </c>
      <c r="P38" s="91">
        <v>37.99</v>
      </c>
      <c r="Q38" s="95" t="s">
        <v>148</v>
      </c>
    </row>
    <row r="39" spans="1:22" x14ac:dyDescent="0.25">
      <c r="L39" s="32"/>
      <c r="M39" s="120"/>
      <c r="N39" s="88"/>
      <c r="O39" s="88"/>
      <c r="P39" s="91"/>
      <c r="Q39" s="96"/>
    </row>
    <row r="40" spans="1:22" x14ac:dyDescent="0.25">
      <c r="L40" s="32"/>
      <c r="M40" s="120"/>
      <c r="N40" s="88"/>
      <c r="O40" s="88"/>
      <c r="P40" s="91"/>
      <c r="Q40" s="96"/>
    </row>
    <row r="41" spans="1:22" x14ac:dyDescent="0.25">
      <c r="L41" s="32"/>
      <c r="M41" s="120"/>
      <c r="N41" s="88"/>
      <c r="O41" s="88"/>
      <c r="P41" s="91"/>
      <c r="Q41" s="96"/>
    </row>
    <row r="42" spans="1:22" x14ac:dyDescent="0.25">
      <c r="L42" s="32"/>
      <c r="M42" s="120"/>
      <c r="N42" s="88"/>
      <c r="O42" s="88"/>
      <c r="P42" s="91"/>
      <c r="Q42" s="96"/>
    </row>
    <row r="43" spans="1:22" x14ac:dyDescent="0.25">
      <c r="L43" s="32"/>
      <c r="M43" s="120"/>
      <c r="N43" s="88"/>
      <c r="O43" s="88"/>
      <c r="P43" s="91"/>
      <c r="Q43" s="96"/>
    </row>
    <row r="44" spans="1:22" ht="15.75" thickBot="1" x14ac:dyDescent="0.3">
      <c r="L44" s="32"/>
      <c r="M44" s="120"/>
      <c r="N44" s="88"/>
      <c r="O44" s="89"/>
      <c r="P44" s="92"/>
      <c r="Q44" s="101"/>
    </row>
    <row r="45" spans="1:22" ht="16.5" thickTop="1" thickBot="1" x14ac:dyDescent="0.3">
      <c r="L45" s="32"/>
      <c r="N45" s="121"/>
      <c r="O45" s="57" t="s">
        <v>56</v>
      </c>
      <c r="P45" s="41">
        <f>SUM(P38:P44)</f>
        <v>37.99</v>
      </c>
      <c r="Q45" s="68"/>
    </row>
    <row r="46" spans="1:22" ht="15.75" thickTop="1" x14ac:dyDescent="0.25"/>
  </sheetData>
  <mergeCells count="12">
    <mergeCell ref="N36:Q36"/>
    <mergeCell ref="A14:E14"/>
    <mergeCell ref="H14:I14"/>
    <mergeCell ref="N14:Q14"/>
    <mergeCell ref="S14:V14"/>
    <mergeCell ref="N25:Q25"/>
    <mergeCell ref="S25:V25"/>
    <mergeCell ref="A2:K2"/>
    <mergeCell ref="A3:E3"/>
    <mergeCell ref="H3:K3"/>
    <mergeCell ref="N3:Q3"/>
    <mergeCell ref="S3:V3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topLeftCell="C1" workbookViewId="0">
      <selection activeCell="K18" sqref="K18"/>
    </sheetView>
  </sheetViews>
  <sheetFormatPr defaultRowHeight="15" x14ac:dyDescent="0.25"/>
  <cols>
    <col min="1" max="1" width="28.7109375"/>
    <col min="2" max="4" width="14.42578125"/>
    <col min="5" max="5" width="33.140625" bestFit="1" customWidth="1"/>
    <col min="6" max="7" width="8.7109375"/>
    <col min="8" max="8" width="14.28515625"/>
    <col min="9" max="10" width="14.42578125"/>
    <col min="11" max="11" width="28.85546875"/>
    <col min="12" max="13" width="8.7109375"/>
    <col min="14" max="14" width="28.85546875"/>
    <col min="15" max="15" width="18"/>
    <col min="16" max="16" width="14.42578125"/>
    <col min="17" max="17" width="54.5703125" bestFit="1" customWidth="1"/>
    <col min="18" max="18" width="8.7109375"/>
    <col min="19" max="19" width="28.85546875"/>
    <col min="20" max="20" width="18"/>
    <col min="21" max="21" width="14.42578125"/>
    <col min="22" max="22" width="56.5703125" bestFit="1" customWidth="1"/>
    <col min="23" max="1025" width="8.7109375"/>
  </cols>
  <sheetData>
    <row r="1" spans="1:23" x14ac:dyDescent="0.25">
      <c r="M1" s="29"/>
    </row>
    <row r="2" spans="1:23" ht="23.25" x14ac:dyDescent="0.35">
      <c r="A2" s="248" t="s">
        <v>42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32"/>
      <c r="R2" s="33" t="s">
        <v>43</v>
      </c>
    </row>
    <row r="3" spans="1:23" ht="15.75" thickBot="1" x14ac:dyDescent="0.3">
      <c r="A3" s="250" t="s">
        <v>18</v>
      </c>
      <c r="B3" s="250"/>
      <c r="C3" s="250"/>
      <c r="D3" s="250"/>
      <c r="E3" s="250"/>
      <c r="G3" s="34"/>
      <c r="H3" s="249" t="s">
        <v>44</v>
      </c>
      <c r="I3" s="249"/>
      <c r="J3" s="249"/>
      <c r="K3" s="249"/>
      <c r="M3" s="29"/>
      <c r="N3" s="249" t="s">
        <v>29</v>
      </c>
      <c r="O3" s="249"/>
      <c r="P3" s="249"/>
      <c r="Q3" s="249"/>
      <c r="R3" s="35"/>
      <c r="S3" s="249" t="s">
        <v>33</v>
      </c>
      <c r="T3" s="249"/>
      <c r="U3" s="249"/>
      <c r="V3" s="249"/>
    </row>
    <row r="4" spans="1:23" ht="15.75" thickBot="1" x14ac:dyDescent="0.3">
      <c r="A4" s="98" t="s">
        <v>45</v>
      </c>
      <c r="B4" s="36" t="s">
        <v>46</v>
      </c>
      <c r="C4" s="85" t="s">
        <v>47</v>
      </c>
      <c r="D4" s="98" t="s">
        <v>48</v>
      </c>
      <c r="E4" s="98" t="s">
        <v>49</v>
      </c>
      <c r="G4" s="88"/>
      <c r="H4" s="98" t="s">
        <v>46</v>
      </c>
      <c r="I4" s="98" t="s">
        <v>47</v>
      </c>
      <c r="J4" s="98" t="s">
        <v>48</v>
      </c>
      <c r="K4" s="100" t="s">
        <v>49</v>
      </c>
      <c r="M4" s="29"/>
      <c r="N4" s="113" t="s">
        <v>50</v>
      </c>
      <c r="O4" s="109" t="s">
        <v>51</v>
      </c>
      <c r="P4" s="109" t="s">
        <v>48</v>
      </c>
      <c r="Q4" s="111" t="s">
        <v>52</v>
      </c>
      <c r="R4" s="35"/>
      <c r="S4" s="109" t="s">
        <v>50</v>
      </c>
      <c r="T4" s="109" t="s">
        <v>51</v>
      </c>
      <c r="U4" s="110" t="s">
        <v>48</v>
      </c>
      <c r="V4" s="111" t="s">
        <v>52</v>
      </c>
    </row>
    <row r="5" spans="1:23" x14ac:dyDescent="0.25">
      <c r="A5" s="95" t="s">
        <v>67</v>
      </c>
      <c r="B5" s="115">
        <v>41254</v>
      </c>
      <c r="C5" s="115">
        <v>41254</v>
      </c>
      <c r="D5" s="119">
        <v>100</v>
      </c>
      <c r="E5" s="87" t="s">
        <v>65</v>
      </c>
      <c r="G5" s="88"/>
      <c r="H5" s="107">
        <v>41271</v>
      </c>
      <c r="I5" s="107">
        <v>41271</v>
      </c>
      <c r="J5" s="119">
        <v>2101.9299999999998</v>
      </c>
      <c r="K5" s="87" t="s">
        <v>96</v>
      </c>
      <c r="L5" s="32"/>
      <c r="N5" s="95"/>
      <c r="O5" s="96"/>
      <c r="P5" s="64"/>
      <c r="Q5" s="95"/>
      <c r="R5" s="35"/>
      <c r="S5" s="95" t="s">
        <v>156</v>
      </c>
      <c r="T5" s="115">
        <v>41260</v>
      </c>
      <c r="U5" s="238">
        <v>60</v>
      </c>
      <c r="V5" s="87" t="s">
        <v>157</v>
      </c>
    </row>
    <row r="6" spans="1:23" x14ac:dyDescent="0.25">
      <c r="A6" s="96" t="s">
        <v>154</v>
      </c>
      <c r="B6" s="107">
        <v>41254</v>
      </c>
      <c r="C6" s="107">
        <v>41254</v>
      </c>
      <c r="D6" s="117">
        <v>500</v>
      </c>
      <c r="E6" s="88" t="s">
        <v>155</v>
      </c>
      <c r="G6" s="88"/>
      <c r="H6" s="96"/>
      <c r="I6" s="96"/>
      <c r="J6" s="117"/>
      <c r="K6" s="88"/>
      <c r="L6" s="37"/>
      <c r="M6" s="29"/>
      <c r="N6" s="96"/>
      <c r="O6" s="96"/>
      <c r="P6" s="64"/>
      <c r="Q6" s="96"/>
      <c r="R6" s="35"/>
      <c r="S6" s="96"/>
      <c r="T6" s="96"/>
      <c r="U6" s="239"/>
      <c r="V6" s="88"/>
    </row>
    <row r="7" spans="1:23" x14ac:dyDescent="0.25">
      <c r="A7" s="96"/>
      <c r="B7" s="96"/>
      <c r="C7" s="96"/>
      <c r="D7" s="117"/>
      <c r="E7" s="88"/>
      <c r="G7" s="88"/>
      <c r="H7" s="96"/>
      <c r="I7" s="96"/>
      <c r="J7" s="117"/>
      <c r="K7" s="88"/>
      <c r="L7" s="37"/>
      <c r="M7" s="29"/>
      <c r="N7" s="96"/>
      <c r="O7" s="96"/>
      <c r="P7" s="64"/>
      <c r="Q7" s="96"/>
      <c r="R7" s="35"/>
      <c r="S7" s="96"/>
      <c r="T7" s="96"/>
      <c r="U7" s="239"/>
      <c r="V7" s="88"/>
    </row>
    <row r="8" spans="1:23" x14ac:dyDescent="0.25">
      <c r="A8" s="96"/>
      <c r="B8" s="96"/>
      <c r="C8" s="96"/>
      <c r="D8" s="117"/>
      <c r="E8" s="88"/>
      <c r="G8" s="88"/>
      <c r="H8" s="96"/>
      <c r="I8" s="96"/>
      <c r="J8" s="117"/>
      <c r="K8" s="88"/>
      <c r="L8" s="37"/>
      <c r="M8" s="29"/>
      <c r="N8" s="96"/>
      <c r="O8" s="96"/>
      <c r="P8" s="64"/>
      <c r="Q8" s="96"/>
      <c r="R8" s="35"/>
      <c r="S8" s="96"/>
      <c r="T8" s="96"/>
      <c r="U8" s="239"/>
      <c r="V8" s="88"/>
    </row>
    <row r="9" spans="1:23" ht="15.75" thickBot="1" x14ac:dyDescent="0.3">
      <c r="A9" s="96"/>
      <c r="B9" s="96"/>
      <c r="C9" s="96"/>
      <c r="D9" s="117"/>
      <c r="E9" s="88"/>
      <c r="G9" s="88"/>
      <c r="H9" s="97"/>
      <c r="I9" s="96"/>
      <c r="J9" s="118"/>
      <c r="K9" s="88"/>
      <c r="M9" s="29"/>
      <c r="N9" s="96"/>
      <c r="O9" s="96"/>
      <c r="P9" s="64"/>
      <c r="Q9" s="96"/>
      <c r="R9" s="35"/>
      <c r="S9" s="96"/>
      <c r="T9" s="96"/>
      <c r="U9" s="239"/>
      <c r="V9" s="88"/>
    </row>
    <row r="10" spans="1:23" ht="16.5" thickTop="1" thickBot="1" x14ac:dyDescent="0.3">
      <c r="A10" s="96"/>
      <c r="B10" s="96"/>
      <c r="C10" s="96"/>
      <c r="D10" s="117"/>
      <c r="E10" s="88"/>
      <c r="F10" s="37"/>
      <c r="G10" s="37"/>
      <c r="H10" s="37"/>
      <c r="I10" s="66" t="s">
        <v>55</v>
      </c>
      <c r="J10" s="70">
        <f>SUM(J5:J9)</f>
        <v>2101.9299999999998</v>
      </c>
      <c r="K10" s="68"/>
      <c r="L10" s="43"/>
      <c r="M10" s="29"/>
      <c r="N10" s="96"/>
      <c r="O10" s="96"/>
      <c r="P10" s="64"/>
      <c r="Q10" s="96"/>
      <c r="R10" s="44"/>
      <c r="S10" s="96"/>
      <c r="T10" s="96"/>
      <c r="U10" s="239"/>
      <c r="V10" s="88"/>
      <c r="W10" s="37"/>
    </row>
    <row r="11" spans="1:23" ht="16.5" thickTop="1" thickBot="1" x14ac:dyDescent="0.3">
      <c r="A11" s="97"/>
      <c r="B11" s="97"/>
      <c r="C11" s="96"/>
      <c r="D11" s="118"/>
      <c r="E11" s="88"/>
      <c r="F11" s="37"/>
      <c r="G11" s="37"/>
      <c r="H11" s="37"/>
      <c r="I11" s="45"/>
      <c r="J11" s="45"/>
      <c r="K11" s="37"/>
      <c r="L11" s="32"/>
      <c r="N11" s="97"/>
      <c r="O11" s="96"/>
      <c r="P11" s="64"/>
      <c r="Q11" s="96"/>
      <c r="R11" s="35"/>
      <c r="S11" s="97"/>
      <c r="T11" s="96"/>
      <c r="U11" s="239"/>
      <c r="V11" s="88"/>
    </row>
    <row r="12" spans="1:23" ht="16.5" thickTop="1" thickBot="1" x14ac:dyDescent="0.3">
      <c r="A12" s="86"/>
      <c r="B12" s="37"/>
      <c r="C12" s="66" t="s">
        <v>55</v>
      </c>
      <c r="D12" s="70">
        <f>SUM(D5:D11)</f>
        <v>600</v>
      </c>
      <c r="E12" s="68"/>
      <c r="F12" s="29"/>
      <c r="G12" s="37"/>
      <c r="H12" s="37"/>
      <c r="I12" s="48"/>
      <c r="J12" s="37"/>
      <c r="K12" s="37"/>
      <c r="L12" s="32"/>
      <c r="M12" s="29"/>
      <c r="N12" s="35"/>
      <c r="O12" s="69" t="s">
        <v>56</v>
      </c>
      <c r="P12" s="70">
        <f>SUM(P5:P11)</f>
        <v>0</v>
      </c>
      <c r="Q12" s="71"/>
      <c r="R12" s="35"/>
      <c r="S12" s="32"/>
      <c r="T12" s="66" t="s">
        <v>56</v>
      </c>
      <c r="U12" s="70">
        <f>SUM(U5:U11)</f>
        <v>60</v>
      </c>
      <c r="V12" s="68"/>
    </row>
    <row r="13" spans="1:23" ht="15.75" thickTop="1" x14ac:dyDescent="0.25">
      <c r="A13" s="37"/>
      <c r="B13" s="37"/>
      <c r="C13" s="37"/>
      <c r="D13" s="45"/>
      <c r="E13" s="37"/>
      <c r="J13" s="37"/>
      <c r="M13" s="29"/>
      <c r="P13" s="45"/>
      <c r="T13" s="45"/>
      <c r="U13" s="45"/>
    </row>
    <row r="14" spans="1:23" ht="15.75" thickBot="1" x14ac:dyDescent="0.3">
      <c r="A14" s="249" t="s">
        <v>19</v>
      </c>
      <c r="B14" s="249"/>
      <c r="C14" s="249"/>
      <c r="D14" s="249"/>
      <c r="E14" s="249"/>
      <c r="H14" s="249" t="s">
        <v>57</v>
      </c>
      <c r="I14" s="249"/>
      <c r="J14" s="34"/>
      <c r="K14" s="34"/>
      <c r="M14" s="29"/>
      <c r="N14" s="249" t="s">
        <v>30</v>
      </c>
      <c r="O14" s="249"/>
      <c r="P14" s="249"/>
      <c r="Q14" s="249"/>
      <c r="S14" s="249" t="s">
        <v>35</v>
      </c>
      <c r="T14" s="249"/>
      <c r="U14" s="249"/>
      <c r="V14" s="249"/>
    </row>
    <row r="15" spans="1:23" ht="15.75" thickBot="1" x14ac:dyDescent="0.3">
      <c r="A15" s="98" t="s">
        <v>58</v>
      </c>
      <c r="B15" s="98" t="s">
        <v>46</v>
      </c>
      <c r="C15" s="98" t="s">
        <v>47</v>
      </c>
      <c r="D15" s="98" t="s">
        <v>48</v>
      </c>
      <c r="E15" s="100" t="s">
        <v>49</v>
      </c>
      <c r="F15" s="37"/>
      <c r="H15" s="98" t="s">
        <v>46</v>
      </c>
      <c r="I15" s="100" t="s">
        <v>48</v>
      </c>
      <c r="J15" s="51"/>
      <c r="K15" s="51"/>
      <c r="M15" s="29"/>
      <c r="N15" s="109" t="s">
        <v>50</v>
      </c>
      <c r="O15" s="111" t="s">
        <v>51</v>
      </c>
      <c r="P15" s="111" t="s">
        <v>48</v>
      </c>
      <c r="Q15" s="111" t="s">
        <v>52</v>
      </c>
      <c r="S15" s="109" t="s">
        <v>50</v>
      </c>
      <c r="T15" s="109" t="s">
        <v>51</v>
      </c>
      <c r="U15" s="109" t="s">
        <v>48</v>
      </c>
      <c r="V15" s="111" t="s">
        <v>52</v>
      </c>
    </row>
    <row r="16" spans="1:23" x14ac:dyDescent="0.25">
      <c r="A16" s="96"/>
      <c r="B16" s="96"/>
      <c r="C16" s="96"/>
      <c r="D16" s="64"/>
      <c r="E16" s="95"/>
      <c r="F16" s="37"/>
      <c r="G16" s="105"/>
      <c r="H16" s="108">
        <v>41274</v>
      </c>
      <c r="I16" s="119">
        <v>2.0699999999999998</v>
      </c>
      <c r="J16" s="37"/>
      <c r="K16" s="37"/>
      <c r="M16" s="29"/>
      <c r="N16" s="95" t="s">
        <v>158</v>
      </c>
      <c r="O16" s="108">
        <v>41260</v>
      </c>
      <c r="P16" s="64">
        <v>134.44</v>
      </c>
      <c r="Q16" s="95" t="s">
        <v>159</v>
      </c>
      <c r="S16" s="95"/>
      <c r="T16" s="96"/>
      <c r="U16" s="64"/>
      <c r="V16" s="95"/>
    </row>
    <row r="17" spans="1:22" ht="15.75" thickBot="1" x14ac:dyDescent="0.3">
      <c r="A17" s="96"/>
      <c r="B17" s="96"/>
      <c r="C17" s="96"/>
      <c r="D17" s="64"/>
      <c r="E17" s="96"/>
      <c r="F17" s="37"/>
      <c r="G17" s="105"/>
      <c r="H17" s="101"/>
      <c r="I17" s="118"/>
      <c r="J17" s="37"/>
      <c r="K17" s="37"/>
      <c r="M17" s="29"/>
      <c r="N17" s="96"/>
      <c r="O17" s="88"/>
      <c r="P17" s="64"/>
      <c r="Q17" s="96"/>
      <c r="S17" s="96"/>
      <c r="T17" s="96"/>
      <c r="U17" s="64"/>
      <c r="V17" s="96"/>
    </row>
    <row r="18" spans="1:22" ht="16.5" thickTop="1" thickBot="1" x14ac:dyDescent="0.3">
      <c r="A18" s="96"/>
      <c r="B18" s="96"/>
      <c r="C18" s="96"/>
      <c r="D18" s="64"/>
      <c r="E18" s="96"/>
      <c r="F18" s="37"/>
      <c r="G18" s="53"/>
      <c r="H18" s="66" t="s">
        <v>55</v>
      </c>
      <c r="I18" s="70">
        <f>SUM(I16:I17)</f>
        <v>2.0699999999999998</v>
      </c>
      <c r="J18" s="29"/>
      <c r="K18" s="37"/>
      <c r="M18" s="29"/>
      <c r="N18" s="96"/>
      <c r="O18" s="88"/>
      <c r="P18" s="64"/>
      <c r="Q18" s="96"/>
      <c r="S18" s="96"/>
      <c r="T18" s="96"/>
      <c r="U18" s="64"/>
      <c r="V18" s="96"/>
    </row>
    <row r="19" spans="1:22" ht="15.75" thickTop="1" x14ac:dyDescent="0.25">
      <c r="A19" s="96"/>
      <c r="B19" s="96"/>
      <c r="C19" s="96"/>
      <c r="D19" s="64"/>
      <c r="E19" s="96"/>
      <c r="F19" s="37"/>
      <c r="G19" s="52"/>
      <c r="H19" s="45"/>
      <c r="I19" s="45"/>
      <c r="J19" s="37"/>
      <c r="K19" s="37"/>
      <c r="M19" s="29"/>
      <c r="N19" s="96"/>
      <c r="O19" s="88"/>
      <c r="P19" s="64"/>
      <c r="Q19" s="96"/>
      <c r="S19" s="96"/>
      <c r="T19" s="96"/>
      <c r="U19" s="64"/>
      <c r="V19" s="96"/>
    </row>
    <row r="20" spans="1:22" x14ac:dyDescent="0.25">
      <c r="A20" s="96"/>
      <c r="B20" s="96"/>
      <c r="C20" s="96"/>
      <c r="D20" s="64"/>
      <c r="E20" s="96"/>
      <c r="F20" s="37"/>
      <c r="G20" s="37"/>
      <c r="H20" s="37"/>
      <c r="I20" s="37"/>
      <c r="J20" s="37"/>
      <c r="K20" s="37"/>
      <c r="M20" s="29"/>
      <c r="N20" s="96"/>
      <c r="O20" s="88"/>
      <c r="P20" s="64"/>
      <c r="Q20" s="242"/>
      <c r="S20" s="96"/>
      <c r="T20" s="96"/>
      <c r="U20" s="64"/>
      <c r="V20" s="96"/>
    </row>
    <row r="21" spans="1:22" x14ac:dyDescent="0.25">
      <c r="A21" s="96"/>
      <c r="B21" s="96"/>
      <c r="C21" s="96"/>
      <c r="D21" s="64"/>
      <c r="E21" s="96"/>
      <c r="F21" s="37"/>
      <c r="G21" s="37"/>
      <c r="H21" s="48"/>
      <c r="I21" s="37"/>
      <c r="J21" s="37"/>
      <c r="K21" s="37"/>
      <c r="M21" s="29"/>
      <c r="N21" s="96"/>
      <c r="O21" s="88"/>
      <c r="P21" s="64"/>
      <c r="Q21" s="96"/>
      <c r="R21" s="37"/>
      <c r="S21" s="96"/>
      <c r="T21" s="96"/>
      <c r="U21" s="64"/>
      <c r="V21" s="96"/>
    </row>
    <row r="22" spans="1:22" ht="15.75" thickBot="1" x14ac:dyDescent="0.3">
      <c r="A22" s="97"/>
      <c r="B22" s="96"/>
      <c r="C22" s="96"/>
      <c r="D22" s="64"/>
      <c r="E22" s="101"/>
      <c r="F22" s="37"/>
      <c r="G22" s="37"/>
      <c r="H22" s="37"/>
      <c r="I22" s="37"/>
      <c r="J22" s="37"/>
      <c r="K22" s="37"/>
      <c r="L22" s="32"/>
      <c r="N22" s="97"/>
      <c r="O22" s="88"/>
      <c r="P22" s="64"/>
      <c r="Q22" s="101"/>
      <c r="S22" s="96"/>
      <c r="T22" s="101"/>
      <c r="U22" s="64"/>
      <c r="V22" s="96"/>
    </row>
    <row r="23" spans="1:22" ht="16.5" thickTop="1" thickBot="1" x14ac:dyDescent="0.3">
      <c r="A23" s="37"/>
      <c r="B23" s="121"/>
      <c r="C23" s="66" t="s">
        <v>55</v>
      </c>
      <c r="D23" s="241">
        <f>SUM(D16:D22)</f>
        <v>0</v>
      </c>
      <c r="E23" s="68"/>
      <c r="F23" s="29"/>
      <c r="G23" s="37"/>
      <c r="H23" s="37"/>
      <c r="I23" s="37"/>
      <c r="J23" s="37"/>
      <c r="K23" s="37"/>
      <c r="L23" s="32"/>
      <c r="O23" s="66" t="s">
        <v>56</v>
      </c>
      <c r="P23" s="73">
        <f>SUM(P16:P22)</f>
        <v>134.44</v>
      </c>
      <c r="Q23" s="42"/>
      <c r="R23" s="29"/>
      <c r="S23" s="121"/>
      <c r="T23" s="56" t="s">
        <v>56</v>
      </c>
      <c r="U23" s="73">
        <f>SUM(U16:U21)</f>
        <v>0</v>
      </c>
      <c r="V23" s="68"/>
    </row>
    <row r="24" spans="1:22" ht="15.75" thickTop="1" x14ac:dyDescent="0.2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2"/>
      <c r="P24" s="45"/>
      <c r="S24" s="37"/>
      <c r="T24" s="45"/>
      <c r="U24" s="45"/>
      <c r="V24" s="45"/>
    </row>
    <row r="25" spans="1:22" ht="15.75" thickBot="1" x14ac:dyDescent="0.3">
      <c r="C25" s="25" t="s">
        <v>20</v>
      </c>
      <c r="G25" s="37"/>
      <c r="H25" s="37"/>
      <c r="I25" s="37"/>
      <c r="J25" s="37"/>
      <c r="M25" s="29"/>
      <c r="N25" s="249" t="s">
        <v>32</v>
      </c>
      <c r="O25" s="249"/>
      <c r="P25" s="249"/>
      <c r="Q25" s="249"/>
      <c r="S25" s="249" t="s">
        <v>31</v>
      </c>
      <c r="T25" s="249"/>
      <c r="U25" s="249"/>
      <c r="V25" s="249"/>
    </row>
    <row r="26" spans="1:22" ht="15.75" thickBot="1" x14ac:dyDescent="0.3">
      <c r="A26" s="98" t="s">
        <v>50</v>
      </c>
      <c r="B26" s="100" t="s">
        <v>46</v>
      </c>
      <c r="C26" s="100" t="s">
        <v>47</v>
      </c>
      <c r="D26" s="100" t="s">
        <v>48</v>
      </c>
      <c r="E26" s="100" t="s">
        <v>49</v>
      </c>
      <c r="M26" s="29"/>
      <c r="N26" s="109" t="s">
        <v>50</v>
      </c>
      <c r="O26" s="109" t="s">
        <v>51</v>
      </c>
      <c r="P26" s="109" t="s">
        <v>48</v>
      </c>
      <c r="Q26" s="111" t="s">
        <v>52</v>
      </c>
      <c r="S26" s="109" t="s">
        <v>50</v>
      </c>
      <c r="T26" s="109" t="s">
        <v>51</v>
      </c>
      <c r="U26" s="109" t="s">
        <v>48</v>
      </c>
      <c r="V26" s="111" t="s">
        <v>52</v>
      </c>
    </row>
    <row r="27" spans="1:22" x14ac:dyDescent="0.25">
      <c r="A27" s="95"/>
      <c r="B27" s="87"/>
      <c r="C27" s="88"/>
      <c r="D27" s="64"/>
      <c r="E27" s="95"/>
      <c r="I27" s="63"/>
      <c r="J27" s="63"/>
      <c r="M27" s="29"/>
      <c r="N27" s="95"/>
      <c r="O27" s="96"/>
      <c r="P27" s="64"/>
      <c r="Q27" s="95"/>
      <c r="S27" s="95"/>
      <c r="T27" s="96"/>
      <c r="U27" s="64"/>
      <c r="V27" s="95"/>
    </row>
    <row r="28" spans="1:22" x14ac:dyDescent="0.25">
      <c r="A28" s="96"/>
      <c r="B28" s="88"/>
      <c r="C28" s="88"/>
      <c r="D28" s="64"/>
      <c r="E28" s="96"/>
      <c r="I28" s="63"/>
      <c r="J28" s="63"/>
      <c r="M28" s="29"/>
      <c r="N28" s="96"/>
      <c r="O28" s="96"/>
      <c r="P28" s="64"/>
      <c r="Q28" s="96"/>
      <c r="S28" s="96"/>
      <c r="T28" s="96"/>
      <c r="U28" s="64"/>
      <c r="V28" s="96"/>
    </row>
    <row r="29" spans="1:22" x14ac:dyDescent="0.25">
      <c r="A29" s="96"/>
      <c r="B29" s="88"/>
      <c r="C29" s="88"/>
      <c r="D29" s="64"/>
      <c r="E29" s="96"/>
      <c r="I29" s="63"/>
      <c r="J29" s="63"/>
      <c r="M29" s="29"/>
      <c r="N29" s="96"/>
      <c r="O29" s="96"/>
      <c r="P29" s="64"/>
      <c r="Q29" s="96"/>
      <c r="S29" s="96"/>
      <c r="T29" s="96"/>
      <c r="U29" s="64"/>
      <c r="V29" s="96"/>
    </row>
    <row r="30" spans="1:22" x14ac:dyDescent="0.25">
      <c r="A30" s="96"/>
      <c r="B30" s="88"/>
      <c r="C30" s="88"/>
      <c r="D30" s="64"/>
      <c r="E30" s="96"/>
      <c r="L30" s="32"/>
      <c r="M30" s="37"/>
      <c r="N30" s="96"/>
      <c r="O30" s="96"/>
      <c r="P30" s="64"/>
      <c r="Q30" s="96"/>
      <c r="S30" s="96"/>
      <c r="T30" s="96"/>
      <c r="U30" s="64"/>
      <c r="V30" s="96"/>
    </row>
    <row r="31" spans="1:22" x14ac:dyDescent="0.25">
      <c r="A31" s="96"/>
      <c r="B31" s="88"/>
      <c r="C31" s="88"/>
      <c r="D31" s="64"/>
      <c r="E31" s="96"/>
      <c r="M31" s="29"/>
      <c r="N31" s="96"/>
      <c r="O31" s="96"/>
      <c r="P31" s="64"/>
      <c r="Q31" s="96"/>
      <c r="S31" s="96"/>
      <c r="T31" s="96"/>
      <c r="U31" s="64"/>
      <c r="V31" s="96"/>
    </row>
    <row r="32" spans="1:22" x14ac:dyDescent="0.25">
      <c r="A32" s="96"/>
      <c r="B32" s="88"/>
      <c r="C32" s="88"/>
      <c r="D32" s="64"/>
      <c r="E32" s="96"/>
      <c r="L32" s="32"/>
      <c r="N32" s="96"/>
      <c r="O32" s="96"/>
      <c r="P32" s="64"/>
      <c r="Q32" s="96"/>
      <c r="S32" s="96"/>
      <c r="T32" s="96"/>
      <c r="U32" s="64"/>
      <c r="V32" s="96"/>
    </row>
    <row r="33" spans="1:22" ht="15.75" thickBot="1" x14ac:dyDescent="0.3">
      <c r="A33" s="97"/>
      <c r="B33" s="94"/>
      <c r="C33" s="89"/>
      <c r="D33" s="118"/>
      <c r="E33" s="101"/>
      <c r="M33" s="29"/>
      <c r="N33" s="97"/>
      <c r="O33" s="96"/>
      <c r="P33" s="64"/>
      <c r="Q33" s="101"/>
      <c r="S33" s="97"/>
      <c r="T33" s="96"/>
      <c r="U33" s="64"/>
      <c r="V33" s="96"/>
    </row>
    <row r="34" spans="1:22" ht="16.5" thickTop="1" thickBot="1" x14ac:dyDescent="0.3">
      <c r="B34" s="32"/>
      <c r="C34" s="66" t="s">
        <v>55</v>
      </c>
      <c r="D34" s="64">
        <f>SUM(D27:D33)</f>
        <v>0</v>
      </c>
      <c r="E34" s="42"/>
      <c r="F34" s="29"/>
      <c r="L34" s="37"/>
      <c r="M34" s="29"/>
      <c r="N34" s="32"/>
      <c r="O34" s="66" t="s">
        <v>56</v>
      </c>
      <c r="P34" s="70">
        <f>SUM(P27:P33)</f>
        <v>0</v>
      </c>
      <c r="Q34" s="50"/>
      <c r="T34" s="66" t="s">
        <v>55</v>
      </c>
      <c r="U34" s="70">
        <f>SUM(U27:U33)</f>
        <v>0</v>
      </c>
      <c r="V34" s="68"/>
    </row>
    <row r="35" spans="1:22" ht="15.75" thickTop="1" x14ac:dyDescent="0.25">
      <c r="D35" s="45"/>
      <c r="L35" s="32"/>
    </row>
    <row r="36" spans="1:22" ht="15.75" thickBot="1" x14ac:dyDescent="0.3">
      <c r="L36" s="32"/>
      <c r="N36" s="250" t="s">
        <v>34</v>
      </c>
      <c r="O36" s="250"/>
      <c r="P36" s="250"/>
      <c r="Q36" s="250"/>
    </row>
    <row r="37" spans="1:22" ht="15.75" thickBot="1" x14ac:dyDescent="0.3">
      <c r="L37" s="32"/>
      <c r="N37" s="109" t="s">
        <v>50</v>
      </c>
      <c r="O37" s="109" t="s">
        <v>51</v>
      </c>
      <c r="P37" s="109" t="s">
        <v>48</v>
      </c>
      <c r="Q37" s="109" t="s">
        <v>52</v>
      </c>
    </row>
    <row r="38" spans="1:22" x14ac:dyDescent="0.25">
      <c r="L38" s="32"/>
      <c r="N38" s="96"/>
      <c r="O38" s="107"/>
      <c r="P38" s="103"/>
      <c r="Q38" s="96"/>
    </row>
    <row r="39" spans="1:22" x14ac:dyDescent="0.25">
      <c r="L39" s="32"/>
      <c r="N39" s="96"/>
      <c r="O39" s="96"/>
      <c r="P39" s="103"/>
      <c r="Q39" s="96"/>
    </row>
    <row r="40" spans="1:22" x14ac:dyDescent="0.25">
      <c r="L40" s="32"/>
      <c r="N40" s="96"/>
      <c r="O40" s="96"/>
      <c r="P40" s="103"/>
      <c r="Q40" s="96"/>
    </row>
    <row r="41" spans="1:22" x14ac:dyDescent="0.25">
      <c r="L41" s="32"/>
      <c r="N41" s="96"/>
      <c r="O41" s="96"/>
      <c r="P41" s="103"/>
      <c r="Q41" s="96"/>
    </row>
    <row r="42" spans="1:22" x14ac:dyDescent="0.25">
      <c r="L42" s="32"/>
      <c r="N42" s="96"/>
      <c r="O42" s="96"/>
      <c r="P42" s="103"/>
      <c r="Q42" s="96"/>
    </row>
    <row r="43" spans="1:22" x14ac:dyDescent="0.25">
      <c r="L43" s="32"/>
      <c r="N43" s="96"/>
      <c r="O43" s="96"/>
      <c r="P43" s="103"/>
      <c r="Q43" s="96"/>
    </row>
    <row r="44" spans="1:22" ht="15.75" thickBot="1" x14ac:dyDescent="0.3">
      <c r="L44" s="32"/>
      <c r="N44" s="97"/>
      <c r="O44" s="101"/>
      <c r="P44" s="103"/>
      <c r="Q44" s="96"/>
    </row>
    <row r="45" spans="1:22" ht="16.5" thickTop="1" thickBot="1" x14ac:dyDescent="0.3">
      <c r="L45" s="32"/>
      <c r="N45" s="32"/>
      <c r="O45" s="57" t="s">
        <v>56</v>
      </c>
      <c r="P45" s="67">
        <f>SUM(P38:P44)</f>
        <v>0</v>
      </c>
      <c r="Q45" s="68"/>
    </row>
    <row r="46" spans="1:22" ht="15.75" thickTop="1" x14ac:dyDescent="0.25"/>
  </sheetData>
  <mergeCells count="12">
    <mergeCell ref="N36:Q36"/>
    <mergeCell ref="A14:E14"/>
    <mergeCell ref="H14:I14"/>
    <mergeCell ref="N14:Q14"/>
    <mergeCell ref="S14:V14"/>
    <mergeCell ref="N25:Q25"/>
    <mergeCell ref="S25:V25"/>
    <mergeCell ref="A2:K2"/>
    <mergeCell ref="A3:E3"/>
    <mergeCell ref="H3:K3"/>
    <mergeCell ref="N3:Q3"/>
    <mergeCell ref="S3:V3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topLeftCell="C1" workbookViewId="0">
      <selection activeCell="A19" sqref="A19"/>
    </sheetView>
  </sheetViews>
  <sheetFormatPr defaultRowHeight="15" x14ac:dyDescent="0.25"/>
  <cols>
    <col min="1" max="1" width="33.42578125" bestFit="1" customWidth="1"/>
    <col min="2" max="4" width="14.42578125"/>
    <col min="5" max="5" width="36" bestFit="1" customWidth="1"/>
    <col min="6" max="7" width="8.7109375"/>
    <col min="8" max="9" width="14.42578125"/>
    <col min="10" max="10" width="10.5703125" bestFit="1" customWidth="1"/>
    <col min="11" max="11" width="16" bestFit="1" customWidth="1"/>
    <col min="12" max="13" width="8.7109375"/>
    <col min="14" max="14" width="28.85546875"/>
    <col min="15" max="15" width="18"/>
    <col min="16" max="16" width="14.42578125"/>
    <col min="17" max="17" width="47.5703125" bestFit="1" customWidth="1"/>
    <col min="18" max="18" width="8.7109375"/>
    <col min="19" max="19" width="28.85546875"/>
    <col min="20" max="20" width="18"/>
    <col min="21" max="21" width="14.42578125"/>
    <col min="22" max="22" width="55.5703125" bestFit="1" customWidth="1"/>
    <col min="23" max="1025" width="8.7109375"/>
  </cols>
  <sheetData>
    <row r="1" spans="1:23" x14ac:dyDescent="0.25">
      <c r="M1" s="29"/>
    </row>
    <row r="2" spans="1:23" ht="23.25" x14ac:dyDescent="0.35">
      <c r="A2" s="248" t="s">
        <v>42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32"/>
      <c r="R2" s="33" t="s">
        <v>43</v>
      </c>
    </row>
    <row r="3" spans="1:23" ht="15.75" thickBot="1" x14ac:dyDescent="0.3">
      <c r="A3" s="249" t="s">
        <v>18</v>
      </c>
      <c r="B3" s="249"/>
      <c r="C3" s="249"/>
      <c r="D3" s="249"/>
      <c r="E3" s="249"/>
      <c r="G3" s="34"/>
      <c r="H3" s="249" t="s">
        <v>44</v>
      </c>
      <c r="I3" s="249"/>
      <c r="J3" s="249"/>
      <c r="K3" s="249"/>
      <c r="M3" s="29"/>
      <c r="N3" s="249" t="s">
        <v>29</v>
      </c>
      <c r="O3" s="249"/>
      <c r="P3" s="249"/>
      <c r="Q3" s="249"/>
      <c r="R3" s="35"/>
      <c r="S3" s="249" t="s">
        <v>33</v>
      </c>
      <c r="T3" s="249"/>
      <c r="U3" s="249"/>
      <c r="V3" s="249"/>
    </row>
    <row r="4" spans="1:23" ht="15.75" thickBot="1" x14ac:dyDescent="0.3">
      <c r="A4" s="98" t="s">
        <v>45</v>
      </c>
      <c r="B4" s="100" t="s">
        <v>46</v>
      </c>
      <c r="C4" s="100" t="s">
        <v>47</v>
      </c>
      <c r="D4" s="100" t="s">
        <v>48</v>
      </c>
      <c r="E4" s="100" t="s">
        <v>49</v>
      </c>
      <c r="G4" s="37"/>
      <c r="H4" s="98" t="s">
        <v>46</v>
      </c>
      <c r="I4" s="100" t="s">
        <v>47</v>
      </c>
      <c r="J4" s="100" t="s">
        <v>48</v>
      </c>
      <c r="K4" s="100" t="s">
        <v>49</v>
      </c>
      <c r="M4" s="29"/>
      <c r="N4" s="109" t="s">
        <v>50</v>
      </c>
      <c r="O4" s="109" t="s">
        <v>51</v>
      </c>
      <c r="P4" s="109" t="s">
        <v>48</v>
      </c>
      <c r="Q4" s="111" t="s">
        <v>52</v>
      </c>
      <c r="R4" s="35"/>
      <c r="S4" s="109" t="s">
        <v>50</v>
      </c>
      <c r="T4" s="109" t="s">
        <v>51</v>
      </c>
      <c r="U4" s="109" t="s">
        <v>48</v>
      </c>
      <c r="V4" s="111" t="s">
        <v>52</v>
      </c>
    </row>
    <row r="5" spans="1:23" x14ac:dyDescent="0.25">
      <c r="A5" s="95" t="s">
        <v>127</v>
      </c>
      <c r="B5" s="229">
        <v>41278</v>
      </c>
      <c r="C5" s="108">
        <v>41278</v>
      </c>
      <c r="D5" s="64">
        <v>100</v>
      </c>
      <c r="E5" s="95" t="s">
        <v>168</v>
      </c>
      <c r="G5" s="37"/>
      <c r="H5" s="115">
        <v>41304</v>
      </c>
      <c r="I5" s="108">
        <v>41304</v>
      </c>
      <c r="J5" s="64">
        <v>2101.9299999999998</v>
      </c>
      <c r="K5" s="95" t="s">
        <v>96</v>
      </c>
      <c r="L5" s="32"/>
      <c r="M5" s="120"/>
      <c r="N5" s="88"/>
      <c r="O5" s="96"/>
      <c r="P5" s="64"/>
      <c r="Q5" s="95"/>
      <c r="R5" s="35"/>
      <c r="S5" s="96"/>
      <c r="T5" s="96"/>
      <c r="U5" s="64"/>
      <c r="V5" s="95"/>
    </row>
    <row r="6" spans="1:23" x14ac:dyDescent="0.25">
      <c r="A6" s="96" t="s">
        <v>167</v>
      </c>
      <c r="B6" s="108">
        <v>41278</v>
      </c>
      <c r="C6" s="108">
        <v>41278</v>
      </c>
      <c r="D6" s="64">
        <v>250</v>
      </c>
      <c r="E6" s="96" t="s">
        <v>166</v>
      </c>
      <c r="G6" s="37"/>
      <c r="H6" s="96"/>
      <c r="I6" s="88"/>
      <c r="J6" s="64"/>
      <c r="K6" s="96"/>
      <c r="L6" s="37"/>
      <c r="M6" s="120"/>
      <c r="N6" s="88"/>
      <c r="O6" s="96"/>
      <c r="P6" s="64"/>
      <c r="Q6" s="96"/>
      <c r="R6" s="35"/>
      <c r="S6" s="96"/>
      <c r="T6" s="96"/>
      <c r="U6" s="64"/>
      <c r="V6" s="96"/>
    </row>
    <row r="7" spans="1:23" x14ac:dyDescent="0.25">
      <c r="A7" s="96" t="s">
        <v>67</v>
      </c>
      <c r="B7" s="108">
        <v>41283</v>
      </c>
      <c r="C7" s="108">
        <v>41283</v>
      </c>
      <c r="D7" s="64">
        <v>100</v>
      </c>
      <c r="E7" s="96" t="s">
        <v>65</v>
      </c>
      <c r="G7" s="37"/>
      <c r="H7" s="96"/>
      <c r="I7" s="88"/>
      <c r="J7" s="64"/>
      <c r="K7" s="96"/>
      <c r="L7" s="37"/>
      <c r="M7" s="120"/>
      <c r="N7" s="88"/>
      <c r="O7" s="96"/>
      <c r="P7" s="64"/>
      <c r="Q7" s="96"/>
      <c r="R7" s="35"/>
      <c r="S7" s="96"/>
      <c r="T7" s="96"/>
      <c r="U7" s="64"/>
      <c r="V7" s="96"/>
    </row>
    <row r="8" spans="1:23" x14ac:dyDescent="0.25">
      <c r="A8" s="96" t="s">
        <v>171</v>
      </c>
      <c r="B8" s="108">
        <v>41288</v>
      </c>
      <c r="C8" s="108">
        <v>41288</v>
      </c>
      <c r="D8" s="64">
        <v>100</v>
      </c>
      <c r="E8" s="96" t="s">
        <v>172</v>
      </c>
      <c r="G8" s="37"/>
      <c r="H8" s="96"/>
      <c r="I8" s="88"/>
      <c r="J8" s="64"/>
      <c r="K8" s="96"/>
      <c r="L8" s="37"/>
      <c r="M8" s="120"/>
      <c r="N8" s="88"/>
      <c r="O8" s="96"/>
      <c r="P8" s="64"/>
      <c r="Q8" s="96"/>
      <c r="R8" s="35"/>
      <c r="S8" s="96"/>
      <c r="T8" s="96"/>
      <c r="U8" s="64"/>
      <c r="V8" s="96"/>
    </row>
    <row r="9" spans="1:23" ht="15.75" thickBot="1" x14ac:dyDescent="0.3">
      <c r="A9" s="96" t="s">
        <v>67</v>
      </c>
      <c r="B9" s="108">
        <v>41296</v>
      </c>
      <c r="C9" s="108">
        <v>41297</v>
      </c>
      <c r="D9" s="64">
        <v>150</v>
      </c>
      <c r="E9" s="96" t="s">
        <v>65</v>
      </c>
      <c r="G9" s="37"/>
      <c r="H9" s="97"/>
      <c r="I9" s="88"/>
      <c r="J9" s="118"/>
      <c r="K9" s="96"/>
      <c r="M9" s="120"/>
      <c r="N9" s="88"/>
      <c r="O9" s="96"/>
      <c r="P9" s="64"/>
      <c r="Q9" s="96"/>
      <c r="R9" s="35"/>
      <c r="S9" s="96"/>
      <c r="T9" s="96"/>
      <c r="U9" s="64"/>
      <c r="V9" s="96"/>
    </row>
    <row r="10" spans="1:23" ht="16.5" thickTop="1" thickBot="1" x14ac:dyDescent="0.3">
      <c r="A10" s="96"/>
      <c r="B10" s="108"/>
      <c r="C10" s="88"/>
      <c r="D10" s="64"/>
      <c r="E10" s="96"/>
      <c r="F10" s="37"/>
      <c r="G10" s="37"/>
      <c r="H10" s="37"/>
      <c r="I10" s="66" t="s">
        <v>55</v>
      </c>
      <c r="J10" s="64">
        <f>SUM(J5:J9)</f>
        <v>2101.9299999999998</v>
      </c>
      <c r="K10" s="68"/>
      <c r="L10" s="43"/>
      <c r="M10" s="120"/>
      <c r="N10" s="88"/>
      <c r="O10" s="96"/>
      <c r="P10" s="64"/>
      <c r="Q10" s="96"/>
      <c r="R10" s="44"/>
      <c r="S10" s="96"/>
      <c r="T10" s="96"/>
      <c r="U10" s="64"/>
      <c r="V10" s="96"/>
      <c r="W10" s="37"/>
    </row>
    <row r="11" spans="1:23" ht="16.5" thickTop="1" thickBot="1" x14ac:dyDescent="0.3">
      <c r="A11" s="97"/>
      <c r="B11" s="243"/>
      <c r="C11" s="101"/>
      <c r="D11" s="64"/>
      <c r="E11" s="101"/>
      <c r="F11" s="37"/>
      <c r="G11" s="37"/>
      <c r="H11" s="37"/>
      <c r="I11" s="45"/>
      <c r="J11" s="45"/>
      <c r="K11" s="37"/>
      <c r="L11" s="32"/>
      <c r="M11" s="120"/>
      <c r="N11" s="94"/>
      <c r="O11" s="101"/>
      <c r="P11" s="64"/>
      <c r="Q11" s="101"/>
      <c r="R11" s="35"/>
      <c r="S11" s="97"/>
      <c r="T11" s="101"/>
      <c r="U11" s="64"/>
      <c r="V11" s="101"/>
    </row>
    <row r="12" spans="1:23" ht="16.5" thickTop="1" thickBot="1" x14ac:dyDescent="0.3">
      <c r="A12" s="37"/>
      <c r="B12" s="37"/>
      <c r="C12" s="46" t="s">
        <v>55</v>
      </c>
      <c r="D12" s="241">
        <f>SUM(D5:D11)</f>
        <v>700</v>
      </c>
      <c r="E12" s="68"/>
      <c r="F12" s="29"/>
      <c r="G12" s="37"/>
      <c r="H12" s="37"/>
      <c r="I12" s="48"/>
      <c r="J12" s="37"/>
      <c r="K12" s="37"/>
      <c r="L12" s="32"/>
      <c r="M12" s="29"/>
      <c r="N12" s="35"/>
      <c r="O12" s="69" t="s">
        <v>56</v>
      </c>
      <c r="P12" s="70">
        <f>SUM(P5:P11)</f>
        <v>0</v>
      </c>
      <c r="Q12" s="71"/>
      <c r="R12" s="35"/>
      <c r="S12" s="32"/>
      <c r="T12" s="46" t="s">
        <v>56</v>
      </c>
      <c r="U12" s="70">
        <f>SUM(U5:U11)</f>
        <v>0</v>
      </c>
      <c r="V12" s="68"/>
    </row>
    <row r="13" spans="1:23" ht="15.75" thickTop="1" x14ac:dyDescent="0.25">
      <c r="A13" s="37"/>
      <c r="B13" s="37"/>
      <c r="C13" s="37"/>
      <c r="D13" s="45"/>
      <c r="E13" s="37"/>
      <c r="J13" s="37"/>
      <c r="M13" s="29"/>
      <c r="T13" s="45"/>
    </row>
    <row r="14" spans="1:23" ht="15.75" thickBot="1" x14ac:dyDescent="0.3">
      <c r="A14" s="249" t="s">
        <v>19</v>
      </c>
      <c r="B14" s="249"/>
      <c r="C14" s="249"/>
      <c r="D14" s="249"/>
      <c r="E14" s="249"/>
      <c r="H14" s="249" t="s">
        <v>57</v>
      </c>
      <c r="I14" s="249"/>
      <c r="J14" s="34"/>
      <c r="K14" s="34"/>
      <c r="M14" s="29"/>
      <c r="N14" s="249" t="s">
        <v>30</v>
      </c>
      <c r="O14" s="249"/>
      <c r="P14" s="249"/>
      <c r="Q14" s="249"/>
      <c r="S14" s="249" t="s">
        <v>35</v>
      </c>
      <c r="T14" s="249"/>
      <c r="U14" s="249"/>
      <c r="V14" s="249"/>
    </row>
    <row r="15" spans="1:23" ht="15.75" thickBot="1" x14ac:dyDescent="0.3">
      <c r="A15" s="85" t="s">
        <v>58</v>
      </c>
      <c r="B15" s="98" t="s">
        <v>46</v>
      </c>
      <c r="C15" s="100" t="s">
        <v>47</v>
      </c>
      <c r="D15" s="100" t="s">
        <v>48</v>
      </c>
      <c r="E15" s="100" t="s">
        <v>49</v>
      </c>
      <c r="F15" s="37"/>
      <c r="H15" s="98" t="s">
        <v>46</v>
      </c>
      <c r="I15" s="100" t="s">
        <v>48</v>
      </c>
      <c r="J15" s="51"/>
      <c r="K15" s="51"/>
      <c r="M15" s="29"/>
      <c r="N15" s="109" t="s">
        <v>50</v>
      </c>
      <c r="O15" s="109" t="s">
        <v>51</v>
      </c>
      <c r="P15" s="109" t="s">
        <v>48</v>
      </c>
      <c r="Q15" s="111" t="s">
        <v>52</v>
      </c>
      <c r="S15" s="113" t="s">
        <v>50</v>
      </c>
      <c r="T15" s="109" t="s">
        <v>51</v>
      </c>
      <c r="U15" s="111" t="s">
        <v>48</v>
      </c>
      <c r="V15" s="111" t="s">
        <v>52</v>
      </c>
    </row>
    <row r="16" spans="1:23" x14ac:dyDescent="0.25">
      <c r="A16" s="37" t="s">
        <v>176</v>
      </c>
      <c r="B16" s="107">
        <v>41305</v>
      </c>
      <c r="C16" s="108">
        <v>41305</v>
      </c>
      <c r="D16" s="64">
        <v>1000</v>
      </c>
      <c r="E16" s="95" t="s">
        <v>177</v>
      </c>
      <c r="F16" s="37"/>
      <c r="G16" s="105"/>
      <c r="H16" s="108">
        <v>41305</v>
      </c>
      <c r="I16" s="119">
        <v>1.64</v>
      </c>
      <c r="J16" s="37"/>
      <c r="K16" s="37"/>
      <c r="M16" s="29"/>
      <c r="N16" s="96" t="s">
        <v>82</v>
      </c>
      <c r="O16" s="107">
        <v>41283</v>
      </c>
      <c r="P16" s="64">
        <v>44.35</v>
      </c>
      <c r="Q16" s="95" t="s">
        <v>173</v>
      </c>
      <c r="S16" s="95" t="s">
        <v>150</v>
      </c>
      <c r="T16" s="107">
        <v>41276</v>
      </c>
      <c r="U16" s="64">
        <v>22.63</v>
      </c>
      <c r="V16" s="95" t="s">
        <v>175</v>
      </c>
    </row>
    <row r="17" spans="1:23" ht="15.75" thickBot="1" x14ac:dyDescent="0.3">
      <c r="A17" s="37"/>
      <c r="B17" s="96"/>
      <c r="C17" s="88"/>
      <c r="D17" s="64"/>
      <c r="E17" s="96"/>
      <c r="F17" s="37"/>
      <c r="G17" s="105"/>
      <c r="H17" s="88"/>
      <c r="I17" s="118"/>
      <c r="J17" s="37"/>
      <c r="K17" s="37"/>
      <c r="M17" s="29"/>
      <c r="N17" s="96"/>
      <c r="O17" s="96"/>
      <c r="P17" s="64"/>
      <c r="Q17" s="96"/>
      <c r="S17" s="96" t="s">
        <v>59</v>
      </c>
      <c r="T17" s="107">
        <v>41296</v>
      </c>
      <c r="U17" s="64">
        <v>65</v>
      </c>
      <c r="V17" s="96" t="s">
        <v>174</v>
      </c>
    </row>
    <row r="18" spans="1:23" ht="16.5" thickTop="1" thickBot="1" x14ac:dyDescent="0.3">
      <c r="A18" s="37"/>
      <c r="B18" s="96"/>
      <c r="C18" s="88"/>
      <c r="D18" s="64"/>
      <c r="E18" s="96"/>
      <c r="F18" s="37"/>
      <c r="G18" s="53"/>
      <c r="H18" s="66" t="s">
        <v>55</v>
      </c>
      <c r="I18" s="70">
        <f>SUM(I16:I17)</f>
        <v>1.64</v>
      </c>
      <c r="J18" s="29"/>
      <c r="K18" s="37"/>
      <c r="M18" s="29"/>
      <c r="N18" s="96"/>
      <c r="O18" s="96"/>
      <c r="P18" s="64"/>
      <c r="Q18" s="96"/>
      <c r="S18" s="96"/>
      <c r="T18" s="96"/>
      <c r="U18" s="64"/>
      <c r="V18" s="96"/>
    </row>
    <row r="19" spans="1:23" ht="15.75" thickTop="1" x14ac:dyDescent="0.25">
      <c r="A19" s="37"/>
      <c r="B19" s="96"/>
      <c r="C19" s="88"/>
      <c r="D19" s="64"/>
      <c r="E19" s="96"/>
      <c r="F19" s="37"/>
      <c r="G19" s="52"/>
      <c r="H19" s="45"/>
      <c r="I19" s="37"/>
      <c r="J19" s="37"/>
      <c r="K19" s="37"/>
      <c r="M19" s="29"/>
      <c r="N19" s="96"/>
      <c r="O19" s="96"/>
      <c r="P19" s="64"/>
      <c r="Q19" s="96"/>
      <c r="S19" s="96"/>
      <c r="T19" s="96"/>
      <c r="U19" s="64"/>
      <c r="V19" s="96"/>
    </row>
    <row r="20" spans="1:23" x14ac:dyDescent="0.25">
      <c r="A20" s="37"/>
      <c r="B20" s="96"/>
      <c r="C20" s="88"/>
      <c r="D20" s="64"/>
      <c r="E20" s="96"/>
      <c r="F20" s="37"/>
      <c r="G20" s="37"/>
      <c r="H20" s="37"/>
      <c r="I20" s="37"/>
      <c r="J20" s="37"/>
      <c r="K20" s="37"/>
      <c r="M20" s="29"/>
      <c r="N20" s="96"/>
      <c r="O20" s="96"/>
      <c r="P20" s="64"/>
      <c r="Q20" s="96"/>
      <c r="S20" s="96"/>
      <c r="T20" s="96"/>
      <c r="U20" s="64"/>
      <c r="V20" s="96"/>
    </row>
    <row r="21" spans="1:23" x14ac:dyDescent="0.25">
      <c r="A21" s="37"/>
      <c r="B21" s="96"/>
      <c r="C21" s="88"/>
      <c r="D21" s="64"/>
      <c r="E21" s="96"/>
      <c r="F21" s="37"/>
      <c r="G21" s="37"/>
      <c r="H21" s="48"/>
      <c r="I21" s="37"/>
      <c r="J21" s="37"/>
      <c r="K21" s="37"/>
      <c r="M21" s="29"/>
      <c r="N21" s="96"/>
      <c r="O21" s="96"/>
      <c r="P21" s="64"/>
      <c r="Q21" s="96"/>
      <c r="R21" s="37"/>
      <c r="S21" s="96"/>
      <c r="T21" s="96"/>
      <c r="U21" s="64"/>
      <c r="V21" s="96"/>
    </row>
    <row r="22" spans="1:23" ht="15.75" thickBot="1" x14ac:dyDescent="0.3">
      <c r="A22" s="94"/>
      <c r="B22" s="97"/>
      <c r="C22" s="88"/>
      <c r="D22" s="64"/>
      <c r="E22" s="96"/>
      <c r="F22" s="37"/>
      <c r="G22" s="37"/>
      <c r="H22" s="37"/>
      <c r="I22" s="37"/>
      <c r="J22" s="37"/>
      <c r="K22" s="37"/>
      <c r="L22" s="32"/>
      <c r="N22" s="97"/>
      <c r="O22" s="101"/>
      <c r="P22" s="64"/>
      <c r="Q22" s="101"/>
      <c r="S22" s="97"/>
      <c r="T22" s="96"/>
      <c r="U22" s="64"/>
      <c r="V22" s="101"/>
    </row>
    <row r="23" spans="1:23" ht="16.5" thickTop="1" thickBot="1" x14ac:dyDescent="0.3">
      <c r="A23" s="37"/>
      <c r="B23" s="37"/>
      <c r="C23" s="66" t="s">
        <v>55</v>
      </c>
      <c r="D23" s="73">
        <f>SUM(D16:D22)</f>
        <v>1000</v>
      </c>
      <c r="E23" s="68"/>
      <c r="F23" s="29"/>
      <c r="G23" s="37"/>
      <c r="H23" s="37"/>
      <c r="I23" s="37"/>
      <c r="J23" s="37"/>
      <c r="K23" s="37"/>
      <c r="L23" s="32"/>
      <c r="O23" s="46" t="s">
        <v>56</v>
      </c>
      <c r="P23" s="70">
        <f>SUM(P16:P22)</f>
        <v>44.35</v>
      </c>
      <c r="Q23" s="42"/>
      <c r="R23" s="29"/>
      <c r="T23" s="66" t="s">
        <v>56</v>
      </c>
      <c r="U23" s="70">
        <f>SUM(U16:U22)</f>
        <v>87.63</v>
      </c>
      <c r="V23" s="29"/>
      <c r="W23" s="29"/>
    </row>
    <row r="24" spans="1:23" ht="15.75" thickTop="1" x14ac:dyDescent="0.25">
      <c r="B24" s="37"/>
      <c r="C24" s="37"/>
      <c r="D24" s="45"/>
      <c r="E24" s="37"/>
      <c r="F24" s="37"/>
      <c r="G24" s="37"/>
      <c r="H24" s="37"/>
      <c r="I24" s="37"/>
      <c r="J24" s="37"/>
      <c r="K24" s="37"/>
      <c r="L24" s="32"/>
      <c r="T24" s="45"/>
      <c r="V24" s="45"/>
    </row>
    <row r="25" spans="1:23" ht="15.75" thickBot="1" x14ac:dyDescent="0.3">
      <c r="C25" s="25" t="s">
        <v>20</v>
      </c>
      <c r="G25" s="37"/>
      <c r="H25" s="37"/>
      <c r="I25" s="37"/>
      <c r="J25" s="37"/>
      <c r="M25" s="29"/>
      <c r="N25" s="249" t="s">
        <v>61</v>
      </c>
      <c r="O25" s="249"/>
      <c r="P25" s="249"/>
      <c r="Q25" s="249"/>
      <c r="S25" s="249" t="s">
        <v>31</v>
      </c>
      <c r="T25" s="249"/>
      <c r="U25" s="249"/>
      <c r="V25" s="249"/>
    </row>
    <row r="26" spans="1:23" ht="15.75" thickBot="1" x14ac:dyDescent="0.3">
      <c r="A26" s="98" t="s">
        <v>50</v>
      </c>
      <c r="B26" s="100" t="s">
        <v>46</v>
      </c>
      <c r="C26" s="100" t="s">
        <v>47</v>
      </c>
      <c r="D26" s="100" t="s">
        <v>48</v>
      </c>
      <c r="E26" s="100" t="s">
        <v>49</v>
      </c>
      <c r="M26" s="29"/>
      <c r="N26" s="109" t="s">
        <v>50</v>
      </c>
      <c r="O26" s="111" t="s">
        <v>51</v>
      </c>
      <c r="P26" s="111" t="s">
        <v>48</v>
      </c>
      <c r="Q26" s="111" t="s">
        <v>52</v>
      </c>
      <c r="S26" s="109" t="s">
        <v>50</v>
      </c>
      <c r="T26" s="111" t="s">
        <v>51</v>
      </c>
      <c r="U26" s="111" t="s">
        <v>48</v>
      </c>
      <c r="V26" s="111" t="s">
        <v>52</v>
      </c>
    </row>
    <row r="27" spans="1:23" x14ac:dyDescent="0.25">
      <c r="A27" s="96"/>
      <c r="B27" s="88"/>
      <c r="C27" s="88"/>
      <c r="D27" s="64"/>
      <c r="E27" s="95"/>
      <c r="M27" s="120"/>
      <c r="N27" s="88"/>
      <c r="O27" s="88"/>
      <c r="P27" s="64"/>
      <c r="Q27" s="95"/>
      <c r="R27" s="88"/>
      <c r="S27" s="88"/>
      <c r="T27" s="88"/>
      <c r="U27" s="64"/>
      <c r="V27" s="95"/>
    </row>
    <row r="28" spans="1:23" x14ac:dyDescent="0.25">
      <c r="A28" s="96"/>
      <c r="B28" s="88"/>
      <c r="C28" s="88"/>
      <c r="D28" s="64"/>
      <c r="E28" s="96"/>
      <c r="M28" s="120"/>
      <c r="N28" s="88"/>
      <c r="O28" s="88"/>
      <c r="P28" s="64"/>
      <c r="Q28" s="96"/>
      <c r="R28" s="88"/>
      <c r="S28" s="88"/>
      <c r="T28" s="88"/>
      <c r="U28" s="64"/>
      <c r="V28" s="96"/>
    </row>
    <row r="29" spans="1:23" x14ac:dyDescent="0.25">
      <c r="A29" s="96"/>
      <c r="B29" s="88"/>
      <c r="C29" s="88"/>
      <c r="D29" s="64"/>
      <c r="E29" s="96"/>
      <c r="M29" s="120"/>
      <c r="N29" s="88"/>
      <c r="O29" s="88"/>
      <c r="P29" s="64"/>
      <c r="Q29" s="96"/>
      <c r="R29" s="88"/>
      <c r="S29" s="88"/>
      <c r="T29" s="88"/>
      <c r="U29" s="64"/>
      <c r="V29" s="96"/>
    </row>
    <row r="30" spans="1:23" x14ac:dyDescent="0.25">
      <c r="A30" s="96"/>
      <c r="B30" s="88"/>
      <c r="C30" s="88"/>
      <c r="D30" s="64"/>
      <c r="E30" s="96"/>
      <c r="L30" s="32"/>
      <c r="M30" s="120"/>
      <c r="N30" s="88"/>
      <c r="O30" s="88"/>
      <c r="P30" s="64"/>
      <c r="Q30" s="96"/>
      <c r="R30" s="88"/>
      <c r="S30" s="88"/>
      <c r="T30" s="88"/>
      <c r="U30" s="64"/>
      <c r="V30" s="96"/>
    </row>
    <row r="31" spans="1:23" x14ac:dyDescent="0.25">
      <c r="A31" s="96"/>
      <c r="B31" s="88"/>
      <c r="C31" s="88"/>
      <c r="D31" s="64"/>
      <c r="E31" s="96"/>
      <c r="M31" s="120"/>
      <c r="N31" s="88"/>
      <c r="O31" s="88"/>
      <c r="P31" s="64"/>
      <c r="Q31" s="96"/>
      <c r="R31" s="88"/>
      <c r="S31" s="88"/>
      <c r="T31" s="88"/>
      <c r="U31" s="64"/>
      <c r="V31" s="96"/>
    </row>
    <row r="32" spans="1:23" x14ac:dyDescent="0.25">
      <c r="A32" s="96"/>
      <c r="B32" s="88"/>
      <c r="C32" s="88"/>
      <c r="D32" s="64"/>
      <c r="E32" s="96"/>
      <c r="L32" s="32"/>
      <c r="M32" s="120"/>
      <c r="N32" s="88"/>
      <c r="O32" s="88"/>
      <c r="P32" s="64"/>
      <c r="Q32" s="96"/>
      <c r="R32" s="88"/>
      <c r="S32" s="88"/>
      <c r="T32" s="88"/>
      <c r="U32" s="64"/>
      <c r="V32" s="96"/>
    </row>
    <row r="33" spans="1:22" ht="15.75" thickBot="1" x14ac:dyDescent="0.3">
      <c r="A33" s="97"/>
      <c r="B33" s="94"/>
      <c r="C33" s="101"/>
      <c r="D33" s="64"/>
      <c r="E33" s="96"/>
      <c r="M33" s="120"/>
      <c r="N33" s="94"/>
      <c r="O33" s="89"/>
      <c r="P33" s="64"/>
      <c r="Q33" s="101"/>
      <c r="S33" s="97"/>
      <c r="T33" s="89"/>
      <c r="U33" s="64"/>
      <c r="V33" s="101"/>
    </row>
    <row r="34" spans="1:22" ht="16.5" thickTop="1" thickBot="1" x14ac:dyDescent="0.3">
      <c r="B34" s="32"/>
      <c r="C34" s="56" t="s">
        <v>55</v>
      </c>
      <c r="D34" s="73">
        <f>SUM(D27:D33)</f>
        <v>0</v>
      </c>
      <c r="E34" s="68"/>
      <c r="F34" s="29"/>
      <c r="L34" s="37"/>
      <c r="M34" s="29"/>
      <c r="N34" s="32"/>
      <c r="O34" s="57" t="s">
        <v>56</v>
      </c>
      <c r="P34" s="70">
        <f>SUM(P27:P33)</f>
        <v>0</v>
      </c>
      <c r="Q34" s="68"/>
      <c r="T34" s="66" t="s">
        <v>55</v>
      </c>
      <c r="U34" s="73">
        <f>SUM(U27:U33)</f>
        <v>0</v>
      </c>
      <c r="V34" s="68"/>
    </row>
    <row r="35" spans="1:22" ht="15.75" thickTop="1" x14ac:dyDescent="0.25">
      <c r="D35" s="45"/>
      <c r="L35" s="32"/>
      <c r="U35" s="45"/>
      <c r="V35" s="45"/>
    </row>
    <row r="36" spans="1:22" ht="15.75" thickBot="1" x14ac:dyDescent="0.3">
      <c r="L36" s="32"/>
      <c r="N36" s="249" t="s">
        <v>34</v>
      </c>
      <c r="O36" s="249"/>
      <c r="P36" s="249"/>
      <c r="Q36" s="249"/>
    </row>
    <row r="37" spans="1:22" ht="15.75" thickBot="1" x14ac:dyDescent="0.3">
      <c r="L37" s="32"/>
      <c r="N37" s="109" t="s">
        <v>50</v>
      </c>
      <c r="O37" s="111" t="s">
        <v>51</v>
      </c>
      <c r="P37" s="111" t="s">
        <v>48</v>
      </c>
      <c r="Q37" s="111" t="s">
        <v>52</v>
      </c>
    </row>
    <row r="38" spans="1:22" x14ac:dyDescent="0.25">
      <c r="L38" s="32"/>
      <c r="M38" s="120"/>
      <c r="N38" s="88"/>
      <c r="O38" s="108"/>
      <c r="P38" s="64"/>
      <c r="Q38" s="95"/>
    </row>
    <row r="39" spans="1:22" x14ac:dyDescent="0.25">
      <c r="L39" s="32"/>
      <c r="M39" s="120"/>
      <c r="N39" s="88"/>
      <c r="O39" s="88"/>
      <c r="P39" s="64"/>
      <c r="Q39" s="96"/>
    </row>
    <row r="40" spans="1:22" x14ac:dyDescent="0.25">
      <c r="L40" s="32"/>
      <c r="M40" s="120"/>
      <c r="N40" s="88"/>
      <c r="O40" s="88"/>
      <c r="P40" s="64"/>
      <c r="Q40" s="96"/>
    </row>
    <row r="41" spans="1:22" x14ac:dyDescent="0.25">
      <c r="L41" s="32"/>
      <c r="M41" s="120"/>
      <c r="N41" s="88"/>
      <c r="O41" s="88"/>
      <c r="P41" s="64"/>
      <c r="Q41" s="96"/>
    </row>
    <row r="42" spans="1:22" x14ac:dyDescent="0.25">
      <c r="L42" s="32"/>
      <c r="M42" s="120"/>
      <c r="N42" s="88"/>
      <c r="O42" s="88"/>
      <c r="P42" s="64"/>
      <c r="Q42" s="96"/>
    </row>
    <row r="43" spans="1:22" x14ac:dyDescent="0.25">
      <c r="L43" s="32"/>
      <c r="M43" s="120"/>
      <c r="N43" s="88"/>
      <c r="O43" s="88"/>
      <c r="P43" s="64"/>
      <c r="Q43" s="96"/>
    </row>
    <row r="44" spans="1:22" ht="15.75" thickBot="1" x14ac:dyDescent="0.3">
      <c r="L44" s="32"/>
      <c r="M44" s="120"/>
      <c r="N44" s="94"/>
      <c r="O44" s="89"/>
      <c r="P44" s="64"/>
      <c r="Q44" s="101"/>
    </row>
    <row r="45" spans="1:22" ht="16.5" thickTop="1" thickBot="1" x14ac:dyDescent="0.3">
      <c r="L45" s="32"/>
      <c r="N45" s="32"/>
      <c r="O45" s="66" t="s">
        <v>56</v>
      </c>
      <c r="P45" s="70">
        <f>SUM(P38:P44)</f>
        <v>0</v>
      </c>
      <c r="Q45" s="50"/>
    </row>
    <row r="46" spans="1:22" ht="15.75" thickTop="1" x14ac:dyDescent="0.25"/>
  </sheetData>
  <mergeCells count="12">
    <mergeCell ref="N36:Q36"/>
    <mergeCell ref="A14:E14"/>
    <mergeCell ref="H14:I14"/>
    <mergeCell ref="N14:Q14"/>
    <mergeCell ref="S14:V14"/>
    <mergeCell ref="N25:Q25"/>
    <mergeCell ref="S25:V25"/>
    <mergeCell ref="A2:K2"/>
    <mergeCell ref="A3:E3"/>
    <mergeCell ref="H3:K3"/>
    <mergeCell ref="N3:Q3"/>
    <mergeCell ref="S3:V3"/>
  </mergeCells>
  <pageMargins left="0.7" right="0.7" top="0.75" bottom="0.75" header="0.51180555555555496" footer="0.51180555555555496"/>
  <pageSetup firstPageNumber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topLeftCell="A2" workbookViewId="0">
      <selection activeCell="J19" sqref="J19"/>
    </sheetView>
  </sheetViews>
  <sheetFormatPr defaultRowHeight="15" x14ac:dyDescent="0.25"/>
  <cols>
    <col min="1" max="1" width="33.42578125" bestFit="1" customWidth="1"/>
    <col min="2" max="4" width="14.42578125"/>
    <col min="5" max="5" width="28.85546875"/>
    <col min="6" max="7" width="8.7109375"/>
    <col min="8" max="10" width="14.42578125"/>
    <col min="11" max="11" width="28.85546875"/>
    <col min="12" max="13" width="8.7109375"/>
    <col min="14" max="14" width="28.85546875"/>
    <col min="15" max="15" width="18"/>
    <col min="16" max="16" width="14.42578125"/>
    <col min="17" max="17" width="28.85546875"/>
    <col min="18" max="18" width="8.7109375"/>
    <col min="19" max="19" width="38" bestFit="1" customWidth="1"/>
    <col min="20" max="20" width="18"/>
    <col min="21" max="21" width="14.42578125"/>
    <col min="22" max="22" width="81.42578125" bestFit="1" customWidth="1"/>
    <col min="23" max="1025" width="8.7109375"/>
  </cols>
  <sheetData>
    <row r="1" spans="1:22" x14ac:dyDescent="0.25">
      <c r="M1" s="29"/>
    </row>
    <row r="2" spans="1:22" ht="23.25" x14ac:dyDescent="0.35">
      <c r="A2" s="248" t="s">
        <v>42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32"/>
      <c r="R2" s="33" t="s">
        <v>43</v>
      </c>
    </row>
    <row r="3" spans="1:22" ht="15.75" thickBot="1" x14ac:dyDescent="0.3">
      <c r="A3" s="250" t="s">
        <v>18</v>
      </c>
      <c r="B3" s="250"/>
      <c r="C3" s="250"/>
      <c r="D3" s="250"/>
      <c r="E3" s="250"/>
      <c r="G3" s="34"/>
      <c r="H3" s="249" t="s">
        <v>44</v>
      </c>
      <c r="I3" s="249"/>
      <c r="J3" s="249"/>
      <c r="K3" s="249"/>
      <c r="M3" s="29"/>
      <c r="N3" s="249" t="s">
        <v>29</v>
      </c>
      <c r="O3" s="249"/>
      <c r="P3" s="249"/>
      <c r="Q3" s="249"/>
      <c r="R3" s="35"/>
      <c r="S3" s="249" t="s">
        <v>33</v>
      </c>
      <c r="T3" s="249"/>
      <c r="U3" s="249"/>
      <c r="V3" s="249"/>
    </row>
    <row r="4" spans="1:22" ht="15.75" thickBot="1" x14ac:dyDescent="0.3">
      <c r="A4" s="100" t="s">
        <v>45</v>
      </c>
      <c r="B4" s="100" t="s">
        <v>46</v>
      </c>
      <c r="C4" s="85" t="s">
        <v>47</v>
      </c>
      <c r="D4" s="98" t="s">
        <v>48</v>
      </c>
      <c r="E4" s="36" t="s">
        <v>49</v>
      </c>
      <c r="F4" s="86"/>
      <c r="G4" s="37"/>
      <c r="H4" s="98" t="s">
        <v>46</v>
      </c>
      <c r="I4" s="100" t="s">
        <v>47</v>
      </c>
      <c r="J4" s="100" t="s">
        <v>48</v>
      </c>
      <c r="K4" s="100" t="s">
        <v>49</v>
      </c>
      <c r="M4" s="29"/>
      <c r="N4" s="109" t="s">
        <v>50</v>
      </c>
      <c r="O4" s="111" t="s">
        <v>51</v>
      </c>
      <c r="P4" s="111" t="s">
        <v>48</v>
      </c>
      <c r="Q4" s="111" t="s">
        <v>52</v>
      </c>
      <c r="R4" s="35"/>
      <c r="S4" s="109" t="s">
        <v>50</v>
      </c>
      <c r="T4" s="109" t="s">
        <v>51</v>
      </c>
      <c r="U4" s="109" t="s">
        <v>48</v>
      </c>
      <c r="V4" s="111" t="s">
        <v>52</v>
      </c>
    </row>
    <row r="5" spans="1:22" x14ac:dyDescent="0.25">
      <c r="A5" s="87" t="s">
        <v>67</v>
      </c>
      <c r="B5" s="229">
        <v>41310</v>
      </c>
      <c r="C5" s="229">
        <v>41310</v>
      </c>
      <c r="D5" s="244">
        <v>100</v>
      </c>
      <c r="E5" s="87" t="s">
        <v>65</v>
      </c>
      <c r="G5" s="88"/>
      <c r="H5" s="88" t="s">
        <v>185</v>
      </c>
      <c r="I5" s="108">
        <v>41333</v>
      </c>
      <c r="J5" s="159">
        <v>2101.9299999999998</v>
      </c>
      <c r="K5" s="95" t="s">
        <v>96</v>
      </c>
      <c r="L5" s="32"/>
      <c r="M5" s="120"/>
      <c r="N5" s="88"/>
      <c r="O5" s="88"/>
      <c r="P5" s="64"/>
      <c r="Q5" s="95"/>
      <c r="R5" s="122"/>
      <c r="S5" s="88"/>
      <c r="T5" s="96"/>
      <c r="U5" s="117"/>
      <c r="V5" s="95"/>
    </row>
    <row r="6" spans="1:22" x14ac:dyDescent="0.25">
      <c r="A6" s="88" t="s">
        <v>127</v>
      </c>
      <c r="B6" s="108">
        <v>41320</v>
      </c>
      <c r="C6" s="108">
        <v>41320</v>
      </c>
      <c r="D6" s="159">
        <v>300</v>
      </c>
      <c r="E6" s="88" t="s">
        <v>181</v>
      </c>
      <c r="G6" s="88"/>
      <c r="H6" s="88"/>
      <c r="I6" s="88"/>
      <c r="J6" s="159"/>
      <c r="K6" s="96"/>
      <c r="L6" s="37"/>
      <c r="M6" s="120"/>
      <c r="N6" s="88"/>
      <c r="O6" s="88"/>
      <c r="P6" s="64"/>
      <c r="Q6" s="96"/>
      <c r="R6" s="122"/>
      <c r="S6" s="88"/>
      <c r="T6" s="96"/>
      <c r="U6" s="117"/>
      <c r="V6" s="96"/>
    </row>
    <row r="7" spans="1:22" x14ac:dyDescent="0.25">
      <c r="A7" s="88"/>
      <c r="B7" s="88"/>
      <c r="C7" s="88"/>
      <c r="D7" s="159"/>
      <c r="E7" s="88"/>
      <c r="G7" s="88"/>
      <c r="H7" s="88"/>
      <c r="I7" s="88"/>
      <c r="J7" s="159"/>
      <c r="K7" s="96"/>
      <c r="L7" s="37"/>
      <c r="M7" s="120"/>
      <c r="N7" s="88"/>
      <c r="O7" s="88"/>
      <c r="P7" s="64"/>
      <c r="Q7" s="96"/>
      <c r="R7" s="122"/>
      <c r="S7" s="88"/>
      <c r="T7" s="96"/>
      <c r="U7" s="117"/>
      <c r="V7" s="96"/>
    </row>
    <row r="8" spans="1:22" x14ac:dyDescent="0.25">
      <c r="A8" s="88"/>
      <c r="B8" s="88"/>
      <c r="C8" s="88"/>
      <c r="D8" s="159"/>
      <c r="E8" s="88"/>
      <c r="G8" s="88"/>
      <c r="H8" s="88"/>
      <c r="I8" s="88"/>
      <c r="J8" s="159"/>
      <c r="K8" s="96"/>
      <c r="L8" s="37"/>
      <c r="M8" s="120"/>
      <c r="N8" s="88"/>
      <c r="O8" s="88"/>
      <c r="P8" s="64"/>
      <c r="Q8" s="96"/>
      <c r="R8" s="122"/>
      <c r="S8" s="88"/>
      <c r="T8" s="96"/>
      <c r="U8" s="117"/>
      <c r="V8" s="96"/>
    </row>
    <row r="9" spans="1:22" ht="15.75" thickBot="1" x14ac:dyDescent="0.3">
      <c r="A9" s="88"/>
      <c r="B9" s="88"/>
      <c r="C9" s="88"/>
      <c r="D9" s="159"/>
      <c r="E9" s="88"/>
      <c r="G9" s="88"/>
      <c r="H9" s="88"/>
      <c r="I9" s="89"/>
      <c r="J9" s="161"/>
      <c r="K9" s="101"/>
      <c r="M9" s="120"/>
      <c r="N9" s="88"/>
      <c r="O9" s="88"/>
      <c r="P9" s="64"/>
      <c r="Q9" s="96"/>
      <c r="R9" s="122"/>
      <c r="S9" s="88"/>
      <c r="T9" s="96"/>
      <c r="U9" s="117"/>
      <c r="V9" s="96"/>
    </row>
    <row r="10" spans="1:22" ht="16.5" thickTop="1" thickBot="1" x14ac:dyDescent="0.3">
      <c r="A10" s="88"/>
      <c r="B10" s="88"/>
      <c r="C10" s="88"/>
      <c r="D10" s="159"/>
      <c r="E10" s="88"/>
      <c r="F10" s="37"/>
      <c r="G10" s="37"/>
      <c r="H10" s="121"/>
      <c r="I10" s="66" t="s">
        <v>55</v>
      </c>
      <c r="J10" s="70">
        <f>SUM(J5:J9)</f>
        <v>2101.9299999999998</v>
      </c>
      <c r="K10" s="68"/>
      <c r="L10" s="43"/>
      <c r="M10" s="120"/>
      <c r="N10" s="88"/>
      <c r="O10" s="88"/>
      <c r="P10" s="64"/>
      <c r="Q10" s="96"/>
      <c r="R10" s="122"/>
      <c r="S10" s="88"/>
      <c r="T10" s="96"/>
      <c r="U10" s="117"/>
      <c r="V10" s="96"/>
    </row>
    <row r="11" spans="1:22" ht="16.5" thickTop="1" thickBot="1" x14ac:dyDescent="0.3">
      <c r="A11" s="94"/>
      <c r="B11" s="94"/>
      <c r="C11" s="89"/>
      <c r="D11" s="161"/>
      <c r="E11" s="89"/>
      <c r="F11" s="37"/>
      <c r="G11" s="37"/>
      <c r="H11" s="37"/>
      <c r="I11" s="45"/>
      <c r="J11" s="45"/>
      <c r="K11" s="37"/>
      <c r="L11" s="32"/>
      <c r="M11" s="120"/>
      <c r="N11" s="94"/>
      <c r="O11" s="89"/>
      <c r="P11" s="64"/>
      <c r="Q11" s="97"/>
      <c r="R11" s="122"/>
      <c r="S11" s="88"/>
      <c r="T11" s="96"/>
      <c r="U11" s="117"/>
      <c r="V11" s="96"/>
    </row>
    <row r="12" spans="1:22" ht="16.5" thickTop="1" thickBot="1" x14ac:dyDescent="0.3">
      <c r="A12" s="37"/>
      <c r="B12" s="37"/>
      <c r="C12" s="66" t="s">
        <v>55</v>
      </c>
      <c r="D12" s="70">
        <f>SUM(D5:D11)</f>
        <v>400</v>
      </c>
      <c r="E12" s="72"/>
      <c r="F12" s="29"/>
      <c r="G12" s="37"/>
      <c r="H12" s="37"/>
      <c r="I12" s="48"/>
      <c r="J12" s="37"/>
      <c r="K12" s="37"/>
      <c r="L12" s="32"/>
      <c r="M12" s="29"/>
      <c r="N12" s="35"/>
      <c r="O12" s="69" t="s">
        <v>56</v>
      </c>
      <c r="P12" s="73">
        <f>SUM(P5:P11)</f>
        <v>0</v>
      </c>
      <c r="Q12" s="60"/>
      <c r="R12" s="35"/>
      <c r="S12" s="121"/>
      <c r="T12" s="46" t="s">
        <v>56</v>
      </c>
      <c r="U12" s="64">
        <f>SUM(U5:U11)</f>
        <v>0</v>
      </c>
      <c r="V12" s="50"/>
    </row>
    <row r="13" spans="1:22" ht="15.75" thickTop="1" x14ac:dyDescent="0.25">
      <c r="A13" s="37"/>
      <c r="B13" s="37"/>
      <c r="C13" s="37"/>
      <c r="D13" s="45"/>
      <c r="E13" s="37"/>
      <c r="J13" s="37"/>
      <c r="M13" s="29"/>
      <c r="P13" s="45"/>
      <c r="T13" s="45"/>
    </row>
    <row r="14" spans="1:22" ht="15.75" thickBot="1" x14ac:dyDescent="0.3">
      <c r="A14" s="249" t="s">
        <v>19</v>
      </c>
      <c r="B14" s="249"/>
      <c r="C14" s="249"/>
      <c r="D14" s="249"/>
      <c r="E14" s="249"/>
      <c r="H14" s="249" t="s">
        <v>57</v>
      </c>
      <c r="I14" s="249"/>
      <c r="J14" s="34"/>
      <c r="K14" s="34"/>
      <c r="M14" s="29"/>
      <c r="N14" s="249" t="s">
        <v>30</v>
      </c>
      <c r="O14" s="249"/>
      <c r="P14" s="249"/>
      <c r="Q14" s="249"/>
      <c r="S14" s="250" t="s">
        <v>35</v>
      </c>
      <c r="T14" s="250"/>
      <c r="U14" s="250"/>
      <c r="V14" s="250"/>
    </row>
    <row r="15" spans="1:22" ht="15.75" thickBot="1" x14ac:dyDescent="0.3">
      <c r="A15" s="85" t="s">
        <v>58</v>
      </c>
      <c r="B15" s="100" t="s">
        <v>46</v>
      </c>
      <c r="C15" s="100" t="s">
        <v>47</v>
      </c>
      <c r="D15" s="100" t="s">
        <v>48</v>
      </c>
      <c r="E15" s="100" t="s">
        <v>49</v>
      </c>
      <c r="F15" s="37"/>
      <c r="H15" s="98" t="s">
        <v>46</v>
      </c>
      <c r="I15" s="100" t="s">
        <v>48</v>
      </c>
      <c r="J15" s="51"/>
      <c r="K15" s="51"/>
      <c r="M15" s="29"/>
      <c r="N15" s="109" t="s">
        <v>50</v>
      </c>
      <c r="O15" s="111" t="s">
        <v>51</v>
      </c>
      <c r="P15" s="111" t="s">
        <v>48</v>
      </c>
      <c r="Q15" s="111" t="s">
        <v>52</v>
      </c>
      <c r="S15" s="109" t="s">
        <v>50</v>
      </c>
      <c r="T15" s="245" t="s">
        <v>51</v>
      </c>
      <c r="U15" s="245" t="s">
        <v>48</v>
      </c>
      <c r="V15" s="246" t="s">
        <v>52</v>
      </c>
    </row>
    <row r="16" spans="1:22" x14ac:dyDescent="0.25">
      <c r="A16" s="87"/>
      <c r="B16" s="108"/>
      <c r="C16" s="108"/>
      <c r="D16" s="159"/>
      <c r="E16" s="95"/>
      <c r="F16" s="37"/>
      <c r="G16" s="105"/>
      <c r="H16" s="108">
        <v>41333</v>
      </c>
      <c r="I16" s="119">
        <v>1.62</v>
      </c>
      <c r="J16" s="37"/>
      <c r="K16" s="37"/>
      <c r="M16" s="120"/>
      <c r="N16" s="88"/>
      <c r="O16" s="88"/>
      <c r="P16" s="159"/>
      <c r="Q16" s="95"/>
      <c r="R16" s="96"/>
      <c r="S16" s="87" t="s">
        <v>180</v>
      </c>
      <c r="T16" s="115">
        <v>41311</v>
      </c>
      <c r="U16" s="244">
        <v>15</v>
      </c>
      <c r="V16" s="95" t="s">
        <v>179</v>
      </c>
    </row>
    <row r="17" spans="1:23" ht="15.75" thickBot="1" x14ac:dyDescent="0.3">
      <c r="A17" s="88"/>
      <c r="B17" s="88"/>
      <c r="C17" s="88"/>
      <c r="D17" s="159"/>
      <c r="E17" s="96"/>
      <c r="F17" s="37"/>
      <c r="G17" s="105"/>
      <c r="H17" s="89"/>
      <c r="I17" s="118"/>
      <c r="J17" s="37"/>
      <c r="K17" s="37"/>
      <c r="M17" s="120"/>
      <c r="N17" s="88"/>
      <c r="O17" s="88"/>
      <c r="P17" s="159"/>
      <c r="Q17" s="96"/>
      <c r="R17" s="96"/>
      <c r="S17" s="88"/>
      <c r="T17" s="88"/>
      <c r="U17" s="159"/>
      <c r="V17" s="88"/>
    </row>
    <row r="18" spans="1:23" ht="16.5" thickTop="1" thickBot="1" x14ac:dyDescent="0.3">
      <c r="A18" s="88"/>
      <c r="B18" s="88"/>
      <c r="C18" s="88"/>
      <c r="D18" s="159"/>
      <c r="E18" s="96"/>
      <c r="F18" s="37"/>
      <c r="G18" s="53"/>
      <c r="H18" s="66" t="s">
        <v>55</v>
      </c>
      <c r="I18" s="70">
        <f>SUM(I16:I17)</f>
        <v>1.62</v>
      </c>
      <c r="J18" s="29"/>
      <c r="K18" s="37"/>
      <c r="M18" s="120"/>
      <c r="N18" s="88"/>
      <c r="O18" s="88"/>
      <c r="P18" s="159"/>
      <c r="Q18" s="96"/>
      <c r="R18" s="96"/>
      <c r="S18" s="88"/>
      <c r="T18" s="88"/>
      <c r="U18" s="159"/>
      <c r="V18" s="88"/>
    </row>
    <row r="19" spans="1:23" ht="15.75" thickTop="1" x14ac:dyDescent="0.25">
      <c r="A19" s="88"/>
      <c r="B19" s="88"/>
      <c r="C19" s="88"/>
      <c r="D19" s="159"/>
      <c r="E19" s="96"/>
      <c r="F19" s="37"/>
      <c r="G19" s="52"/>
      <c r="H19" s="45"/>
      <c r="I19" s="37"/>
      <c r="J19" s="37"/>
      <c r="K19" s="37"/>
      <c r="M19" s="120"/>
      <c r="N19" s="88"/>
      <c r="O19" s="88"/>
      <c r="P19" s="159"/>
      <c r="Q19" s="96"/>
      <c r="R19" s="96"/>
      <c r="S19" s="88"/>
      <c r="T19" s="88"/>
      <c r="U19" s="159"/>
      <c r="V19" s="88"/>
    </row>
    <row r="20" spans="1:23" x14ac:dyDescent="0.25">
      <c r="A20" s="88"/>
      <c r="B20" s="88"/>
      <c r="C20" s="88"/>
      <c r="D20" s="159"/>
      <c r="E20" s="96"/>
      <c r="F20" s="37"/>
      <c r="G20" s="37"/>
      <c r="H20" s="37"/>
      <c r="I20" s="37"/>
      <c r="J20" s="37"/>
      <c r="K20" s="37"/>
      <c r="M20" s="120"/>
      <c r="N20" s="88"/>
      <c r="O20" s="88"/>
      <c r="P20" s="159"/>
      <c r="Q20" s="96"/>
      <c r="R20" s="96"/>
      <c r="S20" s="88"/>
      <c r="T20" s="88"/>
      <c r="U20" s="159"/>
      <c r="V20" s="88"/>
    </row>
    <row r="21" spans="1:23" x14ac:dyDescent="0.25">
      <c r="A21" s="88"/>
      <c r="B21" s="88"/>
      <c r="C21" s="88"/>
      <c r="D21" s="159"/>
      <c r="E21" s="96"/>
      <c r="F21" s="37"/>
      <c r="G21" s="37"/>
      <c r="H21" s="48"/>
      <c r="I21" s="37"/>
      <c r="J21" s="37"/>
      <c r="K21" s="37"/>
      <c r="M21" s="120"/>
      <c r="N21" s="88"/>
      <c r="O21" s="88"/>
      <c r="P21" s="159"/>
      <c r="Q21" s="96"/>
      <c r="R21" s="96"/>
      <c r="S21" s="88"/>
      <c r="T21" s="88"/>
      <c r="U21" s="159"/>
      <c r="V21" s="88"/>
    </row>
    <row r="22" spans="1:23" ht="15.75" thickBot="1" x14ac:dyDescent="0.3">
      <c r="A22" s="94"/>
      <c r="B22" s="94"/>
      <c r="C22" s="89"/>
      <c r="D22" s="161"/>
      <c r="E22" s="101"/>
      <c r="F22" s="37"/>
      <c r="G22" s="37"/>
      <c r="H22" s="37"/>
      <c r="I22" s="37"/>
      <c r="J22" s="37"/>
      <c r="K22" s="37"/>
      <c r="L22" s="32"/>
      <c r="M22" s="120"/>
      <c r="N22" s="94"/>
      <c r="O22" s="1"/>
      <c r="P22" s="118"/>
      <c r="Q22" s="97"/>
      <c r="R22" s="96"/>
      <c r="S22" s="88"/>
      <c r="T22" s="89"/>
      <c r="U22" s="161"/>
      <c r="V22" s="89"/>
    </row>
    <row r="23" spans="1:23" ht="16.5" thickTop="1" thickBot="1" x14ac:dyDescent="0.3">
      <c r="A23" s="37"/>
      <c r="B23" s="37"/>
      <c r="C23" s="46" t="s">
        <v>55</v>
      </c>
      <c r="D23" s="70">
        <f>SUM(D16:D22)</f>
        <v>0</v>
      </c>
      <c r="E23" s="68"/>
      <c r="F23" s="29"/>
      <c r="G23" s="37"/>
      <c r="H23" s="37"/>
      <c r="I23" s="37"/>
      <c r="J23" s="37"/>
      <c r="K23" s="37"/>
      <c r="L23" s="32"/>
      <c r="O23" s="46" t="s">
        <v>56</v>
      </c>
      <c r="P23" s="70">
        <f>SUM(P16:P22)</f>
        <v>0</v>
      </c>
      <c r="Q23" s="50"/>
      <c r="R23" s="29"/>
      <c r="S23" s="121"/>
      <c r="T23" s="66" t="s">
        <v>56</v>
      </c>
      <c r="U23" s="70">
        <f>SUM(U16:U22)</f>
        <v>15</v>
      </c>
      <c r="V23" s="68"/>
      <c r="W23" s="29"/>
    </row>
    <row r="24" spans="1:23" ht="15.75" thickTop="1" x14ac:dyDescent="0.25">
      <c r="B24" s="37"/>
      <c r="C24" s="37"/>
      <c r="D24" s="45"/>
      <c r="E24" s="37"/>
      <c r="F24" s="37"/>
      <c r="G24" s="37"/>
      <c r="H24" s="37"/>
      <c r="I24" s="37"/>
      <c r="J24" s="37"/>
      <c r="K24" s="37"/>
      <c r="L24" s="32"/>
      <c r="T24" s="45"/>
      <c r="U24" s="45"/>
      <c r="V24" s="45"/>
    </row>
    <row r="25" spans="1:23" ht="15.75" thickBot="1" x14ac:dyDescent="0.3">
      <c r="C25" s="25" t="s">
        <v>20</v>
      </c>
      <c r="G25" s="37"/>
      <c r="H25" s="37"/>
      <c r="I25" s="37"/>
      <c r="J25" s="37"/>
      <c r="M25" s="29"/>
      <c r="N25" s="249" t="s">
        <v>61</v>
      </c>
      <c r="O25" s="249"/>
      <c r="P25" s="249"/>
      <c r="Q25" s="249"/>
      <c r="S25" s="249" t="s">
        <v>31</v>
      </c>
      <c r="T25" s="249"/>
      <c r="U25" s="249"/>
      <c r="V25" s="249"/>
    </row>
    <row r="26" spans="1:23" ht="15.75" thickBot="1" x14ac:dyDescent="0.3">
      <c r="A26" s="98" t="s">
        <v>50</v>
      </c>
      <c r="B26" s="98" t="s">
        <v>46</v>
      </c>
      <c r="C26" s="98" t="s">
        <v>47</v>
      </c>
      <c r="D26" s="98" t="s">
        <v>48</v>
      </c>
      <c r="E26" s="100" t="s">
        <v>49</v>
      </c>
      <c r="M26" s="29"/>
      <c r="N26" s="109" t="s">
        <v>50</v>
      </c>
      <c r="O26" s="109" t="s">
        <v>51</v>
      </c>
      <c r="P26" s="110" t="s">
        <v>48</v>
      </c>
      <c r="Q26" s="111" t="s">
        <v>52</v>
      </c>
      <c r="S26" s="109" t="s">
        <v>50</v>
      </c>
      <c r="T26" s="111" t="s">
        <v>51</v>
      </c>
      <c r="U26" s="111" t="s">
        <v>48</v>
      </c>
      <c r="V26" s="111" t="s">
        <v>52</v>
      </c>
    </row>
    <row r="27" spans="1:23" x14ac:dyDescent="0.25">
      <c r="A27" s="88"/>
      <c r="B27" s="96"/>
      <c r="C27" s="96"/>
      <c r="D27" s="117"/>
      <c r="E27" s="95"/>
      <c r="M27" s="120"/>
      <c r="N27" s="88"/>
      <c r="O27" s="96"/>
      <c r="P27" s="159"/>
      <c r="Q27" s="95"/>
      <c r="R27" s="96"/>
      <c r="S27" s="88"/>
      <c r="T27" s="88"/>
      <c r="U27" s="159"/>
      <c r="V27" s="95"/>
    </row>
    <row r="28" spans="1:23" x14ac:dyDescent="0.25">
      <c r="A28" s="88"/>
      <c r="B28" s="96"/>
      <c r="C28" s="96"/>
      <c r="D28" s="117"/>
      <c r="E28" s="96"/>
      <c r="M28" s="120"/>
      <c r="N28" s="88"/>
      <c r="O28" s="96"/>
      <c r="P28" s="159"/>
      <c r="Q28" s="96"/>
      <c r="R28" s="96"/>
      <c r="S28" s="88"/>
      <c r="T28" s="88"/>
      <c r="U28" s="159"/>
      <c r="V28" s="96"/>
    </row>
    <row r="29" spans="1:23" x14ac:dyDescent="0.25">
      <c r="A29" s="88"/>
      <c r="B29" s="96"/>
      <c r="C29" s="96"/>
      <c r="D29" s="117"/>
      <c r="E29" s="96"/>
      <c r="M29" s="120"/>
      <c r="N29" s="88"/>
      <c r="O29" s="96"/>
      <c r="P29" s="159"/>
      <c r="Q29" s="96"/>
      <c r="R29" s="96"/>
      <c r="S29" s="88"/>
      <c r="T29" s="88"/>
      <c r="U29" s="159"/>
      <c r="V29" s="96"/>
    </row>
    <row r="30" spans="1:23" x14ac:dyDescent="0.25">
      <c r="A30" s="88"/>
      <c r="B30" s="96"/>
      <c r="C30" s="96"/>
      <c r="D30" s="117"/>
      <c r="E30" s="96"/>
      <c r="L30" s="32"/>
      <c r="M30" s="120"/>
      <c r="N30" s="88"/>
      <c r="O30" s="96"/>
      <c r="P30" s="159"/>
      <c r="Q30" s="96"/>
      <c r="R30" s="96"/>
      <c r="S30" s="88"/>
      <c r="T30" s="88"/>
      <c r="U30" s="159"/>
      <c r="V30" s="96"/>
    </row>
    <row r="31" spans="1:23" x14ac:dyDescent="0.25">
      <c r="A31" s="88"/>
      <c r="B31" s="96"/>
      <c r="C31" s="96"/>
      <c r="D31" s="117"/>
      <c r="E31" s="96"/>
      <c r="M31" s="120"/>
      <c r="N31" s="88"/>
      <c r="O31" s="96"/>
      <c r="P31" s="159"/>
      <c r="Q31" s="96"/>
      <c r="R31" s="96"/>
      <c r="S31" s="88"/>
      <c r="T31" s="88"/>
      <c r="U31" s="159"/>
      <c r="V31" s="96"/>
    </row>
    <row r="32" spans="1:23" x14ac:dyDescent="0.25">
      <c r="A32" s="88"/>
      <c r="B32" s="96"/>
      <c r="C32" s="96"/>
      <c r="D32" s="117"/>
      <c r="E32" s="96"/>
      <c r="L32" s="32"/>
      <c r="M32" s="120"/>
      <c r="N32" s="88"/>
      <c r="O32" s="96"/>
      <c r="P32" s="159"/>
      <c r="Q32" s="96"/>
      <c r="R32" s="96"/>
      <c r="S32" s="88"/>
      <c r="T32" s="88"/>
      <c r="U32" s="159"/>
      <c r="V32" s="96"/>
    </row>
    <row r="33" spans="1:23" ht="15.75" thickBot="1" x14ac:dyDescent="0.3">
      <c r="A33" s="94"/>
      <c r="B33" s="97"/>
      <c r="C33" s="101"/>
      <c r="D33" s="118"/>
      <c r="E33" s="101"/>
      <c r="M33" s="120"/>
      <c r="N33" s="94"/>
      <c r="O33" s="101"/>
      <c r="P33" s="161"/>
      <c r="Q33" s="101"/>
      <c r="R33" s="96"/>
      <c r="S33" s="88"/>
      <c r="T33" s="89"/>
      <c r="U33" s="161"/>
      <c r="V33" s="101"/>
    </row>
    <row r="34" spans="1:23" ht="16.5" thickTop="1" thickBot="1" x14ac:dyDescent="0.3">
      <c r="B34" s="32"/>
      <c r="C34" s="66" t="s">
        <v>55</v>
      </c>
      <c r="D34" s="73">
        <f>SUM(D27:D33)</f>
        <v>0</v>
      </c>
      <c r="E34" s="68"/>
      <c r="F34" s="29"/>
      <c r="L34" s="37"/>
      <c r="M34" s="29"/>
      <c r="N34" s="32"/>
      <c r="O34" s="175" t="s">
        <v>56</v>
      </c>
      <c r="P34" s="70">
        <f>SUM(P27:P33)</f>
        <v>0</v>
      </c>
      <c r="Q34" s="50"/>
      <c r="S34" s="121"/>
      <c r="T34" s="66" t="s">
        <v>55</v>
      </c>
      <c r="U34" s="70">
        <f>SUM(U27:U33)</f>
        <v>0</v>
      </c>
      <c r="V34" s="68"/>
      <c r="W34" s="29"/>
    </row>
    <row r="35" spans="1:23" ht="15.75" thickTop="1" x14ac:dyDescent="0.25">
      <c r="D35" s="45"/>
      <c r="L35" s="32"/>
      <c r="V35" s="45"/>
    </row>
    <row r="36" spans="1:23" ht="15.75" thickBot="1" x14ac:dyDescent="0.3">
      <c r="L36" s="32"/>
      <c r="N36" s="249" t="s">
        <v>34</v>
      </c>
      <c r="O36" s="249"/>
      <c r="P36" s="249"/>
      <c r="Q36" s="249"/>
    </row>
    <row r="37" spans="1:23" ht="15.75" thickBot="1" x14ac:dyDescent="0.3">
      <c r="L37" s="32"/>
      <c r="N37" s="109" t="s">
        <v>50</v>
      </c>
      <c r="O37" s="109" t="s">
        <v>51</v>
      </c>
      <c r="P37" s="109" t="s">
        <v>48</v>
      </c>
      <c r="Q37" s="111" t="s">
        <v>52</v>
      </c>
    </row>
    <row r="38" spans="1:23" x14ac:dyDescent="0.25">
      <c r="L38" s="32"/>
      <c r="N38" s="95"/>
      <c r="O38" s="107"/>
      <c r="P38" s="117"/>
      <c r="Q38" s="95"/>
    </row>
    <row r="39" spans="1:23" x14ac:dyDescent="0.25">
      <c r="L39" s="32"/>
      <c r="N39" s="96"/>
      <c r="O39" s="96"/>
      <c r="P39" s="117"/>
      <c r="Q39" s="96"/>
    </row>
    <row r="40" spans="1:23" x14ac:dyDescent="0.25">
      <c r="L40" s="32"/>
      <c r="N40" s="96"/>
      <c r="O40" s="96"/>
      <c r="P40" s="117"/>
      <c r="Q40" s="96"/>
    </row>
    <row r="41" spans="1:23" x14ac:dyDescent="0.25">
      <c r="L41" s="32"/>
      <c r="N41" s="96"/>
      <c r="O41" s="96"/>
      <c r="P41" s="117"/>
      <c r="Q41" s="96"/>
    </row>
    <row r="42" spans="1:23" x14ac:dyDescent="0.25">
      <c r="L42" s="32"/>
      <c r="N42" s="96"/>
      <c r="O42" s="96"/>
      <c r="P42" s="117"/>
      <c r="Q42" s="96"/>
    </row>
    <row r="43" spans="1:23" x14ac:dyDescent="0.25">
      <c r="L43" s="32"/>
      <c r="N43" s="96"/>
      <c r="O43" s="96"/>
      <c r="P43" s="117"/>
      <c r="Q43" s="96"/>
    </row>
    <row r="44" spans="1:23" ht="15.75" thickBot="1" x14ac:dyDescent="0.3">
      <c r="L44" s="32"/>
      <c r="N44" s="97"/>
      <c r="O44" s="101"/>
      <c r="P44" s="118"/>
      <c r="Q44" s="101"/>
    </row>
    <row r="45" spans="1:23" ht="16.5" thickTop="1" thickBot="1" x14ac:dyDescent="0.3">
      <c r="L45" s="32"/>
      <c r="N45" s="32"/>
      <c r="O45" s="57" t="s">
        <v>56</v>
      </c>
      <c r="P45" s="73">
        <f>SUM(P38:P44)</f>
        <v>0</v>
      </c>
      <c r="Q45" s="50"/>
    </row>
    <row r="46" spans="1:23" ht="15.75" thickTop="1" x14ac:dyDescent="0.25">
      <c r="P46" s="45"/>
    </row>
  </sheetData>
  <mergeCells count="12">
    <mergeCell ref="N36:Q36"/>
    <mergeCell ref="A14:E14"/>
    <mergeCell ref="H14:I14"/>
    <mergeCell ref="N14:Q14"/>
    <mergeCell ref="S14:V14"/>
    <mergeCell ref="N25:Q25"/>
    <mergeCell ref="S25:V25"/>
    <mergeCell ref="A2:K2"/>
    <mergeCell ref="A3:E3"/>
    <mergeCell ref="H3:K3"/>
    <mergeCell ref="N3:Q3"/>
    <mergeCell ref="S3:V3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2012-2013</vt:lpstr>
      <vt:lpstr>August</vt:lpstr>
      <vt:lpstr>July</vt:lpstr>
      <vt:lpstr>September</vt:lpstr>
      <vt:lpstr>October</vt:lpstr>
      <vt:lpstr>November</vt:lpstr>
      <vt:lpstr>December</vt:lpstr>
      <vt:lpstr>January</vt:lpstr>
      <vt:lpstr>February</vt:lpstr>
      <vt:lpstr> March</vt:lpstr>
      <vt:lpstr>April</vt:lpstr>
      <vt:lpstr> May</vt:lpstr>
      <vt:lpstr>June</vt:lpstr>
      <vt:lpstr>Check Usage Log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Todd</dc:creator>
  <cp:lastModifiedBy>cmcss</cp:lastModifiedBy>
  <cp:revision>0</cp:revision>
  <cp:lastPrinted>2013-02-20T19:16:31Z</cp:lastPrinted>
  <dcterms:created xsi:type="dcterms:W3CDTF">2012-08-07T18:07:15Z</dcterms:created>
  <dcterms:modified xsi:type="dcterms:W3CDTF">2013-03-25T20:04:34Z</dcterms:modified>
</cp:coreProperties>
</file>